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FF2F6AF-0F7C-494F-A5CB-B81DF25BB5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ver" sheetId="17" r:id="rId1"/>
    <sheet name="Regions" sheetId="15" r:id="rId2"/>
    <sheet name="Original" sheetId="2" r:id="rId3"/>
    <sheet name="TIMES-DK" sheetId="16" r:id="rId4"/>
    <sheet name="UPD" sheetId="1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1" l="1"/>
  <c r="F23" i="11"/>
  <c r="F22" i="11"/>
  <c r="F25" i="11"/>
  <c r="F19" i="11"/>
  <c r="F20" i="11"/>
  <c r="F18" i="11" l="1"/>
  <c r="F17" i="11"/>
  <c r="F12" i="11"/>
  <c r="F13" i="11" s="1"/>
  <c r="F15" i="11"/>
  <c r="F14" i="11"/>
  <c r="F8" i="11"/>
  <c r="F7" i="11"/>
  <c r="F9" i="11"/>
  <c r="F10" i="11"/>
  <c r="F21" i="11"/>
  <c r="F16" i="11"/>
  <c r="F11" i="11"/>
  <c r="F6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McDonagh, Shane</author>
  </authors>
  <commentList>
    <comment ref="M65" authorId="0" shapeId="0" xr:uid="{52E3AE9B-010E-4625-9582-212D146D263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Diesel PHEV O&amp;M</t>
        </r>
      </text>
    </comment>
    <comment ref="A80" authorId="0" shapeId="0" xr:uid="{B6AD730B-40CB-4B9A-9286-F5A2D2F7D99A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1" authorId="0" shapeId="0" xr:uid="{E515DDFB-AD43-480D-AEE6-971B839BD21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2" authorId="0" shapeId="0" xr:uid="{83F0FD8F-9AB9-4CA4-B293-3580AD308E56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  <comment ref="M82" authorId="0" shapeId="0" xr:uid="{61004C12-AD6F-40D4-ADBE-0C22B95AC2E7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CNG</t>
        </r>
      </text>
    </comment>
    <comment ref="A83" authorId="0" shapeId="0" xr:uid="{03EB0053-7BF2-4517-890B-6A5774C7E840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<sst xmlns="http://schemas.openxmlformats.org/spreadsheetml/2006/main" count="463" uniqueCount="249">
  <si>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</si>
  <si>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</si>
  <si>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</si>
  <si>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</si>
  <si>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</si>
  <si>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</si>
  <si>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</si>
  <si>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</si>
  <si>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</si>
  <si>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</si>
  <si>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</si>
  <si>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</si>
  <si>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</si>
  <si>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</si>
  <si>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</si>
  <si>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</si>
  <si>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</si>
  <si>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</si>
  <si>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</si>
  <si>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</si>
  <si>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</si>
  <si>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</si>
  <si>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</si>
  <si>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</si>
  <si>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</si>
  <si>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</si>
  <si>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</si>
  <si>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</si>
  <si>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</si>
  <si>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</si>
  <si>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</si>
  <si>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</si>
  <si>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</si>
  <si>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</si>
  <si>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</si>
  <si>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</si>
  <si>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</si>
  <si>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</si>
  <si>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</si>
  <si>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</si>
  <si>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</si>
  <si>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</si>
  <si>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</si>
  <si>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</si>
  <si>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</si>
  <si>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</si>
  <si>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</si>
  <si>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</si>
  <si>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</si>
  <si>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</si>
  <si>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</si>
  <si>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</si>
  <si>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</si>
  <si>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</si>
  <si>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</si>
  <si>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</si>
  <si>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</si>
  <si>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</si>
  <si>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</si>
  <si>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</si>
  <si>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</si>
  <si>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</si>
  <si>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</si>
  <si>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</si>
  <si>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</si>
  <si>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</si>
  <si>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</si>
  <si>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</si>
  <si>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</si>
  <si>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</si>
  <si>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</si>
  <si>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*New</t>
  </si>
  <si>
    <t>INVCOST~2018</t>
  </si>
  <si>
    <t>INVCOST~2025</t>
  </si>
  <si>
    <t>INVCOST~2030</t>
  </si>
  <si>
    <t>INVCOST~2035</t>
  </si>
  <si>
    <t>INVCOST~2050</t>
  </si>
  <si>
    <t>TechName</t>
  </si>
  <si>
    <t>Comm-IN</t>
  </si>
  <si>
    <t>Comm-OUT</t>
  </si>
  <si>
    <t>START</t>
  </si>
  <si>
    <t>EFF~2018</t>
  </si>
  <si>
    <t>EFF~2030</t>
  </si>
  <si>
    <t>EFF~2050</t>
  </si>
  <si>
    <t>FIXOM~2018</t>
  </si>
  <si>
    <t>FIXOM~2030</t>
  </si>
  <si>
    <t>FIXOM~2050</t>
  </si>
  <si>
    <t>AFA</t>
  </si>
  <si>
    <t>ACTFLO~DEMO</t>
  </si>
  <si>
    <t>LIFE</t>
  </si>
  <si>
    <t>CAP2ACT</t>
  </si>
  <si>
    <t>*Technology Name</t>
  </si>
  <si>
    <t>Input Commodity</t>
  </si>
  <si>
    <t>Output Commodity</t>
  </si>
  <si>
    <t>Efficiency</t>
  </si>
  <si>
    <t>Purchase price</t>
  </si>
  <si>
    <t>Fixed O&amp;M cost</t>
  </si>
  <si>
    <t>Utilisation Factor</t>
  </si>
  <si>
    <t>Activity to Flo</t>
  </si>
  <si>
    <t>Lifetime</t>
  </si>
  <si>
    <t>Capacity to Activity Factor</t>
  </si>
  <si>
    <t>*Units</t>
  </si>
  <si>
    <t>BV*km/PJ</t>
  </si>
  <si>
    <t>'000 km</t>
  </si>
  <si>
    <t>Passenger or tonnage/Vehicle</t>
  </si>
  <si>
    <t>Years</t>
  </si>
  <si>
    <t>bvkm/mvkm</t>
  </si>
  <si>
    <t>*Two-wheelers</t>
  </si>
  <si>
    <t>*Private cars</t>
  </si>
  <si>
    <t>*Taxis</t>
  </si>
  <si>
    <t>*Buses</t>
  </si>
  <si>
    <t>*Train</t>
  </si>
  <si>
    <t>*Light trucks</t>
  </si>
  <si>
    <t>*Medium trucks</t>
  </si>
  <si>
    <t>*Heavy trucks</t>
  </si>
  <si>
    <t>*Rail trucks</t>
  </si>
  <si>
    <t>*Turism, Navigation &amp; Others</t>
  </si>
  <si>
    <t>*Aviation</t>
  </si>
  <si>
    <t>M€2018/000_units</t>
  </si>
  <si>
    <t>M€2018/000_units/a</t>
  </si>
  <si>
    <t>T-MOT-ICE_GSL01</t>
  </si>
  <si>
    <t>TRAGSL,TRAETH</t>
  </si>
  <si>
    <t>TRAPS,TRAPM</t>
  </si>
  <si>
    <t>T-MOT-EV_ELC01</t>
  </si>
  <si>
    <t>TRAELC</t>
  </si>
  <si>
    <t>T-CAR-ICE_GSL21</t>
  </si>
  <si>
    <t>TRAPS,TRAPM,TRAPL</t>
  </si>
  <si>
    <t>T-CAR-ICE_DST21</t>
  </si>
  <si>
    <t>TRADST,TRABDL</t>
  </si>
  <si>
    <t>T-CAR-ICE_DF21</t>
  </si>
  <si>
    <t>TRAGSL,TRACNG</t>
  </si>
  <si>
    <t>T-CAR-ICE_NGB21</t>
  </si>
  <si>
    <t>TRACNG,TRABNG</t>
  </si>
  <si>
    <t>T-CAR-ICE_E8521</t>
  </si>
  <si>
    <t>T-CAR-ICE_B10021</t>
  </si>
  <si>
    <t>TRABDL</t>
  </si>
  <si>
    <t>T-CAR-HEV_GSL21</t>
  </si>
  <si>
    <t>T-CAR-HEV_DST21</t>
  </si>
  <si>
    <t>T-CAR-PHEV10_GSL21</t>
  </si>
  <si>
    <t>TRAGSL,TRAELC</t>
  </si>
  <si>
    <t>T-CAR-PHEV20_GSL21</t>
  </si>
  <si>
    <t>T-CAR-PHEV40_GSL21</t>
  </si>
  <si>
    <t>T-CAR-PHEV10_DST21</t>
  </si>
  <si>
    <t>TRADST,TRAELC</t>
  </si>
  <si>
    <t>T-CAR-PHEV20_DST21</t>
  </si>
  <si>
    <t>T-CAR-PHEV40_DST21</t>
  </si>
  <si>
    <t>T-CAR-BEV100_ELC21</t>
  </si>
  <si>
    <t>T-CAR-BEV150_ELC21</t>
  </si>
  <si>
    <t>T-CAR-BEV250_ELC21</t>
  </si>
  <si>
    <t>T-CAR-ICE_HYD21</t>
  </si>
  <si>
    <t>T-CAR-FCV_HYD21</t>
  </si>
  <si>
    <t>T-TAX-ICE_GSL31</t>
  </si>
  <si>
    <t>T-TAX-ICE_DST31</t>
  </si>
  <si>
    <t>T-TAX-ICE_DF31</t>
  </si>
  <si>
    <t>T-TAX-ICE_NGB31</t>
  </si>
  <si>
    <t>T-TAX-ICE_E8531</t>
  </si>
  <si>
    <t>T-TAX-ICE_B10031</t>
  </si>
  <si>
    <t>T-TAX-HEV_GSL31</t>
  </si>
  <si>
    <t>T-TAX-HEV_DST31</t>
  </si>
  <si>
    <t>T-TAX-PHEV10_GSL31</t>
  </si>
  <si>
    <t>T-TAX-PHEV20_GSL31</t>
  </si>
  <si>
    <t>T-TAX-PHEV40_GSL31</t>
  </si>
  <si>
    <t>T-TAX-PHEV10_DST31</t>
  </si>
  <si>
    <t>T-TAX-PHEV20_DST31</t>
  </si>
  <si>
    <t>T-TAX-PHEV40_DST31</t>
  </si>
  <si>
    <t>T-TAX-BEV100_ELC31</t>
  </si>
  <si>
    <t>T-TAX-BEV150_ELC31</t>
  </si>
  <si>
    <t>T-TAX-BEV250_ELC31</t>
  </si>
  <si>
    <t>T-TAX-ICE_HYD31</t>
  </si>
  <si>
    <t>T-TAX-FCV_HYD31</t>
  </si>
  <si>
    <t>T-BUS-ICE_DST41</t>
  </si>
  <si>
    <t>T-BUS-ICE_B10041</t>
  </si>
  <si>
    <t>T-BUS-ICE_NGB41</t>
  </si>
  <si>
    <t>T-BUS-BEV_ELC41</t>
  </si>
  <si>
    <t>T-BUS-FCV_HYD41</t>
  </si>
  <si>
    <t>T-LPT-BEV_ELC51</t>
  </si>
  <si>
    <t>T-HPT-BEV_ELC51</t>
  </si>
  <si>
    <t>TRAPL</t>
  </si>
  <si>
    <t>T-HPT-ICE_DST51</t>
  </si>
  <si>
    <t>T-LGT-ICE_DST61</t>
  </si>
  <si>
    <t>TRAF</t>
  </si>
  <si>
    <t>T-LGT-HEV_DST61</t>
  </si>
  <si>
    <t>T-LGT-PHEV_DST61</t>
  </si>
  <si>
    <t>T-LGT-ICE_NGB61</t>
  </si>
  <si>
    <t>T-LGT-PHEV_NGB61</t>
  </si>
  <si>
    <t>TRACNG,TRAELC</t>
  </si>
  <si>
    <t>T-LGT-FCV_HYD61</t>
  </si>
  <si>
    <t>T-LGT-BEV_ELC61</t>
  </si>
  <si>
    <t>T-MGT-ICE_DST71</t>
  </si>
  <si>
    <t>T-MGT-HEV_DST71</t>
  </si>
  <si>
    <t>T-MGT-FCV_HYD71</t>
  </si>
  <si>
    <t>T-MGT-ICE_NGB71</t>
  </si>
  <si>
    <t>T-MGT-HEV_NGB71</t>
  </si>
  <si>
    <t>T-MGT-ICE_LNG71</t>
  </si>
  <si>
    <t>TRALNG</t>
  </si>
  <si>
    <t>T-MGT-BEV_ELC71</t>
  </si>
  <si>
    <t>T-HGT-ICE_DST81</t>
  </si>
  <si>
    <t>T-HGT-HEV_DST81</t>
  </si>
  <si>
    <t>T-HGT-FCV_HYD81</t>
  </si>
  <si>
    <t>T-HGT-ICE_NGB81</t>
  </si>
  <si>
    <t>T-HGT-HEV_NGB81</t>
  </si>
  <si>
    <t>T-HGT-ICE_LNG81</t>
  </si>
  <si>
    <t>T-HGT-BEV_ELC81</t>
  </si>
  <si>
    <t>T-GTR-ICE_DST91</t>
  </si>
  <si>
    <t>T-GTR-BEV_ELC91</t>
  </si>
  <si>
    <t>T-GTR-FCV_HYD91</t>
  </si>
  <si>
    <t>T-TUR_NEW</t>
  </si>
  <si>
    <t>TRADST,TRABDL,TRAELC</t>
  </si>
  <si>
    <t>TTURS</t>
  </si>
  <si>
    <t>T-NAV_NEW</t>
  </si>
  <si>
    <t>TNAV</t>
  </si>
  <si>
    <t>T-OTH_NEW</t>
  </si>
  <si>
    <t>TRAGSL,TRAETH,TRADST,TRABDL</t>
  </si>
  <si>
    <t>TOTH</t>
  </si>
  <si>
    <t>T-AVI_DOM_NEW</t>
  </si>
  <si>
    <t>TRAKER,TRABJK</t>
  </si>
  <si>
    <t>TAVIDOM</t>
  </si>
  <si>
    <t>T-AVI_INT_NEW</t>
  </si>
  <si>
    <t>TAVIINT</t>
  </si>
  <si>
    <t>BEV DM-100</t>
  </si>
  <si>
    <t>BEV 100</t>
  </si>
  <si>
    <t>BEV DM-200</t>
  </si>
  <si>
    <t>BEV 200</t>
  </si>
  <si>
    <t>BEV DM-300</t>
  </si>
  <si>
    <t>BEV 300</t>
  </si>
  <si>
    <t>Source: TMES-DK</t>
  </si>
  <si>
    <t>The proportion of gasoline ICE price to EVs</t>
  </si>
  <si>
    <t>T-CAR-BEV100*,T-TAX-BEV100*</t>
  </si>
  <si>
    <t>T-CAR-BEV150*,T-TAX-BEV150*</t>
  </si>
  <si>
    <t>T-CAR-BEV250*,T-TAX-BEV250*,T-LGT-BEV*</t>
  </si>
  <si>
    <t>T-MGT-BEV*,T-HGT-BEV*</t>
  </si>
  <si>
    <t>TRAH2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</si>
  <si>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</si>
  <si>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</si>
  <si>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</si>
  <si>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</si>
  <si>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</si>
  <si>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</si>
  <si>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</si>
  <si>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</si>
  <si>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</si>
  <si>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</si>
  <si>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</si>
  <si>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</si>
  <si>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Vahid Aryanpur (UCC, vahid.aryanpur@ucc.ie)</t>
  </si>
  <si>
    <t>Purchase price parity for EVs</t>
  </si>
  <si>
    <t>Scenario</t>
  </si>
  <si>
    <t>Transport sector (TRA)</t>
  </si>
  <si>
    <t>James Glynn (UCC, james.glynn@ucc.ie)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</si>
</sst>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i/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</font>
    <font>
      <b/>
      <sz val="10"/>
      <color rgb="FF0000FF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B0F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99"/>
        <bgColor rgb="FF000000"/>
      </patternFill>
    </fill>
    <fill>
      <patternFill patternType="solid">
        <fgColor rgb="FFDAEEF3"/>
        <bgColor rgb="FFFFFFFF"/>
      </patternFill>
    </fill>
    <fill>
      <patternFill patternType="solid">
        <fgColor rgb="FFDCE6F1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2" fillId="0" borderId="0"/>
  </cellStyleXfs>
  <cellXfs count="6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6" fillId="0" borderId="0" xfId="0" applyFont="1"/>
    <xf numFmtId="0" fontId="0" fillId="0" borderId="2" xfId="0" applyBorder="1"/>
    <xf numFmtId="0" fontId="10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" fillId="7" borderId="6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right" vertical="center"/>
    </xf>
    <xf numFmtId="0" fontId="1" fillId="7" borderId="6" xfId="0" applyFont="1" applyFill="1" applyBorder="1" applyAlignment="1">
      <alignment horizontal="right" vertical="center" wrapText="1"/>
    </xf>
    <xf numFmtId="0" fontId="12" fillId="8" borderId="6" xfId="1" applyFont="1" applyFill="1" applyBorder="1" applyAlignment="1">
      <alignment horizontal="left" vertical="top" wrapText="1"/>
    </xf>
    <xf numFmtId="0" fontId="12" fillId="8" borderId="6" xfId="1" applyFont="1" applyFill="1" applyBorder="1" applyAlignment="1">
      <alignment horizontal="left" wrapText="1"/>
    </xf>
    <xf numFmtId="0" fontId="12" fillId="8" borderId="6" xfId="1" applyFont="1" applyFill="1" applyBorder="1" applyAlignment="1">
      <alignment horizontal="right" wrapText="1"/>
    </xf>
    <xf numFmtId="0" fontId="12" fillId="8" borderId="7" xfId="1" applyFont="1" applyFill="1" applyBorder="1" applyAlignment="1">
      <alignment horizontal="right" wrapText="1"/>
    </xf>
    <xf numFmtId="164" fontId="7" fillId="9" borderId="1" xfId="0" applyNumberFormat="1" applyFont="1" applyFill="1" applyBorder="1" applyAlignment="1">
      <alignment horizontal="left" vertical="top"/>
    </xf>
    <xf numFmtId="164" fontId="7" fillId="9" borderId="1" xfId="0" applyNumberFormat="1" applyFont="1" applyFill="1" applyBorder="1" applyAlignment="1">
      <alignment horizontal="center" vertical="center"/>
    </xf>
    <xf numFmtId="164" fontId="7" fillId="9" borderId="1" xfId="0" applyNumberFormat="1" applyFont="1" applyFill="1" applyBorder="1" applyAlignment="1">
      <alignment horizontal="right" vertical="center"/>
    </xf>
    <xf numFmtId="164" fontId="7" fillId="9" borderId="1" xfId="0" applyNumberFormat="1" applyFont="1" applyFill="1" applyBorder="1" applyAlignment="1">
      <alignment horizontal="right" vertical="center" wrapText="1"/>
    </xf>
    <xf numFmtId="0" fontId="13" fillId="10" borderId="0" xfId="0" applyFont="1" applyFill="1"/>
    <xf numFmtId="165" fontId="10" fillId="0" borderId="0" xfId="0" applyNumberFormat="1" applyFont="1"/>
    <xf numFmtId="165" fontId="13" fillId="10" borderId="0" xfId="0" applyNumberFormat="1" applyFont="1" applyFill="1"/>
    <xf numFmtId="0" fontId="10" fillId="0" borderId="2" xfId="0" applyFont="1" applyBorder="1"/>
    <xf numFmtId="165" fontId="10" fillId="0" borderId="2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5" fontId="14" fillId="0" borderId="0" xfId="0" applyNumberFormat="1" applyFont="1"/>
    <xf numFmtId="166" fontId="14" fillId="0" borderId="2" xfId="0" applyNumberFormat="1" applyFont="1" applyBorder="1"/>
    <xf numFmtId="0" fontId="2" fillId="11" borderId="2" xfId="0" applyFont="1" applyFill="1" applyBorder="1"/>
    <xf numFmtId="0" fontId="14" fillId="11" borderId="2" xfId="0" applyNumberFormat="1" applyFont="1" applyFill="1" applyBorder="1"/>
    <xf numFmtId="166" fontId="14" fillId="0" borderId="0" xfId="0" applyNumberFormat="1" applyFont="1" applyFill="1" applyBorder="1"/>
    <xf numFmtId="165" fontId="14" fillId="12" borderId="0" xfId="0" applyNumberFormat="1" applyFont="1" applyFill="1"/>
    <xf numFmtId="0" fontId="0" fillId="0" borderId="0" xfId="0" applyBorder="1"/>
    <xf numFmtId="165" fontId="14" fillId="12" borderId="2" xfId="0" applyNumberFormat="1" applyFont="1" applyFill="1" applyBorder="1"/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5" fillId="13" borderId="0" xfId="3" applyFont="1" applyFill="1" applyAlignment="1">
      <alignment vertical="center"/>
    </xf>
    <xf numFmtId="0" fontId="5" fillId="11" borderId="0" xfId="3" applyFont="1" applyFill="1" applyAlignment="1">
      <alignment vertical="center"/>
    </xf>
    <xf numFmtId="0" fontId="17" fillId="11" borderId="0" xfId="3" applyFont="1" applyFill="1" applyAlignment="1">
      <alignment vertical="center"/>
    </xf>
    <xf numFmtId="0" fontId="16" fillId="11" borderId="0" xfId="3" applyFont="1" applyFill="1" applyAlignment="1">
      <alignment vertical="center"/>
    </xf>
    <xf numFmtId="0" fontId="5" fillId="14" borderId="0" xfId="3" applyFont="1" applyFill="1" applyAlignment="1">
      <alignment vertical="center"/>
    </xf>
    <xf numFmtId="0" fontId="18" fillId="11" borderId="0" xfId="3" applyFont="1" applyFill="1" applyAlignment="1">
      <alignment vertical="center"/>
    </xf>
    <xf numFmtId="0" fontId="19" fillId="11" borderId="0" xfId="3" applyFont="1" applyFill="1" applyAlignment="1">
      <alignment vertical="center"/>
    </xf>
    <xf numFmtId="0" fontId="20" fillId="13" borderId="0" xfId="3" applyFont="1" applyFill="1" applyAlignment="1">
      <alignment vertical="center"/>
    </xf>
    <xf numFmtId="0" fontId="21" fillId="11" borderId="0" xfId="3" applyFont="1" applyFill="1" applyAlignment="1">
      <alignment vertical="center"/>
    </xf>
    <xf numFmtId="0" fontId="22" fillId="11" borderId="0" xfId="3" applyFont="1" applyFill="1" applyAlignment="1">
      <alignment vertical="center"/>
    </xf>
    <xf numFmtId="0" fontId="21" fillId="13" borderId="0" xfId="3" applyFont="1" applyFill="1" applyAlignment="1">
      <alignment vertical="center"/>
    </xf>
    <xf numFmtId="166" fontId="21" fillId="13" borderId="0" xfId="3" applyNumberFormat="1" applyFont="1" applyFill="1" applyAlignment="1">
      <alignment horizontal="left" vertical="center"/>
    </xf>
    <xf numFmtId="0" fontId="23" fillId="11" borderId="0" xfId="3" applyFont="1" applyFill="1" applyAlignment="1">
      <alignment vertical="center"/>
    </xf>
    <xf numFmtId="0" fontId="24" fillId="13" borderId="0" xfId="3" applyFont="1" applyFill="1" applyAlignment="1">
      <alignment vertical="center"/>
    </xf>
    <xf numFmtId="0" fontId="16" fillId="13" borderId="0" xfId="2" applyFill="1" applyAlignment="1">
      <alignment vertical="center"/>
    </xf>
    <xf numFmtId="0" fontId="21" fillId="13" borderId="0" xfId="3" applyFont="1" applyFill="1" applyAlignment="1">
      <alignment vertical="center"/>
    </xf>
    <xf numFmtId="0" fontId="17" fillId="13" borderId="0" xfId="3" applyFont="1" applyFill="1" applyAlignment="1">
      <alignment horizontal="center" vertical="center"/>
    </xf>
    <xf numFmtId="0" fontId="16" fillId="13" borderId="0" xfId="2" applyFill="1" applyAlignment="1">
      <alignment vertical="center"/>
    </xf>
  </cellXfs>
  <cellStyles count="4">
    <cellStyle name="20% - Accent5" xfId="1" builtinId="46"/>
    <cellStyle name="Hyperlink" xfId="2" builtinId="8"/>
    <cellStyle name="Normal" xfId="0" builtinId="0"/>
    <cellStyle name="Normal 2" xfId="3" xr:uid="{BEEBCCBF-D9E8-4B4D-966A-732B034250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D44F-B57B-4A2E-AED5-A44F7E334498}">
  <sheetPr codeName="Sheet4"/>
  <dimension ref="A1:Z99"/>
  <sheetViews>
    <sheetView showGridLines="0" tabSelected="1" topLeftCell="A10" zoomScaleNormal="100" workbookViewId="0">
      <selection activeCell="B25" sqref="B25"/>
    </sheetView>
  </sheetViews>
  <sheetFormatPr defaultColWidth="8.85546875" defaultRowHeight="15" x14ac:dyDescent="0.25"/>
  <cols>
    <col min="1" max="4" width="21.7109375" style="14" customWidth="1"/>
    <col min="5" max="6" width="14.140625" style="14" customWidth="1"/>
    <col min="7" max="7" width="12.140625" style="14" customWidth="1"/>
    <col min="8" max="10" width="8.140625" style="14" customWidth="1"/>
    <col min="11" max="11" width="9.7109375" style="14" customWidth="1"/>
    <col min="12" max="12" width="8.140625" style="14" customWidth="1"/>
    <col min="13" max="13" width="10" style="14" customWidth="1"/>
    <col min="14" max="14" width="11.42578125" style="14" customWidth="1"/>
    <col min="15" max="15" width="13.42578125" style="14" customWidth="1"/>
    <col min="16" max="16384" width="8.85546875" style="14"/>
  </cols>
  <sheetData>
    <row r="1" spans="1:26" x14ac:dyDescent="0.25">
      <c r="A1" s="50"/>
      <c r="B1" s="50"/>
      <c r="C1" s="50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x14ac:dyDescent="0.25">
      <c r="A2" s="50"/>
      <c r="B2" s="50"/>
      <c r="C2" s="50"/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x14ac:dyDescent="0.25">
      <c r="A3" s="50"/>
      <c r="B3" s="50"/>
      <c r="C3" s="50"/>
      <c r="D3" s="50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x14ac:dyDescent="0.25">
      <c r="A4" s="50"/>
      <c r="B4" s="50"/>
      <c r="C4" s="50"/>
      <c r="D4" s="50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x14ac:dyDescent="0.25">
      <c r="A5" s="50"/>
      <c r="B5" s="50"/>
      <c r="C5" s="50"/>
      <c r="D5" s="50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x14ac:dyDescent="0.25">
      <c r="A6" s="50"/>
      <c r="B6" s="50"/>
      <c r="C6" s="50"/>
      <c r="D6" s="50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x14ac:dyDescent="0.25">
      <c r="A7" s="50"/>
      <c r="B7" s="50"/>
      <c r="C7" s="50"/>
      <c r="D7" s="50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x14ac:dyDescent="0.25">
      <c r="A8" s="50"/>
      <c r="B8" s="50"/>
      <c r="C8" s="50"/>
      <c r="D8" s="50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x14ac:dyDescent="0.25">
      <c r="A9" s="50"/>
      <c r="B9" s="50"/>
      <c r="C9" s="50"/>
      <c r="D9" s="50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x14ac:dyDescent="0.25">
      <c r="A10" s="50"/>
      <c r="B10" s="50"/>
      <c r="C10" s="50"/>
      <c r="D10" s="50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x14ac:dyDescent="0.25">
      <c r="A11" s="50"/>
      <c r="B11" s="50"/>
      <c r="C11" s="50"/>
      <c r="D11" s="50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x14ac:dyDescent="0.25">
      <c r="A12" s="50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x14ac:dyDescent="0.25">
      <c r="A13" s="50"/>
      <c r="B13" s="50"/>
      <c r="C13" s="50"/>
      <c r="D13" s="50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x14ac:dyDescent="0.25">
      <c r="A14" s="50"/>
      <c r="B14" s="50"/>
      <c r="C14" s="50"/>
      <c r="D14" s="50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x14ac:dyDescent="0.25">
      <c r="A15" s="50"/>
      <c r="B15" s="50"/>
      <c r="C15" s="50"/>
      <c r="D15" s="50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02.75" customHeight="1" x14ac:dyDescent="0.25">
      <c r="A16" s="66" t="s">
        <v>232</v>
      </c>
      <c r="B16" s="66"/>
      <c r="C16" s="66"/>
      <c r="D16" s="66"/>
      <c r="E16" s="52"/>
      <c r="F16" s="52"/>
      <c r="G16" s="53"/>
      <c r="H16" s="53"/>
      <c r="I16" s="53"/>
      <c r="J16" s="53"/>
      <c r="K16" s="53"/>
      <c r="L16" s="53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7.25" customHeight="1" x14ac:dyDescent="0.25">
      <c r="A17" s="54"/>
      <c r="B17" s="54"/>
      <c r="C17" s="54"/>
      <c r="D17" s="54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7.25" customHeight="1" x14ac:dyDescent="0.25">
      <c r="A18" s="54"/>
      <c r="B18" s="54"/>
      <c r="C18" s="54"/>
      <c r="D18" s="54"/>
      <c r="E18" s="55"/>
      <c r="F18" s="55"/>
      <c r="G18" s="56"/>
      <c r="H18" s="56"/>
      <c r="I18" s="56"/>
      <c r="J18" s="56"/>
      <c r="K18" s="56"/>
      <c r="L18" s="56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7.25" customHeight="1" x14ac:dyDescent="0.25">
      <c r="A19" s="57" t="s">
        <v>233</v>
      </c>
      <c r="B19" s="65" t="s">
        <v>246</v>
      </c>
      <c r="C19" s="65"/>
      <c r="D19" s="65"/>
      <c r="E19" s="58"/>
      <c r="F19" s="58"/>
      <c r="G19" s="59"/>
      <c r="H19" s="59"/>
      <c r="I19" s="59"/>
      <c r="J19" s="59"/>
      <c r="K19" s="59"/>
      <c r="L19" s="59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7.25" customHeight="1" x14ac:dyDescent="0.25">
      <c r="A20" s="57" t="s">
        <v>234</v>
      </c>
      <c r="B20" s="65" t="s">
        <v>247</v>
      </c>
      <c r="C20" s="65"/>
      <c r="D20" s="65"/>
      <c r="E20" s="58"/>
      <c r="F20" s="58"/>
      <c r="G20" s="59"/>
      <c r="H20" s="59"/>
      <c r="I20" s="59"/>
      <c r="J20" s="59"/>
      <c r="K20" s="59"/>
      <c r="L20" s="59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7.25" customHeight="1" x14ac:dyDescent="0.25">
      <c r="A21" s="57" t="s">
        <v>235</v>
      </c>
      <c r="B21" s="60" t="s">
        <v>245</v>
      </c>
      <c r="C21" s="60"/>
      <c r="D21" s="60"/>
      <c r="E21" s="58"/>
      <c r="F21" s="58"/>
      <c r="G21" s="59"/>
      <c r="H21" s="59"/>
      <c r="I21" s="59"/>
      <c r="J21" s="59"/>
      <c r="K21" s="59"/>
      <c r="L21" s="59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7.25" customHeight="1" x14ac:dyDescent="0.25">
      <c r="A22" s="57"/>
      <c r="B22" s="60"/>
      <c r="C22" s="60"/>
      <c r="D22" s="60"/>
      <c r="E22" s="58"/>
      <c r="F22" s="58"/>
      <c r="G22" s="59"/>
      <c r="H22" s="59"/>
      <c r="I22" s="59"/>
      <c r="J22" s="59"/>
      <c r="K22" s="59"/>
      <c r="L22" s="59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7.25" customHeight="1" x14ac:dyDescent="0.25">
      <c r="A23" s="57" t="s">
        <v>236</v>
      </c>
      <c r="B23" s="65" t="s">
        <v>244</v>
      </c>
      <c r="C23" s="65"/>
      <c r="D23" s="65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7.25" customHeight="1" x14ac:dyDescent="0.25">
      <c r="A24" s="57"/>
      <c r="B24" s="65" t="s">
        <v>248</v>
      </c>
      <c r="C24" s="65"/>
      <c r="D24" s="65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7.25" customHeight="1" x14ac:dyDescent="0.25">
      <c r="A25" s="57"/>
      <c r="B25" s="60"/>
      <c r="C25" s="60"/>
      <c r="D25" s="60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7.25" customHeight="1" x14ac:dyDescent="0.25">
      <c r="A26" s="57" t="s">
        <v>237</v>
      </c>
      <c r="B26" s="65" t="s">
        <v>244</v>
      </c>
      <c r="C26" s="65"/>
      <c r="D26" s="65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7.25" customHeight="1" x14ac:dyDescent="0.25">
      <c r="A27" s="57"/>
      <c r="B27" s="65"/>
      <c r="C27" s="65"/>
      <c r="D27" s="65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7.25" customHeight="1" x14ac:dyDescent="0.25">
      <c r="A28" s="57"/>
      <c r="B28" s="60"/>
      <c r="C28" s="60"/>
      <c r="D28" s="60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7.25" customHeight="1" x14ac:dyDescent="0.25">
      <c r="A29" s="57" t="s">
        <v>238</v>
      </c>
      <c r="B29" s="61">
        <v>1</v>
      </c>
      <c r="C29" s="60"/>
      <c r="D29" s="60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7.25" customHeight="1" x14ac:dyDescent="0.25">
      <c r="A30" s="57" t="s">
        <v>239</v>
      </c>
      <c r="B30" s="67" t="s">
        <v>240</v>
      </c>
      <c r="C30" s="65"/>
      <c r="D30" s="65"/>
      <c r="E30" s="62"/>
      <c r="F30" s="62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7.25" customHeight="1" x14ac:dyDescent="0.25">
      <c r="A31" s="57" t="s">
        <v>241</v>
      </c>
      <c r="B31" s="65" t="s">
        <v>242</v>
      </c>
      <c r="C31" s="65"/>
      <c r="D31" s="65"/>
      <c r="E31" s="62"/>
      <c r="F31" s="62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7.25" customHeight="1" x14ac:dyDescent="0.25">
      <c r="A32" s="63"/>
      <c r="B32" s="64" t="s">
        <v>243</v>
      </c>
      <c r="C32" s="63"/>
      <c r="D32" s="63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x14ac:dyDescent="0.25">
      <c r="A33" s="50"/>
      <c r="B33" s="50"/>
      <c r="C33" s="50"/>
      <c r="D33" s="50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x14ac:dyDescent="0.25">
      <c r="A34" s="50"/>
      <c r="B34" s="50"/>
      <c r="C34" s="50"/>
      <c r="D34" s="50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x14ac:dyDescent="0.25">
      <c r="A35" s="50"/>
      <c r="B35" s="50"/>
      <c r="C35" s="50"/>
      <c r="D35" s="50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x14ac:dyDescent="0.25">
      <c r="A36" s="50"/>
      <c r="B36" s="50"/>
      <c r="C36" s="50"/>
      <c r="D36" s="50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x14ac:dyDescent="0.25">
      <c r="A37" s="50"/>
      <c r="B37" s="50"/>
      <c r="C37" s="50"/>
      <c r="D37" s="50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x14ac:dyDescent="0.25">
      <c r="A38" s="50"/>
      <c r="B38" s="50"/>
      <c r="C38" s="50"/>
      <c r="D38" s="50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x14ac:dyDescent="0.25">
      <c r="A39" s="50"/>
      <c r="B39" s="50"/>
      <c r="C39" s="50"/>
      <c r="D39" s="50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x14ac:dyDescent="0.25">
      <c r="A40" s="50"/>
      <c r="B40" s="50"/>
      <c r="C40" s="50"/>
      <c r="D40" s="50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x14ac:dyDescent="0.25">
      <c r="A41" s="50"/>
      <c r="B41" s="50"/>
      <c r="C41" s="50"/>
      <c r="D41" s="50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x14ac:dyDescent="0.25">
      <c r="A42" s="50"/>
      <c r="B42" s="50"/>
      <c r="C42" s="50"/>
      <c r="D42" s="50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x14ac:dyDescent="0.2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x14ac:dyDescent="0.2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x14ac:dyDescent="0.2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x14ac:dyDescent="0.2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x14ac:dyDescent="0.2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x14ac:dyDescent="0.2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x14ac:dyDescent="0.2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x14ac:dyDescent="0.2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x14ac:dyDescent="0.2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x14ac:dyDescent="0.2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x14ac:dyDescent="0.2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x14ac:dyDescent="0.2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x14ac:dyDescent="0.2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x14ac:dyDescent="0.2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x14ac:dyDescent="0.2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x14ac:dyDescent="0.2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x14ac:dyDescent="0.2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x14ac:dyDescent="0.2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x14ac:dyDescent="0.2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x14ac:dyDescent="0.2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x14ac:dyDescent="0.2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x14ac:dyDescent="0.2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x14ac:dyDescent="0.2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x14ac:dyDescent="0.2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x14ac:dyDescent="0.2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x14ac:dyDescent="0.2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x14ac:dyDescent="0.2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x14ac:dyDescent="0.2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x14ac:dyDescent="0.2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x14ac:dyDescent="0.2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x14ac:dyDescent="0.2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x14ac:dyDescent="0.2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x14ac:dyDescent="0.2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x14ac:dyDescent="0.2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x14ac:dyDescent="0.2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x14ac:dyDescent="0.2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x14ac:dyDescent="0.2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x14ac:dyDescent="0.2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x14ac:dyDescent="0.2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x14ac:dyDescent="0.2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x14ac:dyDescent="0.2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x14ac:dyDescent="0.2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x14ac:dyDescent="0.2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x14ac:dyDescent="0.2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x14ac:dyDescent="0.2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x14ac:dyDescent="0.2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CA8A3850-D6D1-45EC-AA93-C39D282D5F30}"/>
    <hyperlink ref="B32" r:id="rId2" xr:uid="{51E7753D-3929-4DA1-9E5E-69BD167A9E9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O31" sqref="O31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 s="7">
        <v>1</v>
      </c>
    </row>
    <row r="5" spans="1:30" x14ac:dyDescent="0.25">
      <c r="A5" s="7" t="s">
        <v>36</v>
      </c>
      <c r="C5" s="9" t="s">
        <v>37</v>
      </c>
      <c r="D5" s="9" t="s">
        <v>38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25">
      <c r="A6" s="7" t="s">
        <v>39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25">
      <c r="A7" s="7" t="s">
        <v>40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41</v>
      </c>
      <c r="B10" s="10" t="s">
        <v>42</v>
      </c>
    </row>
    <row r="11" spans="1:30" x14ac:dyDescent="0.25">
      <c r="A11" s="11" t="s">
        <v>43</v>
      </c>
      <c r="B11" s="11" t="s">
        <v>35</v>
      </c>
    </row>
    <row r="12" spans="1:30" x14ac:dyDescent="0.25">
      <c r="A12" s="12" t="s">
        <v>44</v>
      </c>
      <c r="B12" s="12" t="s">
        <v>34</v>
      </c>
    </row>
    <row r="13" spans="1:30" x14ac:dyDescent="0.25">
      <c r="A13" s="12" t="s">
        <v>45</v>
      </c>
      <c r="B13" s="12" t="s">
        <v>33</v>
      </c>
    </row>
    <row r="14" spans="1:30" x14ac:dyDescent="0.25">
      <c r="A14" s="12" t="s">
        <v>46</v>
      </c>
      <c r="B14" s="12" t="s">
        <v>32</v>
      </c>
    </row>
    <row r="15" spans="1:30" x14ac:dyDescent="0.25">
      <c r="A15" s="12" t="s">
        <v>47</v>
      </c>
      <c r="B15" s="12" t="s">
        <v>31</v>
      </c>
    </row>
    <row r="16" spans="1:30" x14ac:dyDescent="0.25">
      <c r="A16" s="12" t="s">
        <v>48</v>
      </c>
      <c r="B16" s="12" t="s">
        <v>30</v>
      </c>
    </row>
    <row r="17" spans="1:2" x14ac:dyDescent="0.25">
      <c r="A17" s="12" t="s">
        <v>49</v>
      </c>
      <c r="B17" s="12" t="s">
        <v>29</v>
      </c>
    </row>
    <row r="18" spans="1:2" x14ac:dyDescent="0.25">
      <c r="A18" s="12" t="s">
        <v>50</v>
      </c>
      <c r="B18" s="12" t="s">
        <v>28</v>
      </c>
    </row>
    <row r="19" spans="1:2" x14ac:dyDescent="0.25">
      <c r="A19" s="12" t="s">
        <v>51</v>
      </c>
      <c r="B19" s="12" t="s">
        <v>27</v>
      </c>
    </row>
    <row r="20" spans="1:2" x14ac:dyDescent="0.25">
      <c r="A20" s="12" t="s">
        <v>52</v>
      </c>
      <c r="B20" s="12" t="s">
        <v>26</v>
      </c>
    </row>
    <row r="21" spans="1:2" x14ac:dyDescent="0.25">
      <c r="A21" s="12" t="s">
        <v>53</v>
      </c>
      <c r="B21" s="12" t="s">
        <v>25</v>
      </c>
    </row>
    <row r="22" spans="1:2" x14ac:dyDescent="0.25">
      <c r="A22" s="12" t="s">
        <v>54</v>
      </c>
      <c r="B22" s="12" t="s">
        <v>24</v>
      </c>
    </row>
    <row r="23" spans="1:2" x14ac:dyDescent="0.25">
      <c r="A23" s="12" t="s">
        <v>55</v>
      </c>
      <c r="B23" s="12" t="s">
        <v>23</v>
      </c>
    </row>
    <row r="24" spans="1:2" x14ac:dyDescent="0.25">
      <c r="A24" s="12" t="s">
        <v>56</v>
      </c>
      <c r="B24" s="12" t="s">
        <v>22</v>
      </c>
    </row>
    <row r="25" spans="1:2" x14ac:dyDescent="0.25">
      <c r="A25" s="12" t="s">
        <v>57</v>
      </c>
      <c r="B25" s="12" t="s">
        <v>21</v>
      </c>
    </row>
    <row r="26" spans="1:2" x14ac:dyDescent="0.25">
      <c r="A26" s="12" t="s">
        <v>58</v>
      </c>
      <c r="B26" s="12" t="s">
        <v>20</v>
      </c>
    </row>
    <row r="27" spans="1:2" x14ac:dyDescent="0.25">
      <c r="A27" s="12" t="s">
        <v>59</v>
      </c>
      <c r="B27" s="12" t="s">
        <v>19</v>
      </c>
    </row>
    <row r="28" spans="1:2" x14ac:dyDescent="0.25">
      <c r="A28" s="12" t="s">
        <v>60</v>
      </c>
      <c r="B28" s="12" t="s">
        <v>18</v>
      </c>
    </row>
    <row r="29" spans="1:2" x14ac:dyDescent="0.25">
      <c r="A29" s="12" t="s">
        <v>61</v>
      </c>
      <c r="B29" s="12" t="s">
        <v>17</v>
      </c>
    </row>
    <row r="30" spans="1:2" x14ac:dyDescent="0.25">
      <c r="A30" s="12" t="s">
        <v>62</v>
      </c>
      <c r="B30" s="12" t="s">
        <v>16</v>
      </c>
    </row>
    <row r="31" spans="1:2" x14ac:dyDescent="0.25">
      <c r="A31" s="12" t="s">
        <v>63</v>
      </c>
      <c r="B31" s="12" t="s">
        <v>15</v>
      </c>
    </row>
    <row r="32" spans="1:2" x14ac:dyDescent="0.25">
      <c r="A32" s="12" t="s">
        <v>64</v>
      </c>
      <c r="B32" s="12" t="s">
        <v>14</v>
      </c>
    </row>
    <row r="33" spans="1:2" x14ac:dyDescent="0.25">
      <c r="A33" s="12" t="s">
        <v>65</v>
      </c>
      <c r="B33" s="12" t="s">
        <v>13</v>
      </c>
    </row>
    <row r="34" spans="1:2" x14ac:dyDescent="0.25">
      <c r="A34" s="12" t="s">
        <v>66</v>
      </c>
      <c r="B34" s="12" t="s">
        <v>12</v>
      </c>
    </row>
    <row r="35" spans="1:2" x14ac:dyDescent="0.25">
      <c r="A35" s="12" t="s">
        <v>67</v>
      </c>
      <c r="B35" s="12" t="s">
        <v>11</v>
      </c>
    </row>
    <row r="36" spans="1:2" x14ac:dyDescent="0.25">
      <c r="A36" s="12" t="s">
        <v>68</v>
      </c>
      <c r="B36" s="12" t="s">
        <v>10</v>
      </c>
    </row>
    <row r="37" spans="1:2" x14ac:dyDescent="0.25">
      <c r="A37" s="13" t="s">
        <v>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O94"/>
  <sheetViews>
    <sheetView zoomScale="85" zoomScaleNormal="85" workbookViewId="0">
      <pane xSplit="7" ySplit="6" topLeftCell="H44" activePane="bottomRight" state="frozen"/>
      <selection pane="topRight" activeCell="H1" sqref="H1"/>
      <selection pane="bottomLeft" activeCell="A7" sqref="A7"/>
      <selection pane="bottomRight" activeCell="B87" sqref="B87"/>
    </sheetView>
  </sheetViews>
  <sheetFormatPr defaultRowHeight="15" x14ac:dyDescent="0.25"/>
  <cols>
    <col min="1" max="1" width="22.28515625" customWidth="1"/>
    <col min="2" max="2" width="8.85546875" bestFit="1" customWidth="1"/>
    <col min="3" max="3" width="9.85546875" bestFit="1" customWidth="1"/>
    <col min="4" max="4" width="11.5703125" bestFit="1" customWidth="1"/>
    <col min="5" max="5" width="9.7109375" bestFit="1" customWidth="1"/>
    <col min="6" max="6" width="10.7109375" bestFit="1" customWidth="1"/>
    <col min="7" max="7" width="10.7109375" customWidth="1"/>
    <col min="8" max="12" width="17" bestFit="1" customWidth="1"/>
    <col min="13" max="15" width="18.85546875" bestFit="1" customWidth="1"/>
    <col min="16" max="32" width="10.7109375" customWidth="1"/>
    <col min="33" max="33" width="10.7109375" style="7" customWidth="1"/>
    <col min="34" max="34" width="8.7109375" bestFit="1" customWidth="1"/>
    <col min="35" max="35" width="11.28515625" bestFit="1" customWidth="1"/>
    <col min="36" max="36" width="9.7109375" bestFit="1" customWidth="1"/>
    <col min="37" max="37" width="7.5703125" bestFit="1" customWidth="1"/>
    <col min="38" max="38" width="8.5703125" bestFit="1" customWidth="1"/>
    <col min="39" max="39" width="8.7109375" bestFit="1" customWidth="1"/>
    <col min="40" max="40" width="9.42578125" bestFit="1" customWidth="1"/>
    <col min="41" max="41" width="12.28515625" style="14" bestFit="1" customWidth="1"/>
    <col min="42" max="42" width="8.42578125" bestFit="1" customWidth="1"/>
  </cols>
  <sheetData>
    <row r="3" spans="1:19" x14ac:dyDescent="0.25">
      <c r="A3" s="17"/>
      <c r="B3" s="17"/>
      <c r="C3" s="18"/>
      <c r="D3" s="18"/>
      <c r="E3" s="17"/>
      <c r="F3" s="18"/>
      <c r="G3" s="17"/>
      <c r="H3" s="17"/>
      <c r="I3" s="19"/>
      <c r="J3" s="17"/>
      <c r="K3" s="15"/>
      <c r="L3" s="17"/>
      <c r="M3" s="17"/>
      <c r="N3" s="17"/>
      <c r="O3" s="17"/>
      <c r="P3" s="17"/>
      <c r="Q3" s="17"/>
      <c r="R3" s="17"/>
      <c r="S3" s="17"/>
    </row>
    <row r="4" spans="1:19" x14ac:dyDescent="0.25">
      <c r="A4" s="20" t="s">
        <v>77</v>
      </c>
      <c r="B4" s="20" t="s">
        <v>78</v>
      </c>
      <c r="C4" s="20" t="s">
        <v>79</v>
      </c>
      <c r="D4" s="20" t="s">
        <v>80</v>
      </c>
      <c r="E4" s="21" t="s">
        <v>81</v>
      </c>
      <c r="F4" s="21" t="s">
        <v>82</v>
      </c>
      <c r="G4" s="21" t="s">
        <v>83</v>
      </c>
      <c r="H4" s="21" t="s">
        <v>72</v>
      </c>
      <c r="I4" s="21" t="s">
        <v>73</v>
      </c>
      <c r="J4" s="21" t="s">
        <v>74</v>
      </c>
      <c r="K4" s="21" t="s">
        <v>75</v>
      </c>
      <c r="L4" s="21" t="s">
        <v>76</v>
      </c>
      <c r="M4" s="22" t="s">
        <v>84</v>
      </c>
      <c r="N4" s="22" t="s">
        <v>85</v>
      </c>
      <c r="O4" s="22" t="s">
        <v>86</v>
      </c>
      <c r="P4" s="21" t="s">
        <v>87</v>
      </c>
      <c r="Q4" s="21" t="s">
        <v>88</v>
      </c>
      <c r="R4" s="23" t="s">
        <v>89</v>
      </c>
      <c r="S4" s="23" t="s">
        <v>90</v>
      </c>
    </row>
    <row r="5" spans="1:19" ht="34.5" x14ac:dyDescent="0.25">
      <c r="A5" s="24" t="s">
        <v>91</v>
      </c>
      <c r="B5" s="25" t="s">
        <v>92</v>
      </c>
      <c r="C5" s="25" t="s">
        <v>93</v>
      </c>
      <c r="D5" s="25"/>
      <c r="E5" s="26" t="s">
        <v>94</v>
      </c>
      <c r="F5" s="26" t="s">
        <v>94</v>
      </c>
      <c r="G5" s="26" t="s">
        <v>94</v>
      </c>
      <c r="H5" s="26" t="s">
        <v>95</v>
      </c>
      <c r="I5" s="26" t="s">
        <v>95</v>
      </c>
      <c r="J5" s="26" t="s">
        <v>95</v>
      </c>
      <c r="K5" s="26" t="s">
        <v>95</v>
      </c>
      <c r="L5" s="26" t="s">
        <v>95</v>
      </c>
      <c r="M5" s="26" t="s">
        <v>96</v>
      </c>
      <c r="N5" s="26" t="s">
        <v>96</v>
      </c>
      <c r="O5" s="26" t="s">
        <v>96</v>
      </c>
      <c r="P5" s="27" t="s">
        <v>97</v>
      </c>
      <c r="Q5" s="27" t="s">
        <v>98</v>
      </c>
      <c r="R5" s="26" t="s">
        <v>99</v>
      </c>
      <c r="S5" s="26" t="s">
        <v>100</v>
      </c>
    </row>
    <row r="6" spans="1:19" ht="51.75" thickBot="1" x14ac:dyDescent="0.3">
      <c r="A6" s="28" t="s">
        <v>101</v>
      </c>
      <c r="B6" s="29"/>
      <c r="C6" s="29"/>
      <c r="D6" s="29"/>
      <c r="E6" s="30" t="s">
        <v>102</v>
      </c>
      <c r="F6" s="30" t="s">
        <v>102</v>
      </c>
      <c r="G6" s="30" t="s">
        <v>102</v>
      </c>
      <c r="H6" s="30" t="s">
        <v>118</v>
      </c>
      <c r="I6" s="30" t="s">
        <v>118</v>
      </c>
      <c r="J6" s="30" t="s">
        <v>118</v>
      </c>
      <c r="K6" s="30" t="s">
        <v>118</v>
      </c>
      <c r="L6" s="30" t="s">
        <v>118</v>
      </c>
      <c r="M6" s="30" t="s">
        <v>119</v>
      </c>
      <c r="N6" s="30" t="s">
        <v>119</v>
      </c>
      <c r="O6" s="30" t="s">
        <v>119</v>
      </c>
      <c r="P6" s="30" t="s">
        <v>103</v>
      </c>
      <c r="Q6" s="31" t="s">
        <v>104</v>
      </c>
      <c r="R6" s="30" t="s">
        <v>105</v>
      </c>
      <c r="S6" s="30" t="s">
        <v>106</v>
      </c>
    </row>
    <row r="7" spans="1:19" x14ac:dyDescent="0.25">
      <c r="A7" s="32" t="s">
        <v>107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1:19" x14ac:dyDescent="0.25">
      <c r="A8" s="17" t="s">
        <v>120</v>
      </c>
      <c r="B8" s="17" t="s">
        <v>121</v>
      </c>
      <c r="C8" s="17" t="s">
        <v>122</v>
      </c>
      <c r="D8" s="17">
        <v>2019</v>
      </c>
      <c r="E8" s="33">
        <v>0.92589999999999995</v>
      </c>
      <c r="F8" s="33">
        <v>0.95669999999999999</v>
      </c>
      <c r="G8" s="33">
        <v>0.95669999999999999</v>
      </c>
      <c r="H8" s="33">
        <v>3.4222950817033455</v>
      </c>
      <c r="I8" s="33">
        <v>3.4222950817033455</v>
      </c>
      <c r="J8" s="33">
        <v>3.4222950817033455</v>
      </c>
      <c r="K8" s="33">
        <v>3.4222950817033455</v>
      </c>
      <c r="L8" s="33">
        <v>3.4222950817033455</v>
      </c>
      <c r="M8" s="33">
        <v>0.3422293899248452</v>
      </c>
      <c r="N8" s="33">
        <v>0.3422293899248452</v>
      </c>
      <c r="O8" s="33">
        <v>0.3422293899248452</v>
      </c>
      <c r="P8" s="33">
        <v>2.7309999999999999</v>
      </c>
      <c r="Q8" s="33">
        <v>1</v>
      </c>
      <c r="R8" s="17">
        <v>15</v>
      </c>
      <c r="S8" s="17">
        <v>1E-3</v>
      </c>
    </row>
    <row r="9" spans="1:19" x14ac:dyDescent="0.25">
      <c r="A9" s="17" t="s">
        <v>123</v>
      </c>
      <c r="B9" s="17" t="s">
        <v>124</v>
      </c>
      <c r="C9" s="17" t="s">
        <v>122</v>
      </c>
      <c r="D9" s="17">
        <v>2019</v>
      </c>
      <c r="E9" s="33">
        <v>8.1395999999999997</v>
      </c>
      <c r="F9" s="33">
        <v>8.4863</v>
      </c>
      <c r="G9" s="33">
        <v>9.2248000000000001</v>
      </c>
      <c r="H9" s="33">
        <v>4.6090790626979734</v>
      </c>
      <c r="I9" s="33">
        <v>4.6090790626979734</v>
      </c>
      <c r="J9" s="33">
        <v>4.3665433408192547</v>
      </c>
      <c r="K9" s="33">
        <v>4.3691260637053775</v>
      </c>
      <c r="L9" s="33">
        <v>4.3768742323637451</v>
      </c>
      <c r="M9" s="33">
        <v>0.44354152667015678</v>
      </c>
      <c r="N9" s="33">
        <v>0.44354152667015678</v>
      </c>
      <c r="O9" s="33">
        <v>0.44354152667015678</v>
      </c>
      <c r="P9" s="33">
        <v>2.7309999999999999</v>
      </c>
      <c r="Q9" s="33">
        <v>1</v>
      </c>
      <c r="R9" s="17">
        <v>15</v>
      </c>
      <c r="S9" s="17">
        <v>1E-3</v>
      </c>
    </row>
    <row r="10" spans="1:19" x14ac:dyDescent="0.25">
      <c r="A10" s="32" t="s">
        <v>108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 x14ac:dyDescent="0.25">
      <c r="A11" s="17" t="s">
        <v>125</v>
      </c>
      <c r="B11" s="17" t="s">
        <v>121</v>
      </c>
      <c r="C11" s="17" t="s">
        <v>126</v>
      </c>
      <c r="D11" s="17">
        <v>2019</v>
      </c>
      <c r="E11" s="33">
        <v>0.41317922700087906</v>
      </c>
      <c r="F11" s="33">
        <v>0.41317922700087906</v>
      </c>
      <c r="G11" s="33">
        <v>0.44341185336679706</v>
      </c>
      <c r="H11" s="33">
        <v>20.290144783549959</v>
      </c>
      <c r="I11" s="33">
        <v>20.290144783549959</v>
      </c>
      <c r="J11" s="33">
        <v>20.290144783549959</v>
      </c>
      <c r="K11" s="33">
        <v>20.290144783549959</v>
      </c>
      <c r="L11" s="33">
        <v>20.290144783549959</v>
      </c>
      <c r="M11" s="33">
        <v>1.0145072391774981</v>
      </c>
      <c r="N11" s="33">
        <v>1.0145072391774981</v>
      </c>
      <c r="O11" s="33">
        <v>1.0145072391774981</v>
      </c>
      <c r="P11" s="33">
        <v>20.617000000000001</v>
      </c>
      <c r="Q11" s="33">
        <v>1.49</v>
      </c>
      <c r="R11" s="17">
        <v>25</v>
      </c>
      <c r="S11" s="17">
        <v>1E-3</v>
      </c>
    </row>
    <row r="12" spans="1:19" x14ac:dyDescent="0.25">
      <c r="A12" s="17" t="s">
        <v>127</v>
      </c>
      <c r="B12" s="17" t="s">
        <v>128</v>
      </c>
      <c r="C12" s="17" t="s">
        <v>126</v>
      </c>
      <c r="D12" s="17">
        <v>2019</v>
      </c>
      <c r="E12" s="33">
        <v>0.57280851694001578</v>
      </c>
      <c r="F12" s="33">
        <v>0.57280851694001578</v>
      </c>
      <c r="G12" s="33">
        <v>0.61472133525270012</v>
      </c>
      <c r="H12" s="33">
        <v>21.831587082756254</v>
      </c>
      <c r="I12" s="33">
        <v>21.831587082756254</v>
      </c>
      <c r="J12" s="33">
        <v>21.831587082756254</v>
      </c>
      <c r="K12" s="33">
        <v>21.831587082756254</v>
      </c>
      <c r="L12" s="33">
        <v>21.831587082756254</v>
      </c>
      <c r="M12" s="33">
        <v>1.0915793541378127</v>
      </c>
      <c r="N12" s="33">
        <v>1.0915793541378127</v>
      </c>
      <c r="O12" s="33">
        <v>1.0915793541378127</v>
      </c>
      <c r="P12" s="33">
        <v>20.617000000000001</v>
      </c>
      <c r="Q12" s="33">
        <v>1.49</v>
      </c>
      <c r="R12" s="17">
        <v>25</v>
      </c>
      <c r="S12" s="17">
        <v>1E-3</v>
      </c>
    </row>
    <row r="13" spans="1:19" x14ac:dyDescent="0.25">
      <c r="A13" s="17" t="s">
        <v>129</v>
      </c>
      <c r="B13" s="17" t="s">
        <v>130</v>
      </c>
      <c r="C13" s="17" t="s">
        <v>126</v>
      </c>
      <c r="D13" s="17">
        <v>2019</v>
      </c>
      <c r="E13" s="33">
        <v>0.41317922700087906</v>
      </c>
      <c r="F13" s="33">
        <v>0.41317922700087906</v>
      </c>
      <c r="G13" s="33">
        <v>0.44341185336679706</v>
      </c>
      <c r="H13" s="33">
        <v>21.831587082756254</v>
      </c>
      <c r="I13" s="33">
        <v>21.831587082756254</v>
      </c>
      <c r="J13" s="33">
        <v>21.831587082756254</v>
      </c>
      <c r="K13" s="33">
        <v>21.831587082756254</v>
      </c>
      <c r="L13" s="33">
        <v>21.831587082756254</v>
      </c>
      <c r="M13" s="33">
        <v>1.0915793541378127</v>
      </c>
      <c r="N13" s="33">
        <v>1.0915793541378127</v>
      </c>
      <c r="O13" s="33">
        <v>1.0915793541378127</v>
      </c>
      <c r="P13" s="33">
        <v>20.617000000000001</v>
      </c>
      <c r="Q13" s="33">
        <v>1.49</v>
      </c>
      <c r="R13" s="17">
        <v>25</v>
      </c>
      <c r="S13" s="17">
        <v>1E-3</v>
      </c>
    </row>
    <row r="14" spans="1:19" x14ac:dyDescent="0.25">
      <c r="A14" s="17" t="s">
        <v>131</v>
      </c>
      <c r="B14" s="17" t="s">
        <v>132</v>
      </c>
      <c r="C14" s="17" t="s">
        <v>126</v>
      </c>
      <c r="D14" s="17">
        <v>2019</v>
      </c>
      <c r="E14" s="33">
        <v>0.41317922700087906</v>
      </c>
      <c r="F14" s="33">
        <v>0.41317922700087906</v>
      </c>
      <c r="G14" s="33">
        <v>0.44341185336679706</v>
      </c>
      <c r="H14" s="33">
        <v>24.631</v>
      </c>
      <c r="I14" s="33">
        <v>24.631</v>
      </c>
      <c r="J14" s="33">
        <v>24.631</v>
      </c>
      <c r="K14" s="33">
        <v>24.631</v>
      </c>
      <c r="L14" s="33">
        <v>24.631</v>
      </c>
      <c r="M14" s="33">
        <v>1.2315500000000001</v>
      </c>
      <c r="N14" s="33">
        <v>1.2315500000000001</v>
      </c>
      <c r="O14" s="33">
        <v>1.2315500000000001</v>
      </c>
      <c r="P14" s="33">
        <v>20.617000000000001</v>
      </c>
      <c r="Q14" s="33">
        <v>1.49</v>
      </c>
      <c r="R14" s="17">
        <v>25</v>
      </c>
      <c r="S14" s="17">
        <v>1E-3</v>
      </c>
    </row>
    <row r="15" spans="1:19" x14ac:dyDescent="0.25">
      <c r="A15" s="17" t="s">
        <v>133</v>
      </c>
      <c r="B15" s="17" t="s">
        <v>121</v>
      </c>
      <c r="C15" s="17" t="s">
        <v>126</v>
      </c>
      <c r="D15" s="17">
        <v>2019</v>
      </c>
      <c r="E15" s="33">
        <v>0.38903594158617399</v>
      </c>
      <c r="F15" s="33">
        <v>0.38903594158617399</v>
      </c>
      <c r="G15" s="33">
        <v>0.41750198609247946</v>
      </c>
      <c r="H15" s="33">
        <v>20.290144783549959</v>
      </c>
      <c r="I15" s="33">
        <v>20.290144783549959</v>
      </c>
      <c r="J15" s="33">
        <v>20.290144783549959</v>
      </c>
      <c r="K15" s="33">
        <v>20.290144783549959</v>
      </c>
      <c r="L15" s="33">
        <v>20.290144783549959</v>
      </c>
      <c r="M15" s="33">
        <v>1.0145072391774981</v>
      </c>
      <c r="N15" s="33">
        <v>1.0145072391774981</v>
      </c>
      <c r="O15" s="33">
        <v>1.0145072391774981</v>
      </c>
      <c r="P15" s="33">
        <v>20.617000000000001</v>
      </c>
      <c r="Q15" s="33">
        <v>1.49</v>
      </c>
      <c r="R15" s="17">
        <v>25</v>
      </c>
      <c r="S15" s="17">
        <v>1E-3</v>
      </c>
    </row>
    <row r="16" spans="1:19" x14ac:dyDescent="0.25">
      <c r="A16" s="17" t="s">
        <v>134</v>
      </c>
      <c r="B16" s="17" t="s">
        <v>135</v>
      </c>
      <c r="C16" s="17" t="s">
        <v>126</v>
      </c>
      <c r="D16" s="17">
        <v>2019</v>
      </c>
      <c r="E16" s="33">
        <v>0.55562426143181531</v>
      </c>
      <c r="F16" s="33">
        <v>0.55562426143181531</v>
      </c>
      <c r="G16" s="33">
        <v>0.59627969519511903</v>
      </c>
      <c r="H16" s="33">
        <v>21.831587082756254</v>
      </c>
      <c r="I16" s="33">
        <v>21.831587082756254</v>
      </c>
      <c r="J16" s="33">
        <v>21.831587082756254</v>
      </c>
      <c r="K16" s="33">
        <v>21.831587082756254</v>
      </c>
      <c r="L16" s="33">
        <v>21.831587082756254</v>
      </c>
      <c r="M16" s="33">
        <v>1.0915793541378127</v>
      </c>
      <c r="N16" s="33">
        <v>1.0915793541378127</v>
      </c>
      <c r="O16" s="33">
        <v>1.0915793541378127</v>
      </c>
      <c r="P16" s="33">
        <v>20.617000000000001</v>
      </c>
      <c r="Q16" s="33">
        <v>1.49</v>
      </c>
      <c r="R16" s="17">
        <v>25</v>
      </c>
      <c r="S16" s="17">
        <v>1E-3</v>
      </c>
    </row>
    <row r="17" spans="1:19" x14ac:dyDescent="0.25">
      <c r="A17" s="17" t="s">
        <v>136</v>
      </c>
      <c r="B17" s="17" t="s">
        <v>121</v>
      </c>
      <c r="C17" s="17" t="s">
        <v>126</v>
      </c>
      <c r="D17" s="17">
        <v>2019</v>
      </c>
      <c r="E17" s="33">
        <v>0.55576563083739139</v>
      </c>
      <c r="F17" s="33">
        <v>0.55576563083739139</v>
      </c>
      <c r="G17" s="33">
        <v>0.59643140870354205</v>
      </c>
      <c r="H17" s="33">
        <v>23.751999999999999</v>
      </c>
      <c r="I17" s="33">
        <v>23.613999999999997</v>
      </c>
      <c r="J17" s="33">
        <v>23.475999999999999</v>
      </c>
      <c r="K17" s="33">
        <v>23.299250000000001</v>
      </c>
      <c r="L17" s="33">
        <v>22.768999999999998</v>
      </c>
      <c r="M17" s="33">
        <v>1.1876000000000002</v>
      </c>
      <c r="N17" s="33">
        <v>1.1738</v>
      </c>
      <c r="O17" s="33">
        <v>1.13845</v>
      </c>
      <c r="P17" s="33">
        <v>20.617000000000001</v>
      </c>
      <c r="Q17" s="33">
        <v>1.49</v>
      </c>
      <c r="R17" s="17">
        <v>25</v>
      </c>
      <c r="S17" s="17">
        <v>1E-3</v>
      </c>
    </row>
    <row r="18" spans="1:19" x14ac:dyDescent="0.25">
      <c r="A18" s="17" t="s">
        <v>137</v>
      </c>
      <c r="B18" s="17" t="s">
        <v>128</v>
      </c>
      <c r="C18" s="17" t="s">
        <v>126</v>
      </c>
      <c r="D18" s="17">
        <v>2019</v>
      </c>
      <c r="E18" s="33">
        <v>0.7191140687029639</v>
      </c>
      <c r="F18" s="33">
        <v>0.7191140687029639</v>
      </c>
      <c r="G18" s="33">
        <v>0.7717321712909857</v>
      </c>
      <c r="H18" s="33">
        <v>25.646000000000001</v>
      </c>
      <c r="I18" s="33">
        <v>25.489000000000001</v>
      </c>
      <c r="J18" s="33">
        <v>25.332000000000001</v>
      </c>
      <c r="K18" s="33">
        <v>25.141249999999999</v>
      </c>
      <c r="L18" s="33">
        <v>24.568999999999999</v>
      </c>
      <c r="M18" s="33">
        <v>1.2823000000000002</v>
      </c>
      <c r="N18" s="33">
        <v>1.2666000000000002</v>
      </c>
      <c r="O18" s="33">
        <v>1.22845</v>
      </c>
      <c r="P18" s="33">
        <v>20.617000000000001</v>
      </c>
      <c r="Q18" s="33">
        <v>1.49</v>
      </c>
      <c r="R18" s="17">
        <v>25</v>
      </c>
      <c r="S18" s="17">
        <v>1E-3</v>
      </c>
    </row>
    <row r="19" spans="1:19" x14ac:dyDescent="0.25">
      <c r="A19" s="17" t="s">
        <v>138</v>
      </c>
      <c r="B19" s="17" t="s">
        <v>139</v>
      </c>
      <c r="C19" s="17" t="s">
        <v>126</v>
      </c>
      <c r="D19" s="17">
        <v>2019</v>
      </c>
      <c r="E19" s="33">
        <v>0.66746450139399738</v>
      </c>
      <c r="F19" s="33">
        <v>0.71490114421226547</v>
      </c>
      <c r="G19" s="33">
        <v>0.76730227520164618</v>
      </c>
      <c r="H19" s="33">
        <v>30.9495</v>
      </c>
      <c r="I19" s="33">
        <v>28.889250000000001</v>
      </c>
      <c r="J19" s="33">
        <v>26.829000000000001</v>
      </c>
      <c r="K19" s="33">
        <v>26.464500000000001</v>
      </c>
      <c r="L19" s="33">
        <v>25.370999999999999</v>
      </c>
      <c r="M19" s="33">
        <v>1.5474750000000002</v>
      </c>
      <c r="N19" s="33">
        <v>1.34145</v>
      </c>
      <c r="O19" s="33">
        <v>1.2685500000000003</v>
      </c>
      <c r="P19" s="33">
        <v>20.617000000000001</v>
      </c>
      <c r="Q19" s="33">
        <v>1.49</v>
      </c>
      <c r="R19" s="17">
        <v>25</v>
      </c>
      <c r="S19" s="17">
        <v>1E-3</v>
      </c>
    </row>
    <row r="20" spans="1:19" x14ac:dyDescent="0.25">
      <c r="A20" s="17" t="s">
        <v>140</v>
      </c>
      <c r="B20" s="17" t="s">
        <v>139</v>
      </c>
      <c r="C20" s="17" t="s">
        <v>126</v>
      </c>
      <c r="D20" s="17">
        <v>2019</v>
      </c>
      <c r="E20" s="33">
        <v>0.94004558122126858</v>
      </c>
      <c r="F20" s="33">
        <v>1.0068545371674693</v>
      </c>
      <c r="G20" s="33">
        <v>1.0806553932949277</v>
      </c>
      <c r="H20" s="33">
        <v>30.9495</v>
      </c>
      <c r="I20" s="33">
        <v>28.889250000000001</v>
      </c>
      <c r="J20" s="33">
        <v>26.829000000000001</v>
      </c>
      <c r="K20" s="33">
        <v>26.464500000000001</v>
      </c>
      <c r="L20" s="33">
        <v>25.370999999999999</v>
      </c>
      <c r="M20" s="33">
        <v>1.5474750000000002</v>
      </c>
      <c r="N20" s="33">
        <v>1.34145</v>
      </c>
      <c r="O20" s="33">
        <v>1.2685500000000003</v>
      </c>
      <c r="P20" s="33">
        <v>20.617000000000001</v>
      </c>
      <c r="Q20" s="33">
        <v>1.49</v>
      </c>
      <c r="R20" s="17">
        <v>25</v>
      </c>
      <c r="S20" s="17">
        <v>1E-3</v>
      </c>
    </row>
    <row r="21" spans="1:19" x14ac:dyDescent="0.25">
      <c r="A21" s="17" t="s">
        <v>141</v>
      </c>
      <c r="B21" s="17" t="s">
        <v>139</v>
      </c>
      <c r="C21" s="17" t="s">
        <v>126</v>
      </c>
      <c r="D21" s="17">
        <v>2019</v>
      </c>
      <c r="E21" s="33">
        <v>1.1256490393255483</v>
      </c>
      <c r="F21" s="33">
        <v>1.205648816550694</v>
      </c>
      <c r="G21" s="33">
        <v>1.2940209811146188</v>
      </c>
      <c r="H21" s="33">
        <v>30.9495</v>
      </c>
      <c r="I21" s="33">
        <v>28.889250000000001</v>
      </c>
      <c r="J21" s="33">
        <v>26.829000000000001</v>
      </c>
      <c r="K21" s="33">
        <v>26.464500000000001</v>
      </c>
      <c r="L21" s="33">
        <v>25.370999999999999</v>
      </c>
      <c r="M21" s="33">
        <v>1.5474750000000002</v>
      </c>
      <c r="N21" s="33">
        <v>1.34145</v>
      </c>
      <c r="O21" s="33">
        <v>1.2685500000000003</v>
      </c>
      <c r="P21" s="33">
        <v>20.617000000000001</v>
      </c>
      <c r="Q21" s="33">
        <v>1.49</v>
      </c>
      <c r="R21" s="17">
        <v>25</v>
      </c>
      <c r="S21" s="17">
        <v>1E-3</v>
      </c>
    </row>
    <row r="22" spans="1:19" x14ac:dyDescent="0.25">
      <c r="A22" s="17" t="s">
        <v>142</v>
      </c>
      <c r="B22" s="17" t="s">
        <v>143</v>
      </c>
      <c r="C22" s="17" t="s">
        <v>126</v>
      </c>
      <c r="D22" s="17">
        <v>2019</v>
      </c>
      <c r="E22" s="33">
        <v>1.0317522356667617</v>
      </c>
      <c r="F22" s="33">
        <v>1.1050787753974236</v>
      </c>
      <c r="G22" s="33">
        <v>1.1860793139082293</v>
      </c>
      <c r="H22" s="33">
        <v>33.423499999999997</v>
      </c>
      <c r="I22" s="33">
        <v>31.186749999999996</v>
      </c>
      <c r="J22" s="33">
        <v>28.95</v>
      </c>
      <c r="K22" s="33">
        <v>28.556750000000001</v>
      </c>
      <c r="L22" s="33">
        <v>27.376999999999999</v>
      </c>
      <c r="M22" s="33">
        <v>1.6711750000000001</v>
      </c>
      <c r="N22" s="33">
        <v>1.4475</v>
      </c>
      <c r="O22" s="33">
        <v>1.3688500000000001</v>
      </c>
      <c r="P22" s="33">
        <v>20.617000000000001</v>
      </c>
      <c r="Q22" s="33">
        <v>1.49</v>
      </c>
      <c r="R22" s="17">
        <v>25</v>
      </c>
      <c r="S22" s="17">
        <v>1E-3</v>
      </c>
    </row>
    <row r="23" spans="1:19" x14ac:dyDescent="0.25">
      <c r="A23" s="17" t="s">
        <v>144</v>
      </c>
      <c r="B23" s="17" t="s">
        <v>143</v>
      </c>
      <c r="C23" s="17" t="s">
        <v>126</v>
      </c>
      <c r="D23" s="17">
        <v>2019</v>
      </c>
      <c r="E23" s="33">
        <v>1.2163400634539354</v>
      </c>
      <c r="F23" s="33">
        <v>1.3027852437071312</v>
      </c>
      <c r="G23" s="33">
        <v>1.3982773558113184</v>
      </c>
      <c r="H23" s="33">
        <v>33.423499999999997</v>
      </c>
      <c r="I23" s="33">
        <v>31.186749999999996</v>
      </c>
      <c r="J23" s="33">
        <v>28.95</v>
      </c>
      <c r="K23" s="33">
        <v>28.556750000000001</v>
      </c>
      <c r="L23" s="33">
        <v>27.376999999999999</v>
      </c>
      <c r="M23" s="33">
        <v>1.6711750000000001</v>
      </c>
      <c r="N23" s="33">
        <v>1.4475</v>
      </c>
      <c r="O23" s="33">
        <v>1.3688500000000001</v>
      </c>
      <c r="P23" s="33">
        <v>20.617000000000001</v>
      </c>
      <c r="Q23" s="33">
        <v>1.49</v>
      </c>
      <c r="R23" s="17">
        <v>25</v>
      </c>
      <c r="S23" s="17">
        <v>1E-3</v>
      </c>
    </row>
    <row r="24" spans="1:19" x14ac:dyDescent="0.25">
      <c r="A24" s="17" t="s">
        <v>145</v>
      </c>
      <c r="B24" s="17" t="s">
        <v>143</v>
      </c>
      <c r="C24" s="17" t="s">
        <v>126</v>
      </c>
      <c r="D24" s="17">
        <v>2019</v>
      </c>
      <c r="E24" s="33">
        <v>1.2298935814529692</v>
      </c>
      <c r="F24" s="33">
        <v>1.3173020090262975</v>
      </c>
      <c r="G24" s="33">
        <v>1.4138581772271772</v>
      </c>
      <c r="H24" s="33">
        <v>33.423499999999997</v>
      </c>
      <c r="I24" s="33">
        <v>31.186749999999996</v>
      </c>
      <c r="J24" s="33">
        <v>28.95</v>
      </c>
      <c r="K24" s="33">
        <v>28.556750000000001</v>
      </c>
      <c r="L24" s="33">
        <v>27.376999999999999</v>
      </c>
      <c r="M24" s="33">
        <v>1.6711750000000001</v>
      </c>
      <c r="N24" s="33">
        <v>1.4475</v>
      </c>
      <c r="O24" s="33">
        <v>1.3688500000000001</v>
      </c>
      <c r="P24" s="33">
        <v>20.617000000000001</v>
      </c>
      <c r="Q24" s="33">
        <v>1.49</v>
      </c>
      <c r="R24" s="17">
        <v>25</v>
      </c>
      <c r="S24" s="17">
        <v>1E-3</v>
      </c>
    </row>
    <row r="25" spans="1:19" x14ac:dyDescent="0.25">
      <c r="A25" s="17" t="s">
        <v>146</v>
      </c>
      <c r="B25" s="17" t="s">
        <v>124</v>
      </c>
      <c r="C25" s="17" t="s">
        <v>126</v>
      </c>
      <c r="D25" s="17">
        <v>2019</v>
      </c>
      <c r="E25" s="33">
        <v>1.6228513192037117</v>
      </c>
      <c r="F25" s="33">
        <v>1.7464971340001851</v>
      </c>
      <c r="G25" s="33">
        <v>1.8856843622815582</v>
      </c>
      <c r="H25" s="33">
        <v>32.970999999999997</v>
      </c>
      <c r="I25" s="33">
        <v>30.275999999999996</v>
      </c>
      <c r="J25" s="33">
        <v>27.581</v>
      </c>
      <c r="K25" s="33">
        <v>26.847249999999999</v>
      </c>
      <c r="L25" s="33">
        <v>24.646000000000001</v>
      </c>
      <c r="M25" s="33">
        <v>1.6485500000000002</v>
      </c>
      <c r="N25" s="33">
        <v>1.3790500000000001</v>
      </c>
      <c r="O25" s="33">
        <v>1.2323000000000002</v>
      </c>
      <c r="P25" s="33">
        <v>20.617000000000001</v>
      </c>
      <c r="Q25" s="33">
        <v>1.49</v>
      </c>
      <c r="R25" s="17">
        <v>25</v>
      </c>
      <c r="S25" s="17">
        <v>1E-3</v>
      </c>
    </row>
    <row r="26" spans="1:19" x14ac:dyDescent="0.25">
      <c r="A26" s="17" t="s">
        <v>147</v>
      </c>
      <c r="B26" s="17" t="s">
        <v>124</v>
      </c>
      <c r="C26" s="17" t="s">
        <v>126</v>
      </c>
      <c r="D26" s="17">
        <v>2019</v>
      </c>
      <c r="E26" s="33">
        <v>1.6228513192037117</v>
      </c>
      <c r="F26" s="33">
        <v>1.7464971340001851</v>
      </c>
      <c r="G26" s="33">
        <v>1.8856843622815582</v>
      </c>
      <c r="H26" s="33">
        <v>32.970999999999997</v>
      </c>
      <c r="I26" s="33">
        <v>30.275999999999996</v>
      </c>
      <c r="J26" s="33">
        <v>27.581</v>
      </c>
      <c r="K26" s="33">
        <v>26.847249999999999</v>
      </c>
      <c r="L26" s="33">
        <v>24.646000000000001</v>
      </c>
      <c r="M26" s="33">
        <v>1.6485500000000002</v>
      </c>
      <c r="N26" s="33">
        <v>1.3790500000000001</v>
      </c>
      <c r="O26" s="33">
        <v>1.2323000000000002</v>
      </c>
      <c r="P26" s="33">
        <v>20.617000000000001</v>
      </c>
      <c r="Q26" s="33">
        <v>1.49</v>
      </c>
      <c r="R26" s="17">
        <v>25</v>
      </c>
      <c r="S26" s="17">
        <v>1E-3</v>
      </c>
    </row>
    <row r="27" spans="1:19" x14ac:dyDescent="0.25">
      <c r="A27" s="17" t="s">
        <v>148</v>
      </c>
      <c r="B27" s="17" t="s">
        <v>124</v>
      </c>
      <c r="C27" s="17" t="s">
        <v>126</v>
      </c>
      <c r="D27" s="17">
        <v>2019</v>
      </c>
      <c r="E27" s="33">
        <v>1.6228513192037117</v>
      </c>
      <c r="F27" s="33">
        <v>1.7464971340001851</v>
      </c>
      <c r="G27" s="33">
        <v>1.8856843622815582</v>
      </c>
      <c r="H27" s="33">
        <v>32.970999999999997</v>
      </c>
      <c r="I27" s="33">
        <v>30.275999999999996</v>
      </c>
      <c r="J27" s="33">
        <v>27.581</v>
      </c>
      <c r="K27" s="33">
        <v>26.847249999999999</v>
      </c>
      <c r="L27" s="33">
        <v>24.646000000000001</v>
      </c>
      <c r="M27" s="33">
        <v>1.6485500000000002</v>
      </c>
      <c r="N27" s="33">
        <v>1.3790500000000001</v>
      </c>
      <c r="O27" s="33">
        <v>1.2323000000000002</v>
      </c>
      <c r="P27" s="33">
        <v>20.617000000000001</v>
      </c>
      <c r="Q27" s="33">
        <v>1.49</v>
      </c>
      <c r="R27" s="17">
        <v>25</v>
      </c>
      <c r="S27" s="17">
        <v>1E-3</v>
      </c>
    </row>
    <row r="28" spans="1:19" x14ac:dyDescent="0.25">
      <c r="A28" s="17" t="s">
        <v>149</v>
      </c>
      <c r="B28" s="17" t="s">
        <v>231</v>
      </c>
      <c r="C28" s="17" t="s">
        <v>126</v>
      </c>
      <c r="D28" s="17">
        <v>2030</v>
      </c>
      <c r="E28" s="33">
        <v>0.66724203897835621</v>
      </c>
      <c r="F28" s="33">
        <v>0.66724203897835621</v>
      </c>
      <c r="G28" s="33">
        <v>0.7160646271962845</v>
      </c>
      <c r="H28" s="33">
        <v>60.819000000000003</v>
      </c>
      <c r="I28" s="33">
        <v>46.0015</v>
      </c>
      <c r="J28" s="33">
        <v>31.184000000000001</v>
      </c>
      <c r="K28" s="33">
        <v>29.587</v>
      </c>
      <c r="L28" s="33">
        <v>24.795999999999999</v>
      </c>
      <c r="M28" s="33">
        <v>3.0409500000000005</v>
      </c>
      <c r="N28" s="33">
        <v>1.5592000000000001</v>
      </c>
      <c r="O28" s="33">
        <v>1.2398000000000002</v>
      </c>
      <c r="P28" s="33">
        <v>20.617000000000001</v>
      </c>
      <c r="Q28" s="33">
        <v>1.49</v>
      </c>
      <c r="R28" s="17">
        <v>25</v>
      </c>
      <c r="S28" s="17">
        <v>1E-3</v>
      </c>
    </row>
    <row r="29" spans="1:19" x14ac:dyDescent="0.25">
      <c r="A29" s="17" t="s">
        <v>150</v>
      </c>
      <c r="B29" s="17" t="s">
        <v>231</v>
      </c>
      <c r="C29" s="17" t="s">
        <v>126</v>
      </c>
      <c r="D29" s="17">
        <v>2030</v>
      </c>
      <c r="E29" s="33">
        <v>0.82180053029786837</v>
      </c>
      <c r="F29" s="33">
        <v>0.89793463937178508</v>
      </c>
      <c r="G29" s="33">
        <v>1.0117875960385425</v>
      </c>
      <c r="H29" s="33">
        <v>60.819000000000003</v>
      </c>
      <c r="I29" s="33">
        <v>46.0015</v>
      </c>
      <c r="J29" s="33">
        <v>31.184000000000001</v>
      </c>
      <c r="K29" s="33">
        <v>29.587</v>
      </c>
      <c r="L29" s="33">
        <v>24.795999999999999</v>
      </c>
      <c r="M29" s="33">
        <v>3.0409500000000005</v>
      </c>
      <c r="N29" s="33">
        <v>1.5592000000000001</v>
      </c>
      <c r="O29" s="33">
        <v>1.2398000000000002</v>
      </c>
      <c r="P29" s="33">
        <v>20.617000000000001</v>
      </c>
      <c r="Q29" s="33">
        <v>1.49</v>
      </c>
      <c r="R29" s="17">
        <v>25</v>
      </c>
      <c r="S29" s="17">
        <v>1E-3</v>
      </c>
    </row>
    <row r="30" spans="1:19" x14ac:dyDescent="0.25">
      <c r="A30" s="32" t="s">
        <v>109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spans="1:19" x14ac:dyDescent="0.25">
      <c r="A31" s="17" t="s">
        <v>151</v>
      </c>
      <c r="B31" s="17" t="s">
        <v>121</v>
      </c>
      <c r="C31" s="17" t="s">
        <v>126</v>
      </c>
      <c r="D31" s="17">
        <v>2019</v>
      </c>
      <c r="E31" s="33">
        <v>0.41317922700087906</v>
      </c>
      <c r="F31" s="33">
        <v>0.41317922700087906</v>
      </c>
      <c r="G31" s="33">
        <v>0.44341185336679706</v>
      </c>
      <c r="H31" s="33">
        <v>20.290144783549959</v>
      </c>
      <c r="I31" s="33">
        <v>20.290144783549959</v>
      </c>
      <c r="J31" s="33">
        <v>20.290144783549959</v>
      </c>
      <c r="K31" s="33">
        <v>20.290144783549959</v>
      </c>
      <c r="L31" s="33">
        <v>20.290144783549959</v>
      </c>
      <c r="M31" s="33">
        <v>1.0145072391774981</v>
      </c>
      <c r="N31" s="33">
        <v>1.0145072391774981</v>
      </c>
      <c r="O31" s="33">
        <v>1.0145072391774981</v>
      </c>
      <c r="P31" s="33">
        <v>39.93</v>
      </c>
      <c r="Q31" s="33">
        <v>1.49</v>
      </c>
      <c r="R31" s="17">
        <v>15</v>
      </c>
      <c r="S31" s="17">
        <v>1E-3</v>
      </c>
    </row>
    <row r="32" spans="1:19" x14ac:dyDescent="0.25">
      <c r="A32" s="17" t="s">
        <v>152</v>
      </c>
      <c r="B32" s="17" t="s">
        <v>128</v>
      </c>
      <c r="C32" s="17" t="s">
        <v>126</v>
      </c>
      <c r="D32" s="17">
        <v>2019</v>
      </c>
      <c r="E32" s="33">
        <v>0.57280851694001578</v>
      </c>
      <c r="F32" s="33">
        <v>0.57280851694001578</v>
      </c>
      <c r="G32" s="33">
        <v>0.61472133525270012</v>
      </c>
      <c r="H32" s="33">
        <v>21.831587082756254</v>
      </c>
      <c r="I32" s="33">
        <v>21.831587082756254</v>
      </c>
      <c r="J32" s="33">
        <v>21.831587082756254</v>
      </c>
      <c r="K32" s="33">
        <v>21.831587082756254</v>
      </c>
      <c r="L32" s="33">
        <v>21.831587082756254</v>
      </c>
      <c r="M32" s="33">
        <v>1.0915793541378127</v>
      </c>
      <c r="N32" s="33">
        <v>1.0915793541378127</v>
      </c>
      <c r="O32" s="33">
        <v>1.0915793541378127</v>
      </c>
      <c r="P32" s="33">
        <v>39.93</v>
      </c>
      <c r="Q32" s="33">
        <v>1.49</v>
      </c>
      <c r="R32" s="17">
        <v>15</v>
      </c>
      <c r="S32" s="17">
        <v>1E-3</v>
      </c>
    </row>
    <row r="33" spans="1:19" x14ac:dyDescent="0.25">
      <c r="A33" s="17" t="s">
        <v>153</v>
      </c>
      <c r="B33" s="17" t="s">
        <v>130</v>
      </c>
      <c r="C33" s="17" t="s">
        <v>126</v>
      </c>
      <c r="D33" s="17">
        <v>2019</v>
      </c>
      <c r="E33" s="33">
        <v>0.41317922700087906</v>
      </c>
      <c r="F33" s="33">
        <v>0.41317922700087906</v>
      </c>
      <c r="G33" s="33">
        <v>0.44341185336679706</v>
      </c>
      <c r="H33" s="33">
        <v>21.831587082756254</v>
      </c>
      <c r="I33" s="33">
        <v>21.831587082756254</v>
      </c>
      <c r="J33" s="33">
        <v>21.831587082756254</v>
      </c>
      <c r="K33" s="33">
        <v>21.831587082756254</v>
      </c>
      <c r="L33" s="33">
        <v>21.831587082756254</v>
      </c>
      <c r="M33" s="33">
        <v>1.0915793541378127</v>
      </c>
      <c r="N33" s="33">
        <v>1.0915793541378127</v>
      </c>
      <c r="O33" s="33">
        <v>1.0915793541378127</v>
      </c>
      <c r="P33" s="33">
        <v>39.93</v>
      </c>
      <c r="Q33" s="33">
        <v>1.49</v>
      </c>
      <c r="R33" s="17">
        <v>15</v>
      </c>
      <c r="S33" s="17">
        <v>1E-3</v>
      </c>
    </row>
    <row r="34" spans="1:19" x14ac:dyDescent="0.25">
      <c r="A34" s="17" t="s">
        <v>154</v>
      </c>
      <c r="B34" s="17" t="s">
        <v>132</v>
      </c>
      <c r="C34" s="17" t="s">
        <v>126</v>
      </c>
      <c r="D34" s="17">
        <v>2019</v>
      </c>
      <c r="E34" s="33">
        <v>0.41317922700087906</v>
      </c>
      <c r="F34" s="33">
        <v>0.41317922700087906</v>
      </c>
      <c r="G34" s="33">
        <v>0.44341185336679706</v>
      </c>
      <c r="H34" s="33">
        <v>24.631</v>
      </c>
      <c r="I34" s="33">
        <v>24.631</v>
      </c>
      <c r="J34" s="33">
        <v>24.631</v>
      </c>
      <c r="K34" s="33">
        <v>24.631</v>
      </c>
      <c r="L34" s="33">
        <v>24.631</v>
      </c>
      <c r="M34" s="33">
        <v>1.2315500000000001</v>
      </c>
      <c r="N34" s="33">
        <v>1.2315500000000001</v>
      </c>
      <c r="O34" s="33">
        <v>1.2315500000000001</v>
      </c>
      <c r="P34" s="33">
        <v>39.93</v>
      </c>
      <c r="Q34" s="33">
        <v>1.49</v>
      </c>
      <c r="R34" s="17">
        <v>15</v>
      </c>
      <c r="S34" s="17">
        <v>1E-3</v>
      </c>
    </row>
    <row r="35" spans="1:19" x14ac:dyDescent="0.25">
      <c r="A35" s="17" t="s">
        <v>155</v>
      </c>
      <c r="B35" s="17" t="s">
        <v>121</v>
      </c>
      <c r="C35" s="17" t="s">
        <v>126</v>
      </c>
      <c r="D35" s="17">
        <v>2019</v>
      </c>
      <c r="E35" s="33">
        <v>0.38903594158617399</v>
      </c>
      <c r="F35" s="33">
        <v>0.38903594158617399</v>
      </c>
      <c r="G35" s="33">
        <v>0.41750198609247946</v>
      </c>
      <c r="H35" s="33">
        <v>20.290144783549959</v>
      </c>
      <c r="I35" s="33">
        <v>20.290144783549959</v>
      </c>
      <c r="J35" s="33">
        <v>20.290144783549959</v>
      </c>
      <c r="K35" s="33">
        <v>20.290144783549959</v>
      </c>
      <c r="L35" s="33">
        <v>20.290144783549959</v>
      </c>
      <c r="M35" s="33">
        <v>1.0145072391774981</v>
      </c>
      <c r="N35" s="33">
        <v>1.0145072391774981</v>
      </c>
      <c r="O35" s="33">
        <v>1.0145072391774981</v>
      </c>
      <c r="P35" s="33">
        <v>39.93</v>
      </c>
      <c r="Q35" s="33">
        <v>1.49</v>
      </c>
      <c r="R35" s="17">
        <v>15</v>
      </c>
      <c r="S35" s="17">
        <v>1E-3</v>
      </c>
    </row>
    <row r="36" spans="1:19" x14ac:dyDescent="0.25">
      <c r="A36" s="17" t="s">
        <v>156</v>
      </c>
      <c r="B36" s="17" t="s">
        <v>135</v>
      </c>
      <c r="C36" s="17" t="s">
        <v>126</v>
      </c>
      <c r="D36" s="17">
        <v>2019</v>
      </c>
      <c r="E36" s="33">
        <v>0.55562426143181531</v>
      </c>
      <c r="F36" s="33">
        <v>0.55562426143181531</v>
      </c>
      <c r="G36" s="33">
        <v>0.59627969519511903</v>
      </c>
      <c r="H36" s="33">
        <v>21.831587082756254</v>
      </c>
      <c r="I36" s="33">
        <v>21.831587082756254</v>
      </c>
      <c r="J36" s="33">
        <v>21.831587082756254</v>
      </c>
      <c r="K36" s="33">
        <v>21.831587082756254</v>
      </c>
      <c r="L36" s="33">
        <v>21.831587082756254</v>
      </c>
      <c r="M36" s="33">
        <v>1.0915793541378127</v>
      </c>
      <c r="N36" s="33">
        <v>1.0915793541378127</v>
      </c>
      <c r="O36" s="33">
        <v>1.0915793541378127</v>
      </c>
      <c r="P36" s="33">
        <v>39.93</v>
      </c>
      <c r="Q36" s="33">
        <v>1.49</v>
      </c>
      <c r="R36" s="17">
        <v>15</v>
      </c>
      <c r="S36" s="17">
        <v>1E-3</v>
      </c>
    </row>
    <row r="37" spans="1:19" x14ac:dyDescent="0.25">
      <c r="A37" s="17" t="s">
        <v>157</v>
      </c>
      <c r="B37" s="17" t="s">
        <v>121</v>
      </c>
      <c r="C37" s="17" t="s">
        <v>126</v>
      </c>
      <c r="D37" s="17">
        <v>2019</v>
      </c>
      <c r="E37" s="33">
        <v>0.55576563083739139</v>
      </c>
      <c r="F37" s="33">
        <v>0.55576563083739139</v>
      </c>
      <c r="G37" s="33">
        <v>0.59643140870354205</v>
      </c>
      <c r="H37" s="33">
        <v>23.751999999999999</v>
      </c>
      <c r="I37" s="33">
        <v>23.613999999999997</v>
      </c>
      <c r="J37" s="33">
        <v>23.475999999999999</v>
      </c>
      <c r="K37" s="33">
        <v>23.299250000000001</v>
      </c>
      <c r="L37" s="33">
        <v>22.768999999999998</v>
      </c>
      <c r="M37" s="33">
        <v>1.1876000000000002</v>
      </c>
      <c r="N37" s="33">
        <v>1.1738</v>
      </c>
      <c r="O37" s="33">
        <v>1.13845</v>
      </c>
      <c r="P37" s="33">
        <v>39.93</v>
      </c>
      <c r="Q37" s="33">
        <v>1.49</v>
      </c>
      <c r="R37" s="17">
        <v>15</v>
      </c>
      <c r="S37" s="17">
        <v>1E-3</v>
      </c>
    </row>
    <row r="38" spans="1:19" x14ac:dyDescent="0.25">
      <c r="A38" s="17" t="s">
        <v>158</v>
      </c>
      <c r="B38" s="17" t="s">
        <v>128</v>
      </c>
      <c r="C38" s="17" t="s">
        <v>126</v>
      </c>
      <c r="D38" s="17">
        <v>2019</v>
      </c>
      <c r="E38" s="33">
        <v>0.7191140687029639</v>
      </c>
      <c r="F38" s="33">
        <v>0.7191140687029639</v>
      </c>
      <c r="G38" s="33">
        <v>0.7717321712909857</v>
      </c>
      <c r="H38" s="33">
        <v>25.646000000000001</v>
      </c>
      <c r="I38" s="33">
        <v>25.489000000000001</v>
      </c>
      <c r="J38" s="33">
        <v>25.332000000000001</v>
      </c>
      <c r="K38" s="33">
        <v>25.141249999999999</v>
      </c>
      <c r="L38" s="33">
        <v>24.568999999999999</v>
      </c>
      <c r="M38" s="33">
        <v>1.2823000000000002</v>
      </c>
      <c r="N38" s="33">
        <v>1.2666000000000002</v>
      </c>
      <c r="O38" s="33">
        <v>1.22845</v>
      </c>
      <c r="P38" s="33">
        <v>39.93</v>
      </c>
      <c r="Q38" s="33">
        <v>1.49</v>
      </c>
      <c r="R38" s="17">
        <v>15</v>
      </c>
      <c r="S38" s="17">
        <v>1E-3</v>
      </c>
    </row>
    <row r="39" spans="1:19" x14ac:dyDescent="0.25">
      <c r="A39" s="17" t="s">
        <v>159</v>
      </c>
      <c r="B39" s="17" t="s">
        <v>139</v>
      </c>
      <c r="C39" s="17" t="s">
        <v>126</v>
      </c>
      <c r="D39" s="17">
        <v>2019</v>
      </c>
      <c r="E39" s="33">
        <v>0.66746450139399738</v>
      </c>
      <c r="F39" s="33">
        <v>0.71490114421226547</v>
      </c>
      <c r="G39" s="33">
        <v>0.76730227520164618</v>
      </c>
      <c r="H39" s="33">
        <v>30.9495</v>
      </c>
      <c r="I39" s="33">
        <v>28.889250000000001</v>
      </c>
      <c r="J39" s="33">
        <v>26.829000000000001</v>
      </c>
      <c r="K39" s="33">
        <v>26.464500000000001</v>
      </c>
      <c r="L39" s="33">
        <v>25.370999999999999</v>
      </c>
      <c r="M39" s="33">
        <v>1.5474750000000002</v>
      </c>
      <c r="N39" s="33">
        <v>1.34145</v>
      </c>
      <c r="O39" s="33">
        <v>1.2685500000000003</v>
      </c>
      <c r="P39" s="33">
        <v>39.93</v>
      </c>
      <c r="Q39" s="33">
        <v>1.49</v>
      </c>
      <c r="R39" s="17">
        <v>15</v>
      </c>
      <c r="S39" s="17">
        <v>1E-3</v>
      </c>
    </row>
    <row r="40" spans="1:19" x14ac:dyDescent="0.25">
      <c r="A40" s="17" t="s">
        <v>160</v>
      </c>
      <c r="B40" s="17" t="s">
        <v>139</v>
      </c>
      <c r="C40" s="17" t="s">
        <v>126</v>
      </c>
      <c r="D40" s="17">
        <v>2019</v>
      </c>
      <c r="E40" s="33">
        <v>0.94004558122126858</v>
      </c>
      <c r="F40" s="33">
        <v>1.0068545371674693</v>
      </c>
      <c r="G40" s="33">
        <v>1.0806553932949277</v>
      </c>
      <c r="H40" s="33">
        <v>30.9495</v>
      </c>
      <c r="I40" s="33">
        <v>28.889250000000001</v>
      </c>
      <c r="J40" s="33">
        <v>26.829000000000001</v>
      </c>
      <c r="K40" s="33">
        <v>26.464500000000001</v>
      </c>
      <c r="L40" s="33">
        <v>25.370999999999999</v>
      </c>
      <c r="M40" s="33">
        <v>1.5474750000000002</v>
      </c>
      <c r="N40" s="33">
        <v>1.34145</v>
      </c>
      <c r="O40" s="33">
        <v>1.2685500000000003</v>
      </c>
      <c r="P40" s="33">
        <v>39.93</v>
      </c>
      <c r="Q40" s="33">
        <v>1.49</v>
      </c>
      <c r="R40" s="17">
        <v>15</v>
      </c>
      <c r="S40" s="17">
        <v>1E-3</v>
      </c>
    </row>
    <row r="41" spans="1:19" x14ac:dyDescent="0.25">
      <c r="A41" s="17" t="s">
        <v>161</v>
      </c>
      <c r="B41" s="17" t="s">
        <v>139</v>
      </c>
      <c r="C41" s="17" t="s">
        <v>126</v>
      </c>
      <c r="D41" s="17">
        <v>2019</v>
      </c>
      <c r="E41" s="33">
        <v>1.1256490393255483</v>
      </c>
      <c r="F41" s="33">
        <v>1.205648816550694</v>
      </c>
      <c r="G41" s="33">
        <v>1.2940209811146188</v>
      </c>
      <c r="H41" s="33">
        <v>30.9495</v>
      </c>
      <c r="I41" s="33">
        <v>28.889250000000001</v>
      </c>
      <c r="J41" s="33">
        <v>26.829000000000001</v>
      </c>
      <c r="K41" s="33">
        <v>26.464500000000001</v>
      </c>
      <c r="L41" s="33">
        <v>25.370999999999999</v>
      </c>
      <c r="M41" s="33">
        <v>1.5474750000000002</v>
      </c>
      <c r="N41" s="33">
        <v>1.34145</v>
      </c>
      <c r="O41" s="33">
        <v>1.2685500000000003</v>
      </c>
      <c r="P41" s="33">
        <v>39.93</v>
      </c>
      <c r="Q41" s="33">
        <v>1.49</v>
      </c>
      <c r="R41" s="17">
        <v>15</v>
      </c>
      <c r="S41" s="17">
        <v>1E-3</v>
      </c>
    </row>
    <row r="42" spans="1:19" x14ac:dyDescent="0.25">
      <c r="A42" s="17" t="s">
        <v>162</v>
      </c>
      <c r="B42" s="17" t="s">
        <v>143</v>
      </c>
      <c r="C42" s="17" t="s">
        <v>126</v>
      </c>
      <c r="D42" s="17">
        <v>2019</v>
      </c>
      <c r="E42" s="33">
        <v>1.0317522356667617</v>
      </c>
      <c r="F42" s="33">
        <v>1.1050787753974236</v>
      </c>
      <c r="G42" s="33">
        <v>1.1860793139082293</v>
      </c>
      <c r="H42" s="33">
        <v>33.423499999999997</v>
      </c>
      <c r="I42" s="33">
        <v>31.186749999999996</v>
      </c>
      <c r="J42" s="33">
        <v>28.95</v>
      </c>
      <c r="K42" s="33">
        <v>28.556750000000001</v>
      </c>
      <c r="L42" s="33">
        <v>27.376999999999999</v>
      </c>
      <c r="M42" s="33">
        <v>1.6711750000000001</v>
      </c>
      <c r="N42" s="33">
        <v>1.4475</v>
      </c>
      <c r="O42" s="33">
        <v>1.3688500000000001</v>
      </c>
      <c r="P42" s="33">
        <v>39.93</v>
      </c>
      <c r="Q42" s="33">
        <v>1.49</v>
      </c>
      <c r="R42" s="17">
        <v>15</v>
      </c>
      <c r="S42" s="17">
        <v>1E-3</v>
      </c>
    </row>
    <row r="43" spans="1:19" x14ac:dyDescent="0.25">
      <c r="A43" s="17" t="s">
        <v>163</v>
      </c>
      <c r="B43" s="17" t="s">
        <v>143</v>
      </c>
      <c r="C43" s="17" t="s">
        <v>126</v>
      </c>
      <c r="D43" s="17">
        <v>2019</v>
      </c>
      <c r="E43" s="33">
        <v>1.2163400634539354</v>
      </c>
      <c r="F43" s="33">
        <v>1.3027852437071312</v>
      </c>
      <c r="G43" s="33">
        <v>1.3982773558113184</v>
      </c>
      <c r="H43" s="33">
        <v>33.423499999999997</v>
      </c>
      <c r="I43" s="33">
        <v>31.186749999999996</v>
      </c>
      <c r="J43" s="33">
        <v>28.95</v>
      </c>
      <c r="K43" s="33">
        <v>28.556750000000001</v>
      </c>
      <c r="L43" s="33">
        <v>27.376999999999999</v>
      </c>
      <c r="M43" s="33">
        <v>1.6711750000000001</v>
      </c>
      <c r="N43" s="33">
        <v>1.4475</v>
      </c>
      <c r="O43" s="33">
        <v>1.3688500000000001</v>
      </c>
      <c r="P43" s="33">
        <v>39.93</v>
      </c>
      <c r="Q43" s="33">
        <v>1.49</v>
      </c>
      <c r="R43" s="17">
        <v>15</v>
      </c>
      <c r="S43" s="17">
        <v>1E-3</v>
      </c>
    </row>
    <row r="44" spans="1:19" x14ac:dyDescent="0.25">
      <c r="A44" s="17" t="s">
        <v>164</v>
      </c>
      <c r="B44" s="17" t="s">
        <v>143</v>
      </c>
      <c r="C44" s="17" t="s">
        <v>126</v>
      </c>
      <c r="D44" s="17">
        <v>2019</v>
      </c>
      <c r="E44" s="33">
        <v>1.2298935814529692</v>
      </c>
      <c r="F44" s="33">
        <v>1.3173020090262975</v>
      </c>
      <c r="G44" s="33">
        <v>1.4138581772271772</v>
      </c>
      <c r="H44" s="33">
        <v>33.423499999999997</v>
      </c>
      <c r="I44" s="33">
        <v>31.186749999999996</v>
      </c>
      <c r="J44" s="33">
        <v>28.95</v>
      </c>
      <c r="K44" s="33">
        <v>28.556750000000001</v>
      </c>
      <c r="L44" s="33">
        <v>27.376999999999999</v>
      </c>
      <c r="M44" s="33">
        <v>1.6711750000000001</v>
      </c>
      <c r="N44" s="33">
        <v>1.4475</v>
      </c>
      <c r="O44" s="33">
        <v>1.3688500000000001</v>
      </c>
      <c r="P44" s="33">
        <v>39.93</v>
      </c>
      <c r="Q44" s="33">
        <v>1.49</v>
      </c>
      <c r="R44" s="17">
        <v>15</v>
      </c>
      <c r="S44" s="17">
        <v>1E-3</v>
      </c>
    </row>
    <row r="45" spans="1:19" x14ac:dyDescent="0.25">
      <c r="A45" s="17" t="s">
        <v>165</v>
      </c>
      <c r="B45" s="17" t="s">
        <v>124</v>
      </c>
      <c r="C45" s="17" t="s">
        <v>126</v>
      </c>
      <c r="D45" s="17">
        <v>2019</v>
      </c>
      <c r="E45" s="33">
        <v>1.6228513192037117</v>
      </c>
      <c r="F45" s="33">
        <v>1.7464971340001851</v>
      </c>
      <c r="G45" s="33">
        <v>1.8856843622815582</v>
      </c>
      <c r="H45" s="33">
        <v>32.970999999999997</v>
      </c>
      <c r="I45" s="33">
        <v>30.275999999999996</v>
      </c>
      <c r="J45" s="33">
        <v>27.581</v>
      </c>
      <c r="K45" s="33">
        <v>26.847249999999999</v>
      </c>
      <c r="L45" s="33">
        <v>24.646000000000001</v>
      </c>
      <c r="M45" s="33">
        <v>1.6485500000000002</v>
      </c>
      <c r="N45" s="33">
        <v>1.3790500000000001</v>
      </c>
      <c r="O45" s="33">
        <v>1.2323000000000002</v>
      </c>
      <c r="P45" s="33">
        <v>39.93</v>
      </c>
      <c r="Q45" s="33">
        <v>1.49</v>
      </c>
      <c r="R45" s="17">
        <v>15</v>
      </c>
      <c r="S45" s="17">
        <v>1E-3</v>
      </c>
    </row>
    <row r="46" spans="1:19" x14ac:dyDescent="0.25">
      <c r="A46" s="17" t="s">
        <v>166</v>
      </c>
      <c r="B46" s="17" t="s">
        <v>124</v>
      </c>
      <c r="C46" s="17" t="s">
        <v>126</v>
      </c>
      <c r="D46" s="17">
        <v>2019</v>
      </c>
      <c r="E46" s="33">
        <v>1.6228513192037117</v>
      </c>
      <c r="F46" s="33">
        <v>1.7464971340001851</v>
      </c>
      <c r="G46" s="33">
        <v>1.8856843622815582</v>
      </c>
      <c r="H46" s="33">
        <v>32.970999999999997</v>
      </c>
      <c r="I46" s="33">
        <v>30.275999999999996</v>
      </c>
      <c r="J46" s="33">
        <v>27.581</v>
      </c>
      <c r="K46" s="33">
        <v>26.847249999999999</v>
      </c>
      <c r="L46" s="33">
        <v>24.646000000000001</v>
      </c>
      <c r="M46" s="33">
        <v>1.6485500000000002</v>
      </c>
      <c r="N46" s="33">
        <v>1.3790500000000001</v>
      </c>
      <c r="O46" s="33">
        <v>1.2323000000000002</v>
      </c>
      <c r="P46" s="33">
        <v>39.93</v>
      </c>
      <c r="Q46" s="33">
        <v>1.49</v>
      </c>
      <c r="R46" s="17">
        <v>15</v>
      </c>
      <c r="S46" s="17">
        <v>1E-3</v>
      </c>
    </row>
    <row r="47" spans="1:19" x14ac:dyDescent="0.25">
      <c r="A47" s="17" t="s">
        <v>167</v>
      </c>
      <c r="B47" s="17" t="s">
        <v>124</v>
      </c>
      <c r="C47" s="17" t="s">
        <v>126</v>
      </c>
      <c r="D47" s="17">
        <v>2019</v>
      </c>
      <c r="E47" s="33">
        <v>1.6228513192037117</v>
      </c>
      <c r="F47" s="33">
        <v>1.7464971340001851</v>
      </c>
      <c r="G47" s="33">
        <v>1.8856843622815582</v>
      </c>
      <c r="H47" s="33">
        <v>32.970999999999997</v>
      </c>
      <c r="I47" s="33">
        <v>30.275999999999996</v>
      </c>
      <c r="J47" s="33">
        <v>27.581</v>
      </c>
      <c r="K47" s="33">
        <v>26.847249999999999</v>
      </c>
      <c r="L47" s="33">
        <v>24.646000000000001</v>
      </c>
      <c r="M47" s="33">
        <v>1.6485500000000002</v>
      </c>
      <c r="N47" s="33">
        <v>1.3790500000000001</v>
      </c>
      <c r="O47" s="33">
        <v>1.2323000000000002</v>
      </c>
      <c r="P47" s="33">
        <v>39.93</v>
      </c>
      <c r="Q47" s="33">
        <v>1.49</v>
      </c>
      <c r="R47" s="17">
        <v>15</v>
      </c>
      <c r="S47" s="17">
        <v>1E-3</v>
      </c>
    </row>
    <row r="48" spans="1:19" x14ac:dyDescent="0.25">
      <c r="A48" s="17" t="s">
        <v>168</v>
      </c>
      <c r="B48" s="17" t="s">
        <v>231</v>
      </c>
      <c r="C48" s="17" t="s">
        <v>126</v>
      </c>
      <c r="D48" s="17">
        <v>2030</v>
      </c>
      <c r="E48" s="33">
        <v>0.66724203897835621</v>
      </c>
      <c r="F48" s="33">
        <v>0.66724203897835621</v>
      </c>
      <c r="G48" s="33">
        <v>0.7160646271962845</v>
      </c>
      <c r="H48" s="33">
        <v>60.819000000000003</v>
      </c>
      <c r="I48" s="33">
        <v>46.0015</v>
      </c>
      <c r="J48" s="33">
        <v>31.184000000000001</v>
      </c>
      <c r="K48" s="33">
        <v>29.587</v>
      </c>
      <c r="L48" s="33">
        <v>24.795999999999999</v>
      </c>
      <c r="M48" s="33">
        <v>3.0409500000000005</v>
      </c>
      <c r="N48" s="33">
        <v>1.5592000000000001</v>
      </c>
      <c r="O48" s="33">
        <v>1.2398000000000002</v>
      </c>
      <c r="P48" s="33">
        <v>39.93</v>
      </c>
      <c r="Q48" s="33">
        <v>1.49</v>
      </c>
      <c r="R48" s="17">
        <v>15</v>
      </c>
      <c r="S48" s="17">
        <v>1E-3</v>
      </c>
    </row>
    <row r="49" spans="1:19" x14ac:dyDescent="0.25">
      <c r="A49" s="17" t="s">
        <v>169</v>
      </c>
      <c r="B49" s="17" t="s">
        <v>231</v>
      </c>
      <c r="C49" s="17" t="s">
        <v>126</v>
      </c>
      <c r="D49" s="17">
        <v>2030</v>
      </c>
      <c r="E49" s="33">
        <v>0.82180053029786837</v>
      </c>
      <c r="F49" s="33">
        <v>0.89793463937178508</v>
      </c>
      <c r="G49" s="33">
        <v>1.0117875960385425</v>
      </c>
      <c r="H49" s="33">
        <v>60.819000000000003</v>
      </c>
      <c r="I49" s="33">
        <v>46.0015</v>
      </c>
      <c r="J49" s="33">
        <v>31.184000000000001</v>
      </c>
      <c r="K49" s="33">
        <v>29.587</v>
      </c>
      <c r="L49" s="33">
        <v>24.795999999999999</v>
      </c>
      <c r="M49" s="33">
        <v>3.0409500000000005</v>
      </c>
      <c r="N49" s="33">
        <v>1.5592000000000001</v>
      </c>
      <c r="O49" s="33">
        <v>1.2398000000000002</v>
      </c>
      <c r="P49" s="33">
        <v>39.93</v>
      </c>
      <c r="Q49" s="33">
        <v>1.49</v>
      </c>
      <c r="R49" s="17">
        <v>15</v>
      </c>
      <c r="S49" s="17">
        <v>1E-3</v>
      </c>
    </row>
    <row r="50" spans="1:19" x14ac:dyDescent="0.25">
      <c r="A50" s="32" t="s">
        <v>110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 x14ac:dyDescent="0.25">
      <c r="A51" s="17" t="s">
        <v>170</v>
      </c>
      <c r="B51" s="17" t="s">
        <v>128</v>
      </c>
      <c r="C51" s="17" t="s">
        <v>126</v>
      </c>
      <c r="D51" s="17">
        <v>2019</v>
      </c>
      <c r="E51" s="33">
        <v>0.10615946270319708</v>
      </c>
      <c r="F51" s="33">
        <v>0.10615946270319708</v>
      </c>
      <c r="G51" s="33">
        <v>0.11392722826684568</v>
      </c>
      <c r="H51" s="33">
        <v>109.959</v>
      </c>
      <c r="I51" s="33">
        <v>111.762</v>
      </c>
      <c r="J51" s="33">
        <v>113.565</v>
      </c>
      <c r="K51" s="33">
        <v>113.565</v>
      </c>
      <c r="L51" s="33">
        <v>113.565</v>
      </c>
      <c r="M51" s="33">
        <v>5.4979500000000003</v>
      </c>
      <c r="N51" s="33">
        <v>5.6782500000000002</v>
      </c>
      <c r="O51" s="33">
        <v>5.6782500000000002</v>
      </c>
      <c r="P51" s="33">
        <v>36.094999999999999</v>
      </c>
      <c r="Q51" s="33">
        <v>27.25</v>
      </c>
      <c r="R51" s="17">
        <v>15</v>
      </c>
      <c r="S51" s="17">
        <v>1E-3</v>
      </c>
    </row>
    <row r="52" spans="1:19" x14ac:dyDescent="0.25">
      <c r="A52" s="17" t="s">
        <v>171</v>
      </c>
      <c r="B52" s="17" t="s">
        <v>135</v>
      </c>
      <c r="C52" s="17" t="s">
        <v>126</v>
      </c>
      <c r="D52" s="17">
        <v>2019</v>
      </c>
      <c r="E52" s="33">
        <v>0.10615946270319708</v>
      </c>
      <c r="F52" s="33">
        <v>0.10615946270319708</v>
      </c>
      <c r="G52" s="33">
        <v>0.11392722826684568</v>
      </c>
      <c r="H52" s="33">
        <v>109.959</v>
      </c>
      <c r="I52" s="33">
        <v>111.762</v>
      </c>
      <c r="J52" s="33">
        <v>113.565</v>
      </c>
      <c r="K52" s="33">
        <v>113.565</v>
      </c>
      <c r="L52" s="33">
        <v>113.565</v>
      </c>
      <c r="M52" s="33">
        <v>5.4979500000000003</v>
      </c>
      <c r="N52" s="33">
        <v>5.6782500000000002</v>
      </c>
      <c r="O52" s="33">
        <v>5.6782500000000002</v>
      </c>
      <c r="P52" s="33">
        <v>36.094999999999999</v>
      </c>
      <c r="Q52" s="33">
        <v>27.25</v>
      </c>
      <c r="R52" s="17">
        <v>15</v>
      </c>
      <c r="S52" s="17">
        <v>1E-3</v>
      </c>
    </row>
    <row r="53" spans="1:19" x14ac:dyDescent="0.25">
      <c r="A53" s="17" t="s">
        <v>172</v>
      </c>
      <c r="B53" s="17" t="s">
        <v>132</v>
      </c>
      <c r="C53" s="17" t="s">
        <v>126</v>
      </c>
      <c r="D53" s="17">
        <v>2019</v>
      </c>
      <c r="E53" s="33">
        <v>0.10085148956803722</v>
      </c>
      <c r="F53" s="33">
        <v>0.10085148956803722</v>
      </c>
      <c r="G53" s="33">
        <v>0.10823086685350339</v>
      </c>
      <c r="H53" s="33">
        <v>109.959</v>
      </c>
      <c r="I53" s="33">
        <v>111.762</v>
      </c>
      <c r="J53" s="33">
        <v>113.565</v>
      </c>
      <c r="K53" s="33">
        <v>113.565</v>
      </c>
      <c r="L53" s="33">
        <v>113.565</v>
      </c>
      <c r="M53" s="33">
        <v>5.4979500000000003</v>
      </c>
      <c r="N53" s="33">
        <v>5.6782500000000002</v>
      </c>
      <c r="O53" s="33">
        <v>5.6782500000000002</v>
      </c>
      <c r="P53" s="33">
        <v>36.094999999999999</v>
      </c>
      <c r="Q53" s="33">
        <v>27.25</v>
      </c>
      <c r="R53" s="17">
        <v>15</v>
      </c>
      <c r="S53" s="17">
        <v>1E-3</v>
      </c>
    </row>
    <row r="54" spans="1:19" x14ac:dyDescent="0.25">
      <c r="A54" s="17" t="s">
        <v>173</v>
      </c>
      <c r="B54" s="17" t="s">
        <v>124</v>
      </c>
      <c r="C54" s="17" t="s">
        <v>126</v>
      </c>
      <c r="D54" s="17">
        <v>2019</v>
      </c>
      <c r="E54" s="33">
        <v>0.33656203588640399</v>
      </c>
      <c r="F54" s="33">
        <v>0.36220485766822502</v>
      </c>
      <c r="G54" s="33">
        <v>0.391070802666039</v>
      </c>
      <c r="H54" s="33">
        <v>397.21899999999999</v>
      </c>
      <c r="I54" s="33">
        <v>323.60950000000003</v>
      </c>
      <c r="J54" s="33">
        <v>250</v>
      </c>
      <c r="K54" s="33">
        <v>220</v>
      </c>
      <c r="L54" s="33">
        <v>130</v>
      </c>
      <c r="M54" s="33">
        <v>19.860949999999999</v>
      </c>
      <c r="N54" s="33">
        <v>9</v>
      </c>
      <c r="O54" s="33">
        <v>6.5</v>
      </c>
      <c r="P54" s="33">
        <v>36.094999999999999</v>
      </c>
      <c r="Q54" s="33">
        <v>27.25</v>
      </c>
      <c r="R54" s="17">
        <v>15</v>
      </c>
      <c r="S54" s="17">
        <v>1E-3</v>
      </c>
    </row>
    <row r="55" spans="1:19" x14ac:dyDescent="0.25">
      <c r="A55" s="17" t="s">
        <v>174</v>
      </c>
      <c r="B55" s="17" t="s">
        <v>231</v>
      </c>
      <c r="C55" s="17" t="s">
        <v>126</v>
      </c>
      <c r="D55" s="17">
        <v>2030</v>
      </c>
      <c r="E55" s="33">
        <v>0.19205070620555917</v>
      </c>
      <c r="F55" s="33">
        <v>0.20984286972324045</v>
      </c>
      <c r="G55" s="33">
        <v>0.23644974076470388</v>
      </c>
      <c r="H55" s="33">
        <v>397.21899999999999</v>
      </c>
      <c r="I55" s="33">
        <v>352.79750000000001</v>
      </c>
      <c r="J55" s="33">
        <v>308.37599999999998</v>
      </c>
      <c r="K55" s="33">
        <v>263.95425</v>
      </c>
      <c r="L55" s="33">
        <v>130.68899999999999</v>
      </c>
      <c r="M55" s="33">
        <v>19.860949999999999</v>
      </c>
      <c r="N55" s="33">
        <v>15.418800000000001</v>
      </c>
      <c r="O55" s="33">
        <v>6.5344500000000005</v>
      </c>
      <c r="P55" s="33">
        <v>36.094999999999999</v>
      </c>
      <c r="Q55" s="33">
        <v>27.25</v>
      </c>
      <c r="R55" s="17">
        <v>15</v>
      </c>
      <c r="S55" s="17">
        <v>1E-3</v>
      </c>
    </row>
    <row r="56" spans="1:19" x14ac:dyDescent="0.25">
      <c r="A56" s="32" t="s">
        <v>111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 x14ac:dyDescent="0.25">
      <c r="A57" s="17" t="s">
        <v>175</v>
      </c>
      <c r="B57" s="17" t="s">
        <v>124</v>
      </c>
      <c r="C57" s="17" t="s">
        <v>122</v>
      </c>
      <c r="D57" s="17">
        <v>2019</v>
      </c>
      <c r="E57" s="33">
        <v>2.06E-2</v>
      </c>
      <c r="F57" s="33">
        <v>2.06E-2</v>
      </c>
      <c r="G57" s="33">
        <v>2.06E-2</v>
      </c>
      <c r="H57" s="33">
        <v>231.58335558726841</v>
      </c>
      <c r="I57" s="33">
        <v>231.58335558726841</v>
      </c>
      <c r="J57" s="33">
        <v>231.58335558726841</v>
      </c>
      <c r="K57" s="33">
        <v>231.58335558726841</v>
      </c>
      <c r="L57" s="33">
        <v>231.58335558726841</v>
      </c>
      <c r="M57" s="33">
        <v>11.579167779363422</v>
      </c>
      <c r="N57" s="33">
        <v>11.579167779363422</v>
      </c>
      <c r="O57" s="33">
        <v>11.579167779363422</v>
      </c>
      <c r="P57" s="33">
        <v>55.691000000000003</v>
      </c>
      <c r="Q57" s="33">
        <v>78.019401157895544</v>
      </c>
      <c r="R57" s="17">
        <v>15</v>
      </c>
      <c r="S57" s="17">
        <v>1E-3</v>
      </c>
    </row>
    <row r="58" spans="1:19" x14ac:dyDescent="0.25">
      <c r="A58" s="17" t="s">
        <v>176</v>
      </c>
      <c r="B58" s="17" t="s">
        <v>124</v>
      </c>
      <c r="C58" s="17" t="s">
        <v>177</v>
      </c>
      <c r="D58" s="17">
        <v>2019</v>
      </c>
      <c r="E58" s="33">
        <v>2.06E-2</v>
      </c>
      <c r="F58" s="33">
        <v>2.06E-2</v>
      </c>
      <c r="G58" s="33">
        <v>2.06E-2</v>
      </c>
      <c r="H58" s="33">
        <v>935.5223742338045</v>
      </c>
      <c r="I58" s="33">
        <v>935.5223742338045</v>
      </c>
      <c r="J58" s="33">
        <v>935.5223742338045</v>
      </c>
      <c r="K58" s="33">
        <v>935.5223742338045</v>
      </c>
      <c r="L58" s="33">
        <v>935.5223742338045</v>
      </c>
      <c r="M58" s="33">
        <v>46.776118711690231</v>
      </c>
      <c r="N58" s="33">
        <v>46.776118711690231</v>
      </c>
      <c r="O58" s="33">
        <v>46.776118711690231</v>
      </c>
      <c r="P58" s="33">
        <v>158.476</v>
      </c>
      <c r="Q58" s="33">
        <v>78.019401157895544</v>
      </c>
      <c r="R58" s="17">
        <v>15</v>
      </c>
      <c r="S58" s="17">
        <v>1E-3</v>
      </c>
    </row>
    <row r="59" spans="1:19" x14ac:dyDescent="0.25">
      <c r="A59" s="17" t="s">
        <v>178</v>
      </c>
      <c r="B59" s="17" t="s">
        <v>128</v>
      </c>
      <c r="C59" s="17" t="s">
        <v>177</v>
      </c>
      <c r="D59" s="17">
        <v>2019</v>
      </c>
      <c r="E59" s="33">
        <v>7.7000000000000002E-3</v>
      </c>
      <c r="F59" s="33">
        <v>7.7000000000000002E-3</v>
      </c>
      <c r="G59" s="33">
        <v>7.7000000000000002E-3</v>
      </c>
      <c r="H59" s="33">
        <v>989.2715097553122</v>
      </c>
      <c r="I59" s="33">
        <v>989.2715097553122</v>
      </c>
      <c r="J59" s="33">
        <v>989.2715097553122</v>
      </c>
      <c r="K59" s="33">
        <v>989.2715097553122</v>
      </c>
      <c r="L59" s="33">
        <v>989.2715097553122</v>
      </c>
      <c r="M59" s="33">
        <v>49.463575487765617</v>
      </c>
      <c r="N59" s="33">
        <v>49.463575487765617</v>
      </c>
      <c r="O59" s="33">
        <v>49.463575487765617</v>
      </c>
      <c r="P59" s="33">
        <v>73.884</v>
      </c>
      <c r="Q59" s="33">
        <v>120</v>
      </c>
      <c r="R59" s="17">
        <v>15</v>
      </c>
      <c r="S59" s="17">
        <v>1E-3</v>
      </c>
    </row>
    <row r="60" spans="1:19" x14ac:dyDescent="0.25">
      <c r="A60" s="32" t="s">
        <v>112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spans="1:19" x14ac:dyDescent="0.25">
      <c r="A61" s="17" t="s">
        <v>179</v>
      </c>
      <c r="B61" s="17" t="s">
        <v>128</v>
      </c>
      <c r="C61" s="17" t="s">
        <v>180</v>
      </c>
      <c r="D61" s="17">
        <v>2019</v>
      </c>
      <c r="E61" s="33">
        <v>0.51000446210607897</v>
      </c>
      <c r="F61" s="33">
        <v>0.57000498705973535</v>
      </c>
      <c r="G61" s="33">
        <v>0.61737382254946405</v>
      </c>
      <c r="H61" s="33">
        <v>23.135000000000002</v>
      </c>
      <c r="I61" s="33">
        <v>23.9</v>
      </c>
      <c r="J61" s="33">
        <v>24.664999999999999</v>
      </c>
      <c r="K61" s="33">
        <v>24.664999999999999</v>
      </c>
      <c r="L61" s="33">
        <v>24.664999999999999</v>
      </c>
      <c r="M61" s="33">
        <v>0.50484614131470373</v>
      </c>
      <c r="N61" s="33">
        <v>0.51755174200814014</v>
      </c>
      <c r="O61" s="33">
        <v>0.51755174200814014</v>
      </c>
      <c r="P61" s="33">
        <v>20.794499999999999</v>
      </c>
      <c r="Q61" s="17">
        <v>0.06</v>
      </c>
      <c r="R61" s="17">
        <v>20</v>
      </c>
      <c r="S61" s="17">
        <v>1E-3</v>
      </c>
    </row>
    <row r="62" spans="1:19" x14ac:dyDescent="0.25">
      <c r="A62" s="17" t="s">
        <v>181</v>
      </c>
      <c r="B62" s="17" t="s">
        <v>128</v>
      </c>
      <c r="C62" s="17" t="s">
        <v>180</v>
      </c>
      <c r="D62" s="17">
        <v>2019</v>
      </c>
      <c r="E62" s="33">
        <v>0.63632135674535562</v>
      </c>
      <c r="F62" s="33">
        <v>0.71842733826088534</v>
      </c>
      <c r="G62" s="33">
        <v>0.76895409611659593</v>
      </c>
      <c r="H62" s="33">
        <v>26.946999999999999</v>
      </c>
      <c r="I62" s="33">
        <v>27.027999999999999</v>
      </c>
      <c r="J62" s="33">
        <v>27.109000000000002</v>
      </c>
      <c r="K62" s="33">
        <v>26.498000000000001</v>
      </c>
      <c r="L62" s="33">
        <v>24.664999999999999</v>
      </c>
      <c r="M62" s="33">
        <v>0.52029163519242105</v>
      </c>
      <c r="N62" s="33">
        <v>0.52356187325580883</v>
      </c>
      <c r="O62" s="33">
        <v>0.51121564564909838</v>
      </c>
      <c r="P62" s="33">
        <v>20.794499999999999</v>
      </c>
      <c r="Q62" s="17">
        <v>0.06</v>
      </c>
      <c r="R62" s="17">
        <v>20</v>
      </c>
      <c r="S62" s="17">
        <v>1E-3</v>
      </c>
    </row>
    <row r="63" spans="1:19" x14ac:dyDescent="0.25">
      <c r="A63" s="17" t="s">
        <v>182</v>
      </c>
      <c r="B63" s="17" t="s">
        <v>143</v>
      </c>
      <c r="C63" s="17" t="s">
        <v>180</v>
      </c>
      <c r="D63" s="17">
        <v>2019</v>
      </c>
      <c r="E63" s="33">
        <v>0.89527099075587235</v>
      </c>
      <c r="F63" s="33">
        <v>1.0436933419570225</v>
      </c>
      <c r="G63" s="33">
        <v>1.1542206247663893</v>
      </c>
      <c r="H63" s="33">
        <v>33.524000000000001</v>
      </c>
      <c r="I63" s="33">
        <v>31.293500000000002</v>
      </c>
      <c r="J63" s="33">
        <v>29.062999999999999</v>
      </c>
      <c r="K63" s="33">
        <v>28.66825</v>
      </c>
      <c r="L63" s="33">
        <v>27.484000000000002</v>
      </c>
      <c r="M63" s="33">
        <v>0.6161122895888177</v>
      </c>
      <c r="N63" s="33">
        <v>0.60299617144343154</v>
      </c>
      <c r="O63" s="33">
        <v>0.5684028228063388</v>
      </c>
      <c r="P63" s="33">
        <v>20.794499999999999</v>
      </c>
      <c r="Q63" s="17">
        <v>0.06</v>
      </c>
      <c r="R63" s="17">
        <v>20</v>
      </c>
      <c r="S63" s="17">
        <v>1E-3</v>
      </c>
    </row>
    <row r="64" spans="1:19" x14ac:dyDescent="0.25">
      <c r="A64" s="17" t="s">
        <v>183</v>
      </c>
      <c r="B64" s="17" t="s">
        <v>132</v>
      </c>
      <c r="C64" s="17" t="s">
        <v>180</v>
      </c>
      <c r="D64" s="17">
        <v>2019</v>
      </c>
      <c r="E64" s="33">
        <v>0.36000314972193814</v>
      </c>
      <c r="F64" s="33">
        <v>0.37421380036885671</v>
      </c>
      <c r="G64" s="33">
        <v>0.42631951940755836</v>
      </c>
      <c r="H64" s="33">
        <v>28.097999999999999</v>
      </c>
      <c r="I64" s="33">
        <v>26.765499999999999</v>
      </c>
      <c r="J64" s="33">
        <v>25.433</v>
      </c>
      <c r="K64" s="33">
        <v>25.394750000000002</v>
      </c>
      <c r="L64" s="33">
        <v>25.28</v>
      </c>
      <c r="M64" s="33">
        <v>0.52670753132871073</v>
      </c>
      <c r="N64" s="33">
        <v>0.53670515183033241</v>
      </c>
      <c r="O64" s="33">
        <v>0.53670515183033241</v>
      </c>
      <c r="P64" s="33">
        <v>20.794499999999999</v>
      </c>
      <c r="Q64" s="17">
        <v>0.06</v>
      </c>
      <c r="R64" s="17">
        <v>20</v>
      </c>
      <c r="S64" s="17">
        <v>1E-3</v>
      </c>
    </row>
    <row r="65" spans="1:19" x14ac:dyDescent="0.25">
      <c r="A65" s="17" t="s">
        <v>184</v>
      </c>
      <c r="B65" s="17" t="s">
        <v>185</v>
      </c>
      <c r="C65" s="17" t="s">
        <v>180</v>
      </c>
      <c r="D65" s="17">
        <v>2019</v>
      </c>
      <c r="E65" s="33">
        <v>0.73105902772481302</v>
      </c>
      <c r="F65" s="33">
        <v>0.78316474676351455</v>
      </c>
      <c r="G65" s="33">
        <v>0.89527099075587235</v>
      </c>
      <c r="H65" s="33">
        <v>36.548000000000002</v>
      </c>
      <c r="I65" s="33">
        <v>33.258000000000003</v>
      </c>
      <c r="J65" s="33">
        <v>29.968</v>
      </c>
      <c r="K65" s="33">
        <v>29.539249999999999</v>
      </c>
      <c r="L65" s="33">
        <v>28.253</v>
      </c>
      <c r="M65" s="33">
        <v>0.6161122895888177</v>
      </c>
      <c r="N65" s="33">
        <v>0.60299617144343154</v>
      </c>
      <c r="O65" s="33">
        <v>0.5684028228063388</v>
      </c>
      <c r="P65" s="33">
        <v>20.794499999999999</v>
      </c>
      <c r="Q65" s="17">
        <v>0.06</v>
      </c>
      <c r="R65" s="17">
        <v>20</v>
      </c>
      <c r="S65" s="17">
        <v>1E-3</v>
      </c>
    </row>
    <row r="66" spans="1:19" x14ac:dyDescent="0.25">
      <c r="A66" s="17" t="s">
        <v>186</v>
      </c>
      <c r="B66" s="17" t="s">
        <v>231</v>
      </c>
      <c r="C66" s="17" t="s">
        <v>180</v>
      </c>
      <c r="D66" s="17">
        <v>2030</v>
      </c>
      <c r="E66" s="33">
        <v>0.84316527171717093</v>
      </c>
      <c r="F66" s="33">
        <v>0.95369255452653778</v>
      </c>
      <c r="G66" s="33">
        <v>1.0200089242121579</v>
      </c>
      <c r="H66" s="33">
        <v>56.146000000000001</v>
      </c>
      <c r="I66" s="33">
        <v>44.363</v>
      </c>
      <c r="J66" s="33">
        <v>32.58</v>
      </c>
      <c r="K66" s="33">
        <v>30.911749999999998</v>
      </c>
      <c r="L66" s="33">
        <v>25.907</v>
      </c>
      <c r="M66" s="33">
        <v>0.71457314373327263</v>
      </c>
      <c r="N66" s="33">
        <v>0.66403369812656132</v>
      </c>
      <c r="O66" s="33">
        <v>0.56295480691313882</v>
      </c>
      <c r="P66" s="33">
        <v>20.794499999999999</v>
      </c>
      <c r="Q66" s="17">
        <v>0.06</v>
      </c>
      <c r="R66" s="17">
        <v>20</v>
      </c>
      <c r="S66" s="17">
        <v>1E-3</v>
      </c>
    </row>
    <row r="67" spans="1:19" x14ac:dyDescent="0.25">
      <c r="A67" s="17" t="s">
        <v>187</v>
      </c>
      <c r="B67" s="17" t="s">
        <v>124</v>
      </c>
      <c r="C67" s="17" t="s">
        <v>180</v>
      </c>
      <c r="D67" s="17">
        <v>2019</v>
      </c>
      <c r="E67" s="33">
        <v>1.462118055449626</v>
      </c>
      <c r="F67" s="33">
        <v>1.7542258743029528</v>
      </c>
      <c r="G67" s="33">
        <v>1.9942279741175781</v>
      </c>
      <c r="H67" s="33">
        <v>32.17</v>
      </c>
      <c r="I67" s="33">
        <v>30.351500000000001</v>
      </c>
      <c r="J67" s="33">
        <v>28.533000000000001</v>
      </c>
      <c r="K67" s="33">
        <v>27.774000000000001</v>
      </c>
      <c r="L67" s="33">
        <v>25.497</v>
      </c>
      <c r="M67" s="33">
        <v>0.70836727547576028</v>
      </c>
      <c r="N67" s="33">
        <v>0.66410793134846258</v>
      </c>
      <c r="O67" s="33">
        <v>0.57558924309386739</v>
      </c>
      <c r="P67" s="33">
        <v>20.794499999999999</v>
      </c>
      <c r="Q67" s="17">
        <v>0.06</v>
      </c>
      <c r="R67" s="17">
        <v>20</v>
      </c>
      <c r="S67" s="17">
        <v>1E-3</v>
      </c>
    </row>
    <row r="68" spans="1:19" x14ac:dyDescent="0.25">
      <c r="A68" s="32" t="s">
        <v>113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 x14ac:dyDescent="0.25">
      <c r="A69" s="17" t="s">
        <v>188</v>
      </c>
      <c r="B69" s="17" t="s">
        <v>128</v>
      </c>
      <c r="C69" s="17" t="s">
        <v>180</v>
      </c>
      <c r="D69" s="17">
        <v>2019</v>
      </c>
      <c r="E69" s="33">
        <v>2.2955699033471548E-2</v>
      </c>
      <c r="F69" s="33">
        <v>2.5042580763787146E-2</v>
      </c>
      <c r="G69" s="33">
        <v>2.9785493787231682E-2</v>
      </c>
      <c r="H69" s="17">
        <v>95.69</v>
      </c>
      <c r="I69" s="33">
        <v>98.32</v>
      </c>
      <c r="J69" s="17">
        <v>100.95</v>
      </c>
      <c r="K69" s="33">
        <v>100.95</v>
      </c>
      <c r="L69" s="17">
        <v>100.95</v>
      </c>
      <c r="M69" s="33">
        <v>2.1157042474212369</v>
      </c>
      <c r="N69" s="33">
        <v>2.1689507539373367</v>
      </c>
      <c r="O69" s="33">
        <v>2.1689507539373367</v>
      </c>
      <c r="P69" s="33">
        <v>29.397500000000001</v>
      </c>
      <c r="Q69" s="33">
        <v>3.592571901094749</v>
      </c>
      <c r="R69" s="17">
        <v>20</v>
      </c>
      <c r="S69" s="17">
        <v>1E-3</v>
      </c>
    </row>
    <row r="70" spans="1:19" x14ac:dyDescent="0.25">
      <c r="A70" s="17" t="s">
        <v>189</v>
      </c>
      <c r="B70" s="17" t="s">
        <v>128</v>
      </c>
      <c r="C70" s="17" t="s">
        <v>180</v>
      </c>
      <c r="D70" s="17">
        <v>2019</v>
      </c>
      <c r="E70" s="33">
        <v>3.2820958122236184E-2</v>
      </c>
      <c r="F70" s="33">
        <v>3.5856422457240689E-2</v>
      </c>
      <c r="G70" s="33">
        <v>4.2496500690063034E-2</v>
      </c>
      <c r="H70" s="17">
        <v>124.73</v>
      </c>
      <c r="I70" s="33">
        <v>124.92500000000001</v>
      </c>
      <c r="J70" s="17">
        <v>125.12</v>
      </c>
      <c r="K70" s="33">
        <v>123.88250000000001</v>
      </c>
      <c r="L70" s="17">
        <v>120.17</v>
      </c>
      <c r="M70" s="33">
        <v>3.5721072259038325</v>
      </c>
      <c r="N70" s="33">
        <v>3.0618061936318557</v>
      </c>
      <c r="O70" s="33">
        <v>2.3858458293310703</v>
      </c>
      <c r="P70" s="33">
        <v>29.397500000000001</v>
      </c>
      <c r="Q70" s="33">
        <v>3.592571901094749</v>
      </c>
      <c r="R70" s="17">
        <v>20</v>
      </c>
      <c r="S70" s="17">
        <v>1E-3</v>
      </c>
    </row>
    <row r="71" spans="1:19" x14ac:dyDescent="0.25">
      <c r="A71" s="17" t="s">
        <v>190</v>
      </c>
      <c r="B71" s="17" t="s">
        <v>231</v>
      </c>
      <c r="C71" s="17" t="s">
        <v>180</v>
      </c>
      <c r="D71" s="17">
        <v>2030</v>
      </c>
      <c r="E71" s="33">
        <v>3.8133020708494066E-2</v>
      </c>
      <c r="F71" s="33">
        <v>4.1737634606311913E-2</v>
      </c>
      <c r="G71" s="33">
        <v>4.9705728485698729E-2</v>
      </c>
      <c r="H71" s="17">
        <v>345.67</v>
      </c>
      <c r="I71" s="33">
        <v>283.94499999999999</v>
      </c>
      <c r="J71" s="17">
        <v>222.22</v>
      </c>
      <c r="K71" s="33">
        <v>195.70750000000001</v>
      </c>
      <c r="L71" s="17">
        <v>116.17</v>
      </c>
      <c r="M71" s="33">
        <v>3.5721072259038325</v>
      </c>
      <c r="N71" s="33">
        <v>3.0618061936318557</v>
      </c>
      <c r="O71" s="33">
        <v>2.3858458293310703</v>
      </c>
      <c r="P71" s="33">
        <v>29.397500000000001</v>
      </c>
      <c r="Q71" s="33">
        <v>3.592571901094749</v>
      </c>
      <c r="R71" s="17">
        <v>20</v>
      </c>
      <c r="S71" s="17">
        <v>1E-3</v>
      </c>
    </row>
    <row r="72" spans="1:19" x14ac:dyDescent="0.25">
      <c r="A72" s="17" t="s">
        <v>191</v>
      </c>
      <c r="B72" s="17" t="s">
        <v>132</v>
      </c>
      <c r="C72" s="17" t="s">
        <v>180</v>
      </c>
      <c r="D72" s="17">
        <v>2019</v>
      </c>
      <c r="E72" s="33">
        <v>2.2386549470658205E-2</v>
      </c>
      <c r="F72" s="33">
        <v>2.6750029452227177E-2</v>
      </c>
      <c r="G72" s="33">
        <v>2.9406060745356118E-2</v>
      </c>
      <c r="H72" s="17">
        <v>115.69</v>
      </c>
      <c r="I72" s="33">
        <v>118.32</v>
      </c>
      <c r="J72" s="17">
        <v>120.95</v>
      </c>
      <c r="K72" s="33">
        <v>120.95</v>
      </c>
      <c r="L72" s="17">
        <v>120.95</v>
      </c>
      <c r="M72" s="33">
        <v>5.0989820625747049</v>
      </c>
      <c r="N72" s="33">
        <v>3.5538821890369761</v>
      </c>
      <c r="O72" s="33">
        <v>2.3292245236828353</v>
      </c>
      <c r="P72" s="33">
        <v>29.397500000000001</v>
      </c>
      <c r="Q72" s="33">
        <v>3.592571901094749</v>
      </c>
      <c r="R72" s="17">
        <v>20</v>
      </c>
      <c r="S72" s="17">
        <v>1E-3</v>
      </c>
    </row>
    <row r="73" spans="1:19" x14ac:dyDescent="0.25">
      <c r="A73" s="17" t="s">
        <v>192</v>
      </c>
      <c r="B73" s="17" t="s">
        <v>132</v>
      </c>
      <c r="C73" s="17" t="s">
        <v>180</v>
      </c>
      <c r="D73" s="17">
        <v>2019</v>
      </c>
      <c r="E73" s="33">
        <v>3.1872375517547277E-2</v>
      </c>
      <c r="F73" s="33">
        <v>3.8133020708494066E-2</v>
      </c>
      <c r="G73" s="33">
        <v>4.211706764818747E-2</v>
      </c>
      <c r="H73" s="17">
        <v>144.72999999999999</v>
      </c>
      <c r="I73" s="33">
        <v>144.92500000000001</v>
      </c>
      <c r="J73" s="17">
        <v>145.12</v>
      </c>
      <c r="K73" s="33">
        <v>143.88249999999999</v>
      </c>
      <c r="L73" s="17">
        <v>140.16999999999999</v>
      </c>
      <c r="M73" s="33">
        <v>5.0989820625747049</v>
      </c>
      <c r="N73" s="33">
        <v>3.5538821890369761</v>
      </c>
      <c r="O73" s="33">
        <v>2.3292245236828353</v>
      </c>
      <c r="P73" s="33">
        <v>29.397500000000001</v>
      </c>
      <c r="Q73" s="33">
        <v>3.592571901094749</v>
      </c>
      <c r="R73" s="17">
        <v>20</v>
      </c>
      <c r="S73" s="17">
        <v>1E-3</v>
      </c>
    </row>
    <row r="74" spans="1:19" x14ac:dyDescent="0.25">
      <c r="A74" s="17" t="s">
        <v>193</v>
      </c>
      <c r="B74" s="17" t="s">
        <v>194</v>
      </c>
      <c r="C74" s="17" t="s">
        <v>180</v>
      </c>
      <c r="D74" s="17">
        <v>2019</v>
      </c>
      <c r="E74" s="33">
        <v>2.2386549470658205E-2</v>
      </c>
      <c r="F74" s="33">
        <v>2.6750029452227177E-2</v>
      </c>
      <c r="G74" s="33">
        <v>2.9406060745356118E-2</v>
      </c>
      <c r="H74" s="17">
        <v>130.68600000000001</v>
      </c>
      <c r="I74" s="33">
        <v>129.72200000000001</v>
      </c>
      <c r="J74" s="17">
        <v>128.75800000000001</v>
      </c>
      <c r="K74" s="33">
        <v>128.11425</v>
      </c>
      <c r="L74" s="17">
        <v>126.18300000000001</v>
      </c>
      <c r="M74" s="33">
        <v>5.0989820625747049</v>
      </c>
      <c r="N74" s="33">
        <v>3.5538821890369761</v>
      </c>
      <c r="O74" s="33">
        <v>2.3292245236828353</v>
      </c>
      <c r="P74" s="33">
        <v>29.397500000000001</v>
      </c>
      <c r="Q74" s="33">
        <v>3.592571901094749</v>
      </c>
      <c r="R74" s="17">
        <v>20</v>
      </c>
      <c r="S74" s="17">
        <v>1E-3</v>
      </c>
    </row>
    <row r="75" spans="1:19" x14ac:dyDescent="0.25">
      <c r="A75" s="17" t="s">
        <v>195</v>
      </c>
      <c r="B75" s="17" t="s">
        <v>124</v>
      </c>
      <c r="C75" s="17" t="s">
        <v>180</v>
      </c>
      <c r="D75" s="17">
        <v>2019</v>
      </c>
      <c r="E75" s="33">
        <v>6.5831632765410139E-2</v>
      </c>
      <c r="F75" s="33">
        <v>6.5831632765410139E-2</v>
      </c>
      <c r="G75" s="33">
        <v>6.5831632765410139E-2</v>
      </c>
      <c r="H75" s="17">
        <v>345.67</v>
      </c>
      <c r="I75" s="33">
        <v>309.89</v>
      </c>
      <c r="J75" s="17">
        <v>274.11</v>
      </c>
      <c r="K75" s="33">
        <v>234.625</v>
      </c>
      <c r="L75" s="17">
        <v>116.17</v>
      </c>
      <c r="M75" s="33">
        <v>3.5721072259038325</v>
      </c>
      <c r="N75" s="33">
        <v>3.0618061936318557</v>
      </c>
      <c r="O75" s="33">
        <v>2.3858458293310703</v>
      </c>
      <c r="P75" s="33">
        <v>29.397500000000001</v>
      </c>
      <c r="Q75" s="33">
        <v>3.592571901094749</v>
      </c>
      <c r="R75" s="17">
        <v>20</v>
      </c>
      <c r="S75" s="17">
        <v>1E-3</v>
      </c>
    </row>
    <row r="76" spans="1:19" x14ac:dyDescent="0.25">
      <c r="A76" s="32" t="s">
        <v>114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4"/>
      <c r="N76" s="34"/>
      <c r="O76" s="34"/>
      <c r="P76" s="32"/>
      <c r="Q76" s="32"/>
      <c r="R76" s="32"/>
      <c r="S76" s="32"/>
    </row>
    <row r="77" spans="1:19" x14ac:dyDescent="0.25">
      <c r="A77" s="17" t="s">
        <v>196</v>
      </c>
      <c r="B77" s="17" t="s">
        <v>128</v>
      </c>
      <c r="C77" s="17" t="s">
        <v>180</v>
      </c>
      <c r="D77" s="17">
        <v>2019</v>
      </c>
      <c r="E77" s="33">
        <v>2.2955699033471548E-2</v>
      </c>
      <c r="F77" s="33">
        <v>2.5042580763787146E-2</v>
      </c>
      <c r="G77" s="33">
        <v>2.9785493787231682E-2</v>
      </c>
      <c r="H77" s="33">
        <v>95.69</v>
      </c>
      <c r="I77" s="33">
        <v>98.32</v>
      </c>
      <c r="J77" s="33">
        <v>100.95</v>
      </c>
      <c r="K77" s="33">
        <v>100.95</v>
      </c>
      <c r="L77" s="33">
        <v>100.95</v>
      </c>
      <c r="M77" s="33">
        <v>2.1157042474212369</v>
      </c>
      <c r="N77" s="33">
        <v>2.1689507539373367</v>
      </c>
      <c r="O77" s="33">
        <v>2.1689507539373367</v>
      </c>
      <c r="P77" s="33">
        <v>50.915999999999997</v>
      </c>
      <c r="Q77" s="33">
        <v>9.2231504438872829</v>
      </c>
      <c r="R77" s="17">
        <v>20</v>
      </c>
      <c r="S77" s="17">
        <v>1E-3</v>
      </c>
    </row>
    <row r="78" spans="1:19" x14ac:dyDescent="0.25">
      <c r="A78" s="17" t="s">
        <v>197</v>
      </c>
      <c r="B78" s="17" t="s">
        <v>128</v>
      </c>
      <c r="C78" s="17" t="s">
        <v>180</v>
      </c>
      <c r="D78" s="17">
        <v>2019</v>
      </c>
      <c r="E78" s="33">
        <v>3.2820958122236184E-2</v>
      </c>
      <c r="F78" s="33">
        <v>3.5856422457240689E-2</v>
      </c>
      <c r="G78" s="33">
        <v>4.2496500690063034E-2</v>
      </c>
      <c r="H78" s="33">
        <v>124.73</v>
      </c>
      <c r="I78" s="33">
        <v>124.92500000000001</v>
      </c>
      <c r="J78" s="33">
        <v>125.12</v>
      </c>
      <c r="K78" s="33">
        <v>123.88250000000001</v>
      </c>
      <c r="L78" s="33">
        <v>120.17</v>
      </c>
      <c r="M78" s="33">
        <v>3.5721072259038325</v>
      </c>
      <c r="N78" s="33">
        <v>3.0618061936318557</v>
      </c>
      <c r="O78" s="33">
        <v>2.3858458293310703</v>
      </c>
      <c r="P78" s="33">
        <v>50.915999999999997</v>
      </c>
      <c r="Q78" s="33">
        <v>9.2231504438872829</v>
      </c>
      <c r="R78" s="17">
        <v>20</v>
      </c>
      <c r="S78" s="17">
        <v>1E-3</v>
      </c>
    </row>
    <row r="79" spans="1:19" x14ac:dyDescent="0.25">
      <c r="A79" s="17" t="s">
        <v>198</v>
      </c>
      <c r="B79" s="17" t="s">
        <v>231</v>
      </c>
      <c r="C79" s="17" t="s">
        <v>180</v>
      </c>
      <c r="D79" s="17">
        <v>2030</v>
      </c>
      <c r="E79" s="33">
        <v>3.8133020708494066E-2</v>
      </c>
      <c r="F79" s="33">
        <v>4.1737634606311913E-2</v>
      </c>
      <c r="G79" s="33">
        <v>4.9705728485698729E-2</v>
      </c>
      <c r="H79" s="33">
        <v>345.67</v>
      </c>
      <c r="I79" s="33">
        <v>283.94499999999999</v>
      </c>
      <c r="J79" s="33">
        <v>222.22</v>
      </c>
      <c r="K79" s="33">
        <v>195.70750000000001</v>
      </c>
      <c r="L79" s="33">
        <v>116.17</v>
      </c>
      <c r="M79" s="33">
        <v>3.5721072259038325</v>
      </c>
      <c r="N79" s="33">
        <v>3.0618061936318557</v>
      </c>
      <c r="O79" s="33">
        <v>2.3858458293310703</v>
      </c>
      <c r="P79" s="33">
        <v>50.915999999999997</v>
      </c>
      <c r="Q79" s="33">
        <v>9.2231504438872829</v>
      </c>
      <c r="R79" s="17">
        <v>20</v>
      </c>
      <c r="S79" s="17">
        <v>1E-3</v>
      </c>
    </row>
    <row r="80" spans="1:19" x14ac:dyDescent="0.25">
      <c r="A80" s="17" t="s">
        <v>199</v>
      </c>
      <c r="B80" s="17" t="s">
        <v>132</v>
      </c>
      <c r="C80" s="17" t="s">
        <v>180</v>
      </c>
      <c r="D80" s="17">
        <v>2019</v>
      </c>
      <c r="E80" s="33">
        <v>2.2386549470658205E-2</v>
      </c>
      <c r="F80" s="33">
        <v>2.6750029452227177E-2</v>
      </c>
      <c r="G80" s="33">
        <v>2.9406060745356118E-2</v>
      </c>
      <c r="H80" s="33">
        <v>115.69</v>
      </c>
      <c r="I80" s="33">
        <v>118.32</v>
      </c>
      <c r="J80" s="33">
        <v>120.95</v>
      </c>
      <c r="K80" s="33">
        <v>120.95</v>
      </c>
      <c r="L80" s="33">
        <v>120.95</v>
      </c>
      <c r="M80" s="33">
        <v>5.0989820625747049</v>
      </c>
      <c r="N80" s="33">
        <v>3.5538821890369761</v>
      </c>
      <c r="O80" s="33">
        <v>2.3292245236828353</v>
      </c>
      <c r="P80" s="33">
        <v>50.915999999999997</v>
      </c>
      <c r="Q80" s="33">
        <v>9.2231504438872829</v>
      </c>
      <c r="R80" s="17">
        <v>20</v>
      </c>
      <c r="S80" s="17">
        <v>1E-3</v>
      </c>
    </row>
    <row r="81" spans="1:19" x14ac:dyDescent="0.25">
      <c r="A81" s="17" t="s">
        <v>200</v>
      </c>
      <c r="B81" s="17" t="s">
        <v>132</v>
      </c>
      <c r="C81" s="17" t="s">
        <v>180</v>
      </c>
      <c r="D81" s="17">
        <v>2019</v>
      </c>
      <c r="E81" s="33">
        <v>3.1872375517547277E-2</v>
      </c>
      <c r="F81" s="33">
        <v>3.8133020708494066E-2</v>
      </c>
      <c r="G81" s="33">
        <v>4.211706764818747E-2</v>
      </c>
      <c r="H81" s="33">
        <v>144.72999999999999</v>
      </c>
      <c r="I81" s="33">
        <v>144.92500000000001</v>
      </c>
      <c r="J81" s="33">
        <v>145.12</v>
      </c>
      <c r="K81" s="33">
        <v>143.88249999999999</v>
      </c>
      <c r="L81" s="33">
        <v>140.16999999999999</v>
      </c>
      <c r="M81" s="33">
        <v>5.0989820625747049</v>
      </c>
      <c r="N81" s="33">
        <v>3.5538821890369761</v>
      </c>
      <c r="O81" s="33">
        <v>2.3292245236828353</v>
      </c>
      <c r="P81" s="33">
        <v>50.915999999999997</v>
      </c>
      <c r="Q81" s="33">
        <v>9.2231504438872829</v>
      </c>
      <c r="R81" s="17">
        <v>20</v>
      </c>
      <c r="S81" s="17">
        <v>1E-3</v>
      </c>
    </row>
    <row r="82" spans="1:19" x14ac:dyDescent="0.25">
      <c r="A82" s="17" t="s">
        <v>201</v>
      </c>
      <c r="B82" s="17" t="s">
        <v>194</v>
      </c>
      <c r="C82" s="17" t="s">
        <v>180</v>
      </c>
      <c r="D82" s="17">
        <v>2019</v>
      </c>
      <c r="E82" s="33">
        <v>2.2386549470658205E-2</v>
      </c>
      <c r="F82" s="33">
        <v>2.6750029452227177E-2</v>
      </c>
      <c r="G82" s="33">
        <v>2.9406060745356118E-2</v>
      </c>
      <c r="H82" s="33">
        <v>130.68600000000001</v>
      </c>
      <c r="I82" s="33">
        <v>129.72200000000001</v>
      </c>
      <c r="J82" s="33">
        <v>128.75800000000001</v>
      </c>
      <c r="K82" s="33">
        <v>128.11425</v>
      </c>
      <c r="L82" s="33">
        <v>126.18300000000001</v>
      </c>
      <c r="M82" s="33">
        <v>5.0989820625747049</v>
      </c>
      <c r="N82" s="33">
        <v>3.5538821890369761</v>
      </c>
      <c r="O82" s="33">
        <v>2.3292245236828353</v>
      </c>
      <c r="P82" s="33">
        <v>50.915999999999997</v>
      </c>
      <c r="Q82" s="33">
        <v>9.2231504438872829</v>
      </c>
      <c r="R82" s="17">
        <v>20</v>
      </c>
      <c r="S82" s="17">
        <v>1E-3</v>
      </c>
    </row>
    <row r="83" spans="1:19" x14ac:dyDescent="0.25">
      <c r="A83" s="17" t="s">
        <v>202</v>
      </c>
      <c r="B83" s="17" t="s">
        <v>124</v>
      </c>
      <c r="C83" s="17" t="s">
        <v>180</v>
      </c>
      <c r="D83" s="17">
        <v>2019</v>
      </c>
      <c r="E83" s="33">
        <v>6.5831632765410139E-2</v>
      </c>
      <c r="F83" s="33">
        <v>6.5831632765410139E-2</v>
      </c>
      <c r="G83" s="33">
        <v>6.5831632765410139E-2</v>
      </c>
      <c r="H83" s="33">
        <v>345.67</v>
      </c>
      <c r="I83" s="33">
        <v>309.89</v>
      </c>
      <c r="J83" s="33">
        <v>274.11</v>
      </c>
      <c r="K83" s="33">
        <v>234.625</v>
      </c>
      <c r="L83" s="33">
        <v>116.17</v>
      </c>
      <c r="M83" s="33">
        <v>3.5721072259038325</v>
      </c>
      <c r="N83" s="33">
        <v>3.0618061936318557</v>
      </c>
      <c r="O83" s="33">
        <v>2.3858458293310703</v>
      </c>
      <c r="P83" s="33">
        <v>50.915999999999997</v>
      </c>
      <c r="Q83" s="33">
        <v>9.2231504438872829</v>
      </c>
      <c r="R83" s="17">
        <v>20</v>
      </c>
      <c r="S83" s="17">
        <v>1E-3</v>
      </c>
    </row>
    <row r="84" spans="1:19" x14ac:dyDescent="0.25">
      <c r="A84" s="32" t="s">
        <v>115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 x14ac:dyDescent="0.25">
      <c r="A85" s="17" t="s">
        <v>203</v>
      </c>
      <c r="B85" s="17" t="s">
        <v>128</v>
      </c>
      <c r="C85" s="17" t="s">
        <v>180</v>
      </c>
      <c r="D85" s="17">
        <v>2019</v>
      </c>
      <c r="E85" s="33">
        <v>7.4999999999999997E-3</v>
      </c>
      <c r="F85" s="33">
        <v>7.7000000000000002E-3</v>
      </c>
      <c r="G85" s="33">
        <v>7.7999999999999996E-3</v>
      </c>
      <c r="H85" s="33">
        <v>469.60386878903267</v>
      </c>
      <c r="I85" s="33">
        <v>469.60386878903267</v>
      </c>
      <c r="J85" s="33">
        <v>469.60386878903267</v>
      </c>
      <c r="K85" s="33">
        <v>469.60386878903267</v>
      </c>
      <c r="L85" s="33">
        <v>469.60386878903267</v>
      </c>
      <c r="M85" s="33">
        <v>23.480193439451636</v>
      </c>
      <c r="N85" s="33">
        <v>23.480193439451636</v>
      </c>
      <c r="O85" s="33">
        <v>23.480193439451636</v>
      </c>
      <c r="P85" s="33">
        <v>39.363999999999997</v>
      </c>
      <c r="Q85" s="33">
        <v>164.83335026928157</v>
      </c>
      <c r="R85" s="17">
        <v>30</v>
      </c>
      <c r="S85" s="17">
        <v>1E-3</v>
      </c>
    </row>
    <row r="86" spans="1:19" x14ac:dyDescent="0.25">
      <c r="A86" s="17" t="s">
        <v>204</v>
      </c>
      <c r="B86" s="17" t="s">
        <v>124</v>
      </c>
      <c r="C86" s="17" t="s">
        <v>180</v>
      </c>
      <c r="D86" s="17">
        <v>2019</v>
      </c>
      <c r="E86" s="33">
        <v>1.9800000000000002E-2</v>
      </c>
      <c r="F86" s="33">
        <v>2.0299999999999999E-2</v>
      </c>
      <c r="G86" s="33">
        <v>2.0500000000000001E-2</v>
      </c>
      <c r="H86" s="33">
        <v>438.88212036358203</v>
      </c>
      <c r="I86" s="33">
        <v>438.88212036358203</v>
      </c>
      <c r="J86" s="33">
        <v>438.88212036358203</v>
      </c>
      <c r="K86" s="33">
        <v>438.88212036358203</v>
      </c>
      <c r="L86" s="33">
        <v>438.88212036358203</v>
      </c>
      <c r="M86" s="33">
        <v>21.944106018179102</v>
      </c>
      <c r="N86" s="33">
        <v>21.944106018179102</v>
      </c>
      <c r="O86" s="33">
        <v>21.944106018179102</v>
      </c>
      <c r="P86" s="33">
        <v>39.363999999999997</v>
      </c>
      <c r="Q86" s="33">
        <v>164.83335026928157</v>
      </c>
      <c r="R86" s="17">
        <v>30</v>
      </c>
      <c r="S86" s="17">
        <v>1E-3</v>
      </c>
    </row>
    <row r="87" spans="1:19" x14ac:dyDescent="0.25">
      <c r="A87" s="17" t="s">
        <v>205</v>
      </c>
      <c r="B87" s="17" t="s">
        <v>231</v>
      </c>
      <c r="C87" s="17" t="s">
        <v>180</v>
      </c>
      <c r="D87" s="17">
        <v>2030</v>
      </c>
      <c r="E87" s="33">
        <v>1.1393475951168699E-2</v>
      </c>
      <c r="F87" s="33">
        <v>1.17796954749371E-2</v>
      </c>
      <c r="G87" s="33">
        <v>1.26364006003871E-2</v>
      </c>
      <c r="H87" s="33">
        <v>682.10068176688696</v>
      </c>
      <c r="I87" s="33">
        <v>653.58396473256948</v>
      </c>
      <c r="J87" s="33">
        <v>625.067247698252</v>
      </c>
      <c r="K87" s="33">
        <v>617.48355288613323</v>
      </c>
      <c r="L87" s="33">
        <v>594.732468449777</v>
      </c>
      <c r="M87" s="33">
        <v>29.105034088344368</v>
      </c>
      <c r="N87" s="33">
        <v>26.253362384912613</v>
      </c>
      <c r="O87" s="33">
        <v>24.736623422488833</v>
      </c>
      <c r="P87" s="33">
        <v>39.363999999999997</v>
      </c>
      <c r="Q87" s="33">
        <v>164.83335026928157</v>
      </c>
      <c r="R87" s="17">
        <v>30</v>
      </c>
      <c r="S87" s="17">
        <v>1E-3</v>
      </c>
    </row>
    <row r="88" spans="1:19" x14ac:dyDescent="0.25">
      <c r="A88" s="32" t="s">
        <v>116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 x14ac:dyDescent="0.25">
      <c r="A89" s="17" t="s">
        <v>206</v>
      </c>
      <c r="B89" s="17" t="s">
        <v>207</v>
      </c>
      <c r="C89" s="17" t="s">
        <v>208</v>
      </c>
      <c r="D89" s="17">
        <v>2019</v>
      </c>
      <c r="E89" s="33">
        <v>1</v>
      </c>
      <c r="F89" s="33">
        <v>1.05</v>
      </c>
      <c r="G89" s="33">
        <v>1.1000000000000001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>
        <v>1</v>
      </c>
    </row>
    <row r="90" spans="1:19" x14ac:dyDescent="0.25">
      <c r="A90" s="17" t="s">
        <v>209</v>
      </c>
      <c r="B90" s="17" t="s">
        <v>128</v>
      </c>
      <c r="C90" s="17" t="s">
        <v>210</v>
      </c>
      <c r="D90" s="17">
        <v>2019</v>
      </c>
      <c r="E90" s="33">
        <v>1</v>
      </c>
      <c r="F90" s="33">
        <v>1.1000000000000001</v>
      </c>
      <c r="G90" s="33">
        <v>1.3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>
        <v>1</v>
      </c>
    </row>
    <row r="91" spans="1:19" x14ac:dyDescent="0.25">
      <c r="A91" s="17" t="s">
        <v>211</v>
      </c>
      <c r="B91" s="17" t="s">
        <v>212</v>
      </c>
      <c r="C91" s="17" t="s">
        <v>213</v>
      </c>
      <c r="D91" s="17">
        <v>2019</v>
      </c>
      <c r="E91" s="33">
        <v>1</v>
      </c>
      <c r="F91" s="33">
        <v>1.05</v>
      </c>
      <c r="G91" s="33">
        <v>1.1000000000000001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>
        <v>1</v>
      </c>
    </row>
    <row r="92" spans="1:19" x14ac:dyDescent="0.25">
      <c r="A92" s="32" t="s">
        <v>117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 x14ac:dyDescent="0.25">
      <c r="A93" s="17" t="s">
        <v>214</v>
      </c>
      <c r="B93" s="17" t="s">
        <v>215</v>
      </c>
      <c r="C93" s="17" t="s">
        <v>216</v>
      </c>
      <c r="D93" s="17">
        <v>2019</v>
      </c>
      <c r="E93" s="33">
        <v>1</v>
      </c>
      <c r="F93" s="33">
        <v>1.05</v>
      </c>
      <c r="G93" s="33">
        <v>1.1000000000000001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>
        <v>1</v>
      </c>
    </row>
    <row r="94" spans="1:19" x14ac:dyDescent="0.25">
      <c r="A94" s="35" t="s">
        <v>217</v>
      </c>
      <c r="B94" s="35" t="s">
        <v>215</v>
      </c>
      <c r="C94" s="35" t="s">
        <v>218</v>
      </c>
      <c r="D94" s="35">
        <v>2019</v>
      </c>
      <c r="E94" s="36">
        <v>1</v>
      </c>
      <c r="F94" s="36">
        <v>1.05</v>
      </c>
      <c r="G94" s="36">
        <v>1.1000000000000001</v>
      </c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9BEB-91C4-4418-9362-0B5C308A8DE3}">
  <sheetPr codeName="Sheet3"/>
  <dimension ref="B3:F23"/>
  <sheetViews>
    <sheetView workbookViewId="0">
      <selection activeCell="C35" sqref="C35"/>
    </sheetView>
  </sheetViews>
  <sheetFormatPr defaultRowHeight="15" x14ac:dyDescent="0.25"/>
  <cols>
    <col min="2" max="2" width="12.5703125" bestFit="1" customWidth="1"/>
    <col min="3" max="6" width="10.140625" customWidth="1"/>
  </cols>
  <sheetData>
    <row r="3" spans="2:6" x14ac:dyDescent="0.25">
      <c r="B3" s="37" t="s">
        <v>226</v>
      </c>
      <c r="C3" s="38"/>
      <c r="D3" s="38"/>
      <c r="E3" s="38"/>
      <c r="F3" s="38"/>
    </row>
    <row r="4" spans="2:6" x14ac:dyDescent="0.25">
      <c r="B4" s="41"/>
      <c r="C4" s="42">
        <v>2020</v>
      </c>
      <c r="D4" s="42">
        <v>2025</v>
      </c>
      <c r="E4" s="42">
        <v>2030</v>
      </c>
      <c r="F4" s="42">
        <v>2045</v>
      </c>
    </row>
    <row r="5" spans="2:6" x14ac:dyDescent="0.25">
      <c r="B5" s="37" t="s">
        <v>219</v>
      </c>
      <c r="C5" s="39">
        <v>1.1379672707530148</v>
      </c>
      <c r="D5" s="39">
        <v>1.0605799354508478</v>
      </c>
      <c r="E5" s="39">
        <v>1.0315314768299648</v>
      </c>
      <c r="F5" s="39">
        <v>1.0152168550200416</v>
      </c>
    </row>
    <row r="6" spans="2:6" x14ac:dyDescent="0.25">
      <c r="B6" s="37" t="s">
        <v>219</v>
      </c>
      <c r="C6" s="39">
        <v>1.0965584542168487</v>
      </c>
      <c r="D6" s="39">
        <v>1.0347624490930087</v>
      </c>
      <c r="E6" s="39">
        <v>0.99721508216255517</v>
      </c>
      <c r="F6" s="39">
        <v>0.99950497151451945</v>
      </c>
    </row>
    <row r="7" spans="2:6" x14ac:dyDescent="0.25">
      <c r="B7" s="37" t="s">
        <v>219</v>
      </c>
      <c r="C7" s="39">
        <v>1.0608344672849821</v>
      </c>
      <c r="D7" s="39">
        <v>1.0054941679477813</v>
      </c>
      <c r="E7" s="39">
        <v>0.9803217673584953</v>
      </c>
      <c r="F7" s="39">
        <v>0.97549719420789438</v>
      </c>
    </row>
    <row r="8" spans="2:6" x14ac:dyDescent="0.25">
      <c r="B8" s="37" t="s">
        <v>220</v>
      </c>
      <c r="C8" s="39">
        <v>1.1160225516536051</v>
      </c>
      <c r="D8" s="39">
        <v>1.0372554830583267</v>
      </c>
      <c r="E8" s="39">
        <v>1.004348107038656</v>
      </c>
      <c r="F8" s="39">
        <v>0.99346955426624672</v>
      </c>
    </row>
    <row r="9" spans="2:6" x14ac:dyDescent="0.25">
      <c r="B9" s="37" t="s">
        <v>220</v>
      </c>
      <c r="C9" s="39">
        <v>1.0762646400738607</v>
      </c>
      <c r="D9" s="39">
        <v>1.0123325527620135</v>
      </c>
      <c r="E9" s="39">
        <v>0.97309774306838148</v>
      </c>
      <c r="F9" s="39">
        <v>0.98031421316297396</v>
      </c>
    </row>
    <row r="10" spans="2:6" x14ac:dyDescent="0.25">
      <c r="B10" s="37" t="s">
        <v>220</v>
      </c>
      <c r="C10" s="44">
        <v>1.0431759912535297</v>
      </c>
      <c r="D10" s="44">
        <v>0.98584279365708261</v>
      </c>
      <c r="E10" s="44">
        <v>0.95946203740412384</v>
      </c>
      <c r="F10" s="44">
        <v>0.95900971346193919</v>
      </c>
    </row>
    <row r="11" spans="2:6" x14ac:dyDescent="0.25">
      <c r="B11" s="37" t="s">
        <v>221</v>
      </c>
      <c r="C11" s="39">
        <v>1.3735697372451618</v>
      </c>
      <c r="D11" s="39">
        <v>1.2308583162553</v>
      </c>
      <c r="E11" s="39">
        <v>1.1842927273729347</v>
      </c>
      <c r="F11" s="39">
        <v>1.1365210128187446</v>
      </c>
    </row>
    <row r="12" spans="2:6" x14ac:dyDescent="0.25">
      <c r="B12" s="37" t="s">
        <v>221</v>
      </c>
      <c r="C12" s="39">
        <v>1.3115112514023752</v>
      </c>
      <c r="D12" s="39">
        <v>1.190441288533997</v>
      </c>
      <c r="E12" s="39">
        <v>1.1279997995473268</v>
      </c>
      <c r="F12" s="39">
        <v>1.1154653616406478</v>
      </c>
    </row>
    <row r="13" spans="2:6" x14ac:dyDescent="0.25">
      <c r="B13" s="37" t="s">
        <v>221</v>
      </c>
      <c r="C13" s="39">
        <v>1.2556677501720317</v>
      </c>
      <c r="D13" s="39">
        <v>1.1466436962475499</v>
      </c>
      <c r="E13" s="39">
        <v>1.1053595322620899</v>
      </c>
      <c r="F13" s="39">
        <v>1.0762352842237271</v>
      </c>
    </row>
    <row r="14" spans="2:6" x14ac:dyDescent="0.25">
      <c r="B14" s="37" t="s">
        <v>222</v>
      </c>
      <c r="C14" s="39">
        <v>1.3556711000240544</v>
      </c>
      <c r="D14" s="39">
        <v>1.2114419431891417</v>
      </c>
      <c r="E14" s="39">
        <v>1.1598028876204374</v>
      </c>
      <c r="F14" s="39">
        <v>1.1144919805829321</v>
      </c>
    </row>
    <row r="15" spans="2:6" x14ac:dyDescent="0.25">
      <c r="B15" s="37" t="s">
        <v>222</v>
      </c>
      <c r="C15" s="39">
        <v>1.2947445278952026</v>
      </c>
      <c r="D15" s="39">
        <v>1.1715239776550164</v>
      </c>
      <c r="E15" s="39">
        <v>1.1061516682029484</v>
      </c>
      <c r="F15" s="39">
        <v>1.0959457863813349</v>
      </c>
    </row>
    <row r="16" spans="2:6" x14ac:dyDescent="0.25">
      <c r="B16" s="37" t="s">
        <v>222</v>
      </c>
      <c r="C16" s="44">
        <v>1.2411122349700614</v>
      </c>
      <c r="D16" s="44">
        <v>1.1301213827797438</v>
      </c>
      <c r="E16" s="44">
        <v>1.0865978174889539</v>
      </c>
      <c r="F16" s="44">
        <v>1.0594421546674553</v>
      </c>
    </row>
    <row r="17" spans="2:6" x14ac:dyDescent="0.25">
      <c r="B17" s="37" t="s">
        <v>223</v>
      </c>
      <c r="C17" s="39">
        <v>1.6225015859505982</v>
      </c>
      <c r="D17" s="39">
        <v>1.4103775888277255</v>
      </c>
      <c r="E17" s="39">
        <v>1.3412869182593554</v>
      </c>
      <c r="F17" s="39">
        <v>1.2604972977468007</v>
      </c>
    </row>
    <row r="18" spans="2:6" x14ac:dyDescent="0.25">
      <c r="B18" s="37" t="s">
        <v>223</v>
      </c>
      <c r="C18" s="39">
        <v>1.5386318954193954</v>
      </c>
      <c r="D18" s="39">
        <v>1.3545749598096948</v>
      </c>
      <c r="E18" s="39">
        <v>1.2624072936969444</v>
      </c>
      <c r="F18" s="39">
        <v>1.2339835364748879</v>
      </c>
    </row>
    <row r="19" spans="2:6" x14ac:dyDescent="0.25">
      <c r="B19" s="37" t="s">
        <v>223</v>
      </c>
      <c r="C19" s="39">
        <v>1.4615338246117466</v>
      </c>
      <c r="D19" s="39">
        <v>1.2954647368406389</v>
      </c>
      <c r="E19" s="39">
        <v>1.2338585436931055</v>
      </c>
      <c r="F19" s="39">
        <v>1.1791965278222314</v>
      </c>
    </row>
    <row r="20" spans="2:6" x14ac:dyDescent="0.25">
      <c r="B20" s="37" t="s">
        <v>224</v>
      </c>
      <c r="C20" s="39">
        <v>1.6087314002771664</v>
      </c>
      <c r="D20" s="39">
        <v>1.3911439614308583</v>
      </c>
      <c r="E20" s="39">
        <v>1.3137878293231608</v>
      </c>
      <c r="F20" s="39">
        <v>1.2348089941373108</v>
      </c>
    </row>
    <row r="21" spans="2:6" x14ac:dyDescent="0.25">
      <c r="B21" s="37" t="s">
        <v>224</v>
      </c>
      <c r="C21" s="39">
        <v>1.5254207827911861</v>
      </c>
      <c r="D21" s="39">
        <v>1.3357225137458528</v>
      </c>
      <c r="E21" s="39">
        <v>1.237946616492303</v>
      </c>
      <c r="F21" s="39">
        <v>1.2108943927694757</v>
      </c>
    </row>
    <row r="22" spans="2:6" x14ac:dyDescent="0.25">
      <c r="B22" s="40" t="s">
        <v>224</v>
      </c>
      <c r="C22" s="46">
        <v>1.4500804551190218</v>
      </c>
      <c r="D22" s="46">
        <v>1.2789070048278266</v>
      </c>
      <c r="E22" s="46">
        <v>1.2125287939682934</v>
      </c>
      <c r="F22" s="46">
        <v>1.1592783829087885</v>
      </c>
    </row>
    <row r="23" spans="2:6" x14ac:dyDescent="0.25">
      <c r="B23" s="43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6"/>
  <sheetViews>
    <sheetView workbookViewId="0">
      <selection activeCell="H19" sqref="H19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9.28515625" customWidth="1"/>
    <col min="6" max="6" width="11.5703125" bestFit="1" customWidth="1"/>
    <col min="7" max="7" width="9.7109375" bestFit="1" customWidth="1"/>
    <col min="8" max="8" width="37.855468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9" x14ac:dyDescent="0.25">
      <c r="A1" t="s">
        <v>9</v>
      </c>
    </row>
    <row r="4" spans="1:9" x14ac:dyDescent="0.25">
      <c r="B4" s="1" t="s">
        <v>8</v>
      </c>
      <c r="C4" s="14"/>
      <c r="D4" s="14"/>
      <c r="E4" s="14"/>
      <c r="F4" s="14"/>
      <c r="G4" s="2"/>
      <c r="H4" s="3"/>
      <c r="I4" s="3"/>
    </row>
    <row r="5" spans="1:9" ht="15.75" thickBot="1" x14ac:dyDescent="0.3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25">
      <c r="B6" s="14"/>
      <c r="C6" s="14"/>
      <c r="D6" s="14" t="s">
        <v>70</v>
      </c>
      <c r="E6" s="14">
        <v>2018</v>
      </c>
      <c r="F6" s="47">
        <f>Original!H25</f>
        <v>32.970999999999997</v>
      </c>
      <c r="G6" s="14"/>
      <c r="H6" s="14" t="s">
        <v>227</v>
      </c>
      <c r="I6" s="14" t="s">
        <v>71</v>
      </c>
    </row>
    <row r="7" spans="1:9" s="14" customFormat="1" x14ac:dyDescent="0.25">
      <c r="D7" s="14" t="s">
        <v>70</v>
      </c>
      <c r="E7" s="14">
        <v>2025</v>
      </c>
      <c r="F7" s="47">
        <f>F6*0.9</f>
        <v>29.673899999999996</v>
      </c>
      <c r="H7" s="14" t="s">
        <v>227</v>
      </c>
      <c r="I7" s="14" t="s">
        <v>71</v>
      </c>
    </row>
    <row r="8" spans="1:9" x14ac:dyDescent="0.25">
      <c r="D8" s="14" t="s">
        <v>70</v>
      </c>
      <c r="E8" s="14">
        <v>2030</v>
      </c>
      <c r="F8" s="47">
        <f>0.5*(F7+F9)</f>
        <v>24.982022391774976</v>
      </c>
      <c r="G8" s="14"/>
      <c r="H8" s="14" t="s">
        <v>227</v>
      </c>
      <c r="I8" s="14" t="s">
        <v>71</v>
      </c>
    </row>
    <row r="9" spans="1:9" x14ac:dyDescent="0.25">
      <c r="B9" s="45"/>
      <c r="C9" s="45"/>
      <c r="D9" s="45" t="s">
        <v>70</v>
      </c>
      <c r="E9" s="45">
        <v>2035</v>
      </c>
      <c r="F9" s="48">
        <f>F10</f>
        <v>20.290144783549959</v>
      </c>
      <c r="G9" s="45"/>
      <c r="H9" s="14" t="s">
        <v>227</v>
      </c>
      <c r="I9" s="45" t="s">
        <v>71</v>
      </c>
    </row>
    <row r="10" spans="1:9" x14ac:dyDescent="0.25">
      <c r="B10" s="16"/>
      <c r="C10" s="16"/>
      <c r="D10" s="16" t="s">
        <v>70</v>
      </c>
      <c r="E10" s="16">
        <v>2050</v>
      </c>
      <c r="F10" s="49">
        <f>Original!I11</f>
        <v>20.290144783549959</v>
      </c>
      <c r="G10" s="16"/>
      <c r="H10" s="16" t="s">
        <v>227</v>
      </c>
      <c r="I10" s="16" t="s">
        <v>71</v>
      </c>
    </row>
    <row r="11" spans="1:9" x14ac:dyDescent="0.25">
      <c r="A11" s="14"/>
      <c r="B11" s="14"/>
      <c r="C11" s="14"/>
      <c r="D11" s="14" t="s">
        <v>70</v>
      </c>
      <c r="E11" s="14">
        <v>2018</v>
      </c>
      <c r="F11" s="47">
        <f>Original!H26</f>
        <v>32.970999999999997</v>
      </c>
      <c r="G11" s="14"/>
      <c r="H11" s="14" t="s">
        <v>228</v>
      </c>
      <c r="I11" s="14" t="s">
        <v>71</v>
      </c>
    </row>
    <row r="12" spans="1:9" x14ac:dyDescent="0.25">
      <c r="A12" s="14"/>
      <c r="B12" s="14"/>
      <c r="C12" s="14"/>
      <c r="D12" s="14" t="s">
        <v>70</v>
      </c>
      <c r="E12" s="14">
        <v>2025</v>
      </c>
      <c r="F12" s="47">
        <f>F11*0.9</f>
        <v>29.673899999999996</v>
      </c>
      <c r="G12" s="14"/>
      <c r="H12" s="14" t="s">
        <v>228</v>
      </c>
      <c r="I12" s="14" t="s">
        <v>71</v>
      </c>
    </row>
    <row r="13" spans="1:9" x14ac:dyDescent="0.25">
      <c r="A13" s="14"/>
      <c r="B13" s="14"/>
      <c r="C13" s="14"/>
      <c r="D13" s="14" t="s">
        <v>70</v>
      </c>
      <c r="E13" s="14">
        <v>2030</v>
      </c>
      <c r="F13" s="47">
        <f>0.5*(F12+F14)</f>
        <v>25.752743541378123</v>
      </c>
      <c r="G13" s="14"/>
      <c r="H13" s="14" t="s">
        <v>228</v>
      </c>
      <c r="I13" s="14" t="s">
        <v>71</v>
      </c>
    </row>
    <row r="14" spans="1:9" x14ac:dyDescent="0.25">
      <c r="A14" s="14"/>
      <c r="B14" s="14"/>
      <c r="C14" s="14"/>
      <c r="D14" s="45" t="s">
        <v>70</v>
      </c>
      <c r="E14" s="45">
        <v>2035</v>
      </c>
      <c r="F14" s="47">
        <f>Original!I12</f>
        <v>21.831587082756254</v>
      </c>
      <c r="G14" s="14"/>
      <c r="H14" s="14" t="s">
        <v>228</v>
      </c>
      <c r="I14" s="45" t="s">
        <v>71</v>
      </c>
    </row>
    <row r="15" spans="1:9" x14ac:dyDescent="0.25">
      <c r="B15" s="16"/>
      <c r="C15" s="16"/>
      <c r="D15" s="16" t="s">
        <v>70</v>
      </c>
      <c r="E15" s="16">
        <v>2050</v>
      </c>
      <c r="F15" s="49">
        <f>Original!I12</f>
        <v>21.831587082756254</v>
      </c>
      <c r="G15" s="16"/>
      <c r="H15" s="16" t="s">
        <v>228</v>
      </c>
      <c r="I15" s="16" t="s">
        <v>71</v>
      </c>
    </row>
    <row r="16" spans="1:9" x14ac:dyDescent="0.25">
      <c r="B16" s="14"/>
      <c r="C16" s="14"/>
      <c r="D16" s="14" t="s">
        <v>70</v>
      </c>
      <c r="E16" s="14">
        <v>2018</v>
      </c>
      <c r="F16" s="47">
        <f>Original!H27</f>
        <v>32.970999999999997</v>
      </c>
      <c r="G16" s="14"/>
      <c r="H16" s="14" t="s">
        <v>229</v>
      </c>
      <c r="I16" s="14" t="s">
        <v>71</v>
      </c>
    </row>
    <row r="17" spans="2:9" x14ac:dyDescent="0.25">
      <c r="B17" s="14"/>
      <c r="C17" s="14"/>
      <c r="D17" s="14" t="s">
        <v>70</v>
      </c>
      <c r="E17" s="14">
        <v>2025</v>
      </c>
      <c r="F17" s="47">
        <f>F16*0.9</f>
        <v>29.673899999999996</v>
      </c>
      <c r="G17" s="14"/>
      <c r="H17" s="14" t="s">
        <v>229</v>
      </c>
      <c r="I17" s="14" t="s">
        <v>71</v>
      </c>
    </row>
    <row r="18" spans="2:9" x14ac:dyDescent="0.25">
      <c r="B18" s="14"/>
      <c r="C18" s="14"/>
      <c r="D18" s="14" t="s">
        <v>70</v>
      </c>
      <c r="E18" s="14">
        <v>2030</v>
      </c>
      <c r="F18" s="47">
        <f>F17*0.9</f>
        <v>26.706509999999998</v>
      </c>
      <c r="G18" s="14"/>
      <c r="H18" s="14" t="s">
        <v>229</v>
      </c>
      <c r="I18" s="14" t="s">
        <v>71</v>
      </c>
    </row>
    <row r="19" spans="2:9" x14ac:dyDescent="0.25">
      <c r="B19" s="14"/>
      <c r="C19" s="14"/>
      <c r="D19" s="45" t="s">
        <v>70</v>
      </c>
      <c r="E19" s="45">
        <v>2035</v>
      </c>
      <c r="F19" s="47">
        <f>F18*0.85</f>
        <v>22.700533499999999</v>
      </c>
      <c r="G19" s="14"/>
      <c r="H19" s="14" t="s">
        <v>229</v>
      </c>
      <c r="I19" s="45" t="s">
        <v>71</v>
      </c>
    </row>
    <row r="20" spans="2:9" x14ac:dyDescent="0.25">
      <c r="B20" s="16"/>
      <c r="C20" s="16"/>
      <c r="D20" s="16" t="s">
        <v>70</v>
      </c>
      <c r="E20" s="16">
        <v>2050</v>
      </c>
      <c r="F20" s="49">
        <f>F15</f>
        <v>21.831587082756254</v>
      </c>
      <c r="G20" s="16"/>
      <c r="H20" s="16" t="s">
        <v>229</v>
      </c>
      <c r="I20" s="16" t="s">
        <v>71</v>
      </c>
    </row>
    <row r="21" spans="2:9" x14ac:dyDescent="0.25">
      <c r="D21" s="14" t="s">
        <v>70</v>
      </c>
      <c r="E21" s="14">
        <v>2018</v>
      </c>
      <c r="F21" s="47">
        <f>Original!H83</f>
        <v>345.67</v>
      </c>
      <c r="G21" s="14"/>
      <c r="H21" s="14" t="s">
        <v>230</v>
      </c>
      <c r="I21" s="14" t="s">
        <v>71</v>
      </c>
    </row>
    <row r="22" spans="2:9" x14ac:dyDescent="0.25">
      <c r="D22" s="14" t="s">
        <v>70</v>
      </c>
      <c r="E22" s="14">
        <v>2025</v>
      </c>
      <c r="F22" s="47">
        <f>F21*0.9</f>
        <v>311.10300000000001</v>
      </c>
      <c r="G22" s="14"/>
      <c r="H22" s="14" t="s">
        <v>230</v>
      </c>
      <c r="I22" s="14" t="s">
        <v>71</v>
      </c>
    </row>
    <row r="23" spans="2:9" x14ac:dyDescent="0.25">
      <c r="D23" s="14" t="s">
        <v>70</v>
      </c>
      <c r="E23" s="14">
        <v>2030</v>
      </c>
      <c r="F23" s="47">
        <f>F22*0.8</f>
        <v>248.88240000000002</v>
      </c>
      <c r="G23" s="14"/>
      <c r="H23" s="14" t="s">
        <v>230</v>
      </c>
      <c r="I23" s="14" t="s">
        <v>71</v>
      </c>
    </row>
    <row r="24" spans="2:9" x14ac:dyDescent="0.25">
      <c r="D24" s="45" t="s">
        <v>70</v>
      </c>
      <c r="E24" s="45">
        <v>2035</v>
      </c>
      <c r="F24" s="47">
        <f>F23*0.8</f>
        <v>199.10592000000003</v>
      </c>
      <c r="G24" s="14"/>
      <c r="H24" s="14" t="s">
        <v>230</v>
      </c>
      <c r="I24" s="45" t="s">
        <v>71</v>
      </c>
    </row>
    <row r="25" spans="2:9" x14ac:dyDescent="0.25">
      <c r="B25" s="16"/>
      <c r="C25" s="16"/>
      <c r="D25" s="16" t="s">
        <v>70</v>
      </c>
      <c r="E25" s="16">
        <v>2050</v>
      </c>
      <c r="F25" s="49">
        <f>Original!K77</f>
        <v>100.95</v>
      </c>
      <c r="G25" s="16"/>
      <c r="H25" s="16" t="s">
        <v>230</v>
      </c>
      <c r="I25" s="16" t="s">
        <v>71</v>
      </c>
    </row>
    <row r="26" spans="2:9" x14ac:dyDescent="0.25">
      <c r="H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Original</vt:lpstr>
      <vt:lpstr>TIMES-DK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2021-11-17T12:45:15Z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643871486186981</vt:r8>
  </property>
</Properties>
</file>