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ABBA185-FC87-4017-80C0-E3EAED6C2BB3}" xr6:coauthVersionLast="47" xr6:coauthVersionMax="47" xr10:uidLastSave="{00000000-0000-0000-0000-000000000000}"/>
  <bookViews>
    <workbookView xWindow="345" yWindow="1950" windowWidth="20520" windowHeight="11385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0" l="1"/>
  <c r="D4" i="20"/>
  <c r="C4" i="20"/>
  <c r="B7" i="22" s="1"/>
  <c r="C5" i="20"/>
  <c r="L7" i="22" s="1"/>
  <c r="H4" i="23"/>
  <c r="H3" i="23"/>
  <c r="G3" i="23"/>
  <c r="L9" i="22"/>
  <c r="B9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L9" i="21"/>
  <c r="B9" i="21"/>
  <c r="B7" i="21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L7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<sst xmlns="http://schemas.openxmlformats.org/spreadsheetml/2006/main" count="122" uniqueCount="92">
  <si>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</si>
  <si>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</si>
  <si>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</si>
  <si>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</si>
  <si>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</si>
  <si>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</si>
  <si>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</si>
  <si>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</si>
  <si>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</si>
  <si>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</si>
  <si>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</si>
  <si>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</si>
  <si>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</si>
  <si>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</si>
  <si>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</si>
  <si>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</si>
  <si>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</si>
  <si>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</si>
  <si>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</si>
  <si>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</si>
  <si>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</si>
  <si>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</si>
  <si>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</si>
  <si>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</si>
  <si>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</si>
  <si>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</si>
  <si>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</si>
  <si>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</si>
  <si>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</si>
  <si>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</si>
  <si>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</si>
  <si>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</si>
  <si>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</si>
  <si>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</si>
  <si>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</si>
  <si>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</si>
  <si>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</si>
  <si>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</si>
  <si>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</si>
  <si>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</si>
  <si>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</si>
  <si>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</si>
  <si>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</si>
  <si>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</si>
  <si>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</si>
  <si>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</si>
  <si>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</si>
  <si>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</si>
  <si>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</si>
  <si>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</si>
  <si>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</si>
  <si>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</si>
  <si>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</si>
  <si>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</si>
  <si>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</si>
  <si>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</si>
  <si>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</si>
  <si>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</si>
  <si>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</si>
  <si>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</si>
  <si>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</si>
  <si>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</si>
  <si>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</si>
  <si>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</si>
  <si>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</si>
  <si>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</si>
  <si>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</si>
  <si>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</si>
  <si>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</si>
  <si>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</si>
  <si>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</si>
  <si>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</si>
  <si>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</si>
  <si>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</si>
  <si>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</si>
  <si>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</si>
  <si>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</si>
  <si>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</si>
  <si>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</si>
  <si>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</si>
  <si>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</si>
  <si>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</si>
  <si>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</si>
  <si>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</si>
  <si>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</si>
  <si>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</si>
  <si>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</si>
  <si>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</si>
  <si>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</si>
  <si>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</si>
  <si>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</si>
  <si>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2020-2050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</si>
</sst>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tabSelected="1" workbookViewId="0">
      <selection activeCell="H15" sqref="H15"/>
    </sheetView>
  </sheetViews>
  <sheetFormatPr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_xlfn.TEXTJOIN("_",TRUE,"UC","CB",ROUND(C7,0),"Mt",C6)</f>
        <v>UC_CB_499_Mt_2020-2050</v>
      </c>
      <c r="D4" s="8" t="str">
        <f xml:space="preserve"> _xlfn.TEXTJOIN("_",TRUE,"UC","CB",ROUND(D7,0),"Mt",D6)</f>
        <v>UC_CB_0_Mt_2051-2100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68</v>
      </c>
      <c r="C5" t="str">
        <f xml:space="preserve"> _xlfn.TEXTJOIN(" ",TRUE,"Carbon budget",ROUND(C7,0),"Mt",C6)</f>
        <v>Carbon budget 499 Mt 2020-2050</v>
      </c>
      <c r="D5" s="8" t="str">
        <f xml:space="preserve"> _xlfn.TEXTJOIN(" ",TRUE,"Carbon budget",ROUND(D7,0),"Mt",D6)</f>
        <v>Carbon budget 0 Mt 2051-2100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74</v>
      </c>
      <c r="C6" s="8" t="s">
        <v>91</v>
      </c>
      <c r="D6" s="8" t="s">
        <v>84</v>
      </c>
    </row>
    <row r="7" spans="1:17" x14ac:dyDescent="0.25">
      <c r="B7" s="8" t="s">
        <v>69</v>
      </c>
      <c r="C7" s="8">
        <v>499.27</v>
      </c>
      <c r="D7" s="8">
        <v>0</v>
      </c>
    </row>
    <row r="8" spans="1:17" x14ac:dyDescent="0.25">
      <c r="B8" s="8" t="s">
        <v>82</v>
      </c>
      <c r="C8" s="8" t="s">
        <v>83</v>
      </c>
      <c r="D8" s="8" t="s">
        <v>83</v>
      </c>
    </row>
    <row r="9" spans="1:17" x14ac:dyDescent="0.25">
      <c r="B9" s="8" t="s">
        <v>62</v>
      </c>
      <c r="C9" s="8" t="s">
        <v>80</v>
      </c>
      <c r="D9" s="8" t="s">
        <v>80</v>
      </c>
    </row>
    <row r="10" spans="1:17" x14ac:dyDescent="0.25">
      <c r="B10" s="8" t="s">
        <v>73</v>
      </c>
      <c r="C10" s="8" t="s">
        <v>79</v>
      </c>
      <c r="D10" s="8" t="s">
        <v>79</v>
      </c>
    </row>
    <row r="11" spans="1:17" x14ac:dyDescent="0.25">
      <c r="B11" s="8" t="s">
        <v>77</v>
      </c>
      <c r="C11" s="8" t="s">
        <v>78</v>
      </c>
      <c r="D11" s="8" t="s">
        <v>78</v>
      </c>
    </row>
    <row r="12" spans="1:17" x14ac:dyDescent="0.25">
      <c r="B12" s="8" t="s">
        <v>0</v>
      </c>
      <c r="C12" s="8" t="s">
        <v>70</v>
      </c>
      <c r="D12" s="8" t="s">
        <v>70</v>
      </c>
    </row>
    <row r="13" spans="1:17" x14ac:dyDescent="0.25">
      <c r="B13" s="8" t="s">
        <v>81</v>
      </c>
      <c r="C13" s="8">
        <v>-1</v>
      </c>
      <c r="D13" s="8">
        <v>-1</v>
      </c>
    </row>
    <row r="14" spans="1:17" x14ac:dyDescent="0.25">
      <c r="A14"/>
      <c r="B14" t="s">
        <v>76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config!$B$4:$D$14,2,FALSE) &amp; "_Single"</f>
        <v>UC_CB_499_Mt_2020-2050_Single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2020-2050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499270</v>
      </c>
      <c r="L7" s="8" t="str">
        <f>VLOOKUP($L$5, config!$B$4:$D$14,2,FALSE) &amp; " - Single"</f>
        <v>Carbon budget 499 Mt 2020-2050 - Single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2020-2050</v>
      </c>
      <c r="J8" s="8">
        <f>VLOOKUP(J$5, config!$B$4:$D$14,2,FALSE)</f>
        <v>-1</v>
      </c>
    </row>
    <row r="9" spans="1:12" x14ac:dyDescent="0.25">
      <c r="B9" s="8" t="str">
        <f>VLOOKUP($B$5, config!$B$4:$D$14,3,FALSE) &amp; "_Single"</f>
        <v>UC_CB_0_Mt_2051-2100_Single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VLOOKUP($L$5, config!$B$4:$D$14,3,FALSE) &amp; " - Single"</f>
        <v>Carbon budget 0 Mt 2051-2100 - Single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config!$B$4:$D$14,2,FALSE) &amp; "_Multi"</f>
        <v>UC_CB_499_Mt_2020-2050_Multi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2020-2050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499270</v>
      </c>
      <c r="L7" s="8" t="str">
        <f>VLOOKUP(L$5, config!$B$4:$D$14,2,FALSE) &amp; " - Multi"</f>
        <v>Carbon budget 499 Mt 2020-2050 - Multi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2020-2050</v>
      </c>
      <c r="J8" s="8">
        <f>VLOOKUP(J$5, config!$B$4:$D$14,2,FALSE)</f>
        <v>-1</v>
      </c>
    </row>
    <row r="9" spans="1:12" x14ac:dyDescent="0.25">
      <c r="B9" s="8" t="str">
        <f>VLOOKUP(B$5, config!$B$4:$D$14,3,FALSE) &amp; "_Multi"</f>
        <v>UC_CB_0_Mt_2051-2100_Multi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VLOOKUP(L$5, config!$B$4:$D$14,3,FALSE) &amp; " - Multi"</f>
        <v>Carbon budget 0 Mt 2051-2100 - Multi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D14" sqref="D14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2021-06-25T11:54:36Z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941890895366668</vt:r8>
  </property>
</Properties>
</file>