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36011FCA-D0C3-4307-8C87-0AD9BFFC7FC6}" xr6:coauthVersionLast="45" xr6:coauthVersionMax="45" xr10:uidLastSave="{00000000-0000-0000-0000-000000000000}"/>
  <bookViews>
    <workbookView xWindow="-120" yWindow="-120" windowWidth="29040" windowHeight="15840" tabRatio="646" xr2:uid="{00000000-000D-0000-FFFF-FFFF00000000}"/>
  </bookViews>
  <sheets>
    <sheet name="IND" sheetId="22" r:id="rId1"/>
    <sheet name="IND_IIS" sheetId="23" r:id="rId2"/>
    <sheet name="Multipliers" sheetId="19" r:id="rId3"/>
  </sheets>
  <externalReferences>
    <externalReference r:id="rId4"/>
    <externalReference r:id="rId5"/>
    <externalReference r:id="rId6"/>
  </externalReferences>
  <definedNames>
    <definedName name="_.DMD." localSheetId="1">#REF!</definedName>
    <definedName name="_.DMD.">#REF!</definedName>
    <definedName name="Cars_12" localSheetId="1">'[1]TechRep-Doc'!#REF!</definedName>
    <definedName name="Cars_12">'[1]TechRep-Doc'!#REF!</definedName>
    <definedName name="ddddd">[2]AGR_Fuels!$A$2</definedName>
    <definedName name="DISCRATE" localSheetId="1">'[1]TechRep-Doc'!#REF!</definedName>
    <definedName name="DISCRATE">'[1]TechRep-Doc'!#REF!</definedName>
    <definedName name="FID_1" localSheetId="0">[1]AGR_Fuels!$A$2</definedName>
    <definedName name="FID_1" localSheetId="1">[1]AGR_Fuels!$A$2</definedName>
    <definedName name="FID_1">[3]AGR_Fuels!$A$2</definedName>
    <definedName name="GROWTH" localSheetId="1">'[1]TechRep-Doc'!#REF!</definedName>
    <definedName name="GROWTH">'[1]TechRep-Doc'!#REF!</definedName>
    <definedName name="GROWTH_TID" localSheetId="1">'[1]TechRep-Doc'!#REF!</definedName>
    <definedName name="GROWTH_TID">'[1]TechRep-Doc'!#REF!</definedName>
    <definedName name="INVCOST" localSheetId="1">'[1]TechRep-Doc'!#REF!</definedName>
    <definedName name="INVCOST">'[1]TechRep-Doc'!#REF!</definedName>
    <definedName name="LIFE" localSheetId="1">'[1]TechRep-Doc'!#REF!</definedName>
    <definedName name="LIFE">'[1]TechRep-Doc'!#REF!</definedName>
    <definedName name="NAs_CCAR" localSheetId="1">'[1]TechRep-Doc'!#REF!</definedName>
    <definedName name="NAs_CCAR">'[1]TechRep-Doc'!#REF!</definedName>
    <definedName name="SETS" localSheetId="1">'[1]TechRep-Doc'!#REF!</definedName>
    <definedName name="SETS">'[1]TechRep-Doc'!#REF!</definedName>
    <definedName name="TRTGAB005" localSheetId="1">'[1]TechRep-Doc'!#REF!</definedName>
    <definedName name="TRTGAB005">'[1]TechRep-Doc'!#REF!</definedName>
    <definedName name="TRTGAC005" localSheetId="1">'[1]TechRep-Doc'!#REF!</definedName>
    <definedName name="TRTGAC005">'[1]TechRep-Doc'!#REF!</definedName>
    <definedName name="Trucks_15" localSheetId="1">'[1]TechRep-Doc'!#REF!</definedName>
    <definedName name="Trucks_15">'[1]TechRep-Doc'!#REF!</definedName>
    <definedName name="TSUB_COST" localSheetId="1">'[1]TechRep-Doc'!#REF!</definedName>
    <definedName name="TSUB_COST">'[1]TechRep-Doc'!#REF!</definedName>
    <definedName name="x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5" i="23" l="1"/>
  <c r="C154" i="23"/>
  <c r="B154" i="23"/>
  <c r="D153" i="23"/>
  <c r="C152" i="23"/>
  <c r="B152" i="23"/>
  <c r="D151" i="23"/>
  <c r="C150" i="23"/>
  <c r="B150" i="23"/>
  <c r="B123" i="23"/>
  <c r="B118" i="23"/>
  <c r="B107" i="23"/>
  <c r="B100" i="23"/>
  <c r="B91" i="23"/>
  <c r="B85" i="23"/>
  <c r="B81" i="23"/>
  <c r="B75" i="23"/>
  <c r="B69" i="23"/>
  <c r="B63" i="23"/>
  <c r="B57" i="23"/>
  <c r="B50" i="23"/>
  <c r="B43" i="23"/>
  <c r="B36" i="23"/>
  <c r="B29" i="23"/>
  <c r="B23" i="23"/>
  <c r="B21" i="23"/>
  <c r="B17" i="23"/>
  <c r="B11" i="23"/>
  <c r="B7" i="23"/>
  <c r="S358" i="22"/>
  <c r="T357" i="22"/>
  <c r="S357" i="22"/>
  <c r="R357" i="22"/>
  <c r="S334" i="22"/>
  <c r="S333" i="22"/>
  <c r="T332" i="22"/>
  <c r="R332" i="22"/>
  <c r="T311" i="22"/>
  <c r="R311" i="22"/>
  <c r="W155" i="22"/>
  <c r="T155" i="22"/>
  <c r="R155" i="22"/>
  <c r="S141" i="22"/>
  <c r="W139" i="22"/>
  <c r="T139" i="22"/>
  <c r="S139" i="22"/>
  <c r="R139" i="22"/>
  <c r="S129" i="22"/>
  <c r="W128" i="22"/>
  <c r="T128" i="22"/>
  <c r="S128" i="22"/>
  <c r="R128" i="22"/>
  <c r="L121" i="23"/>
  <c r="R107" i="23"/>
  <c r="V110" i="23" s="1"/>
  <c r="V107" i="23" s="1"/>
  <c r="R100" i="23"/>
  <c r="R91" i="23"/>
  <c r="V79" i="23"/>
  <c r="V78" i="23"/>
  <c r="N69" i="23"/>
  <c r="V56" i="23"/>
  <c r="V54" i="23"/>
  <c r="V50" i="23" s="1"/>
  <c r="V42" i="23"/>
  <c r="V40" i="23"/>
  <c r="V36" i="23" s="1"/>
  <c r="N24" i="23"/>
  <c r="L20" i="23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15" i="22"/>
  <c r="B414" i="22"/>
  <c r="B413" i="22"/>
  <c r="B412" i="22"/>
  <c r="B411" i="22"/>
  <c r="B410" i="22"/>
  <c r="B408" i="22"/>
  <c r="B407" i="22"/>
  <c r="B406" i="22"/>
  <c r="B405" i="22"/>
  <c r="B404" i="22"/>
  <c r="S140" i="22"/>
  <c r="T7" i="22"/>
  <c r="R7" i="22" s="1"/>
  <c r="W7" i="22" l="1"/>
  <c r="V75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</author>
    <author>mb</author>
    <author>ese-veda02</author>
    <author>Maurizio Gargiulo</author>
    <author>Amit Kanudia</author>
    <author>KanORS</author>
  </authors>
  <commentList>
    <comment ref="X8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assumption  based on max electric hea t production</t>
        </r>
      </text>
    </comment>
    <comment ref="K24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3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3" authorId="1" shapeId="0" xr:uid="{00000000-0006-0000-0300-00000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5" authorId="1" shapeId="0" xr:uid="{00000000-0006-0000-0300-00000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5" authorId="1" shapeId="0" xr:uid="{00000000-0006-0000-0300-00000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7" authorId="1" shapeId="0" xr:uid="{00000000-0006-0000-0300-00000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7" authorId="1" shapeId="0" xr:uid="{00000000-0006-0000-0300-00000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9" authorId="1" shapeId="0" xr:uid="{00000000-0006-0000-0300-00000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1" authorId="1" shapeId="0" xr:uid="{00000000-0006-0000-0300-00000F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3" authorId="1" shapeId="0" xr:uid="{00000000-0006-0000-0300-000010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5" authorId="1" shapeId="0" xr:uid="{00000000-0006-0000-0300-000011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7" authorId="1" shapeId="0" xr:uid="{00000000-0006-0000-0300-000012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9" authorId="1" shapeId="0" xr:uid="{00000000-0006-0000-0300-000013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49" authorId="1" shapeId="0" xr:uid="{00000000-0006-0000-0300-000014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51" authorId="1" shapeId="0" xr:uid="{00000000-0006-0000-0300-000015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51" authorId="1" shapeId="0" xr:uid="{00000000-0006-0000-0300-000016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53" authorId="1" shapeId="0" xr:uid="{00000000-0006-0000-0300-000017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53" authorId="1" shapeId="0" xr:uid="{00000000-0006-0000-0300-00001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55" authorId="1" shapeId="0" xr:uid="{00000000-0006-0000-0300-00001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57" authorId="1" shapeId="0" xr:uid="{00000000-0006-0000-0300-00001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59" authorId="1" shapeId="0" xr:uid="{00000000-0006-0000-0300-00001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61" authorId="1" shapeId="0" xr:uid="{00000000-0006-0000-0300-00001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63" authorId="1" shapeId="0" xr:uid="{00000000-0006-0000-0300-00001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65" authorId="1" shapeId="0" xr:uid="{00000000-0006-0000-0300-00001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76" authorId="0" shapeId="0" xr:uid="{00000000-0006-0000-0300-00001F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= 0
</t>
        </r>
      </text>
    </comment>
    <comment ref="S77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= 0.1
new value INDCOG plus ICMHTH
</t>
        </r>
      </text>
    </comment>
    <comment ref="M81" authorId="2" shapeId="0" xr:uid="{00000000-0006-0000-0300-000021000000}">
      <text>
        <r>
          <rPr>
            <b/>
            <sz val="9"/>
            <color indexed="81"/>
            <rFont val="Tahoma"/>
            <family val="2"/>
          </rPr>
          <t>ese-veda02:</t>
        </r>
        <r>
          <rPr>
            <sz val="9"/>
            <color indexed="81"/>
            <rFont val="Tahoma"/>
            <family val="2"/>
          </rPr>
          <t xml:space="preserve">
Updated in transfile</t>
        </r>
      </text>
    </comment>
    <comment ref="S87" authorId="3" shapeId="0" xr:uid="{00000000-0006-0000-0300-00002200000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S88" authorId="3" shapeId="0" xr:uid="{00000000-0006-0000-0300-00002300000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E89" authorId="4" shapeId="0" xr:uid="{00000000-0006-0000-0300-00002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this was modeled as Aux. </t>
        </r>
      </text>
    </comment>
    <comment ref="X89" authorId="4" shapeId="0" xr:uid="{00000000-0006-0000-0300-000025000000}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11/19/2015</t>
        </r>
      </text>
    </comment>
    <comment ref="S93" authorId="3" shapeId="0" xr:uid="{00000000-0006-0000-0300-000026000000}">
      <text>
        <r>
          <rPr>
            <b/>
            <sz val="8"/>
            <color indexed="81"/>
            <rFont val="Tahoma"/>
            <family val="2"/>
          </rPr>
          <t>Maurizio Gargiulo:</t>
        </r>
        <r>
          <rPr>
            <sz val="8"/>
            <color indexed="81"/>
            <rFont val="Tahoma"/>
            <family val="2"/>
          </rPr>
          <t xml:space="preserve">
The original data was zero.
Changed for a problem with the Trans_File. This commodity is update in the trans file to the B-Y value</t>
        </r>
      </text>
    </comment>
    <comment ref="F97" authorId="5" shapeId="0" xr:uid="{00000000-0006-0000-0300-000027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was INDCOK. I found pet coke as one of the prominent inputs in Eurostat and www</t>
        </r>
      </text>
    </comment>
    <comment ref="S103" authorId="3" shapeId="0" xr:uid="{00000000-0006-0000-0300-000028000000}">
      <text>
        <r>
          <rPr>
            <b/>
            <sz val="8"/>
            <color indexed="81"/>
            <rFont val="Tahoma"/>
            <family val="2"/>
          </rPr>
          <t>Maurizio Gargiulo:</t>
        </r>
        <r>
          <rPr>
            <sz val="8"/>
            <color indexed="81"/>
            <rFont val="Tahoma"/>
            <family val="2"/>
          </rPr>
          <t xml:space="preserve">
The original data was zero.
Changed for a problem with the Trans_File. This commodity is update in the trans file to the B-Y value</t>
        </r>
      </text>
    </comment>
    <comment ref="S107" authorId="3" shapeId="0" xr:uid="{00000000-0006-0000-0300-000029000000}">
      <text>
        <r>
          <rPr>
            <b/>
            <sz val="8"/>
            <color indexed="81"/>
            <rFont val="Tahoma"/>
            <family val="2"/>
          </rPr>
          <t>Maurizio Gargiulo:</t>
        </r>
        <r>
          <rPr>
            <sz val="8"/>
            <color indexed="81"/>
            <rFont val="Tahoma"/>
            <family val="2"/>
          </rPr>
          <t xml:space="preserve">
The original data was zero.
Changed for a problem with the Trans_File. This commodity is update in the trans file to the B-Y value</t>
        </r>
      </text>
    </comment>
    <comment ref="F161" authorId="4" shapeId="0" xr:uid="{00000000-0006-0000-0300-00002A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Changed as per the B-Y template
</t>
        </r>
      </text>
    </comment>
    <comment ref="K167" authorId="1" shapeId="0" xr:uid="{00000000-0006-0000-0300-00002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76" authorId="1" shapeId="0" xr:uid="{00000000-0006-0000-0300-00002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176" authorId="1" shapeId="0" xr:uid="{00000000-0006-0000-0300-00002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178" authorId="1" shapeId="0" xr:uid="{00000000-0006-0000-0300-00002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178" authorId="1" shapeId="0" xr:uid="{00000000-0006-0000-0300-00002F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180" authorId="1" shapeId="0" xr:uid="{00000000-0006-0000-0300-000030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180" authorId="1" shapeId="0" xr:uid="{00000000-0006-0000-0300-000031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182" authorId="1" shapeId="0" xr:uid="{00000000-0006-0000-0300-000032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84" authorId="1" shapeId="0" xr:uid="{00000000-0006-0000-0300-000033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86" authorId="1" shapeId="0" xr:uid="{00000000-0006-0000-0300-000034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88" authorId="1" shapeId="0" xr:uid="{00000000-0006-0000-0300-000035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90" authorId="1" shapeId="0" xr:uid="{00000000-0006-0000-0300-000036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92" authorId="1" shapeId="0" xr:uid="{00000000-0006-0000-0300-000037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192" authorId="1" shapeId="0" xr:uid="{00000000-0006-0000-0300-00003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194" authorId="1" shapeId="0" xr:uid="{00000000-0006-0000-0300-00003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194" authorId="1" shapeId="0" xr:uid="{00000000-0006-0000-0300-00003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196" authorId="1" shapeId="0" xr:uid="{00000000-0006-0000-0300-00003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196" authorId="1" shapeId="0" xr:uid="{00000000-0006-0000-0300-00003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198" authorId="1" shapeId="0" xr:uid="{00000000-0006-0000-0300-00003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00" authorId="1" shapeId="0" xr:uid="{00000000-0006-0000-0300-00003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02" authorId="1" shapeId="0" xr:uid="{00000000-0006-0000-0300-00003F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04" authorId="1" shapeId="0" xr:uid="{00000000-0006-0000-0300-000040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06" authorId="1" shapeId="0" xr:uid="{00000000-0006-0000-0300-000041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08" authorId="1" shapeId="0" xr:uid="{00000000-0006-0000-0300-000042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12" authorId="1" shapeId="0" xr:uid="{00000000-0006-0000-0300-000043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21" authorId="1" shapeId="0" xr:uid="{00000000-0006-0000-0300-000044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21" authorId="1" shapeId="0" xr:uid="{00000000-0006-0000-0300-000045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23" authorId="1" shapeId="0" xr:uid="{00000000-0006-0000-0300-000046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23" authorId="1" shapeId="0" xr:uid="{00000000-0006-0000-0300-000047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25" authorId="1" shapeId="0" xr:uid="{00000000-0006-0000-0300-00004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25" authorId="1" shapeId="0" xr:uid="{00000000-0006-0000-0300-00004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27" authorId="1" shapeId="0" xr:uid="{00000000-0006-0000-0300-00004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29" authorId="1" shapeId="0" xr:uid="{00000000-0006-0000-0300-00004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31" authorId="1" shapeId="0" xr:uid="{00000000-0006-0000-0300-00004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33" authorId="1" shapeId="0" xr:uid="{00000000-0006-0000-0300-00004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35" authorId="1" shapeId="0" xr:uid="{00000000-0006-0000-0300-00004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37" authorId="1" shapeId="0" xr:uid="{00000000-0006-0000-0300-00004F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37" authorId="1" shapeId="0" xr:uid="{00000000-0006-0000-0300-000050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39" authorId="1" shapeId="0" xr:uid="{00000000-0006-0000-0300-000051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39" authorId="1" shapeId="0" xr:uid="{00000000-0006-0000-0300-000052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41" authorId="1" shapeId="0" xr:uid="{00000000-0006-0000-0300-000053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41" authorId="1" shapeId="0" xr:uid="{00000000-0006-0000-0300-000054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43" authorId="1" shapeId="0" xr:uid="{00000000-0006-0000-0300-000055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45" authorId="1" shapeId="0" xr:uid="{00000000-0006-0000-0300-000056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47" authorId="1" shapeId="0" xr:uid="{00000000-0006-0000-0300-000057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49" authorId="1" shapeId="0" xr:uid="{00000000-0006-0000-0300-00005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51" authorId="1" shapeId="0" xr:uid="{00000000-0006-0000-0300-00005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53" authorId="1" shapeId="0" xr:uid="{00000000-0006-0000-0300-00005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57" authorId="1" shapeId="0" xr:uid="{00000000-0006-0000-0300-00005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66" authorId="1" shapeId="0" xr:uid="{00000000-0006-0000-0300-00005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66" authorId="1" shapeId="0" xr:uid="{00000000-0006-0000-0300-00005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68" authorId="1" shapeId="0" xr:uid="{00000000-0006-0000-0300-00005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68" authorId="1" shapeId="0" xr:uid="{00000000-0006-0000-0300-00005F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70" authorId="1" shapeId="0" xr:uid="{00000000-0006-0000-0300-000060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70" authorId="1" shapeId="0" xr:uid="{00000000-0006-0000-0300-000061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72" authorId="1" shapeId="0" xr:uid="{00000000-0006-0000-0300-000062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74" authorId="1" shapeId="0" xr:uid="{00000000-0006-0000-0300-000063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76" authorId="1" shapeId="0" xr:uid="{00000000-0006-0000-0300-000064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78" authorId="1" shapeId="0" xr:uid="{00000000-0006-0000-0300-000065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80" authorId="1" shapeId="0" xr:uid="{00000000-0006-0000-0300-000066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82" authorId="1" shapeId="0" xr:uid="{00000000-0006-0000-0300-000067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82" authorId="1" shapeId="0" xr:uid="{00000000-0006-0000-0300-00006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84" authorId="1" shapeId="0" xr:uid="{00000000-0006-0000-0300-00006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84" authorId="1" shapeId="0" xr:uid="{00000000-0006-0000-0300-00006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86" authorId="1" shapeId="0" xr:uid="{00000000-0006-0000-0300-00006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86" authorId="1" shapeId="0" xr:uid="{00000000-0006-0000-0300-00006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88" authorId="1" shapeId="0" xr:uid="{00000000-0006-0000-0300-00006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90" authorId="1" shapeId="0" xr:uid="{00000000-0006-0000-0300-00006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92" authorId="1" shapeId="0" xr:uid="{00000000-0006-0000-0300-00006F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94" authorId="1" shapeId="0" xr:uid="{00000000-0006-0000-0300-000070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96" authorId="1" shapeId="0" xr:uid="{00000000-0006-0000-0300-000071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98" authorId="1" shapeId="0" xr:uid="{00000000-0006-0000-0300-000072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66" authorId="1" shapeId="0" xr:uid="{00000000-0006-0000-0300-000073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66" authorId="1" shapeId="0" xr:uid="{00000000-0006-0000-0300-000074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68" authorId="1" shapeId="0" xr:uid="{00000000-0006-0000-0300-000075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68" authorId="1" shapeId="0" xr:uid="{00000000-0006-0000-0300-000076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70" authorId="1" shapeId="0" xr:uid="{00000000-0006-0000-0300-000077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70" authorId="1" shapeId="0" xr:uid="{00000000-0006-0000-0300-00007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72" authorId="1" shapeId="0" xr:uid="{00000000-0006-0000-0300-00007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74" authorId="1" shapeId="0" xr:uid="{00000000-0006-0000-0300-00007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76" authorId="1" shapeId="0" xr:uid="{00000000-0006-0000-0300-00007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78" authorId="1" shapeId="0" xr:uid="{00000000-0006-0000-0300-00007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80" authorId="1" shapeId="0" xr:uid="{00000000-0006-0000-0300-00007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NIJSW</author>
    <author>ese-veda02</author>
    <author>Maurizio Gargiulo</author>
  </authors>
  <commentList>
    <comment ref="B21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NIJSW:</t>
        </r>
        <r>
          <rPr>
            <sz val="8"/>
            <color indexed="81"/>
            <rFont val="Tahoma"/>
            <family val="2"/>
          </rPr>
          <t xml:space="preserve">
Check price of oxygen in model afterwards</t>
        </r>
      </text>
    </comment>
    <comment ref="S131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ese-veda02:</t>
        </r>
        <r>
          <rPr>
            <sz val="9"/>
            <color indexed="81"/>
            <rFont val="Tahoma"/>
            <family val="2"/>
          </rPr>
          <t xml:space="preserve">
Updated in transfile</t>
        </r>
      </text>
    </comment>
    <comment ref="L141" authorId="2" shapeId="0" xr:uid="{00000000-0006-0000-0400-00000300000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</commentList>
</comments>
</file>

<file path=xl/sharedStrings.xml><?xml version="1.0" encoding="utf-8"?>
<sst xmlns="http://schemas.openxmlformats.org/spreadsheetml/2006/main" count="3673" uniqueCount="786">
  <si>
    <t>INFELE</t>
  </si>
  <si>
    <t>INFMCH</t>
  </si>
  <si>
    <t>ICHOTH</t>
  </si>
  <si>
    <t>\I:</t>
  </si>
  <si>
    <t>ELC</t>
  </si>
  <si>
    <t>DAYNITE</t>
  </si>
  <si>
    <t>GW</t>
  </si>
  <si>
    <t>~FI_T</t>
  </si>
  <si>
    <t>CommName</t>
  </si>
  <si>
    <t>CommDesc</t>
  </si>
  <si>
    <t>Unit</t>
  </si>
  <si>
    <t>CTSLvl</t>
  </si>
  <si>
    <t>PeakTS</t>
  </si>
  <si>
    <t>Ctype</t>
  </si>
  <si>
    <t>20</t>
  </si>
  <si>
    <t>BIORPS</t>
  </si>
  <si>
    <t>SNKCO2N</t>
  </si>
  <si>
    <t>GASBFG</t>
  </si>
  <si>
    <t>2</t>
  </si>
  <si>
    <t>Start</t>
  </si>
  <si>
    <t>High Temperature Heat for IPH and IPL (IND)</t>
  </si>
  <si>
    <t>ICHPRC</t>
  </si>
  <si>
    <t>INDHH2</t>
  </si>
  <si>
    <t>SYNDST</t>
  </si>
  <si>
    <t>31.536</t>
  </si>
  <si>
    <t>IOIELE</t>
  </si>
  <si>
    <t>IOIMCH</t>
  </si>
  <si>
    <t>IOIPRC</t>
  </si>
  <si>
    <t xml:space="preserve">PJ </t>
  </si>
  <si>
    <t>ICHELE</t>
  </si>
  <si>
    <t>IPPHTH</t>
  </si>
  <si>
    <t>2010</t>
  </si>
  <si>
    <t>Comm-IN-A</t>
  </si>
  <si>
    <t>kt</t>
  </si>
  <si>
    <t>COMDST</t>
  </si>
  <si>
    <t>EFF</t>
  </si>
  <si>
    <t>RSDDME</t>
  </si>
  <si>
    <t>Sets</t>
  </si>
  <si>
    <t>TechName</t>
  </si>
  <si>
    <t>TechDesc</t>
  </si>
  <si>
    <t>TechCapUnit</t>
  </si>
  <si>
    <t>TechActUnit</t>
  </si>
  <si>
    <t>Comm-IN</t>
  </si>
  <si>
    <t>Comm-OUT</t>
  </si>
  <si>
    <t>ELCSCO2N</t>
  </si>
  <si>
    <t>INDSCO2N</t>
  </si>
  <si>
    <t>SUPSCO2N</t>
  </si>
  <si>
    <t>COMSCO2N</t>
  </si>
  <si>
    <t>Unts</t>
  </si>
  <si>
    <t>YEAR</t>
  </si>
  <si>
    <t>Output</t>
  </si>
  <si>
    <t>Cap2Act</t>
  </si>
  <si>
    <t>INVCOST~2001</t>
  </si>
  <si>
    <t>INVCOST~2010</t>
  </si>
  <si>
    <t>IOIOTH</t>
  </si>
  <si>
    <t>INFOTH</t>
  </si>
  <si>
    <t>INMOTH</t>
  </si>
  <si>
    <t>Source</t>
  </si>
  <si>
    <t>Year</t>
  </si>
  <si>
    <t>CAPUNIT</t>
  </si>
  <si>
    <t>FIXOM</t>
  </si>
  <si>
    <t>INPUT</t>
  </si>
  <si>
    <t>INVCOST</t>
  </si>
  <si>
    <t>LIFE</t>
  </si>
  <si>
    <t>OUTPUT</t>
  </si>
  <si>
    <t>START</t>
  </si>
  <si>
    <t>INDGAS</t>
  </si>
  <si>
    <t>CSet</t>
  </si>
  <si>
    <t>IPPPRC</t>
  </si>
  <si>
    <t>INDBLQ</t>
  </si>
  <si>
    <t>~FI_Process</t>
  </si>
  <si>
    <t>Tact</t>
  </si>
  <si>
    <t>Tcap</t>
  </si>
  <si>
    <t>Tslvl</t>
  </si>
  <si>
    <t>PrimaryCG</t>
  </si>
  <si>
    <t>Vintage</t>
  </si>
  <si>
    <t>NO</t>
  </si>
  <si>
    <t>PJa</t>
  </si>
  <si>
    <t>VAROM</t>
  </si>
  <si>
    <t>1</t>
  </si>
  <si>
    <t>COMHH2</t>
  </si>
  <si>
    <t>INMELE</t>
  </si>
  <si>
    <t>*</t>
  </si>
  <si>
    <t>PRE</t>
  </si>
  <si>
    <t>TRAMtaHS</t>
  </si>
  <si>
    <t>TRAMtaHB</t>
  </si>
  <si>
    <t>SYNMtaH</t>
  </si>
  <si>
    <t>BIOMtaH</t>
  </si>
  <si>
    <t>Mta</t>
  </si>
  <si>
    <t>INFPRC</t>
  </si>
  <si>
    <t>TRABGS</t>
  </si>
  <si>
    <t>TRADMES</t>
  </si>
  <si>
    <t>TRADMEB</t>
  </si>
  <si>
    <t>INDCBL</t>
  </si>
  <si>
    <t>SNKEOR</t>
  </si>
  <si>
    <t>SNKDOO</t>
  </si>
  <si>
    <t>SNKDGO</t>
  </si>
  <si>
    <t>SNKDOF</t>
  </si>
  <si>
    <t>SNKDGF</t>
  </si>
  <si>
    <t>SNKCB1</t>
  </si>
  <si>
    <t>SNKCB2</t>
  </si>
  <si>
    <t>SNKDSA</t>
  </si>
  <si>
    <t>SNKAFF</t>
  </si>
  <si>
    <t>BIODME</t>
  </si>
  <si>
    <t>TRAFTB</t>
  </si>
  <si>
    <t>TRAFTS</t>
  </si>
  <si>
    <t>INVCOST~2015</t>
  </si>
  <si>
    <t>AFA</t>
  </si>
  <si>
    <t>\I: Units</t>
  </si>
  <si>
    <t>PJ/GW</t>
  </si>
  <si>
    <t>BIORPOIL</t>
  </si>
  <si>
    <t>BIOGLY</t>
  </si>
  <si>
    <t>BIOPLPOIL</t>
  </si>
  <si>
    <t>BIOCRP1</t>
  </si>
  <si>
    <t>BIOSTIL</t>
  </si>
  <si>
    <t>BIOCRP2</t>
  </si>
  <si>
    <t>BIOPLPBEET</t>
  </si>
  <si>
    <t>NRG</t>
  </si>
  <si>
    <t>INDDME</t>
  </si>
  <si>
    <t>ELCDME</t>
  </si>
  <si>
    <t>COMDME</t>
  </si>
  <si>
    <t>AGRDME</t>
  </si>
  <si>
    <t>INMMCH</t>
  </si>
  <si>
    <t>INMPRC</t>
  </si>
  <si>
    <t>FX</t>
  </si>
  <si>
    <t>PJ</t>
  </si>
  <si>
    <t>BIOCRP</t>
  </si>
  <si>
    <t>ELCHH2</t>
  </si>
  <si>
    <t>AF</t>
  </si>
  <si>
    <t>RSDHH2U</t>
  </si>
  <si>
    <t>RSDHH2R</t>
  </si>
  <si>
    <t>SEASON</t>
  </si>
  <si>
    <t>INVCOST~2025</t>
  </si>
  <si>
    <t>INVCOST~2035</t>
  </si>
  <si>
    <t>EFF~2010</t>
  </si>
  <si>
    <t>EFF~2015</t>
  </si>
  <si>
    <t>EFF~2025</t>
  </si>
  <si>
    <t>EFF~2035</t>
  </si>
  <si>
    <t>FIXOM~2010</t>
  </si>
  <si>
    <t>FIXOM~2015</t>
  </si>
  <si>
    <t>FIXOM~2025</t>
  </si>
  <si>
    <t>FIXOM~2035</t>
  </si>
  <si>
    <t>VAROM~2010</t>
  </si>
  <si>
    <t>VAROM~2015</t>
  </si>
  <si>
    <t>VAROM~2025</t>
  </si>
  <si>
    <t>VAROM~2035</t>
  </si>
  <si>
    <t>ELCWAV</t>
  </si>
  <si>
    <t>INDCO2N</t>
  </si>
  <si>
    <t>ICHMCH</t>
  </si>
  <si>
    <t>Multipliers used for CCS tech in paper industry - averages of changes for CCS tech in other sectors, already existing</t>
  </si>
  <si>
    <t>Change in fixed cost:</t>
  </si>
  <si>
    <t>Change in inputs</t>
  </si>
  <si>
    <t>GAS</t>
  </si>
  <si>
    <t>Change in Inv Cost</t>
  </si>
  <si>
    <t>Change in Varom</t>
  </si>
  <si>
    <t xml:space="preserve"> </t>
  </si>
  <si>
    <t>GASBFT</t>
  </si>
  <si>
    <t>GASIIS</t>
  </si>
  <si>
    <t>GASCOP</t>
  </si>
  <si>
    <t>\I:New Fuel Distribution technologies</t>
  </si>
  <si>
    <t>New infrastructure for electricity fuels</t>
  </si>
  <si>
    <t>Life</t>
  </si>
  <si>
    <t>\I: UNITS</t>
  </si>
  <si>
    <t>Yr</t>
  </si>
  <si>
    <t>GASCOG</t>
  </si>
  <si>
    <t>SYNH2CT</t>
  </si>
  <si>
    <t>Centralized hydrogen (Tank storage)</t>
  </si>
  <si>
    <t>DayNite</t>
  </si>
  <si>
    <t>EMISSIONS~INDCO2P</t>
  </si>
  <si>
    <t>EMISSIONS~INDCXFN</t>
  </si>
  <si>
    <t>SHARE~UP</t>
  </si>
  <si>
    <t>Input~MATI</t>
  </si>
  <si>
    <t>Mt</t>
  </si>
  <si>
    <t>Prospects for Energy technologies in the Netherlands ECN-C--095-039; MATTER</t>
  </si>
  <si>
    <t>IALHTH</t>
  </si>
  <si>
    <t>IAL</t>
  </si>
  <si>
    <t>0.9</t>
  </si>
  <si>
    <t>25</t>
  </si>
  <si>
    <t>500</t>
  </si>
  <si>
    <t>INDELC</t>
  </si>
  <si>
    <t>INDLFO</t>
  </si>
  <si>
    <t>MALCAL</t>
  </si>
  <si>
    <t>0.95</t>
  </si>
  <si>
    <t>MALBAU</t>
  </si>
  <si>
    <t>0</t>
  </si>
  <si>
    <t>MALSCR</t>
  </si>
  <si>
    <t>280</t>
  </si>
  <si>
    <t>IAMADVCAP10</t>
  </si>
  <si>
    <t>IAM.Advanced ProductionCO2 Capture.10.</t>
  </si>
  <si>
    <t>IAM</t>
  </si>
  <si>
    <t>IAMADVPRO10</t>
  </si>
  <si>
    <t>IAM.Advanced Production.10.</t>
  </si>
  <si>
    <t>1.2</t>
  </si>
  <si>
    <t>IAMSTDPRO01</t>
  </si>
  <si>
    <t>IAM.Standard Production.01</t>
  </si>
  <si>
    <t>IAMSTDPRO05</t>
  </si>
  <si>
    <t>IAM.Standard Production.05.</t>
  </si>
  <si>
    <t>IAMSTDPRO10</t>
  </si>
  <si>
    <t>IAM.Standard Production.10.</t>
  </si>
  <si>
    <t>ICHELEELC01</t>
  </si>
  <si>
    <t>ICH. Other Chemicals.Electro-Chemical Processes.ELC.01</t>
  </si>
  <si>
    <t>30</t>
  </si>
  <si>
    <t>ICHMCHELC01</t>
  </si>
  <si>
    <t>ICH. Other Chemicals.Machine Drive.ELC.01</t>
  </si>
  <si>
    <t>ICHMCHBIO01</t>
  </si>
  <si>
    <t>ICH. Other Chemicals.Machine Drive.BIO.01</t>
  </si>
  <si>
    <t>INDBIO</t>
  </si>
  <si>
    <t>ICHMCHCOA01</t>
  </si>
  <si>
    <t>ICH. Other Chemicals.Machine Drive.COA.01</t>
  </si>
  <si>
    <t>INDCOA</t>
  </si>
  <si>
    <t>ICHMCHCOK01</t>
  </si>
  <si>
    <t>ICH. Other Chemicals.Machine Drive.COK.01</t>
  </si>
  <si>
    <t>INDCOK</t>
  </si>
  <si>
    <t>ICHMCHGAS01</t>
  </si>
  <si>
    <t>ICH. Other Chemicals.Machine Drive.GAS.01</t>
  </si>
  <si>
    <t>ICHMCHHFO01</t>
  </si>
  <si>
    <t>ICH. Other Chemicals.Machine Drive.HFO.01</t>
  </si>
  <si>
    <t>INDHFO</t>
  </si>
  <si>
    <t>ICHMCHLFO01</t>
  </si>
  <si>
    <t>ICH. Other Chemicals.Machine Drive.LFO.01</t>
  </si>
  <si>
    <t>ICHMCHLPG01</t>
  </si>
  <si>
    <t>ICH. Other Chemicals.Machine Drive.LPG.01</t>
  </si>
  <si>
    <t>INDLPG</t>
  </si>
  <si>
    <t>ICHPRCBIO01</t>
  </si>
  <si>
    <t>ICH. Other Chemicals.Process heat.BIO.01</t>
  </si>
  <si>
    <t>ICHPRCCOA01</t>
  </si>
  <si>
    <t>ICH. Other Chemicals.Process heat.COA.01</t>
  </si>
  <si>
    <t>ICHPRCCOK01</t>
  </si>
  <si>
    <t>ICH. Other Chemicals.Process heat.COK.01</t>
  </si>
  <si>
    <t>ICHPRCELC01</t>
  </si>
  <si>
    <t>ICH. Other Chemicals.Process heat.ELC.01</t>
  </si>
  <si>
    <t>ICHPRCGAS01</t>
  </si>
  <si>
    <t>ICH. Other Chemicals.Process heat.GAS.01</t>
  </si>
  <si>
    <t>ICHPRCHFO01</t>
  </si>
  <si>
    <t>ICH. Other Chemicals.Process heat.HFO.01</t>
  </si>
  <si>
    <t>ICHPRCLFO01</t>
  </si>
  <si>
    <t>ICH. Other Chemicals.Process heat.LFO.01</t>
  </si>
  <si>
    <t>ICHPRCLPG01</t>
  </si>
  <si>
    <t>ICH. Other Chemicals.Process heat.LPG.01</t>
  </si>
  <si>
    <t>ICHSTMBIO01</t>
  </si>
  <si>
    <t>ICH. Other Chemicals.Steam.BIO.01</t>
  </si>
  <si>
    <t>ICHHTH</t>
  </si>
  <si>
    <t>ICHSTMCOA01</t>
  </si>
  <si>
    <t>ICH. Other Chemicals.Steam.COA.01</t>
  </si>
  <si>
    <t>ICHSTMCOK01</t>
  </si>
  <si>
    <t>ICH. Other Chemicals.Steam.COK.01</t>
  </si>
  <si>
    <t>ICHSTMELC01</t>
  </si>
  <si>
    <t>ICH. Other Chemicals.Steam.ELC.01</t>
  </si>
  <si>
    <t>ICHSTMGAS01</t>
  </si>
  <si>
    <t>ICH. Other Chemicals.Steam.GAS.01</t>
  </si>
  <si>
    <t>ICHSTMHFO01</t>
  </si>
  <si>
    <t>ICH. Other Chemicals.Steam.HFO.01</t>
  </si>
  <si>
    <t>ICHSTMHTH01</t>
  </si>
  <si>
    <t>ICH. Other Chemicals.Steam.HTH.01</t>
  </si>
  <si>
    <t>ICHSTMLFO01</t>
  </si>
  <si>
    <t>ICH. Other Chemicals.Steam.LFO.01</t>
  </si>
  <si>
    <t>ICHSTMLPG01</t>
  </si>
  <si>
    <t>ICH. Other Chemicals.Steam.LPG.01</t>
  </si>
  <si>
    <t>ICLADVPRO01</t>
  </si>
  <si>
    <t>ICL.Advanced Membrane Production.01</t>
  </si>
  <si>
    <t>3.38</t>
  </si>
  <si>
    <t>90</t>
  </si>
  <si>
    <t>ICL</t>
  </si>
  <si>
    <t>ICLADVPRO05</t>
  </si>
  <si>
    <t>ICL.Advanced Membrane Production Improv.05.</t>
  </si>
  <si>
    <t>ICARUS-4 Sector study for the Chemical Industry, report nr NWS-E-2001-19</t>
  </si>
  <si>
    <t>ICLSTDPRO01</t>
  </si>
  <si>
    <t>ICL.Standard Membrane Production.01</t>
  </si>
  <si>
    <t>ICLHTH</t>
  </si>
  <si>
    <t>ICMDRYPRD01</t>
  </si>
  <si>
    <t>ICM.Dry Process Production.01</t>
  </si>
  <si>
    <t>MCMCLK</t>
  </si>
  <si>
    <t>510</t>
  </si>
  <si>
    <t>5</t>
  </si>
  <si>
    <t>ICMPRC</t>
  </si>
  <si>
    <t>ICMDRYPRD10</t>
  </si>
  <si>
    <t>ICM.Dry Process Production with CO2 capture.10.</t>
  </si>
  <si>
    <t>ICARUS-4 Sector study for the Building materials Industry report nr NWS-E-2000-07</t>
  </si>
  <si>
    <t>45</t>
  </si>
  <si>
    <t>INDBGS</t>
  </si>
  <si>
    <t>ICMFINPRO01</t>
  </si>
  <si>
    <t>ICM.Finishing Processes.01</t>
  </si>
  <si>
    <t>ICM</t>
  </si>
  <si>
    <t>3</t>
  </si>
  <si>
    <t>10</t>
  </si>
  <si>
    <t>MISBFS</t>
  </si>
  <si>
    <t>ICMFINPRO05</t>
  </si>
  <si>
    <t>ICM.Finishing Processes Efficient Milling.015</t>
  </si>
  <si>
    <t>17</t>
  </si>
  <si>
    <t>ICMWETPRD01</t>
  </si>
  <si>
    <t>ICM.Wet Process Production.01</t>
  </si>
  <si>
    <t>125</t>
  </si>
  <si>
    <t>ICUFINPRO01</t>
  </si>
  <si>
    <t>ICU.Finishing Processes.01</t>
  </si>
  <si>
    <t>MCUSCR</t>
  </si>
  <si>
    <t>0.04</t>
  </si>
  <si>
    <t>ICU</t>
  </si>
  <si>
    <t>MCUSCU</t>
  </si>
  <si>
    <t>ICURECPRD01</t>
  </si>
  <si>
    <t>ICU.Copper Recycling.01</t>
  </si>
  <si>
    <t>120</t>
  </si>
  <si>
    <t>2400</t>
  </si>
  <si>
    <t>ICUHTH</t>
  </si>
  <si>
    <t>ICUSCDPRD01</t>
  </si>
  <si>
    <t>ICU.Copper Production.01</t>
  </si>
  <si>
    <t>200</t>
  </si>
  <si>
    <t>4400</t>
  </si>
  <si>
    <t>IGFFLATGL01</t>
  </si>
  <si>
    <t>IGF.Glass Flat.01</t>
  </si>
  <si>
    <t>IGF</t>
  </si>
  <si>
    <t>150</t>
  </si>
  <si>
    <t>50</t>
  </si>
  <si>
    <t>IGFFLATGL10</t>
  </si>
  <si>
    <t>IGF.Glass Flat heat recovery/improv burners.10.</t>
  </si>
  <si>
    <t>12</t>
  </si>
  <si>
    <t>190</t>
  </si>
  <si>
    <t>IGFFLATGL15</t>
  </si>
  <si>
    <t>IGF.Glass Flat heat recovery/improv burners.CCS.15.</t>
  </si>
  <si>
    <t>IGHHOLLOW01</t>
  </si>
  <si>
    <t>IGH.Glass Hollow.01</t>
  </si>
  <si>
    <t>IGH</t>
  </si>
  <si>
    <t>250</t>
  </si>
  <si>
    <t>IGHHOLLOW10</t>
  </si>
  <si>
    <t>IGH.Glass Hollow heat recovery/improv burners.10.</t>
  </si>
  <si>
    <t>22</t>
  </si>
  <si>
    <t>290</t>
  </si>
  <si>
    <t>IGHHOLLOW15</t>
  </si>
  <si>
    <t>IGH.Glass Hollow heat recovery/improv burners.CCS.15.</t>
  </si>
  <si>
    <t>IGHRECYCL01</t>
  </si>
  <si>
    <t>IGH.Glass Recycling.01</t>
  </si>
  <si>
    <t>15</t>
  </si>
  <si>
    <t>75</t>
  </si>
  <si>
    <t>MGHRYC</t>
  </si>
  <si>
    <t>MLMSTN</t>
  </si>
  <si>
    <t>IGHRECYCL05</t>
  </si>
  <si>
    <t>IGH.Glass Recycling improved melting.05.</t>
  </si>
  <si>
    <t>IGHRECYCL10</t>
  </si>
  <si>
    <t>IGH.Glass Recycling improved melting.CCS.10.</t>
  </si>
  <si>
    <t>ILMQLMPRO01</t>
  </si>
  <si>
    <t>ILM.Quick Lime Production.01</t>
  </si>
  <si>
    <t>ILMPRC</t>
  </si>
  <si>
    <t>ILM</t>
  </si>
  <si>
    <t>786</t>
  </si>
  <si>
    <t>300</t>
  </si>
  <si>
    <t>INFELEELC01</t>
  </si>
  <si>
    <t>INF. Other Non Ferrous Metals.Electro-Chemical Processes.ELC.01</t>
  </si>
  <si>
    <t>0.018</t>
  </si>
  <si>
    <t>INFMCHELC01</t>
  </si>
  <si>
    <t>INF. Other Non Ferrous Metals.Machine Drive.ELC.01</t>
  </si>
  <si>
    <t>0.024</t>
  </si>
  <si>
    <t>INFMCHBIO01</t>
  </si>
  <si>
    <t>INF. Other Non Ferrous Metals.Machine Drive.BIO.01</t>
  </si>
  <si>
    <t>INFMCHCOA01</t>
  </si>
  <si>
    <t>INF. Other Non Ferrous Metals.Machine Drive.COA.01</t>
  </si>
  <si>
    <t>INFMCHCOK01</t>
  </si>
  <si>
    <t>INF. Other Non Ferrous Metals.Machine Drive.COK.01</t>
  </si>
  <si>
    <t>INFMCHGAS01</t>
  </si>
  <si>
    <t>INF. Other Non Ferrous Metals.Machine Drive.GAS.01</t>
  </si>
  <si>
    <t>INFMCHHFO01</t>
  </si>
  <si>
    <t>INF. Other Non Ferrous Metals.Machine Drive.HFO.01</t>
  </si>
  <si>
    <t>INFMCHLFO01</t>
  </si>
  <si>
    <t>INF. Other Non Ferrous Metals.Machine Drive.LFO.01</t>
  </si>
  <si>
    <t>INFMCHLPG01</t>
  </si>
  <si>
    <t>INF. Other Non Ferrous Metals.Machine Drive.LPG.01</t>
  </si>
  <si>
    <t>INFPRCBIO01</t>
  </si>
  <si>
    <t>INF. Other Non Ferrous Metals.Process heat.BIO.01</t>
  </si>
  <si>
    <t>728.4816</t>
  </si>
  <si>
    <t>INFPRCCOA01</t>
  </si>
  <si>
    <t>INF. Other Non Ferrous Metals.Process heat.COA.01</t>
  </si>
  <si>
    <t>517.1904</t>
  </si>
  <si>
    <t>INFPRCCOK01</t>
  </si>
  <si>
    <t>INF. Other Non Ferrous Metals.Process heat.COK.01</t>
  </si>
  <si>
    <t>INFPRCELC01</t>
  </si>
  <si>
    <t>INF. Other Non Ferrous Metals.Process heat.ELC.01</t>
  </si>
  <si>
    <t>473.04</t>
  </si>
  <si>
    <t>INFPRCGAS01</t>
  </si>
  <si>
    <t>INF. Other Non Ferrous Metals.Process heat.GAS.01</t>
  </si>
  <si>
    <t>208.1376</t>
  </si>
  <si>
    <t>INFPRCHFO01</t>
  </si>
  <si>
    <t>INF. Other Non Ferrous Metals.Process heat.HFO.01</t>
  </si>
  <si>
    <t>378.432</t>
  </si>
  <si>
    <t>INFPRCLFO01</t>
  </si>
  <si>
    <t>INF. Other Non Ferrous Metals.Process heat.LFO.01</t>
  </si>
  <si>
    <t>INFPRCLPG01</t>
  </si>
  <si>
    <t>INF. Other Non Ferrous Metals.Process heat.LPG.01</t>
  </si>
  <si>
    <t>INFSTMBIO01</t>
  </si>
  <si>
    <t>INF. Other Non Ferrous Metals.Steam.BIO.01</t>
  </si>
  <si>
    <t>INFHTH</t>
  </si>
  <si>
    <t>INFSTMCOA01</t>
  </si>
  <si>
    <t>INF. Other Non Ferrous Metals.Steam.COA.01</t>
  </si>
  <si>
    <t>INFSTMCOK01</t>
  </si>
  <si>
    <t>INF. Other Non Ferrous Metals.Steam.COK.01</t>
  </si>
  <si>
    <t>INFSTMELC01</t>
  </si>
  <si>
    <t>INF. Other Non Ferrous Metals.Steam.ELC.01</t>
  </si>
  <si>
    <t>INFSTMGAS01</t>
  </si>
  <si>
    <t>INF. Other Non Ferrous Metals.Steam.GAS.01</t>
  </si>
  <si>
    <t>INFSTMHFO01</t>
  </si>
  <si>
    <t>INF. Other Non Ferrous Metals.Steam.HFO.01</t>
  </si>
  <si>
    <t>INFSTMHTH01</t>
  </si>
  <si>
    <t>INF. Other Non Ferrous Metals.Steam.HTH.01</t>
  </si>
  <si>
    <t>80</t>
  </si>
  <si>
    <t>INFSTMLFO01</t>
  </si>
  <si>
    <t>INF. Other Non Ferrous Metals.Steam.LFO.01</t>
  </si>
  <si>
    <t>INFSTMLPG01</t>
  </si>
  <si>
    <t>INF. Other Non Ferrous Metals.Steam.LPG.01</t>
  </si>
  <si>
    <t>INMELEELC01</t>
  </si>
  <si>
    <t>INM. Other Non Metallic Minerals.Electro-Chemical Processes.ELC.01</t>
  </si>
  <si>
    <t>INMMCHELC01</t>
  </si>
  <si>
    <t>INM. Other Non Metallic Minerals.Machine Drive.ELC.01</t>
  </si>
  <si>
    <t>INMMCHBIO01</t>
  </si>
  <si>
    <t>INM. Other Non Metallic Minerals.Machine Drive.BIO.01</t>
  </si>
  <si>
    <t>INMMCHCOA01</t>
  </si>
  <si>
    <t>INM. Other Non Metallic Minerals.Machine Drive.COA.01</t>
  </si>
  <si>
    <t>INMMCHCOK01</t>
  </si>
  <si>
    <t>INM. Other Non Metallic Minerals.Machine Drive.COK.01</t>
  </si>
  <si>
    <t>INMMCHGAS01</t>
  </si>
  <si>
    <t>INM. Other Non Metallic Minerals.Machine Drive.GAS.01</t>
  </si>
  <si>
    <t>INMMCHHFO01</t>
  </si>
  <si>
    <t>INM. Other Non Metallic Minerals.Machine Drive.HFO.01</t>
  </si>
  <si>
    <t>INMMCHLFO01</t>
  </si>
  <si>
    <t>INM. Other Non Metallic Minerals.Machine Drive.LFO.01</t>
  </si>
  <si>
    <t>INMMCHLPG01</t>
  </si>
  <si>
    <t>INM. Other Non Metallic Minerals.Machine Drive.LPG.01</t>
  </si>
  <si>
    <t>INMPRCBIO01</t>
  </si>
  <si>
    <t>INM. Other Non Metallic Minerals.Process heat.BIO.01</t>
  </si>
  <si>
    <t>INMPRCCOA01</t>
  </si>
  <si>
    <t>INM. Other Non Metallic Minerals.Process heat.COA.01</t>
  </si>
  <si>
    <t>INMPRCCOK01</t>
  </si>
  <si>
    <t>INM. Other Non Metallic Minerals.Process heat.COK.01</t>
  </si>
  <si>
    <t>INMPRCELC01</t>
  </si>
  <si>
    <t>INM. Other Non Metallic Minerals.Process heat.ELC.01</t>
  </si>
  <si>
    <t>INMPRCGAS01</t>
  </si>
  <si>
    <t>INM. Other Non Metallic Minerals.Process heat.GAS.01</t>
  </si>
  <si>
    <t>INMPRCHFO01</t>
  </si>
  <si>
    <t>INM. Other Non Metallic Minerals.Process heat.HFO.01</t>
  </si>
  <si>
    <t>INMPRCLFO01</t>
  </si>
  <si>
    <t>INM. Other Non Metallic Minerals.Process heat.LFO.01</t>
  </si>
  <si>
    <t>INMPRCLPG01</t>
  </si>
  <si>
    <t>INM. Other Non Metallic Minerals.Process heat.LPG.01</t>
  </si>
  <si>
    <t>INMSTMBIO01</t>
  </si>
  <si>
    <t>INM. Other Non Metallic Minerals.Steam.BIO.01</t>
  </si>
  <si>
    <t>INMHTH</t>
  </si>
  <si>
    <t>INMSTMCOA01</t>
  </si>
  <si>
    <t>INM. Other Non Metallic Minerals.Steam.COA.01</t>
  </si>
  <si>
    <t>INMSTMCOK01</t>
  </si>
  <si>
    <t>INM. Other Non Metallic Minerals.Steam.COK.01</t>
  </si>
  <si>
    <t>INMSTMELC01</t>
  </si>
  <si>
    <t>INM. Other Non Metallic Minerals.Steam.ELC.01</t>
  </si>
  <si>
    <t>INMSTMGAS01</t>
  </si>
  <si>
    <t>INM. Other Non Metallic Minerals.Steam.GAS.01</t>
  </si>
  <si>
    <t>INMSTMHFO01</t>
  </si>
  <si>
    <t>INM. Other Non Metallic Minerals.Steam.HFO.01</t>
  </si>
  <si>
    <t>INMSTMHTH01</t>
  </si>
  <si>
    <t>INM. Other Non Metallic Minerals.Steam.HTH.01</t>
  </si>
  <si>
    <t>INMSTMLFO01</t>
  </si>
  <si>
    <t>INM. Other Non Metallic Minerals.Steam.LFO.01</t>
  </si>
  <si>
    <t>INMSTMLPG01</t>
  </si>
  <si>
    <t>INM. Other Non Metallic Minerals.Steam.LPG.01</t>
  </si>
  <si>
    <t>IOIELEELC01</t>
  </si>
  <si>
    <t>IOI. Other Industries.Electro-Chemical Processes.ELC.01</t>
  </si>
  <si>
    <t>IOIMCHELC01</t>
  </si>
  <si>
    <t>IOI. Other Industries.Machine Drive.ELC.01</t>
  </si>
  <si>
    <t>IOIMCHBIO01</t>
  </si>
  <si>
    <t>IOI. Other Industries.Machine Drive.BIO.01</t>
  </si>
  <si>
    <t>IOIMCHCOA01</t>
  </si>
  <si>
    <t>IOI. Other Industries.Machine Drive.COA.01</t>
  </si>
  <si>
    <t>IOIMCHCOK01</t>
  </si>
  <si>
    <t>IOI. Other Industries.Machine Drive.COK.01</t>
  </si>
  <si>
    <t>IOIMCHGAS01</t>
  </si>
  <si>
    <t>IOI. Other Industries.Machine Drive.GAS.01</t>
  </si>
  <si>
    <t>IOIMCHHFO01</t>
  </si>
  <si>
    <t>IOI. Other Industries.Machine Drive.HFO.01</t>
  </si>
  <si>
    <t>IOIMCHLFO01</t>
  </si>
  <si>
    <t>IOI. Other Industries.Machine Drive.LFO.01</t>
  </si>
  <si>
    <t>IOIMCHLPG01</t>
  </si>
  <si>
    <t>IOI. Other Industries.Machine Drive.LPG.01</t>
  </si>
  <si>
    <t>IOIPRCBIO01</t>
  </si>
  <si>
    <t>IOI. Other Industries.Process heat.BIO.01</t>
  </si>
  <si>
    <t>IOIPRCCOA01</t>
  </si>
  <si>
    <t>IOI. Other Industries.Process heat.COA.01</t>
  </si>
  <si>
    <t>IOIPRCCOK01</t>
  </si>
  <si>
    <t>IOI. Other Industries.Process heat.COK.01</t>
  </si>
  <si>
    <t>IOIPRCELC01</t>
  </si>
  <si>
    <t>IOI. Other Industries.Process heat.ELC.01</t>
  </si>
  <si>
    <t>IOIPRCGAS01</t>
  </si>
  <si>
    <t>IOI. Other Industries.Process heat.GAS.01</t>
  </si>
  <si>
    <t>IOIPRCHFO01</t>
  </si>
  <si>
    <t>IOI. Other Industries.Process heat.HFO.01</t>
  </si>
  <si>
    <t>IOIPRCLFO01</t>
  </si>
  <si>
    <t>IOI. Other Industries.Process heat.LFO.01</t>
  </si>
  <si>
    <t>IOIPRCLPG01</t>
  </si>
  <si>
    <t>IOI. Other Industries.Process heat.LPG.01</t>
  </si>
  <si>
    <t>IOISTMBIO01</t>
  </si>
  <si>
    <t>IOI. Other Industries.Steam.BIO.01</t>
  </si>
  <si>
    <t>IOIHTH</t>
  </si>
  <si>
    <t>IOISTMCOA01</t>
  </si>
  <si>
    <t>IOI. Other Industries.Steam.COA.01</t>
  </si>
  <si>
    <t>IOISTMCOK01</t>
  </si>
  <si>
    <t>IOI. Other Industries.Steam.COK.01</t>
  </si>
  <si>
    <t>IOISTMELC01</t>
  </si>
  <si>
    <t>IOI. Other Industries.Steam.ELC.01</t>
  </si>
  <si>
    <t>IOISTMGAS01</t>
  </si>
  <si>
    <t>IOI. Other Industries.Steam.GAS.01</t>
  </si>
  <si>
    <t>IOISTMHFO01</t>
  </si>
  <si>
    <t>IOI. Other Industries.Steam.HFO.01</t>
  </si>
  <si>
    <t>IOISTMHTH01</t>
  </si>
  <si>
    <t>IOI. Other Industries.Steam.HTH.01</t>
  </si>
  <si>
    <t>IOISTMLFO01</t>
  </si>
  <si>
    <t>IOI. Other Industries.Steam.LFO.01</t>
  </si>
  <si>
    <t>IOISTMLPG01</t>
  </si>
  <si>
    <t>IOI. Other Industries.Steam.LPG.01</t>
  </si>
  <si>
    <t>IPPHIGQUA01</t>
  </si>
  <si>
    <t>IPP.High Quality Paper Production.01</t>
  </si>
  <si>
    <t>IPH</t>
  </si>
  <si>
    <t>MPPPUP</t>
  </si>
  <si>
    <t>IPPHIGQUA05</t>
  </si>
  <si>
    <t>IPP.High Quality Paper Production Adv Drives.05.</t>
  </si>
  <si>
    <t>ICARUS-4 Sector study for the Paper and board industry and the graphical industry, report nr NWS-E-2001-02</t>
  </si>
  <si>
    <t>IPPHIGQUA10</t>
  </si>
  <si>
    <t>IPP.High Quality Paper Production Adv DrivesCCS.10</t>
  </si>
  <si>
    <t>IPPLOWQUA01</t>
  </si>
  <si>
    <t>IPP.Low Quality Paper Production.01</t>
  </si>
  <si>
    <t>IPL</t>
  </si>
  <si>
    <t>MPPKAO</t>
  </si>
  <si>
    <t>53</t>
  </si>
  <si>
    <t>MPPGYP</t>
  </si>
  <si>
    <t>MPPRYC</t>
  </si>
  <si>
    <t>IPPLOWQUA05</t>
  </si>
  <si>
    <t>IPP.Low Quality Paper Production Adv Drives.05.</t>
  </si>
  <si>
    <t>IPPLOWQUA10</t>
  </si>
  <si>
    <t>IPP.Low Quality Paper Production Adv Drives with CCS.10.</t>
  </si>
  <si>
    <t>IPPPUPCHE01</t>
  </si>
  <si>
    <t>IPP.Chemical Pulp Production.01</t>
  </si>
  <si>
    <t>MPPOXY</t>
  </si>
  <si>
    <t>40</t>
  </si>
  <si>
    <t>28</t>
  </si>
  <si>
    <t>4.7</t>
  </si>
  <si>
    <t>MPPNOH</t>
  </si>
  <si>
    <t>MPPWOO</t>
  </si>
  <si>
    <t>IPPPUPMEC01</t>
  </si>
  <si>
    <t>IPP.Mechanical Pulp Production.01</t>
  </si>
  <si>
    <t>2.53</t>
  </si>
  <si>
    <t>IPPPUPMEC10</t>
  </si>
  <si>
    <t>IPP.Mechanical Pulp Production Airless drying.10.</t>
  </si>
  <si>
    <t>1.771</t>
  </si>
  <si>
    <t>IPPPUPMEC15</t>
  </si>
  <si>
    <t>IPP.Mechanical Pulp Production Airless dryingCCS.15.</t>
  </si>
  <si>
    <t>IPPPUPRYC01</t>
  </si>
  <si>
    <t>IPP.Recycling Pulp Production.01</t>
  </si>
  <si>
    <t>IPPPRCBIO01</t>
  </si>
  <si>
    <t>IPP. Pulp and Paper.Process heat.BIO.01</t>
  </si>
  <si>
    <t>IPPPRCCOA01</t>
  </si>
  <si>
    <t>IPP. Pulp and Paper.Process heat.COA.01</t>
  </si>
  <si>
    <t>IPPPRCCOK01</t>
  </si>
  <si>
    <t>IPP. Pulp and Paper.Process heat.COK.01</t>
  </si>
  <si>
    <t>IPPPRCELC01</t>
  </si>
  <si>
    <t>IPP. Pulp and Paper.Process heat.ELC.01</t>
  </si>
  <si>
    <t>IPPPRCGAS01</t>
  </si>
  <si>
    <t>IPP. Pulp and Paper.Process heat.GAS.01</t>
  </si>
  <si>
    <t>IPPPRCHFO01</t>
  </si>
  <si>
    <t>IPP. Pulp and Paper.Process heat.HFO.01</t>
  </si>
  <si>
    <t>IPPPRCLFO01</t>
  </si>
  <si>
    <t>IPP. Pulp and Paper.Process heat.LFO.01</t>
  </si>
  <si>
    <t>IPPPRCLPG01</t>
  </si>
  <si>
    <t>IPP. Pulp and Paper.Process heat.LPG.01</t>
  </si>
  <si>
    <t>ICMPRCGEN01</t>
  </si>
  <si>
    <t>ICM.Generic fuel kiln.COA.COK.HFO.LFO.GAS.SLU</t>
  </si>
  <si>
    <t>INDSLU</t>
  </si>
  <si>
    <t>ILMPRCGEN01</t>
  </si>
  <si>
    <t>ILM.Generic fuel kiln.COA.COK.HFO.LFO.GAS.SLU</t>
  </si>
  <si>
    <t>New technologies for infrastructure fuels BGS</t>
  </si>
  <si>
    <t>Share~up</t>
  </si>
  <si>
    <t>FIXOM~2001</t>
  </si>
  <si>
    <t>VAROM~2001</t>
  </si>
  <si>
    <t>EFF~2001</t>
  </si>
  <si>
    <t>EUR/kW</t>
  </si>
  <si>
    <t>EUR/GJ</t>
  </si>
  <si>
    <t>INDBGS01</t>
  </si>
  <si>
    <t>Fuel Tech New - Biogas (IND)</t>
  </si>
  <si>
    <t>Blast Furnace Gas</t>
  </si>
  <si>
    <t>INDBFG</t>
  </si>
  <si>
    <t>Blast Furnace Gas (IND)</t>
  </si>
  <si>
    <t>Biomass (IND)</t>
  </si>
  <si>
    <t>Paper: Black Liquor</t>
  </si>
  <si>
    <t>Hard Coal (IND)</t>
  </si>
  <si>
    <t>INDCOG</t>
  </si>
  <si>
    <t>Coke Oven Gas (IND)</t>
  </si>
  <si>
    <t>Coke (IND)</t>
  </si>
  <si>
    <t>Electricity (IND)</t>
  </si>
  <si>
    <t>Natural Gas (IND)</t>
  </si>
  <si>
    <t>Heavy Fuel Oil (IND)</t>
  </si>
  <si>
    <t>Hydrogen (IND)</t>
  </si>
  <si>
    <t>Light Fuel Oil (IND)</t>
  </si>
  <si>
    <t>Liquified Petroleum Gas (IND)</t>
  </si>
  <si>
    <t>Biogas (IND)</t>
  </si>
  <si>
    <t>Gas from Blast Furnace TGR</t>
  </si>
  <si>
    <t>Gas from Corex and/or Blast Furnace TGR with CCS and/or BOF</t>
  </si>
  <si>
    <t>Corex Gas from COREX with CCS</t>
  </si>
  <si>
    <t>INDBFT</t>
  </si>
  <si>
    <t>Gas from Blast Furnace TGR (IND)</t>
  </si>
  <si>
    <t>INDIIS</t>
  </si>
  <si>
    <t>IIS Gas - Corex Gas or BFG TGR with CCS or BOF (IND)</t>
  </si>
  <si>
    <t>ELCPSO</t>
  </si>
  <si>
    <t>INDCOP</t>
  </si>
  <si>
    <t>Corex Gas from COREX with CCS (IND)</t>
  </si>
  <si>
    <t>Coke Oven Gas</t>
  </si>
  <si>
    <t>INDHTH</t>
  </si>
  <si>
    <t>High Temperature Heat for IND</t>
  </si>
  <si>
    <t>High Temperature Heat for IAL (IND)</t>
  </si>
  <si>
    <t>High Temperature Heat for ICH (IND)</t>
  </si>
  <si>
    <t>High Temperature Heat for ICL (IND)</t>
  </si>
  <si>
    <t>ICMHTH</t>
  </si>
  <si>
    <t>High Temperature Heat for ICM (IND)</t>
  </si>
  <si>
    <t>High Temperature Heat for ICU (IND)</t>
  </si>
  <si>
    <t>IISHTH</t>
  </si>
  <si>
    <t>High Temperature Heat for IIS (IND)</t>
  </si>
  <si>
    <t>ILMHTH</t>
  </si>
  <si>
    <t>High Temperature Heat for ILM (IND)</t>
  </si>
  <si>
    <t>High Temperature Heat for INF (IND)</t>
  </si>
  <si>
    <t>High Temperature Heat for INM (IND)</t>
  </si>
  <si>
    <t>High Temperature Heat for IOI (IND)</t>
  </si>
  <si>
    <t>Process Heat for IPH and IPL (IND)</t>
  </si>
  <si>
    <t>Cement.Process Heat.</t>
  </si>
  <si>
    <t>INFSTM</t>
  </si>
  <si>
    <t>Other Non Ferrous Metals.Steam.</t>
  </si>
  <si>
    <t>Other Non Ferrous Metals.Process Heat.</t>
  </si>
  <si>
    <t>Other Non Ferrous Metals.Machine Drive.</t>
  </si>
  <si>
    <t>Other Non Ferrous Metals.Electro-Chemicals.</t>
  </si>
  <si>
    <t>Other Non Ferrous Metals.Other Processes.</t>
  </si>
  <si>
    <t>ICHSTM</t>
  </si>
  <si>
    <t>Other Chemicals.Steam.</t>
  </si>
  <si>
    <t>Other Chemicals.Process Heat.</t>
  </si>
  <si>
    <t>Other Chemicals.Machine Drive.</t>
  </si>
  <si>
    <t>Other Chemicals.Electro-Chemicals.</t>
  </si>
  <si>
    <t>Other Chemicals.Other Processes.</t>
  </si>
  <si>
    <t>Other Non Metallic Minerals.Steam.</t>
  </si>
  <si>
    <t>Other Non Metallic Minerals.Process Heat.</t>
  </si>
  <si>
    <t>Other Non Metallic Minerals.Machine Drive.</t>
  </si>
  <si>
    <t>Other Non Metallic Minerals.Electro-Chemicals.</t>
  </si>
  <si>
    <t>Other Non Metallic Minerals.Other Processes.</t>
  </si>
  <si>
    <t>Other Industries.Steam.</t>
  </si>
  <si>
    <t>Other Industries.Process Heat.</t>
  </si>
  <si>
    <t>Other Industries.Machine Drive.</t>
  </si>
  <si>
    <t>Other Industries.Electro-Chemicals.</t>
  </si>
  <si>
    <t>Other Industries.Other Processes.</t>
  </si>
  <si>
    <t>Aluminium: Bauxite</t>
  </si>
  <si>
    <t>LO</t>
  </si>
  <si>
    <t>Aluminium: Crude</t>
  </si>
  <si>
    <t>Aluminium: Scrap</t>
  </si>
  <si>
    <t>Cement: Clinker</t>
  </si>
  <si>
    <t>Copper: Scrap</t>
  </si>
  <si>
    <t>Copper: Secondary</t>
  </si>
  <si>
    <t>Lime: Limestone</t>
  </si>
  <si>
    <t>Glass: Recycled</t>
  </si>
  <si>
    <t>Iron and Steel: Blast Furnace Slag</t>
  </si>
  <si>
    <t>MISCST</t>
  </si>
  <si>
    <t>Iron and Steel: Crude Steel</t>
  </si>
  <si>
    <t>MISDIR</t>
  </si>
  <si>
    <t>Iron and Steel: DRI Iron</t>
  </si>
  <si>
    <t>MISORE</t>
  </si>
  <si>
    <t>Iron and Steel: Ore</t>
  </si>
  <si>
    <t>MISOXY</t>
  </si>
  <si>
    <t>Iron and Steel: Oxygen</t>
  </si>
  <si>
    <t>MISPLT</t>
  </si>
  <si>
    <t>Iron and Steel: Pellet</t>
  </si>
  <si>
    <t>MISQLI</t>
  </si>
  <si>
    <t>Iron and Steel: Quick Lime</t>
  </si>
  <si>
    <t>MISRFC</t>
  </si>
  <si>
    <t>Iron and Steel: Ferrochrome</t>
  </si>
  <si>
    <t>MISRIR</t>
  </si>
  <si>
    <t>Iron and Steel: Raw Iron</t>
  </si>
  <si>
    <t>MISSCR</t>
  </si>
  <si>
    <t>Iron and Steel: Scrap Iron</t>
  </si>
  <si>
    <t>MISSNT</t>
  </si>
  <si>
    <t>Iron and Steel: Sinter</t>
  </si>
  <si>
    <t>Paper: Gypsum</t>
  </si>
  <si>
    <t>Paper: Kaolin</t>
  </si>
  <si>
    <t>Paper: Sodium Hydraxide</t>
  </si>
  <si>
    <t>Paper: Oxygen</t>
  </si>
  <si>
    <t>Paper: Pulp</t>
  </si>
  <si>
    <t>Paper: Recycled</t>
  </si>
  <si>
    <t>Paper: Wood</t>
  </si>
  <si>
    <t>Aluminium Demand</t>
  </si>
  <si>
    <t>Ammonia Demand</t>
  </si>
  <si>
    <t>Chlorine Demand</t>
  </si>
  <si>
    <t>Cement Demand</t>
  </si>
  <si>
    <t>Copper Demand</t>
  </si>
  <si>
    <t>Glass Flat Demand</t>
  </si>
  <si>
    <t>Glass Hollow Demand</t>
  </si>
  <si>
    <t>IIS</t>
  </si>
  <si>
    <t>Iron and Steel Demand</t>
  </si>
  <si>
    <t>Lime Demand</t>
  </si>
  <si>
    <t>High Quality Paper Demand</t>
  </si>
  <si>
    <t>Low Quality Paper Demand</t>
  </si>
  <si>
    <t>Carbon Dioxide - Combustion (IND)</t>
  </si>
  <si>
    <t>INDCXFN</t>
  </si>
  <si>
    <t>Fluoro Carbons - Combustion (IND)</t>
  </si>
  <si>
    <t>kg</t>
  </si>
  <si>
    <t>INDCO2P</t>
  </si>
  <si>
    <t>Carbon Dioxide - Process (IND)</t>
  </si>
  <si>
    <t>.DMD.</t>
  </si>
  <si>
    <t>IGF.Glass Flat heat recovery_improv burners.10.</t>
  </si>
  <si>
    <t>IGH.Glass Hollow heat recovery_improv burners.10.</t>
  </si>
  <si>
    <t>IISFINPRO01</t>
  </si>
  <si>
    <t>IIS.Finishing Processes.01</t>
  </si>
  <si>
    <t>IPP.High Quality Paper Production Adv DrivesCCS.05.</t>
  </si>
  <si>
    <t>No</t>
  </si>
  <si>
    <t>.PRE.</t>
  </si>
  <si>
    <t>IISBOXFUR01</t>
  </si>
  <si>
    <t>IIS.Blast Oxygen Furnace BOF.Regular.01</t>
  </si>
  <si>
    <t>IISBOXSCR01</t>
  </si>
  <si>
    <t>IIS.Blast Oxygen Furnace BOF.Scrap.01</t>
  </si>
  <si>
    <t>IISCOREX01</t>
  </si>
  <si>
    <t>IIS.Iron COREX.01</t>
  </si>
  <si>
    <t>IISCUPOLA01</t>
  </si>
  <si>
    <t>IIS.Cast Iron Cupola.01</t>
  </si>
  <si>
    <t>IISCYCFUR01</t>
  </si>
  <si>
    <t>IIS.Iron Cyclone Convertor Furnace CCF.01</t>
  </si>
  <si>
    <t>IISDRIEAF01</t>
  </si>
  <si>
    <t>IIS.Electric Arc Furnace for DRI.01</t>
  </si>
  <si>
    <t>IISDRISPN01</t>
  </si>
  <si>
    <t>IIS.Iron Sponge Iron for DRI.01</t>
  </si>
  <si>
    <t>IISDRISPNCS01</t>
  </si>
  <si>
    <t>IIS.Iron Sponge Iron for DRI with CCS.01.</t>
  </si>
  <si>
    <t>IISDRIH2</t>
  </si>
  <si>
    <t>IIS.Iron Sponge Iron for DRI with hydrogen</t>
  </si>
  <si>
    <t>IISELAFUR01</t>
  </si>
  <si>
    <t>IIS.Electric Arc Furnace.01</t>
  </si>
  <si>
    <t>IISFECRFR01</t>
  </si>
  <si>
    <t>IIS.Ferro Chrome Smelting Furnace.01</t>
  </si>
  <si>
    <t>IISPELLET01</t>
  </si>
  <si>
    <t>IIS.Pellet Production.01</t>
  </si>
  <si>
    <t>IISSINTER01</t>
  </si>
  <si>
    <t>IIS.Sinter Production.01</t>
  </si>
  <si>
    <t>IISSINTERBIO</t>
  </si>
  <si>
    <t>IIS.Sinter Production.BIO</t>
  </si>
  <si>
    <t>IISOXYGEN01</t>
  </si>
  <si>
    <t>IIS.Oxygen Production</t>
  </si>
  <si>
    <t>IISBLAFURBIO</t>
  </si>
  <si>
    <t>IIS.Iron Blast Furnace Charcoal or equiv.05.</t>
  </si>
  <si>
    <t>IISBLAFURDCI05</t>
  </si>
  <si>
    <t>IIS.Iron Blast Furnace direct coal injection.05.</t>
  </si>
  <si>
    <t>IISBLAFURTGR10</t>
  </si>
  <si>
    <t>IIS.Iron Oxygen Blast Furnace Top Gas Recirculation.10.</t>
  </si>
  <si>
    <t>IISBLAFURTGRCS20</t>
  </si>
  <si>
    <t>IIS.Iron Oxygen Blast Furnace TGR with CCS.20.</t>
  </si>
  <si>
    <t>IISBLAFURCS20</t>
  </si>
  <si>
    <t>IIS.Iron Oxygen Blast Furnace with CCS.20.</t>
  </si>
  <si>
    <t>IISCOREXCS</t>
  </si>
  <si>
    <t>IIS.COREX with CCS</t>
  </si>
  <si>
    <t>INDBFT01</t>
  </si>
  <si>
    <t>Fuel Tech New - Blast Furnace TGR Gas (IND)</t>
  </si>
  <si>
    <t>INDIIS01</t>
  </si>
  <si>
    <t>Fuel Tech New - IIS Gas - Corex Gas or BFG TGR with CCS or BOF (IND)</t>
  </si>
  <si>
    <t>INDCOP01</t>
  </si>
  <si>
    <t>Fuel Tech New - Corex with CCS Gas (IND)</t>
  </si>
  <si>
    <t>PJ-a</t>
  </si>
  <si>
    <t>ILM.Generic fuel kiln.COA.COK.HFO.LFO.GAS.</t>
  </si>
  <si>
    <t>CommGRP</t>
  </si>
  <si>
    <t>ACT_EFF</t>
  </si>
  <si>
    <t>ENV_ACT~SNKTOTCO2</t>
  </si>
  <si>
    <t>\I:Steel</t>
  </si>
  <si>
    <t>Etech-DB version8</t>
  </si>
  <si>
    <t>IIS_Gases</t>
  </si>
  <si>
    <t>0.85</t>
  </si>
  <si>
    <t>0.25</t>
  </si>
  <si>
    <t>3.25</t>
  </si>
  <si>
    <t>2005</t>
  </si>
  <si>
    <t>10.9</t>
  </si>
  <si>
    <t>4.3</t>
  </si>
  <si>
    <t>4</t>
  </si>
  <si>
    <t>0.27</t>
  </si>
  <si>
    <t>Belgian R&amp;D department Arcelor Mittal</t>
  </si>
  <si>
    <t>VTT</t>
  </si>
  <si>
    <t>8.1</t>
  </si>
  <si>
    <t>Share~LO~2006</t>
  </si>
  <si>
    <t>Share~UP~2006</t>
  </si>
  <si>
    <t>DELIV</t>
  </si>
  <si>
    <t>Euro/GJ-Yr</t>
  </si>
  <si>
    <t>Euro/GJ</t>
  </si>
  <si>
    <t>CEFF~MATI</t>
  </si>
  <si>
    <t>*EMISSIONS~INDSCO2N</t>
  </si>
  <si>
    <t>BIOGAS1G,BIOGAS2G</t>
  </si>
  <si>
    <t>Industrial SLU</t>
  </si>
  <si>
    <t>LiMtype</t>
  </si>
  <si>
    <t>~FI_Comm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</si>
</sst>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_Emi"/>
      <sheetName val="AGR"/>
      <sheetName val="RES_Fuels"/>
      <sheetName val="RES_Emi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OM_Emi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</sheetNames>
    <sheetDataSet>
      <sheetData sheetId="0" refreshError="1"/>
      <sheetData sheetId="1" refreshError="1"/>
      <sheetData sheetId="2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4:AG652"/>
  <sheetViews>
    <sheetView tabSelected="1" topLeftCell="A4" zoomScaleNormal="100" workbookViewId="0">
      <pane xSplit="10" ySplit="2" topLeftCell="XET485" activePane="bottomRight" state="frozen"/>
      <selection activeCell="A4" sqref="A4"/>
      <selection pane="topRight" activeCell="K4" sqref="K4"/>
      <selection pane="bottomLeft" activeCell="A6" sqref="A6"/>
      <selection pane="bottomRight" activeCell="D514" sqref="D514"/>
    </sheetView>
  </sheetViews>
  <sheetFormatPr defaultRowHeight="12.75" x14ac:dyDescent="0.2"/>
  <cols>
    <col min="1" max="1" width="5.7109375" bestFit="1" customWidth="1"/>
    <col min="2" max="2" width="21.42578125" customWidth="1"/>
    <col min="3" max="3" width="33.5703125" customWidth="1"/>
    <col min="4" max="4" width="16.5703125" customWidth="1"/>
    <col min="5" max="5" width="40.5703125" customWidth="1"/>
    <col min="6" max="7" width="9.85546875" customWidth="1"/>
    <col min="8" max="8" width="11" customWidth="1"/>
    <col min="9" max="9" width="8.42578125" customWidth="1"/>
    <col min="10" max="10" width="7.140625" customWidth="1"/>
    <col min="11" max="11" width="8.140625" customWidth="1"/>
    <col min="12" max="12" width="9.28515625" customWidth="1"/>
    <col min="13" max="13" width="17.85546875" customWidth="1"/>
    <col min="14" max="14" width="8" customWidth="1"/>
    <col min="15" max="15" width="6.5703125" customWidth="1"/>
    <col min="16" max="16" width="9.5703125" bestFit="1" customWidth="1"/>
    <col min="17" max="17" width="11.28515625" customWidth="1"/>
    <col min="18" max="18" width="12.28515625" customWidth="1"/>
    <col min="19" max="19" width="8.5703125" bestFit="1" customWidth="1"/>
    <col min="20" max="20" width="12" bestFit="1" customWidth="1"/>
    <col min="21" max="21" width="5.7109375" bestFit="1" customWidth="1"/>
    <col min="22" max="22" width="8.140625" customWidth="1"/>
    <col min="23" max="23" width="6.28515625" bestFit="1" customWidth="1"/>
    <col min="24" max="24" width="10.7109375" bestFit="1" customWidth="1"/>
    <col min="26" max="26" width="6.5703125" bestFit="1" customWidth="1"/>
    <col min="27" max="27" width="8.5703125" bestFit="1" customWidth="1"/>
  </cols>
  <sheetData>
    <row r="4" spans="1:26" x14ac:dyDescent="0.2">
      <c r="J4" t="s">
        <v>7</v>
      </c>
    </row>
    <row r="5" spans="1:26" x14ac:dyDescent="0.2">
      <c r="A5" t="s">
        <v>37</v>
      </c>
      <c r="B5" t="s">
        <v>38</v>
      </c>
      <c r="C5" t="s">
        <v>39</v>
      </c>
      <c r="D5" t="s">
        <v>40</v>
      </c>
      <c r="E5" t="s">
        <v>41</v>
      </c>
      <c r="F5" t="s">
        <v>42</v>
      </c>
      <c r="G5" t="s">
        <v>32</v>
      </c>
      <c r="H5" t="s">
        <v>43</v>
      </c>
      <c r="I5" t="s">
        <v>57</v>
      </c>
      <c r="J5" t="s">
        <v>58</v>
      </c>
      <c r="K5" t="s">
        <v>128</v>
      </c>
      <c r="L5" t="s">
        <v>59</v>
      </c>
      <c r="M5" t="s">
        <v>35</v>
      </c>
      <c r="N5" t="s">
        <v>780</v>
      </c>
      <c r="O5" t="s">
        <v>168</v>
      </c>
      <c r="P5" t="s">
        <v>169</v>
      </c>
      <c r="Q5" t="s">
        <v>781</v>
      </c>
      <c r="R5" t="s">
        <v>60</v>
      </c>
      <c r="S5" t="s">
        <v>61</v>
      </c>
      <c r="T5" t="s">
        <v>62</v>
      </c>
      <c r="U5" t="s">
        <v>63</v>
      </c>
      <c r="V5" t="s">
        <v>64</v>
      </c>
      <c r="W5" t="s">
        <v>78</v>
      </c>
      <c r="X5" t="s">
        <v>170</v>
      </c>
      <c r="Y5" t="s">
        <v>19</v>
      </c>
      <c r="Z5" t="s">
        <v>171</v>
      </c>
    </row>
    <row r="6" spans="1:26" ht="13.15" customHeight="1" x14ac:dyDescent="0.2">
      <c r="B6" t="s">
        <v>187</v>
      </c>
      <c r="C6" t="s">
        <v>188</v>
      </c>
      <c r="D6" t="s">
        <v>88</v>
      </c>
      <c r="E6" t="s">
        <v>172</v>
      </c>
      <c r="H6" t="s">
        <v>189</v>
      </c>
      <c r="I6" t="s">
        <v>173</v>
      </c>
      <c r="J6">
        <v>2006</v>
      </c>
      <c r="L6" t="s">
        <v>79</v>
      </c>
      <c r="U6" t="s">
        <v>177</v>
      </c>
      <c r="V6" t="s">
        <v>79</v>
      </c>
      <c r="Y6">
        <v>2030</v>
      </c>
    </row>
    <row r="7" spans="1:26" ht="13.15" customHeight="1" thickBot="1" x14ac:dyDescent="0.25">
      <c r="F7" t="s">
        <v>66</v>
      </c>
      <c r="J7" t="s">
        <v>31</v>
      </c>
      <c r="K7">
        <v>0.9</v>
      </c>
      <c r="R7">
        <f>8.5*T7/T10</f>
        <v>11.127272727272727</v>
      </c>
      <c r="S7">
        <v>29.784362085055328</v>
      </c>
      <c r="T7">
        <f>330+30</f>
        <v>360</v>
      </c>
      <c r="W7">
        <f>1.2*T7/T10</f>
        <v>1.5709090909090908</v>
      </c>
    </row>
    <row r="8" spans="1:26" ht="13.15" customHeight="1" x14ac:dyDescent="0.2">
      <c r="F8" t="s">
        <v>179</v>
      </c>
      <c r="J8" t="s">
        <v>31</v>
      </c>
      <c r="S8">
        <v>1.5249999999999999</v>
      </c>
    </row>
    <row r="9" spans="1:26" ht="13.15" customHeight="1" thickBot="1" x14ac:dyDescent="0.25">
      <c r="B9" t="s">
        <v>190</v>
      </c>
      <c r="C9" t="s">
        <v>191</v>
      </c>
      <c r="D9" t="s">
        <v>88</v>
      </c>
      <c r="E9" t="s">
        <v>172</v>
      </c>
      <c r="H9" t="s">
        <v>189</v>
      </c>
      <c r="I9" t="s">
        <v>173</v>
      </c>
      <c r="J9">
        <v>2006</v>
      </c>
      <c r="L9" t="s">
        <v>79</v>
      </c>
      <c r="U9" t="s">
        <v>177</v>
      </c>
      <c r="V9" t="s">
        <v>79</v>
      </c>
    </row>
    <row r="10" spans="1:26" ht="13.15" customHeight="1" thickBot="1" x14ac:dyDescent="0.25">
      <c r="F10" t="s">
        <v>66</v>
      </c>
      <c r="J10" t="s">
        <v>31</v>
      </c>
      <c r="K10" t="s">
        <v>176</v>
      </c>
      <c r="R10">
        <v>8.5</v>
      </c>
      <c r="S10">
        <v>29.3</v>
      </c>
      <c r="T10">
        <v>275</v>
      </c>
      <c r="W10" t="s">
        <v>192</v>
      </c>
    </row>
    <row r="11" spans="1:26" ht="13.15" customHeight="1" x14ac:dyDescent="0.2">
      <c r="F11" t="s">
        <v>179</v>
      </c>
      <c r="J11" t="s">
        <v>31</v>
      </c>
      <c r="S11">
        <v>1.4970000000000003</v>
      </c>
    </row>
    <row r="12" spans="1:26" ht="13.15" customHeight="1" x14ac:dyDescent="0.2">
      <c r="B12" t="s">
        <v>193</v>
      </c>
      <c r="C12" t="s">
        <v>194</v>
      </c>
      <c r="D12" t="s">
        <v>88</v>
      </c>
      <c r="E12" t="s">
        <v>172</v>
      </c>
      <c r="H12" t="s">
        <v>189</v>
      </c>
      <c r="I12" t="s">
        <v>173</v>
      </c>
      <c r="J12">
        <v>2006</v>
      </c>
      <c r="K12" t="s">
        <v>176</v>
      </c>
      <c r="L12" t="s">
        <v>79</v>
      </c>
      <c r="U12" t="s">
        <v>177</v>
      </c>
      <c r="V12" t="s">
        <v>79</v>
      </c>
    </row>
    <row r="13" spans="1:26" ht="13.15" customHeight="1" x14ac:dyDescent="0.2">
      <c r="F13" t="s">
        <v>66</v>
      </c>
      <c r="J13">
        <v>2006</v>
      </c>
      <c r="R13">
        <v>8.5</v>
      </c>
      <c r="S13">
        <v>34.5</v>
      </c>
      <c r="T13">
        <v>285</v>
      </c>
      <c r="W13" t="s">
        <v>192</v>
      </c>
    </row>
    <row r="14" spans="1:26" ht="13.15" customHeight="1" x14ac:dyDescent="0.2">
      <c r="F14" t="s">
        <v>179</v>
      </c>
      <c r="J14">
        <v>2006</v>
      </c>
      <c r="S14">
        <v>1.75</v>
      </c>
    </row>
    <row r="15" spans="1:26" ht="13.15" customHeight="1" x14ac:dyDescent="0.2">
      <c r="B15" t="s">
        <v>195</v>
      </c>
      <c r="C15" t="s">
        <v>196</v>
      </c>
      <c r="D15" t="s">
        <v>88</v>
      </c>
      <c r="E15" t="s">
        <v>172</v>
      </c>
      <c r="H15" t="s">
        <v>189</v>
      </c>
      <c r="I15" t="s">
        <v>173</v>
      </c>
      <c r="J15">
        <v>2006</v>
      </c>
      <c r="L15" t="s">
        <v>79</v>
      </c>
      <c r="U15" t="s">
        <v>177</v>
      </c>
      <c r="V15" t="s">
        <v>79</v>
      </c>
    </row>
    <row r="16" spans="1:26" ht="13.15" customHeight="1" x14ac:dyDescent="0.2">
      <c r="F16" t="s">
        <v>66</v>
      </c>
      <c r="J16">
        <v>2006</v>
      </c>
      <c r="K16" t="s">
        <v>176</v>
      </c>
      <c r="R16">
        <v>8.35</v>
      </c>
      <c r="S16">
        <v>33</v>
      </c>
      <c r="T16">
        <v>280</v>
      </c>
      <c r="W16" t="s">
        <v>192</v>
      </c>
    </row>
    <row r="17" spans="1:25" ht="13.15" customHeight="1" x14ac:dyDescent="0.2">
      <c r="F17" t="s">
        <v>179</v>
      </c>
      <c r="J17">
        <v>2006</v>
      </c>
      <c r="S17">
        <v>1.675</v>
      </c>
    </row>
    <row r="18" spans="1:25" ht="13.15" customHeight="1" thickBot="1" x14ac:dyDescent="0.25">
      <c r="B18" t="s">
        <v>197</v>
      </c>
      <c r="C18" t="s">
        <v>198</v>
      </c>
      <c r="D18" t="s">
        <v>88</v>
      </c>
      <c r="E18" t="s">
        <v>172</v>
      </c>
      <c r="H18" t="s">
        <v>189</v>
      </c>
      <c r="I18" t="s">
        <v>173</v>
      </c>
      <c r="J18">
        <v>2006</v>
      </c>
      <c r="L18" t="s">
        <v>79</v>
      </c>
      <c r="U18" t="s">
        <v>177</v>
      </c>
      <c r="V18" t="s">
        <v>79</v>
      </c>
    </row>
    <row r="19" spans="1:25" ht="13.15" customHeight="1" thickBot="1" x14ac:dyDescent="0.25">
      <c r="F19" t="s">
        <v>66</v>
      </c>
      <c r="J19" t="s">
        <v>31</v>
      </c>
      <c r="K19" t="s">
        <v>176</v>
      </c>
      <c r="R19">
        <v>8.1818181818181799</v>
      </c>
      <c r="S19">
        <v>33</v>
      </c>
      <c r="T19">
        <v>264</v>
      </c>
      <c r="W19" t="s">
        <v>192</v>
      </c>
    </row>
    <row r="20" spans="1:25" ht="13.15" customHeight="1" x14ac:dyDescent="0.2">
      <c r="F20" t="s">
        <v>179</v>
      </c>
      <c r="J20" t="s">
        <v>31</v>
      </c>
      <c r="S20">
        <v>1.675</v>
      </c>
    </row>
    <row r="21" spans="1:25" ht="15" customHeight="1" x14ac:dyDescent="0.2">
      <c r="B21" t="s">
        <v>199</v>
      </c>
      <c r="C21" t="s">
        <v>200</v>
      </c>
      <c r="D21" t="s">
        <v>77</v>
      </c>
      <c r="E21" t="s">
        <v>28</v>
      </c>
      <c r="I21" t="s">
        <v>173</v>
      </c>
      <c r="J21">
        <v>2006</v>
      </c>
      <c r="L21" t="s">
        <v>79</v>
      </c>
      <c r="U21" t="s">
        <v>201</v>
      </c>
    </row>
    <row r="22" spans="1:25" ht="13.15" customHeight="1" x14ac:dyDescent="0.2">
      <c r="F22" t="s">
        <v>179</v>
      </c>
      <c r="H22" t="s">
        <v>29</v>
      </c>
      <c r="J22">
        <v>2006</v>
      </c>
      <c r="K22" t="s">
        <v>182</v>
      </c>
      <c r="R22">
        <v>1E-3</v>
      </c>
      <c r="S22">
        <v>1</v>
      </c>
      <c r="T22">
        <v>1.7999999999999999E-2</v>
      </c>
      <c r="V22">
        <v>1</v>
      </c>
      <c r="W22" t="s">
        <v>184</v>
      </c>
    </row>
    <row r="23" spans="1:25" ht="13.15" customHeight="1" x14ac:dyDescent="0.2">
      <c r="B23" t="s">
        <v>202</v>
      </c>
      <c r="C23" t="s">
        <v>203</v>
      </c>
      <c r="D23" t="s">
        <v>77</v>
      </c>
      <c r="E23" t="s">
        <v>28</v>
      </c>
      <c r="I23" t="s">
        <v>173</v>
      </c>
      <c r="J23">
        <v>2006</v>
      </c>
      <c r="L23" t="s">
        <v>79</v>
      </c>
      <c r="U23" t="s">
        <v>201</v>
      </c>
    </row>
    <row r="24" spans="1:25" ht="13.15" customHeight="1" x14ac:dyDescent="0.2">
      <c r="F24" t="s">
        <v>179</v>
      </c>
      <c r="H24" t="s">
        <v>148</v>
      </c>
      <c r="J24">
        <v>2006</v>
      </c>
      <c r="K24">
        <v>0.85</v>
      </c>
      <c r="R24">
        <v>1E-3</v>
      </c>
      <c r="S24">
        <v>1.0529999999999999</v>
      </c>
      <c r="T24">
        <v>2.4E-2</v>
      </c>
      <c r="V24" t="s">
        <v>79</v>
      </c>
      <c r="W24" t="s">
        <v>184</v>
      </c>
    </row>
    <row r="25" spans="1:25" x14ac:dyDescent="0.2">
      <c r="A25" t="s">
        <v>3</v>
      </c>
      <c r="B25" t="s">
        <v>204</v>
      </c>
      <c r="C25" t="s">
        <v>205</v>
      </c>
      <c r="D25" t="s">
        <v>77</v>
      </c>
      <c r="E25" t="s">
        <v>28</v>
      </c>
      <c r="F25" t="s">
        <v>206</v>
      </c>
      <c r="H25" t="s">
        <v>148</v>
      </c>
      <c r="I25" t="s">
        <v>173</v>
      </c>
      <c r="J25">
        <v>2006</v>
      </c>
      <c r="K25">
        <v>0.95</v>
      </c>
      <c r="L25">
        <v>1</v>
      </c>
      <c r="S25">
        <v>2</v>
      </c>
      <c r="T25">
        <v>2.4E-2</v>
      </c>
      <c r="U25">
        <v>30</v>
      </c>
      <c r="V25">
        <v>1</v>
      </c>
      <c r="W25">
        <v>0</v>
      </c>
      <c r="Y25">
        <v>2006</v>
      </c>
    </row>
    <row r="26" spans="1:25" x14ac:dyDescent="0.2">
      <c r="A26" t="s">
        <v>3</v>
      </c>
      <c r="B26" t="s">
        <v>207</v>
      </c>
      <c r="C26" t="s">
        <v>208</v>
      </c>
      <c r="D26" t="s">
        <v>77</v>
      </c>
      <c r="E26" t="s">
        <v>28</v>
      </c>
      <c r="F26" t="s">
        <v>209</v>
      </c>
      <c r="H26" t="s">
        <v>148</v>
      </c>
      <c r="I26" t="s">
        <v>173</v>
      </c>
      <c r="J26">
        <v>2006</v>
      </c>
      <c r="K26">
        <v>0.95</v>
      </c>
      <c r="L26">
        <v>1</v>
      </c>
      <c r="S26">
        <v>2</v>
      </c>
      <c r="T26">
        <v>2.4E-2</v>
      </c>
      <c r="U26">
        <v>30</v>
      </c>
      <c r="V26">
        <v>1</v>
      </c>
      <c r="W26">
        <v>0</v>
      </c>
      <c r="Y26">
        <v>2006</v>
      </c>
    </row>
    <row r="27" spans="1:25" x14ac:dyDescent="0.2">
      <c r="A27" t="s">
        <v>3</v>
      </c>
      <c r="B27" t="s">
        <v>210</v>
      </c>
      <c r="C27" t="s">
        <v>211</v>
      </c>
      <c r="D27" t="s">
        <v>77</v>
      </c>
      <c r="E27" t="s">
        <v>28</v>
      </c>
      <c r="F27" t="s">
        <v>212</v>
      </c>
      <c r="H27" t="s">
        <v>148</v>
      </c>
      <c r="I27" t="s">
        <v>173</v>
      </c>
      <c r="J27">
        <v>2006</v>
      </c>
      <c r="K27">
        <v>0.95</v>
      </c>
      <c r="L27">
        <v>1</v>
      </c>
      <c r="S27">
        <v>2</v>
      </c>
      <c r="T27">
        <v>2.4E-2</v>
      </c>
      <c r="U27">
        <v>30</v>
      </c>
      <c r="V27">
        <v>1</v>
      </c>
      <c r="W27">
        <v>0</v>
      </c>
      <c r="Y27">
        <v>2006</v>
      </c>
    </row>
    <row r="28" spans="1:25" x14ac:dyDescent="0.2">
      <c r="A28" t="s">
        <v>3</v>
      </c>
      <c r="B28" t="s">
        <v>213</v>
      </c>
      <c r="C28" t="s">
        <v>214</v>
      </c>
      <c r="D28" t="s">
        <v>77</v>
      </c>
      <c r="E28" t="s">
        <v>28</v>
      </c>
      <c r="F28" t="s">
        <v>66</v>
      </c>
      <c r="H28" t="s">
        <v>148</v>
      </c>
      <c r="I28" t="s">
        <v>173</v>
      </c>
      <c r="J28">
        <v>2006</v>
      </c>
      <c r="K28">
        <v>0.95</v>
      </c>
      <c r="L28">
        <v>1</v>
      </c>
      <c r="S28">
        <v>2</v>
      </c>
      <c r="T28">
        <v>2.4E-2</v>
      </c>
      <c r="U28">
        <v>30</v>
      </c>
      <c r="V28">
        <v>1</v>
      </c>
      <c r="W28">
        <v>0</v>
      </c>
      <c r="Y28">
        <v>2006</v>
      </c>
    </row>
    <row r="29" spans="1:25" x14ac:dyDescent="0.2">
      <c r="A29" t="s">
        <v>3</v>
      </c>
      <c r="B29" t="s">
        <v>215</v>
      </c>
      <c r="C29" t="s">
        <v>216</v>
      </c>
      <c r="D29" t="s">
        <v>77</v>
      </c>
      <c r="E29" t="s">
        <v>28</v>
      </c>
      <c r="F29" t="s">
        <v>217</v>
      </c>
      <c r="H29" t="s">
        <v>148</v>
      </c>
      <c r="I29" t="s">
        <v>173</v>
      </c>
      <c r="J29">
        <v>2006</v>
      </c>
      <c r="K29">
        <v>0.95</v>
      </c>
      <c r="L29">
        <v>1</v>
      </c>
      <c r="S29">
        <v>2</v>
      </c>
      <c r="T29">
        <v>2.4E-2</v>
      </c>
      <c r="U29">
        <v>30</v>
      </c>
      <c r="V29">
        <v>1</v>
      </c>
      <c r="W29">
        <v>0</v>
      </c>
      <c r="Y29">
        <v>2006</v>
      </c>
    </row>
    <row r="30" spans="1:25" x14ac:dyDescent="0.2">
      <c r="A30" t="s">
        <v>3</v>
      </c>
      <c r="B30" t="s">
        <v>218</v>
      </c>
      <c r="C30" t="s">
        <v>219</v>
      </c>
      <c r="D30" t="s">
        <v>77</v>
      </c>
      <c r="E30" t="s">
        <v>28</v>
      </c>
      <c r="F30" t="s">
        <v>180</v>
      </c>
      <c r="H30" t="s">
        <v>148</v>
      </c>
      <c r="I30" t="s">
        <v>173</v>
      </c>
      <c r="J30">
        <v>2006</v>
      </c>
      <c r="K30">
        <v>0.95</v>
      </c>
      <c r="L30">
        <v>1</v>
      </c>
      <c r="S30">
        <v>2</v>
      </c>
      <c r="T30">
        <v>2.4E-2</v>
      </c>
      <c r="U30">
        <v>30</v>
      </c>
      <c r="V30">
        <v>1</v>
      </c>
      <c r="W30">
        <v>0</v>
      </c>
      <c r="Y30">
        <v>2006</v>
      </c>
    </row>
    <row r="31" spans="1:25" x14ac:dyDescent="0.2">
      <c r="A31" t="s">
        <v>3</v>
      </c>
      <c r="B31" t="s">
        <v>220</v>
      </c>
      <c r="C31" t="s">
        <v>221</v>
      </c>
      <c r="D31" t="s">
        <v>77</v>
      </c>
      <c r="E31" t="s">
        <v>28</v>
      </c>
      <c r="F31" t="s">
        <v>222</v>
      </c>
      <c r="H31" t="s">
        <v>148</v>
      </c>
      <c r="I31" t="s">
        <v>173</v>
      </c>
      <c r="J31">
        <v>2006</v>
      </c>
      <c r="K31">
        <v>0.95</v>
      </c>
      <c r="L31">
        <v>1</v>
      </c>
      <c r="S31">
        <v>2</v>
      </c>
      <c r="T31">
        <v>2.4E-2</v>
      </c>
      <c r="U31">
        <v>30</v>
      </c>
      <c r="V31">
        <v>1</v>
      </c>
      <c r="W31">
        <v>0</v>
      </c>
      <c r="Y31">
        <v>2006</v>
      </c>
    </row>
    <row r="32" spans="1:25" ht="13.15" customHeight="1" x14ac:dyDescent="0.2">
      <c r="B32" t="s">
        <v>223</v>
      </c>
      <c r="C32" t="s">
        <v>224</v>
      </c>
      <c r="D32" t="s">
        <v>6</v>
      </c>
      <c r="E32" t="s">
        <v>28</v>
      </c>
      <c r="I32" t="s">
        <v>173</v>
      </c>
      <c r="J32">
        <v>2006</v>
      </c>
      <c r="L32" t="s">
        <v>24</v>
      </c>
      <c r="U32" t="s">
        <v>201</v>
      </c>
    </row>
    <row r="33" spans="2:23" ht="13.15" customHeight="1" x14ac:dyDescent="0.2">
      <c r="F33" t="s">
        <v>206</v>
      </c>
      <c r="H33" t="s">
        <v>21</v>
      </c>
      <c r="J33">
        <v>2006</v>
      </c>
      <c r="K33">
        <v>0.85</v>
      </c>
      <c r="R33">
        <v>53.926560000000002</v>
      </c>
      <c r="S33">
        <v>1.1000000000000001</v>
      </c>
      <c r="T33">
        <v>728.48159999999996</v>
      </c>
      <c r="V33" t="s">
        <v>79</v>
      </c>
      <c r="W33" t="s">
        <v>184</v>
      </c>
    </row>
    <row r="34" spans="2:23" ht="13.15" customHeight="1" x14ac:dyDescent="0.2">
      <c r="B34" t="s">
        <v>225</v>
      </c>
      <c r="C34" t="s">
        <v>226</v>
      </c>
      <c r="D34" t="s">
        <v>6</v>
      </c>
      <c r="E34" t="s">
        <v>28</v>
      </c>
      <c r="I34" t="s">
        <v>173</v>
      </c>
      <c r="J34">
        <v>2006</v>
      </c>
      <c r="L34" t="s">
        <v>24</v>
      </c>
      <c r="U34" t="s">
        <v>201</v>
      </c>
    </row>
    <row r="35" spans="2:23" ht="13.15" customHeight="1" x14ac:dyDescent="0.2">
      <c r="F35" t="s">
        <v>209</v>
      </c>
      <c r="H35" t="s">
        <v>21</v>
      </c>
      <c r="J35">
        <v>2006</v>
      </c>
      <c r="K35">
        <v>0.85</v>
      </c>
      <c r="R35">
        <v>18.921600000000002</v>
      </c>
      <c r="S35">
        <v>1.1000000000000001</v>
      </c>
      <c r="T35">
        <v>517.19039999999995</v>
      </c>
      <c r="V35" t="s">
        <v>79</v>
      </c>
      <c r="W35" t="s">
        <v>184</v>
      </c>
    </row>
    <row r="36" spans="2:23" ht="13.15" customHeight="1" x14ac:dyDescent="0.2">
      <c r="B36" t="s">
        <v>227</v>
      </c>
      <c r="C36" t="s">
        <v>228</v>
      </c>
      <c r="D36" t="s">
        <v>6</v>
      </c>
      <c r="E36" t="s">
        <v>28</v>
      </c>
      <c r="I36" t="s">
        <v>173</v>
      </c>
      <c r="J36">
        <v>2006</v>
      </c>
      <c r="L36" t="s">
        <v>24</v>
      </c>
      <c r="U36" t="s">
        <v>201</v>
      </c>
    </row>
    <row r="37" spans="2:23" ht="13.15" customHeight="1" x14ac:dyDescent="0.2">
      <c r="F37" t="s">
        <v>212</v>
      </c>
      <c r="H37" t="s">
        <v>21</v>
      </c>
      <c r="J37">
        <v>2006</v>
      </c>
      <c r="K37">
        <v>0.85</v>
      </c>
      <c r="R37">
        <v>18.921600000000002</v>
      </c>
      <c r="S37">
        <v>1.1000000000000001</v>
      </c>
      <c r="T37">
        <v>517.19039999999995</v>
      </c>
      <c r="V37" t="s">
        <v>79</v>
      </c>
      <c r="W37" t="s">
        <v>184</v>
      </c>
    </row>
    <row r="38" spans="2:23" ht="13.15" customHeight="1" x14ac:dyDescent="0.2">
      <c r="B38" t="s">
        <v>229</v>
      </c>
      <c r="C38" t="s">
        <v>230</v>
      </c>
      <c r="D38" t="s">
        <v>6</v>
      </c>
      <c r="E38" t="s">
        <v>28</v>
      </c>
      <c r="I38" t="s">
        <v>173</v>
      </c>
      <c r="J38">
        <v>2006</v>
      </c>
      <c r="L38" t="s">
        <v>24</v>
      </c>
      <c r="U38" t="s">
        <v>201</v>
      </c>
    </row>
    <row r="39" spans="2:23" ht="13.15" customHeight="1" x14ac:dyDescent="0.2">
      <c r="F39" t="s">
        <v>179</v>
      </c>
      <c r="H39" t="s">
        <v>21</v>
      </c>
      <c r="J39">
        <v>2006</v>
      </c>
      <c r="K39">
        <v>0.85</v>
      </c>
      <c r="R39">
        <v>15.768000000000001</v>
      </c>
      <c r="S39">
        <v>1.13636363636364</v>
      </c>
      <c r="T39">
        <v>473.04</v>
      </c>
      <c r="V39" t="s">
        <v>79</v>
      </c>
      <c r="W39" t="s">
        <v>184</v>
      </c>
    </row>
    <row r="40" spans="2:23" ht="13.15" customHeight="1" x14ac:dyDescent="0.2">
      <c r="B40" t="s">
        <v>231</v>
      </c>
      <c r="C40" t="s">
        <v>232</v>
      </c>
      <c r="D40" t="s">
        <v>6</v>
      </c>
      <c r="E40" t="s">
        <v>28</v>
      </c>
      <c r="I40" t="s">
        <v>173</v>
      </c>
      <c r="J40">
        <v>2006</v>
      </c>
      <c r="L40" t="s">
        <v>24</v>
      </c>
      <c r="U40" t="s">
        <v>201</v>
      </c>
    </row>
    <row r="41" spans="2:23" ht="13.15" customHeight="1" x14ac:dyDescent="0.2">
      <c r="F41" t="s">
        <v>66</v>
      </c>
      <c r="H41" t="s">
        <v>21</v>
      </c>
      <c r="J41">
        <v>2006</v>
      </c>
      <c r="K41">
        <v>0.85</v>
      </c>
      <c r="R41">
        <v>11.98368</v>
      </c>
      <c r="S41">
        <v>1.14942528735632</v>
      </c>
      <c r="T41">
        <v>208.13759999999999</v>
      </c>
      <c r="V41" t="s">
        <v>79</v>
      </c>
      <c r="W41" t="s">
        <v>184</v>
      </c>
    </row>
    <row r="42" spans="2:23" ht="13.15" customHeight="1" x14ac:dyDescent="0.2">
      <c r="B42" t="s">
        <v>233</v>
      </c>
      <c r="C42" t="s">
        <v>234</v>
      </c>
      <c r="D42" t="s">
        <v>6</v>
      </c>
      <c r="E42" t="s">
        <v>28</v>
      </c>
      <c r="I42" t="s">
        <v>173</v>
      </c>
      <c r="J42">
        <v>2006</v>
      </c>
      <c r="L42" t="s">
        <v>24</v>
      </c>
      <c r="U42" t="s">
        <v>201</v>
      </c>
    </row>
    <row r="43" spans="2:23" ht="13.15" customHeight="1" x14ac:dyDescent="0.2">
      <c r="F43" t="s">
        <v>217</v>
      </c>
      <c r="H43" t="s">
        <v>21</v>
      </c>
      <c r="J43">
        <v>2006</v>
      </c>
      <c r="K43">
        <v>0.85</v>
      </c>
      <c r="R43">
        <v>31.536000000000001</v>
      </c>
      <c r="S43">
        <v>1.1764705882352899</v>
      </c>
      <c r="T43">
        <v>378.43200000000002</v>
      </c>
      <c r="V43" t="s">
        <v>79</v>
      </c>
      <c r="W43" t="s">
        <v>184</v>
      </c>
    </row>
    <row r="44" spans="2:23" ht="13.15" customHeight="1" x14ac:dyDescent="0.2">
      <c r="B44" t="s">
        <v>235</v>
      </c>
      <c r="C44" t="s">
        <v>236</v>
      </c>
      <c r="D44" t="s">
        <v>6</v>
      </c>
      <c r="E44" t="s">
        <v>28</v>
      </c>
      <c r="I44" t="s">
        <v>173</v>
      </c>
      <c r="J44">
        <v>2006</v>
      </c>
      <c r="L44" t="s">
        <v>24</v>
      </c>
      <c r="U44" t="s">
        <v>201</v>
      </c>
    </row>
    <row r="45" spans="2:23" ht="13.15" customHeight="1" x14ac:dyDescent="0.2">
      <c r="F45" t="s">
        <v>180</v>
      </c>
      <c r="H45" t="s">
        <v>21</v>
      </c>
      <c r="J45">
        <v>2006</v>
      </c>
      <c r="K45">
        <v>0.85</v>
      </c>
      <c r="R45">
        <v>15.768000000000001</v>
      </c>
      <c r="S45">
        <v>1.2195121951219501</v>
      </c>
      <c r="T45">
        <v>315.36</v>
      </c>
      <c r="V45" t="s">
        <v>79</v>
      </c>
      <c r="W45" t="s">
        <v>184</v>
      </c>
    </row>
    <row r="46" spans="2:23" ht="13.15" customHeight="1" x14ac:dyDescent="0.2">
      <c r="B46" t="s">
        <v>237</v>
      </c>
      <c r="C46" t="s">
        <v>238</v>
      </c>
      <c r="D46" t="s">
        <v>6</v>
      </c>
      <c r="E46" t="s">
        <v>28</v>
      </c>
      <c r="I46" t="s">
        <v>173</v>
      </c>
      <c r="J46">
        <v>2006</v>
      </c>
      <c r="L46" t="s">
        <v>24</v>
      </c>
      <c r="U46" t="s">
        <v>201</v>
      </c>
    </row>
    <row r="47" spans="2:23" ht="13.15" customHeight="1" x14ac:dyDescent="0.2">
      <c r="F47" t="s">
        <v>222</v>
      </c>
      <c r="H47" t="s">
        <v>21</v>
      </c>
      <c r="J47">
        <v>2006</v>
      </c>
      <c r="K47">
        <v>0.85</v>
      </c>
      <c r="R47">
        <v>15.768000000000001</v>
      </c>
      <c r="S47">
        <v>1.2195121951219501</v>
      </c>
      <c r="T47">
        <v>315.36</v>
      </c>
      <c r="V47" t="s">
        <v>79</v>
      </c>
      <c r="W47" t="s">
        <v>184</v>
      </c>
    </row>
    <row r="48" spans="2:23" ht="13.15" customHeight="1" x14ac:dyDescent="0.2">
      <c r="B48" t="s">
        <v>239</v>
      </c>
      <c r="C48" t="s">
        <v>240</v>
      </c>
      <c r="D48" t="s">
        <v>6</v>
      </c>
      <c r="E48" t="s">
        <v>28</v>
      </c>
      <c r="I48" t="s">
        <v>173</v>
      </c>
      <c r="J48">
        <v>2006</v>
      </c>
      <c r="L48" t="s">
        <v>24</v>
      </c>
      <c r="U48" t="s">
        <v>201</v>
      </c>
    </row>
    <row r="49" spans="1:23" ht="13.15" customHeight="1" x14ac:dyDescent="0.2">
      <c r="F49" t="s">
        <v>206</v>
      </c>
      <c r="H49" t="s">
        <v>241</v>
      </c>
      <c r="J49">
        <v>2006</v>
      </c>
      <c r="K49">
        <v>0.85</v>
      </c>
      <c r="R49">
        <v>53.926560000000002</v>
      </c>
      <c r="S49">
        <v>1.1000000000000001</v>
      </c>
      <c r="T49">
        <v>526.65120000000002</v>
      </c>
      <c r="V49" t="s">
        <v>79</v>
      </c>
      <c r="W49" t="s">
        <v>184</v>
      </c>
    </row>
    <row r="50" spans="1:23" ht="13.15" customHeight="1" x14ac:dyDescent="0.2">
      <c r="B50" t="s">
        <v>242</v>
      </c>
      <c r="C50" t="s">
        <v>243</v>
      </c>
      <c r="D50" t="s">
        <v>6</v>
      </c>
      <c r="E50" t="s">
        <v>28</v>
      </c>
      <c r="I50" t="s">
        <v>173</v>
      </c>
      <c r="J50">
        <v>2006</v>
      </c>
      <c r="L50" t="s">
        <v>24</v>
      </c>
      <c r="U50" t="s">
        <v>201</v>
      </c>
    </row>
    <row r="51" spans="1:23" ht="13.15" customHeight="1" x14ac:dyDescent="0.2">
      <c r="F51" t="s">
        <v>209</v>
      </c>
      <c r="H51" t="s">
        <v>241</v>
      </c>
      <c r="J51">
        <v>2006</v>
      </c>
      <c r="K51">
        <v>0.85</v>
      </c>
      <c r="R51">
        <v>12.6144</v>
      </c>
      <c r="S51">
        <v>1.1000000000000001</v>
      </c>
      <c r="T51">
        <v>239.67359999999999</v>
      </c>
      <c r="V51" t="s">
        <v>79</v>
      </c>
      <c r="W51" t="s">
        <v>184</v>
      </c>
    </row>
    <row r="52" spans="1:23" ht="13.15" customHeight="1" x14ac:dyDescent="0.2">
      <c r="B52" t="s">
        <v>244</v>
      </c>
      <c r="C52" t="s">
        <v>245</v>
      </c>
      <c r="D52" t="s">
        <v>6</v>
      </c>
      <c r="E52" t="s">
        <v>28</v>
      </c>
      <c r="I52" t="s">
        <v>173</v>
      </c>
      <c r="J52">
        <v>2006</v>
      </c>
      <c r="L52" t="s">
        <v>24</v>
      </c>
      <c r="U52" t="s">
        <v>201</v>
      </c>
    </row>
    <row r="53" spans="1:23" ht="13.15" customHeight="1" x14ac:dyDescent="0.2">
      <c r="F53" t="s">
        <v>212</v>
      </c>
      <c r="H53" t="s">
        <v>241</v>
      </c>
      <c r="J53">
        <v>2006</v>
      </c>
      <c r="K53">
        <v>0.85</v>
      </c>
      <c r="R53">
        <v>12.6144</v>
      </c>
      <c r="S53">
        <v>1.1000000000000001</v>
      </c>
      <c r="T53">
        <v>239.67359999999999</v>
      </c>
      <c r="V53" t="s">
        <v>79</v>
      </c>
      <c r="W53" t="s">
        <v>184</v>
      </c>
    </row>
    <row r="54" spans="1:23" ht="13.15" customHeight="1" x14ac:dyDescent="0.2">
      <c r="B54" t="s">
        <v>246</v>
      </c>
      <c r="C54" t="s">
        <v>247</v>
      </c>
      <c r="D54" t="s">
        <v>6</v>
      </c>
      <c r="E54" t="s">
        <v>28</v>
      </c>
      <c r="I54" t="s">
        <v>173</v>
      </c>
      <c r="J54">
        <v>2006</v>
      </c>
      <c r="L54" t="s">
        <v>24</v>
      </c>
      <c r="U54" t="s">
        <v>201</v>
      </c>
    </row>
    <row r="55" spans="1:23" ht="13.15" customHeight="1" x14ac:dyDescent="0.2">
      <c r="F55" t="s">
        <v>179</v>
      </c>
      <c r="H55" t="s">
        <v>241</v>
      </c>
      <c r="J55">
        <v>2006</v>
      </c>
      <c r="K55">
        <v>0.85</v>
      </c>
      <c r="R55">
        <v>34.689599999999999</v>
      </c>
      <c r="S55">
        <v>1.1764705882352899</v>
      </c>
      <c r="T55">
        <v>826.2432</v>
      </c>
      <c r="V55" t="s">
        <v>79</v>
      </c>
      <c r="W55" t="s">
        <v>184</v>
      </c>
    </row>
    <row r="56" spans="1:23" ht="13.15" customHeight="1" x14ac:dyDescent="0.2">
      <c r="B56" t="s">
        <v>248</v>
      </c>
      <c r="C56" t="s">
        <v>249</v>
      </c>
      <c r="D56" t="s">
        <v>6</v>
      </c>
      <c r="E56" t="s">
        <v>28</v>
      </c>
      <c r="I56" t="s">
        <v>173</v>
      </c>
      <c r="J56">
        <v>2006</v>
      </c>
      <c r="L56" t="s">
        <v>24</v>
      </c>
      <c r="U56" t="s">
        <v>201</v>
      </c>
    </row>
    <row r="57" spans="1:23" ht="13.15" customHeight="1" x14ac:dyDescent="0.2">
      <c r="F57" t="s">
        <v>66</v>
      </c>
      <c r="H57" t="s">
        <v>241</v>
      </c>
      <c r="J57">
        <v>2006</v>
      </c>
      <c r="K57">
        <v>0.85</v>
      </c>
      <c r="R57">
        <v>12.6144</v>
      </c>
      <c r="S57">
        <v>1.0869565217391299</v>
      </c>
      <c r="T57">
        <v>133.93524705882399</v>
      </c>
      <c r="V57" t="s">
        <v>79</v>
      </c>
      <c r="W57" t="s">
        <v>184</v>
      </c>
    </row>
    <row r="58" spans="1:23" ht="13.15" customHeight="1" x14ac:dyDescent="0.2">
      <c r="B58" t="s">
        <v>250</v>
      </c>
      <c r="C58" t="s">
        <v>251</v>
      </c>
      <c r="D58" t="s">
        <v>6</v>
      </c>
      <c r="E58" t="s">
        <v>28</v>
      </c>
      <c r="I58" t="s">
        <v>173</v>
      </c>
      <c r="J58">
        <v>2006</v>
      </c>
      <c r="L58" t="s">
        <v>24</v>
      </c>
      <c r="U58" t="s">
        <v>201</v>
      </c>
    </row>
    <row r="59" spans="1:23" ht="13.15" customHeight="1" x14ac:dyDescent="0.2">
      <c r="F59" t="s">
        <v>217</v>
      </c>
      <c r="H59" t="s">
        <v>241</v>
      </c>
      <c r="J59">
        <v>2006</v>
      </c>
      <c r="K59">
        <v>0.85</v>
      </c>
      <c r="R59">
        <v>12.6144</v>
      </c>
      <c r="S59">
        <v>1.13636363636364</v>
      </c>
      <c r="T59">
        <v>197.25458823529399</v>
      </c>
      <c r="V59" t="s">
        <v>79</v>
      </c>
      <c r="W59" t="s">
        <v>184</v>
      </c>
    </row>
    <row r="60" spans="1:23" ht="13.15" customHeight="1" x14ac:dyDescent="0.2">
      <c r="A60" t="s">
        <v>3</v>
      </c>
      <c r="B60" t="s">
        <v>252</v>
      </c>
      <c r="C60" t="s">
        <v>253</v>
      </c>
      <c r="D60" t="s">
        <v>6</v>
      </c>
      <c r="E60" t="s">
        <v>28</v>
      </c>
      <c r="I60" t="s">
        <v>173</v>
      </c>
      <c r="J60">
        <v>2006</v>
      </c>
      <c r="L60" t="s">
        <v>24</v>
      </c>
      <c r="U60" t="s">
        <v>201</v>
      </c>
    </row>
    <row r="61" spans="1:23" ht="13.15" customHeight="1" x14ac:dyDescent="0.2">
      <c r="A61" t="s">
        <v>3</v>
      </c>
      <c r="F61" t="s">
        <v>241</v>
      </c>
      <c r="H61" t="s">
        <v>241</v>
      </c>
      <c r="J61">
        <v>2006</v>
      </c>
      <c r="K61">
        <v>0.85</v>
      </c>
      <c r="R61">
        <v>10</v>
      </c>
      <c r="S61">
        <v>1.0204081632653099</v>
      </c>
      <c r="T61">
        <v>80</v>
      </c>
      <c r="V61" t="s">
        <v>79</v>
      </c>
      <c r="W61" t="s">
        <v>184</v>
      </c>
    </row>
    <row r="62" spans="1:23" ht="13.15" customHeight="1" x14ac:dyDescent="0.2">
      <c r="B62" t="s">
        <v>254</v>
      </c>
      <c r="C62" t="s">
        <v>255</v>
      </c>
      <c r="D62" t="s">
        <v>6</v>
      </c>
      <c r="E62" t="s">
        <v>28</v>
      </c>
      <c r="I62" t="s">
        <v>173</v>
      </c>
      <c r="J62">
        <v>2006</v>
      </c>
      <c r="L62" t="s">
        <v>24</v>
      </c>
      <c r="U62" t="s">
        <v>201</v>
      </c>
    </row>
    <row r="63" spans="1:23" ht="13.15" customHeight="1" x14ac:dyDescent="0.2">
      <c r="F63" t="s">
        <v>180</v>
      </c>
      <c r="H63" t="s">
        <v>241</v>
      </c>
      <c r="J63">
        <v>2006</v>
      </c>
      <c r="K63">
        <v>0.85</v>
      </c>
      <c r="R63">
        <v>12.6144</v>
      </c>
      <c r="S63">
        <v>1.1111111111111101</v>
      </c>
      <c r="T63">
        <v>197.25458823529399</v>
      </c>
      <c r="V63" t="s">
        <v>79</v>
      </c>
      <c r="W63" t="s">
        <v>184</v>
      </c>
    </row>
    <row r="64" spans="1:23" ht="13.15" customHeight="1" x14ac:dyDescent="0.2">
      <c r="B64" t="s">
        <v>256</v>
      </c>
      <c r="C64" t="s">
        <v>257</v>
      </c>
      <c r="D64" t="s">
        <v>6</v>
      </c>
      <c r="E64" t="s">
        <v>28</v>
      </c>
      <c r="I64" t="s">
        <v>173</v>
      </c>
      <c r="J64">
        <v>2006</v>
      </c>
      <c r="L64" t="s">
        <v>24</v>
      </c>
      <c r="U64" t="s">
        <v>201</v>
      </c>
    </row>
    <row r="65" spans="2:25" ht="13.15" customHeight="1" x14ac:dyDescent="0.2">
      <c r="F65" t="s">
        <v>222</v>
      </c>
      <c r="H65" t="s">
        <v>241</v>
      </c>
      <c r="J65">
        <v>2006</v>
      </c>
      <c r="K65">
        <v>0.85</v>
      </c>
      <c r="R65">
        <v>12.6144</v>
      </c>
      <c r="S65">
        <v>1.1111111111111101</v>
      </c>
      <c r="T65">
        <v>197.25458823529399</v>
      </c>
      <c r="V65" t="s">
        <v>79</v>
      </c>
      <c r="W65" t="s">
        <v>184</v>
      </c>
    </row>
    <row r="66" spans="2:25" ht="13.15" customHeight="1" x14ac:dyDescent="0.2">
      <c r="B66" t="s">
        <v>258</v>
      </c>
      <c r="C66" t="s">
        <v>259</v>
      </c>
      <c r="D66" t="s">
        <v>88</v>
      </c>
      <c r="E66" t="s">
        <v>172</v>
      </c>
      <c r="I66" t="s">
        <v>173</v>
      </c>
      <c r="J66">
        <v>2006</v>
      </c>
      <c r="L66" t="s">
        <v>79</v>
      </c>
      <c r="U66" t="s">
        <v>201</v>
      </c>
    </row>
    <row r="67" spans="2:25" ht="13.15" customHeight="1" x14ac:dyDescent="0.2">
      <c r="F67" t="s">
        <v>179</v>
      </c>
      <c r="H67" t="s">
        <v>165</v>
      </c>
      <c r="J67">
        <v>2006</v>
      </c>
      <c r="K67" t="s">
        <v>182</v>
      </c>
      <c r="R67">
        <v>86.363636363636402</v>
      </c>
      <c r="S67">
        <v>7.5</v>
      </c>
      <c r="T67">
        <v>1100</v>
      </c>
      <c r="V67" t="s">
        <v>260</v>
      </c>
      <c r="W67" t="s">
        <v>261</v>
      </c>
    </row>
    <row r="68" spans="2:25" ht="13.15" customHeight="1" x14ac:dyDescent="0.2">
      <c r="H68" t="s">
        <v>262</v>
      </c>
      <c r="J68">
        <v>2006</v>
      </c>
      <c r="V68" t="s">
        <v>79</v>
      </c>
    </row>
    <row r="69" spans="2:25" ht="13.15" customHeight="1" x14ac:dyDescent="0.2">
      <c r="B69" t="s">
        <v>263</v>
      </c>
      <c r="C69" t="s">
        <v>264</v>
      </c>
      <c r="D69" t="s">
        <v>88</v>
      </c>
      <c r="E69" t="s">
        <v>172</v>
      </c>
      <c r="I69" t="s">
        <v>265</v>
      </c>
      <c r="J69">
        <v>2006</v>
      </c>
      <c r="L69" t="s">
        <v>79</v>
      </c>
      <c r="U69" t="s">
        <v>201</v>
      </c>
    </row>
    <row r="70" spans="2:25" ht="13.15" customHeight="1" x14ac:dyDescent="0.2">
      <c r="F70" t="s">
        <v>179</v>
      </c>
      <c r="H70" t="s">
        <v>165</v>
      </c>
      <c r="J70">
        <v>2006</v>
      </c>
      <c r="K70" t="s">
        <v>182</v>
      </c>
      <c r="R70">
        <v>86.363636363636402</v>
      </c>
      <c r="S70">
        <v>6.7549999999999999</v>
      </c>
      <c r="T70">
        <v>1312.55</v>
      </c>
      <c r="V70" t="s">
        <v>260</v>
      </c>
      <c r="W70" t="s">
        <v>261</v>
      </c>
    </row>
    <row r="71" spans="2:25" ht="13.15" customHeight="1" x14ac:dyDescent="0.2">
      <c r="H71" t="s">
        <v>262</v>
      </c>
      <c r="J71">
        <v>2006</v>
      </c>
      <c r="V71" t="s">
        <v>79</v>
      </c>
    </row>
    <row r="72" spans="2:25" ht="13.15" customHeight="1" x14ac:dyDescent="0.2">
      <c r="B72" t="s">
        <v>266</v>
      </c>
      <c r="C72" t="s">
        <v>267</v>
      </c>
      <c r="D72" t="s">
        <v>88</v>
      </c>
      <c r="E72" t="s">
        <v>172</v>
      </c>
      <c r="I72" t="s">
        <v>173</v>
      </c>
      <c r="J72">
        <v>2006</v>
      </c>
      <c r="L72" t="s">
        <v>79</v>
      </c>
      <c r="U72" t="s">
        <v>201</v>
      </c>
    </row>
    <row r="73" spans="2:25" ht="13.15" customHeight="1" x14ac:dyDescent="0.2">
      <c r="F73" t="s">
        <v>268</v>
      </c>
      <c r="H73" t="s">
        <v>165</v>
      </c>
      <c r="J73">
        <v>2006</v>
      </c>
      <c r="K73" t="s">
        <v>182</v>
      </c>
      <c r="R73">
        <v>86.363636363636402</v>
      </c>
      <c r="S73">
        <v>1.44</v>
      </c>
      <c r="T73">
        <v>750</v>
      </c>
      <c r="V73" t="s">
        <v>260</v>
      </c>
      <c r="W73" t="s">
        <v>261</v>
      </c>
    </row>
    <row r="74" spans="2:25" ht="13.15" customHeight="1" x14ac:dyDescent="0.2">
      <c r="F74" t="s">
        <v>179</v>
      </c>
      <c r="H74" t="s">
        <v>262</v>
      </c>
      <c r="J74">
        <v>2006</v>
      </c>
      <c r="S74">
        <v>10.08</v>
      </c>
      <c r="V74" t="s">
        <v>79</v>
      </c>
    </row>
    <row r="75" spans="2:25" ht="13.15" customHeight="1" x14ac:dyDescent="0.2">
      <c r="B75" t="s">
        <v>269</v>
      </c>
      <c r="C75" t="s">
        <v>270</v>
      </c>
      <c r="D75" t="s">
        <v>88</v>
      </c>
      <c r="E75" t="s">
        <v>172</v>
      </c>
      <c r="H75" t="s">
        <v>271</v>
      </c>
      <c r="I75" t="s">
        <v>173</v>
      </c>
      <c r="J75">
        <v>2006</v>
      </c>
      <c r="L75" t="s">
        <v>79</v>
      </c>
      <c r="U75" t="s">
        <v>201</v>
      </c>
      <c r="V75" t="s">
        <v>79</v>
      </c>
    </row>
    <row r="76" spans="2:25" ht="13.15" customHeight="1" x14ac:dyDescent="0.2">
      <c r="F76" t="s">
        <v>212</v>
      </c>
      <c r="J76">
        <v>2006</v>
      </c>
      <c r="K76" t="s">
        <v>182</v>
      </c>
      <c r="O76" t="s">
        <v>272</v>
      </c>
      <c r="R76" t="s">
        <v>273</v>
      </c>
      <c r="S76">
        <v>0</v>
      </c>
      <c r="T76">
        <v>125</v>
      </c>
      <c r="W76" t="s">
        <v>273</v>
      </c>
    </row>
    <row r="77" spans="2:25" ht="13.15" customHeight="1" x14ac:dyDescent="0.2">
      <c r="F77" t="s">
        <v>274</v>
      </c>
      <c r="J77">
        <v>2006</v>
      </c>
      <c r="S77">
        <v>3.4</v>
      </c>
    </row>
    <row r="78" spans="2:25" ht="13.15" customHeight="1" x14ac:dyDescent="0.2">
      <c r="F78" t="s">
        <v>66</v>
      </c>
      <c r="J78">
        <v>2006</v>
      </c>
      <c r="S78">
        <v>5.7971014492753598E-3</v>
      </c>
    </row>
    <row r="79" spans="2:25" ht="13.15" customHeight="1" x14ac:dyDescent="0.2">
      <c r="F79" t="s">
        <v>179</v>
      </c>
      <c r="J79">
        <v>2006</v>
      </c>
      <c r="S79">
        <v>0.25</v>
      </c>
    </row>
    <row r="80" spans="2:25" ht="13.15" customHeight="1" x14ac:dyDescent="0.2">
      <c r="B80" t="s">
        <v>275</v>
      </c>
      <c r="C80" t="s">
        <v>276</v>
      </c>
      <c r="D80" t="s">
        <v>88</v>
      </c>
      <c r="E80" t="s">
        <v>172</v>
      </c>
      <c r="H80" t="s">
        <v>271</v>
      </c>
      <c r="I80" t="s">
        <v>277</v>
      </c>
      <c r="J80">
        <v>2006</v>
      </c>
      <c r="L80" t="s">
        <v>79</v>
      </c>
      <c r="U80" t="s">
        <v>177</v>
      </c>
      <c r="V80" t="s">
        <v>79</v>
      </c>
      <c r="Y80">
        <v>2020</v>
      </c>
    </row>
    <row r="81" spans="1:24" ht="13.15" customHeight="1" x14ac:dyDescent="0.2">
      <c r="F81" t="s">
        <v>66</v>
      </c>
      <c r="J81" t="s">
        <v>31</v>
      </c>
      <c r="K81" t="s">
        <v>182</v>
      </c>
      <c r="M81">
        <v>1</v>
      </c>
      <c r="R81" t="s">
        <v>278</v>
      </c>
      <c r="T81">
        <v>145</v>
      </c>
      <c r="W81" t="s">
        <v>273</v>
      </c>
    </row>
    <row r="82" spans="1:24" ht="13.15" customHeight="1" x14ac:dyDescent="0.2">
      <c r="F82" t="s">
        <v>209</v>
      </c>
      <c r="J82" t="s">
        <v>31</v>
      </c>
    </row>
    <row r="83" spans="1:24" ht="13.15" customHeight="1" x14ac:dyDescent="0.2">
      <c r="F83" t="s">
        <v>274</v>
      </c>
      <c r="J83" t="s">
        <v>31</v>
      </c>
    </row>
    <row r="84" spans="1:24" ht="13.15" customHeight="1" x14ac:dyDescent="0.2">
      <c r="F84" t="s">
        <v>179</v>
      </c>
      <c r="J84" t="s">
        <v>31</v>
      </c>
    </row>
    <row r="85" spans="1:24" ht="13.15" customHeight="1" x14ac:dyDescent="0.2">
      <c r="F85" t="s">
        <v>279</v>
      </c>
      <c r="J85">
        <v>2010</v>
      </c>
    </row>
    <row r="86" spans="1:24" ht="13.15" customHeight="1" x14ac:dyDescent="0.2">
      <c r="B86" t="s">
        <v>280</v>
      </c>
      <c r="C86" t="s">
        <v>281</v>
      </c>
      <c r="D86" t="s">
        <v>88</v>
      </c>
      <c r="E86" t="s">
        <v>172</v>
      </c>
      <c r="H86" t="s">
        <v>282</v>
      </c>
      <c r="I86" t="s">
        <v>173</v>
      </c>
      <c r="J86">
        <v>2006</v>
      </c>
      <c r="L86" t="s">
        <v>79</v>
      </c>
      <c r="N86">
        <v>1</v>
      </c>
      <c r="U86" t="s">
        <v>177</v>
      </c>
    </row>
    <row r="87" spans="1:24" ht="13.15" customHeight="1" x14ac:dyDescent="0.2">
      <c r="G87" t="s">
        <v>179</v>
      </c>
      <c r="J87">
        <v>2006</v>
      </c>
      <c r="K87" t="s">
        <v>182</v>
      </c>
      <c r="R87" t="s">
        <v>283</v>
      </c>
      <c r="S87">
        <v>9999</v>
      </c>
      <c r="T87" t="s">
        <v>284</v>
      </c>
      <c r="W87" t="s">
        <v>283</v>
      </c>
    </row>
    <row r="88" spans="1:24" ht="13.15" customHeight="1" x14ac:dyDescent="0.2">
      <c r="G88" t="s">
        <v>180</v>
      </c>
      <c r="J88">
        <v>2006</v>
      </c>
      <c r="S88">
        <v>9999</v>
      </c>
    </row>
    <row r="89" spans="1:24" ht="13.15" customHeight="1" x14ac:dyDescent="0.2">
      <c r="F89" t="s">
        <v>285</v>
      </c>
      <c r="J89">
        <v>2006</v>
      </c>
      <c r="X89">
        <v>0.2</v>
      </c>
    </row>
    <row r="90" spans="1:24" ht="13.15" customHeight="1" x14ac:dyDescent="0.2">
      <c r="F90" t="s">
        <v>271</v>
      </c>
      <c r="J90">
        <v>2006</v>
      </c>
    </row>
    <row r="91" spans="1:24" ht="13.15" customHeight="1" x14ac:dyDescent="0.2">
      <c r="A91" t="s">
        <v>3</v>
      </c>
      <c r="B91" t="s">
        <v>286</v>
      </c>
      <c r="C91" t="s">
        <v>287</v>
      </c>
      <c r="D91" t="s">
        <v>88</v>
      </c>
      <c r="E91" t="s">
        <v>172</v>
      </c>
      <c r="I91" t="s">
        <v>277</v>
      </c>
      <c r="J91">
        <v>2006</v>
      </c>
      <c r="L91" t="s">
        <v>79</v>
      </c>
      <c r="U91" t="s">
        <v>177</v>
      </c>
    </row>
    <row r="92" spans="1:24" ht="13.15" customHeight="1" x14ac:dyDescent="0.2">
      <c r="A92" t="s">
        <v>3</v>
      </c>
      <c r="F92" t="s">
        <v>179</v>
      </c>
      <c r="H92" t="s">
        <v>282</v>
      </c>
      <c r="J92">
        <v>2006</v>
      </c>
      <c r="K92" t="s">
        <v>182</v>
      </c>
      <c r="R92" t="s">
        <v>283</v>
      </c>
      <c r="S92">
        <v>0.315</v>
      </c>
      <c r="T92" t="s">
        <v>288</v>
      </c>
      <c r="V92" t="s">
        <v>79</v>
      </c>
      <c r="W92" t="s">
        <v>283</v>
      </c>
    </row>
    <row r="93" spans="1:24" ht="13.15" customHeight="1" x14ac:dyDescent="0.2">
      <c r="A93" t="s">
        <v>3</v>
      </c>
      <c r="F93" t="s">
        <v>180</v>
      </c>
      <c r="J93">
        <v>2006</v>
      </c>
      <c r="S93">
        <v>1</v>
      </c>
    </row>
    <row r="94" spans="1:24" ht="13.15" customHeight="1" x14ac:dyDescent="0.2">
      <c r="A94" t="s">
        <v>3</v>
      </c>
      <c r="F94" t="s">
        <v>285</v>
      </c>
      <c r="J94">
        <v>2006</v>
      </c>
      <c r="S94">
        <v>0.1</v>
      </c>
    </row>
    <row r="95" spans="1:24" ht="13.15" customHeight="1" x14ac:dyDescent="0.2">
      <c r="A95" t="s">
        <v>3</v>
      </c>
      <c r="F95" t="s">
        <v>271</v>
      </c>
      <c r="J95">
        <v>2006</v>
      </c>
      <c r="S95">
        <v>1</v>
      </c>
    </row>
    <row r="96" spans="1:24" ht="13.15" customHeight="1" x14ac:dyDescent="0.2">
      <c r="B96" t="s">
        <v>289</v>
      </c>
      <c r="C96" t="s">
        <v>290</v>
      </c>
      <c r="D96" t="s">
        <v>88</v>
      </c>
      <c r="E96" t="s">
        <v>172</v>
      </c>
      <c r="H96" t="s">
        <v>271</v>
      </c>
      <c r="I96" t="s">
        <v>173</v>
      </c>
      <c r="J96">
        <v>2006</v>
      </c>
      <c r="L96" t="s">
        <v>79</v>
      </c>
      <c r="U96" t="s">
        <v>201</v>
      </c>
      <c r="V96">
        <v>1</v>
      </c>
    </row>
    <row r="97" spans="2:23" ht="13.15" customHeight="1" x14ac:dyDescent="0.2">
      <c r="F97" t="s">
        <v>217</v>
      </c>
      <c r="J97">
        <v>2006</v>
      </c>
      <c r="K97" t="s">
        <v>182</v>
      </c>
      <c r="O97" t="s">
        <v>272</v>
      </c>
      <c r="R97" t="s">
        <v>273</v>
      </c>
      <c r="S97">
        <v>6</v>
      </c>
      <c r="T97" t="s">
        <v>291</v>
      </c>
      <c r="W97" t="s">
        <v>273</v>
      </c>
    </row>
    <row r="98" spans="2:23" ht="13.15" customHeight="1" x14ac:dyDescent="0.2">
      <c r="F98" t="s">
        <v>66</v>
      </c>
      <c r="J98">
        <v>2006</v>
      </c>
      <c r="S98">
        <v>5.7971014492753598E-3</v>
      </c>
    </row>
    <row r="99" spans="2:23" ht="13.15" customHeight="1" x14ac:dyDescent="0.2">
      <c r="F99" t="s">
        <v>180</v>
      </c>
      <c r="J99">
        <v>2006</v>
      </c>
      <c r="S99">
        <v>0.1</v>
      </c>
    </row>
    <row r="100" spans="2:23" ht="13.15" customHeight="1" x14ac:dyDescent="0.2">
      <c r="F100" t="s">
        <v>179</v>
      </c>
      <c r="J100">
        <v>2006</v>
      </c>
      <c r="S100">
        <v>0.3</v>
      </c>
    </row>
    <row r="101" spans="2:23" ht="13.15" customHeight="1" x14ac:dyDescent="0.2">
      <c r="B101" t="s">
        <v>292</v>
      </c>
      <c r="C101" t="s">
        <v>293</v>
      </c>
      <c r="D101" t="s">
        <v>88</v>
      </c>
      <c r="E101" t="s">
        <v>172</v>
      </c>
      <c r="I101" t="s">
        <v>173</v>
      </c>
      <c r="J101">
        <v>2006</v>
      </c>
      <c r="L101" t="s">
        <v>79</v>
      </c>
      <c r="U101" t="s">
        <v>14</v>
      </c>
    </row>
    <row r="102" spans="2:23" ht="13.15" customHeight="1" x14ac:dyDescent="0.2">
      <c r="F102" t="s">
        <v>179</v>
      </c>
      <c r="H102" t="s">
        <v>294</v>
      </c>
      <c r="J102">
        <v>2006</v>
      </c>
      <c r="K102" t="s">
        <v>182</v>
      </c>
      <c r="R102" t="s">
        <v>177</v>
      </c>
      <c r="S102">
        <v>2</v>
      </c>
      <c r="T102" t="s">
        <v>178</v>
      </c>
      <c r="V102" t="s">
        <v>295</v>
      </c>
    </row>
    <row r="103" spans="2:23" ht="13.15" customHeight="1" x14ac:dyDescent="0.2">
      <c r="F103" t="s">
        <v>222</v>
      </c>
      <c r="H103" t="s">
        <v>296</v>
      </c>
      <c r="J103">
        <v>2006</v>
      </c>
      <c r="S103">
        <v>1</v>
      </c>
      <c r="V103" t="s">
        <v>79</v>
      </c>
    </row>
    <row r="104" spans="2:23" ht="13.15" customHeight="1" x14ac:dyDescent="0.2">
      <c r="F104" t="s">
        <v>217</v>
      </c>
      <c r="J104">
        <v>2006</v>
      </c>
      <c r="S104">
        <v>3.5</v>
      </c>
    </row>
    <row r="105" spans="2:23" ht="13.15" customHeight="1" x14ac:dyDescent="0.2">
      <c r="F105" t="s">
        <v>297</v>
      </c>
      <c r="J105">
        <v>2006</v>
      </c>
      <c r="S105">
        <v>1.04</v>
      </c>
    </row>
    <row r="106" spans="2:23" ht="13.15" customHeight="1" x14ac:dyDescent="0.2">
      <c r="B106" t="s">
        <v>298</v>
      </c>
      <c r="C106" t="s">
        <v>299</v>
      </c>
      <c r="D106" t="s">
        <v>88</v>
      </c>
      <c r="E106" t="s">
        <v>172</v>
      </c>
      <c r="H106" t="s">
        <v>297</v>
      </c>
      <c r="I106" t="s">
        <v>173</v>
      </c>
      <c r="J106">
        <v>2006</v>
      </c>
      <c r="L106" t="s">
        <v>79</v>
      </c>
      <c r="U106" t="s">
        <v>14</v>
      </c>
      <c r="V106" t="s">
        <v>79</v>
      </c>
    </row>
    <row r="107" spans="2:23" ht="13.15" customHeight="1" x14ac:dyDescent="0.2">
      <c r="F107" t="s">
        <v>217</v>
      </c>
      <c r="J107">
        <v>2006</v>
      </c>
      <c r="K107" t="s">
        <v>182</v>
      </c>
      <c r="R107" t="s">
        <v>300</v>
      </c>
      <c r="S107">
        <v>1</v>
      </c>
      <c r="T107" t="s">
        <v>301</v>
      </c>
    </row>
    <row r="108" spans="2:23" ht="13.15" customHeight="1" x14ac:dyDescent="0.2">
      <c r="F108" t="s">
        <v>209</v>
      </c>
      <c r="J108">
        <v>2006</v>
      </c>
      <c r="S108">
        <v>1.6</v>
      </c>
    </row>
    <row r="109" spans="2:23" ht="13.15" customHeight="1" x14ac:dyDescent="0.2">
      <c r="F109" t="s">
        <v>66</v>
      </c>
      <c r="J109">
        <v>2006</v>
      </c>
      <c r="S109">
        <v>2.4300000000000002</v>
      </c>
    </row>
    <row r="110" spans="2:23" ht="13.15" customHeight="1" x14ac:dyDescent="0.2">
      <c r="F110" t="s">
        <v>180</v>
      </c>
      <c r="J110">
        <v>2006</v>
      </c>
      <c r="S110">
        <v>1</v>
      </c>
    </row>
    <row r="111" spans="2:23" ht="13.15" customHeight="1" x14ac:dyDescent="0.2">
      <c r="F111" t="s">
        <v>212</v>
      </c>
      <c r="J111">
        <v>2006</v>
      </c>
      <c r="S111">
        <v>1.9</v>
      </c>
    </row>
    <row r="112" spans="2:23" ht="13.15" customHeight="1" x14ac:dyDescent="0.2">
      <c r="F112" t="s">
        <v>302</v>
      </c>
      <c r="J112">
        <v>2006</v>
      </c>
      <c r="S112">
        <v>1</v>
      </c>
    </row>
    <row r="113" spans="2:25" ht="13.15" customHeight="1" x14ac:dyDescent="0.2">
      <c r="F113" t="s">
        <v>179</v>
      </c>
      <c r="J113">
        <v>2006</v>
      </c>
      <c r="S113">
        <v>1.35</v>
      </c>
    </row>
    <row r="114" spans="2:25" ht="13.15" customHeight="1" x14ac:dyDescent="0.2">
      <c r="F114" t="s">
        <v>294</v>
      </c>
      <c r="J114">
        <v>2006</v>
      </c>
      <c r="S114">
        <v>1.04</v>
      </c>
    </row>
    <row r="115" spans="2:25" ht="13.15" customHeight="1" x14ac:dyDescent="0.2">
      <c r="B115" t="s">
        <v>303</v>
      </c>
      <c r="C115" t="s">
        <v>304</v>
      </c>
      <c r="D115" t="s">
        <v>88</v>
      </c>
      <c r="E115" t="s">
        <v>172</v>
      </c>
      <c r="H115" t="s">
        <v>297</v>
      </c>
      <c r="I115" t="s">
        <v>173</v>
      </c>
      <c r="J115">
        <v>2006</v>
      </c>
      <c r="L115" t="s">
        <v>79</v>
      </c>
      <c r="U115" t="s">
        <v>14</v>
      </c>
      <c r="V115" t="s">
        <v>79</v>
      </c>
    </row>
    <row r="116" spans="2:25" ht="13.15" customHeight="1" x14ac:dyDescent="0.2">
      <c r="F116" t="s">
        <v>302</v>
      </c>
      <c r="J116">
        <v>2006</v>
      </c>
      <c r="K116" t="s">
        <v>182</v>
      </c>
      <c r="R116" t="s">
        <v>305</v>
      </c>
      <c r="S116">
        <v>1</v>
      </c>
      <c r="T116" t="s">
        <v>306</v>
      </c>
    </row>
    <row r="117" spans="2:25" ht="13.15" customHeight="1" x14ac:dyDescent="0.2">
      <c r="F117" t="s">
        <v>66</v>
      </c>
      <c r="J117">
        <v>2006</v>
      </c>
      <c r="S117">
        <v>3.2</v>
      </c>
    </row>
    <row r="118" spans="2:25" ht="13.15" customHeight="1" x14ac:dyDescent="0.2">
      <c r="F118" t="s">
        <v>217</v>
      </c>
      <c r="J118">
        <v>2006</v>
      </c>
      <c r="S118">
        <v>10</v>
      </c>
    </row>
    <row r="119" spans="2:25" ht="13.15" customHeight="1" x14ac:dyDescent="0.2">
      <c r="F119" t="s">
        <v>179</v>
      </c>
      <c r="J119">
        <v>2006</v>
      </c>
      <c r="S119">
        <v>10</v>
      </c>
    </row>
    <row r="120" spans="2:25" ht="13.15" customHeight="1" x14ac:dyDescent="0.2">
      <c r="F120" t="s">
        <v>294</v>
      </c>
      <c r="J120">
        <v>2006</v>
      </c>
      <c r="S120">
        <v>1.04</v>
      </c>
    </row>
    <row r="121" spans="2:25" ht="13.15" customHeight="1" x14ac:dyDescent="0.2">
      <c r="B121" t="s">
        <v>307</v>
      </c>
      <c r="C121" t="s">
        <v>308</v>
      </c>
      <c r="D121" t="s">
        <v>88</v>
      </c>
      <c r="E121" t="s">
        <v>172</v>
      </c>
      <c r="H121" t="s">
        <v>309</v>
      </c>
      <c r="I121" t="s">
        <v>173</v>
      </c>
      <c r="J121">
        <v>2006</v>
      </c>
      <c r="L121" t="s">
        <v>79</v>
      </c>
      <c r="U121" t="s">
        <v>177</v>
      </c>
      <c r="V121" t="s">
        <v>79</v>
      </c>
    </row>
    <row r="122" spans="2:25" ht="13.15" customHeight="1" x14ac:dyDescent="0.2">
      <c r="F122" t="s">
        <v>66</v>
      </c>
      <c r="J122">
        <v>2006</v>
      </c>
      <c r="K122" t="s">
        <v>182</v>
      </c>
      <c r="R122" t="s">
        <v>284</v>
      </c>
      <c r="S122">
        <v>3</v>
      </c>
      <c r="T122" t="s">
        <v>310</v>
      </c>
      <c r="W122" t="s">
        <v>311</v>
      </c>
    </row>
    <row r="123" spans="2:25" ht="13.15" customHeight="1" x14ac:dyDescent="0.2">
      <c r="F123" t="s">
        <v>179</v>
      </c>
      <c r="J123">
        <v>2006</v>
      </c>
      <c r="S123">
        <v>5.5</v>
      </c>
    </row>
    <row r="124" spans="2:25" ht="13.15" customHeight="1" x14ac:dyDescent="0.2">
      <c r="B124" t="s">
        <v>312</v>
      </c>
      <c r="C124" t="s">
        <v>313</v>
      </c>
      <c r="D124" t="s">
        <v>88</v>
      </c>
      <c r="E124" t="s">
        <v>172</v>
      </c>
      <c r="H124" t="s">
        <v>309</v>
      </c>
      <c r="I124" t="s">
        <v>277</v>
      </c>
      <c r="J124">
        <v>2006</v>
      </c>
      <c r="L124" t="s">
        <v>79</v>
      </c>
      <c r="U124" t="s">
        <v>201</v>
      </c>
      <c r="V124" t="s">
        <v>79</v>
      </c>
    </row>
    <row r="125" spans="2:25" ht="13.15" customHeight="1" x14ac:dyDescent="0.2">
      <c r="F125" t="s">
        <v>66</v>
      </c>
      <c r="J125" t="s">
        <v>31</v>
      </c>
      <c r="K125" t="s">
        <v>182</v>
      </c>
      <c r="R125" t="s">
        <v>314</v>
      </c>
      <c r="S125">
        <v>2.25</v>
      </c>
      <c r="T125" t="s">
        <v>315</v>
      </c>
      <c r="W125" t="s">
        <v>311</v>
      </c>
    </row>
    <row r="126" spans="2:25" ht="13.15" customHeight="1" x14ac:dyDescent="0.2">
      <c r="F126" t="s">
        <v>179</v>
      </c>
      <c r="J126" t="s">
        <v>31</v>
      </c>
      <c r="S126">
        <v>4.125</v>
      </c>
    </row>
    <row r="127" spans="2:25" ht="13.15" customHeight="1" x14ac:dyDescent="0.2">
      <c r="B127" t="s">
        <v>316</v>
      </c>
      <c r="C127" t="s">
        <v>317</v>
      </c>
      <c r="D127" t="s">
        <v>88</v>
      </c>
      <c r="E127" t="s">
        <v>172</v>
      </c>
      <c r="H127" t="s">
        <v>309</v>
      </c>
      <c r="I127" t="s">
        <v>277</v>
      </c>
      <c r="J127">
        <v>2006</v>
      </c>
      <c r="L127" t="s">
        <v>79</v>
      </c>
      <c r="U127" t="s">
        <v>201</v>
      </c>
      <c r="V127" t="s">
        <v>79</v>
      </c>
      <c r="Y127">
        <v>2020</v>
      </c>
    </row>
    <row r="128" spans="2:25" ht="13.15" customHeight="1" x14ac:dyDescent="0.2">
      <c r="F128" t="s">
        <v>66</v>
      </c>
      <c r="J128" t="s">
        <v>31</v>
      </c>
      <c r="K128" t="s">
        <v>182</v>
      </c>
      <c r="R128">
        <f>R125*Multipliers!B2</f>
        <v>15.600000000000001</v>
      </c>
      <c r="S128">
        <f>S125*Multipliers!B5</f>
        <v>2.2760347105234455</v>
      </c>
      <c r="T128">
        <f>T125*Multipliers!B6</f>
        <v>243.44027777777777</v>
      </c>
      <c r="W128">
        <f>W125*Multipliers!B7</f>
        <v>80.946969696969703</v>
      </c>
    </row>
    <row r="129" spans="2:25" ht="13.15" customHeight="1" x14ac:dyDescent="0.2">
      <c r="F129" t="s">
        <v>179</v>
      </c>
      <c r="J129" t="s">
        <v>31</v>
      </c>
      <c r="S129">
        <f>S126*Multipliers!B4</f>
        <v>4.5273242914400225</v>
      </c>
    </row>
    <row r="130" spans="2:25" ht="13.15" customHeight="1" x14ac:dyDescent="0.2">
      <c r="B130" t="s">
        <v>318</v>
      </c>
      <c r="C130" t="s">
        <v>319</v>
      </c>
      <c r="D130" t="s">
        <v>88</v>
      </c>
      <c r="E130" t="s">
        <v>172</v>
      </c>
      <c r="H130" t="s">
        <v>320</v>
      </c>
      <c r="I130" t="s">
        <v>173</v>
      </c>
      <c r="J130">
        <v>2006</v>
      </c>
      <c r="L130" t="s">
        <v>79</v>
      </c>
      <c r="U130" t="s">
        <v>201</v>
      </c>
      <c r="V130" t="s">
        <v>79</v>
      </c>
    </row>
    <row r="131" spans="2:25" ht="13.15" customHeight="1" x14ac:dyDescent="0.2">
      <c r="F131" t="s">
        <v>66</v>
      </c>
      <c r="J131">
        <v>2006</v>
      </c>
      <c r="K131" t="s">
        <v>182</v>
      </c>
      <c r="R131" t="s">
        <v>14</v>
      </c>
      <c r="S131">
        <v>5</v>
      </c>
      <c r="T131" t="s">
        <v>321</v>
      </c>
      <c r="W131" t="s">
        <v>311</v>
      </c>
    </row>
    <row r="132" spans="2:25" ht="13.15" customHeight="1" x14ac:dyDescent="0.2">
      <c r="F132" t="s">
        <v>217</v>
      </c>
      <c r="J132">
        <v>2006</v>
      </c>
      <c r="S132">
        <v>1</v>
      </c>
    </row>
    <row r="133" spans="2:25" ht="13.15" customHeight="1" x14ac:dyDescent="0.2">
      <c r="F133" t="s">
        <v>179</v>
      </c>
      <c r="J133">
        <v>2006</v>
      </c>
      <c r="S133">
        <v>6.52</v>
      </c>
    </row>
    <row r="134" spans="2:25" ht="13.15" customHeight="1" x14ac:dyDescent="0.2">
      <c r="B134" t="s">
        <v>322</v>
      </c>
      <c r="C134" t="s">
        <v>323</v>
      </c>
      <c r="D134" t="s">
        <v>88</v>
      </c>
      <c r="E134" t="s">
        <v>172</v>
      </c>
      <c r="H134" t="s">
        <v>320</v>
      </c>
      <c r="I134" t="s">
        <v>277</v>
      </c>
      <c r="J134">
        <v>2006</v>
      </c>
      <c r="L134" t="s">
        <v>79</v>
      </c>
      <c r="U134" t="s">
        <v>201</v>
      </c>
      <c r="V134" t="s">
        <v>79</v>
      </c>
    </row>
    <row r="135" spans="2:25" ht="13.15" customHeight="1" x14ac:dyDescent="0.2">
      <c r="F135" t="s">
        <v>66</v>
      </c>
      <c r="J135" t="s">
        <v>31</v>
      </c>
      <c r="K135" t="s">
        <v>182</v>
      </c>
      <c r="R135" t="s">
        <v>324</v>
      </c>
      <c r="S135">
        <v>3.75</v>
      </c>
      <c r="T135" t="s">
        <v>325</v>
      </c>
      <c r="W135" t="s">
        <v>311</v>
      </c>
    </row>
    <row r="136" spans="2:25" ht="13.15" customHeight="1" x14ac:dyDescent="0.2">
      <c r="F136" t="s">
        <v>217</v>
      </c>
      <c r="J136" t="s">
        <v>31</v>
      </c>
      <c r="S136">
        <v>0.75</v>
      </c>
    </row>
    <row r="137" spans="2:25" ht="13.15" customHeight="1" x14ac:dyDescent="0.2">
      <c r="F137" t="s">
        <v>179</v>
      </c>
      <c r="J137" t="s">
        <v>31</v>
      </c>
      <c r="S137">
        <v>4.8899999999999997</v>
      </c>
    </row>
    <row r="138" spans="2:25" ht="13.15" customHeight="1" x14ac:dyDescent="0.2">
      <c r="B138" t="s">
        <v>326</v>
      </c>
      <c r="C138" t="s">
        <v>327</v>
      </c>
      <c r="D138" t="s">
        <v>88</v>
      </c>
      <c r="E138" t="s">
        <v>172</v>
      </c>
      <c r="H138" t="s">
        <v>320</v>
      </c>
      <c r="I138" t="s">
        <v>277</v>
      </c>
      <c r="J138">
        <v>2006</v>
      </c>
      <c r="L138" t="s">
        <v>79</v>
      </c>
      <c r="U138" t="s">
        <v>201</v>
      </c>
      <c r="V138" t="s">
        <v>79</v>
      </c>
      <c r="Y138">
        <v>2020</v>
      </c>
    </row>
    <row r="139" spans="2:25" ht="13.15" customHeight="1" x14ac:dyDescent="0.2">
      <c r="F139" t="s">
        <v>66</v>
      </c>
      <c r="J139" t="s">
        <v>31</v>
      </c>
      <c r="K139" t="s">
        <v>182</v>
      </c>
      <c r="R139">
        <f>R135*Multipliers!B2</f>
        <v>28.6</v>
      </c>
      <c r="S139">
        <f>S135*Multipliers!B5</f>
        <v>3.7933911842057424</v>
      </c>
      <c r="T139">
        <f>T135*Multipliers!B6</f>
        <v>371.56673976608187</v>
      </c>
      <c r="W139">
        <f>W135*Multipliers!B7</f>
        <v>80.946969696969703</v>
      </c>
    </row>
    <row r="140" spans="2:25" ht="13.15" customHeight="1" x14ac:dyDescent="0.2">
      <c r="F140" t="s">
        <v>217</v>
      </c>
      <c r="J140" t="s">
        <v>31</v>
      </c>
      <c r="S140">
        <f>S136</f>
        <v>0.75</v>
      </c>
    </row>
    <row r="141" spans="2:25" ht="13.15" customHeight="1" x14ac:dyDescent="0.2">
      <c r="F141" t="s">
        <v>179</v>
      </c>
      <c r="J141" t="s">
        <v>31</v>
      </c>
      <c r="S141">
        <f>S137*Multipliers!B4</f>
        <v>5.3669371600343538</v>
      </c>
    </row>
    <row r="142" spans="2:25" ht="13.15" customHeight="1" x14ac:dyDescent="0.2">
      <c r="B142" t="s">
        <v>328</v>
      </c>
      <c r="C142" t="s">
        <v>329</v>
      </c>
      <c r="D142" t="s">
        <v>88</v>
      </c>
      <c r="E142" t="s">
        <v>172</v>
      </c>
      <c r="H142" t="s">
        <v>320</v>
      </c>
      <c r="I142" t="s">
        <v>173</v>
      </c>
      <c r="J142">
        <v>2006</v>
      </c>
      <c r="L142" t="s">
        <v>79</v>
      </c>
      <c r="U142" t="s">
        <v>177</v>
      </c>
      <c r="V142" t="s">
        <v>79</v>
      </c>
    </row>
    <row r="143" spans="2:25" ht="13.15" customHeight="1" x14ac:dyDescent="0.2">
      <c r="F143" t="s">
        <v>66</v>
      </c>
      <c r="J143">
        <v>2006</v>
      </c>
      <c r="K143" t="s">
        <v>182</v>
      </c>
      <c r="R143" t="s">
        <v>330</v>
      </c>
      <c r="S143">
        <v>3</v>
      </c>
      <c r="T143" t="s">
        <v>305</v>
      </c>
      <c r="W143" t="s">
        <v>331</v>
      </c>
    </row>
    <row r="144" spans="2:25" ht="13.15" customHeight="1" x14ac:dyDescent="0.2">
      <c r="F144" t="s">
        <v>217</v>
      </c>
      <c r="J144">
        <v>2006</v>
      </c>
      <c r="S144">
        <v>1</v>
      </c>
    </row>
    <row r="145" spans="2:25" ht="13.15" customHeight="1" x14ac:dyDescent="0.2">
      <c r="F145" t="s">
        <v>179</v>
      </c>
      <c r="J145">
        <v>2006</v>
      </c>
      <c r="S145">
        <v>4.5199999999999996</v>
      </c>
    </row>
    <row r="146" spans="2:25" ht="13.15" customHeight="1" x14ac:dyDescent="0.2">
      <c r="F146" t="s">
        <v>332</v>
      </c>
      <c r="J146">
        <v>2006</v>
      </c>
      <c r="S146">
        <v>1.2</v>
      </c>
    </row>
    <row r="147" spans="2:25" ht="13.15" customHeight="1" x14ac:dyDescent="0.2">
      <c r="F147" t="s">
        <v>333</v>
      </c>
      <c r="J147">
        <v>2006</v>
      </c>
      <c r="S147">
        <v>1.786</v>
      </c>
    </row>
    <row r="148" spans="2:25" ht="13.15" customHeight="1" x14ac:dyDescent="0.2">
      <c r="B148" t="s">
        <v>334</v>
      </c>
      <c r="C148" t="s">
        <v>335</v>
      </c>
      <c r="D148" t="s">
        <v>88</v>
      </c>
      <c r="E148" t="s">
        <v>172</v>
      </c>
      <c r="H148" t="s">
        <v>320</v>
      </c>
      <c r="I148" t="s">
        <v>277</v>
      </c>
      <c r="J148">
        <v>2006</v>
      </c>
      <c r="L148" t="s">
        <v>79</v>
      </c>
      <c r="U148" t="s">
        <v>177</v>
      </c>
      <c r="V148" t="s">
        <v>79</v>
      </c>
    </row>
    <row r="149" spans="2:25" ht="13.15" customHeight="1" x14ac:dyDescent="0.2">
      <c r="F149" t="s">
        <v>66</v>
      </c>
      <c r="J149">
        <v>2006</v>
      </c>
      <c r="K149" t="s">
        <v>182</v>
      </c>
      <c r="M149">
        <v>9999</v>
      </c>
      <c r="R149" t="s">
        <v>288</v>
      </c>
      <c r="T149" t="s">
        <v>186</v>
      </c>
      <c r="W149" t="s">
        <v>331</v>
      </c>
    </row>
    <row r="150" spans="2:25" ht="13.15" customHeight="1" x14ac:dyDescent="0.2">
      <c r="F150" t="s">
        <v>217</v>
      </c>
      <c r="J150">
        <v>2006</v>
      </c>
    </row>
    <row r="151" spans="2:25" ht="13.15" customHeight="1" x14ac:dyDescent="0.2">
      <c r="F151" t="s">
        <v>179</v>
      </c>
      <c r="J151">
        <v>2006</v>
      </c>
    </row>
    <row r="152" spans="2:25" ht="13.15" customHeight="1" x14ac:dyDescent="0.2">
      <c r="F152" t="s">
        <v>332</v>
      </c>
      <c r="J152">
        <v>2006</v>
      </c>
      <c r="S152">
        <v>1.2</v>
      </c>
    </row>
    <row r="153" spans="2:25" ht="13.15" customHeight="1" x14ac:dyDescent="0.2">
      <c r="F153" t="s">
        <v>333</v>
      </c>
      <c r="J153">
        <v>2006</v>
      </c>
      <c r="S153">
        <v>1.786</v>
      </c>
    </row>
    <row r="154" spans="2:25" ht="13.15" customHeight="1" x14ac:dyDescent="0.2">
      <c r="B154" t="s">
        <v>336</v>
      </c>
      <c r="C154" t="s">
        <v>337</v>
      </c>
      <c r="D154" t="s">
        <v>88</v>
      </c>
      <c r="E154" t="s">
        <v>172</v>
      </c>
      <c r="H154" t="s">
        <v>320</v>
      </c>
      <c r="I154" t="s">
        <v>277</v>
      </c>
      <c r="J154">
        <v>2006</v>
      </c>
      <c r="L154" t="s">
        <v>79</v>
      </c>
      <c r="U154" t="s">
        <v>177</v>
      </c>
      <c r="V154" t="s">
        <v>79</v>
      </c>
      <c r="Y154">
        <v>2020</v>
      </c>
    </row>
    <row r="155" spans="2:25" ht="13.15" customHeight="1" x14ac:dyDescent="0.2">
      <c r="F155" t="s">
        <v>66</v>
      </c>
      <c r="J155">
        <v>2006</v>
      </c>
      <c r="K155" t="s">
        <v>182</v>
      </c>
      <c r="M155">
        <v>0.14455280296266229</v>
      </c>
      <c r="R155">
        <f>R149*Multipliers!B2</f>
        <v>22.1</v>
      </c>
      <c r="T155">
        <f>T149*Multipliers!B6</f>
        <v>358.75409356725146</v>
      </c>
      <c r="W155">
        <f>W149*Multipliers!B7</f>
        <v>121.42045454545456</v>
      </c>
    </row>
    <row r="156" spans="2:25" ht="13.15" customHeight="1" x14ac:dyDescent="0.2">
      <c r="F156" t="s">
        <v>217</v>
      </c>
      <c r="J156">
        <v>2006</v>
      </c>
    </row>
    <row r="157" spans="2:25" ht="13.15" customHeight="1" x14ac:dyDescent="0.2">
      <c r="F157" t="s">
        <v>179</v>
      </c>
      <c r="J157">
        <v>2006</v>
      </c>
    </row>
    <row r="158" spans="2:25" ht="13.15" customHeight="1" x14ac:dyDescent="0.2">
      <c r="F158" t="s">
        <v>332</v>
      </c>
      <c r="J158">
        <v>2006</v>
      </c>
      <c r="S158">
        <v>1.2</v>
      </c>
    </row>
    <row r="159" spans="2:25" ht="13.15" customHeight="1" x14ac:dyDescent="0.2">
      <c r="F159" t="s">
        <v>333</v>
      </c>
      <c r="J159">
        <v>2006</v>
      </c>
      <c r="S159">
        <v>1.786</v>
      </c>
    </row>
    <row r="160" spans="2:25" x14ac:dyDescent="0.2">
      <c r="B160" t="s">
        <v>338</v>
      </c>
      <c r="C160" t="s">
        <v>339</v>
      </c>
      <c r="D160" t="s">
        <v>88</v>
      </c>
      <c r="E160" t="s">
        <v>172</v>
      </c>
      <c r="I160" t="s">
        <v>173</v>
      </c>
      <c r="J160">
        <v>2006</v>
      </c>
      <c r="L160" t="s">
        <v>79</v>
      </c>
      <c r="U160" t="s">
        <v>177</v>
      </c>
    </row>
    <row r="161" spans="1:25" x14ac:dyDescent="0.2">
      <c r="F161" t="s">
        <v>340</v>
      </c>
      <c r="H161" t="s">
        <v>341</v>
      </c>
      <c r="J161">
        <v>2006</v>
      </c>
      <c r="K161" t="s">
        <v>182</v>
      </c>
      <c r="O161" t="s">
        <v>342</v>
      </c>
      <c r="R161">
        <v>10</v>
      </c>
      <c r="S161">
        <v>3.75</v>
      </c>
      <c r="T161" t="s">
        <v>343</v>
      </c>
      <c r="V161" t="s">
        <v>79</v>
      </c>
      <c r="W161" t="s">
        <v>273</v>
      </c>
    </row>
    <row r="162" spans="1:25" x14ac:dyDescent="0.2">
      <c r="F162" t="s">
        <v>179</v>
      </c>
      <c r="J162">
        <v>2006</v>
      </c>
      <c r="S162">
        <v>0.252</v>
      </c>
    </row>
    <row r="163" spans="1:25" x14ac:dyDescent="0.2">
      <c r="F163" t="s">
        <v>333</v>
      </c>
      <c r="J163">
        <v>2006</v>
      </c>
      <c r="S163">
        <v>1.786</v>
      </c>
    </row>
    <row r="164" spans="1:25" x14ac:dyDescent="0.2">
      <c r="B164" t="s">
        <v>344</v>
      </c>
      <c r="C164" t="s">
        <v>345</v>
      </c>
      <c r="D164" t="s">
        <v>77</v>
      </c>
      <c r="E164" t="s">
        <v>28</v>
      </c>
      <c r="I164" t="s">
        <v>173</v>
      </c>
      <c r="J164">
        <v>2006</v>
      </c>
      <c r="L164" t="s">
        <v>79</v>
      </c>
      <c r="U164" t="s">
        <v>201</v>
      </c>
    </row>
    <row r="165" spans="1:25" x14ac:dyDescent="0.2">
      <c r="F165" t="s">
        <v>179</v>
      </c>
      <c r="H165" t="s">
        <v>0</v>
      </c>
      <c r="J165">
        <v>2006</v>
      </c>
      <c r="K165" t="s">
        <v>182</v>
      </c>
      <c r="R165">
        <v>1E-3</v>
      </c>
      <c r="S165" t="s">
        <v>79</v>
      </c>
      <c r="T165" t="s">
        <v>346</v>
      </c>
      <c r="V165">
        <v>1</v>
      </c>
      <c r="W165" t="s">
        <v>184</v>
      </c>
    </row>
    <row r="166" spans="1:25" x14ac:dyDescent="0.2">
      <c r="B166" t="s">
        <v>347</v>
      </c>
      <c r="C166" t="s">
        <v>348</v>
      </c>
      <c r="D166" t="s">
        <v>77</v>
      </c>
      <c r="E166" t="s">
        <v>28</v>
      </c>
      <c r="I166" t="s">
        <v>173</v>
      </c>
      <c r="J166">
        <v>2006</v>
      </c>
      <c r="L166" t="s">
        <v>79</v>
      </c>
      <c r="U166" t="s">
        <v>201</v>
      </c>
    </row>
    <row r="167" spans="1:25" x14ac:dyDescent="0.2">
      <c r="F167" t="s">
        <v>179</v>
      </c>
      <c r="H167" t="s">
        <v>1</v>
      </c>
      <c r="J167">
        <v>2006</v>
      </c>
      <c r="K167">
        <v>0.85</v>
      </c>
      <c r="R167">
        <v>1E-3</v>
      </c>
      <c r="S167">
        <v>1.0529999999999999</v>
      </c>
      <c r="T167" t="s">
        <v>349</v>
      </c>
      <c r="V167" t="s">
        <v>79</v>
      </c>
      <c r="W167" t="s">
        <v>184</v>
      </c>
    </row>
    <row r="168" spans="1:25" x14ac:dyDescent="0.2">
      <c r="A168" t="s">
        <v>3</v>
      </c>
      <c r="B168" t="s">
        <v>350</v>
      </c>
      <c r="C168" t="s">
        <v>351</v>
      </c>
      <c r="D168" t="s">
        <v>77</v>
      </c>
      <c r="E168" t="s">
        <v>28</v>
      </c>
      <c r="F168" t="s">
        <v>206</v>
      </c>
      <c r="H168" t="s">
        <v>1</v>
      </c>
      <c r="I168" t="s">
        <v>173</v>
      </c>
      <c r="J168">
        <v>2006</v>
      </c>
      <c r="K168">
        <v>0.95</v>
      </c>
      <c r="L168">
        <v>1</v>
      </c>
      <c r="R168">
        <v>1E-3</v>
      </c>
      <c r="S168">
        <v>2</v>
      </c>
      <c r="T168">
        <v>2.4E-2</v>
      </c>
      <c r="U168">
        <v>30</v>
      </c>
      <c r="V168">
        <v>1</v>
      </c>
      <c r="W168">
        <v>0</v>
      </c>
      <c r="Y168">
        <v>2006</v>
      </c>
    </row>
    <row r="169" spans="1:25" x14ac:dyDescent="0.2">
      <c r="A169" t="s">
        <v>3</v>
      </c>
      <c r="B169" t="s">
        <v>352</v>
      </c>
      <c r="C169" t="s">
        <v>353</v>
      </c>
      <c r="D169" t="s">
        <v>77</v>
      </c>
      <c r="E169" t="s">
        <v>28</v>
      </c>
      <c r="F169" t="s">
        <v>209</v>
      </c>
      <c r="H169" t="s">
        <v>1</v>
      </c>
      <c r="I169" t="s">
        <v>173</v>
      </c>
      <c r="J169">
        <v>2006</v>
      </c>
      <c r="K169">
        <v>0.95</v>
      </c>
      <c r="L169">
        <v>1</v>
      </c>
      <c r="R169">
        <v>1E-3</v>
      </c>
      <c r="S169">
        <v>2</v>
      </c>
      <c r="T169">
        <v>2.4E-2</v>
      </c>
      <c r="U169">
        <v>30</v>
      </c>
      <c r="V169">
        <v>1</v>
      </c>
      <c r="W169">
        <v>0</v>
      </c>
      <c r="Y169">
        <v>2006</v>
      </c>
    </row>
    <row r="170" spans="1:25" x14ac:dyDescent="0.2">
      <c r="A170" t="s">
        <v>3</v>
      </c>
      <c r="B170" t="s">
        <v>354</v>
      </c>
      <c r="C170" t="s">
        <v>355</v>
      </c>
      <c r="D170" t="s">
        <v>77</v>
      </c>
      <c r="E170" t="s">
        <v>28</v>
      </c>
      <c r="F170" t="s">
        <v>212</v>
      </c>
      <c r="H170" t="s">
        <v>1</v>
      </c>
      <c r="I170" t="s">
        <v>173</v>
      </c>
      <c r="J170">
        <v>2006</v>
      </c>
      <c r="K170">
        <v>0.95</v>
      </c>
      <c r="L170">
        <v>1</v>
      </c>
      <c r="R170">
        <v>1E-3</v>
      </c>
      <c r="S170">
        <v>2</v>
      </c>
      <c r="T170">
        <v>2.4E-2</v>
      </c>
      <c r="U170">
        <v>30</v>
      </c>
      <c r="V170">
        <v>1</v>
      </c>
      <c r="W170">
        <v>0</v>
      </c>
      <c r="Y170">
        <v>2006</v>
      </c>
    </row>
    <row r="171" spans="1:25" x14ac:dyDescent="0.2">
      <c r="A171" t="s">
        <v>3</v>
      </c>
      <c r="B171" t="s">
        <v>356</v>
      </c>
      <c r="C171" t="s">
        <v>357</v>
      </c>
      <c r="D171" t="s">
        <v>77</v>
      </c>
      <c r="E171" t="s">
        <v>28</v>
      </c>
      <c r="F171" t="s">
        <v>66</v>
      </c>
      <c r="H171" t="s">
        <v>1</v>
      </c>
      <c r="I171" t="s">
        <v>173</v>
      </c>
      <c r="J171">
        <v>2006</v>
      </c>
      <c r="K171">
        <v>0.95</v>
      </c>
      <c r="L171">
        <v>1</v>
      </c>
      <c r="R171">
        <v>1E-3</v>
      </c>
      <c r="S171">
        <v>2</v>
      </c>
      <c r="T171">
        <v>2.4E-2</v>
      </c>
      <c r="U171">
        <v>30</v>
      </c>
      <c r="V171">
        <v>1</v>
      </c>
      <c r="W171">
        <v>0</v>
      </c>
      <c r="Y171">
        <v>2006</v>
      </c>
    </row>
    <row r="172" spans="1:25" x14ac:dyDescent="0.2">
      <c r="A172" t="s">
        <v>3</v>
      </c>
      <c r="B172" t="s">
        <v>358</v>
      </c>
      <c r="C172" t="s">
        <v>359</v>
      </c>
      <c r="D172" t="s">
        <v>77</v>
      </c>
      <c r="E172" t="s">
        <v>28</v>
      </c>
      <c r="F172" t="s">
        <v>217</v>
      </c>
      <c r="H172" t="s">
        <v>1</v>
      </c>
      <c r="I172" t="s">
        <v>173</v>
      </c>
      <c r="J172">
        <v>2006</v>
      </c>
      <c r="K172">
        <v>0.95</v>
      </c>
      <c r="L172">
        <v>1</v>
      </c>
      <c r="R172">
        <v>1E-3</v>
      </c>
      <c r="S172">
        <v>2</v>
      </c>
      <c r="T172">
        <v>2.4E-2</v>
      </c>
      <c r="U172">
        <v>30</v>
      </c>
      <c r="V172">
        <v>1</v>
      </c>
      <c r="W172">
        <v>0</v>
      </c>
      <c r="Y172">
        <v>2006</v>
      </c>
    </row>
    <row r="173" spans="1:25" x14ac:dyDescent="0.2">
      <c r="A173" t="s">
        <v>3</v>
      </c>
      <c r="B173" t="s">
        <v>360</v>
      </c>
      <c r="C173" t="s">
        <v>361</v>
      </c>
      <c r="D173" t="s">
        <v>77</v>
      </c>
      <c r="E173" t="s">
        <v>28</v>
      </c>
      <c r="F173" t="s">
        <v>180</v>
      </c>
      <c r="H173" t="s">
        <v>1</v>
      </c>
      <c r="I173" t="s">
        <v>173</v>
      </c>
      <c r="J173">
        <v>2006</v>
      </c>
      <c r="K173">
        <v>0.95</v>
      </c>
      <c r="L173">
        <v>1</v>
      </c>
      <c r="R173">
        <v>1E-3</v>
      </c>
      <c r="S173">
        <v>2</v>
      </c>
      <c r="T173">
        <v>2.4E-2</v>
      </c>
      <c r="U173">
        <v>30</v>
      </c>
      <c r="V173">
        <v>1</v>
      </c>
      <c r="W173">
        <v>0</v>
      </c>
      <c r="Y173">
        <v>2006</v>
      </c>
    </row>
    <row r="174" spans="1:25" x14ac:dyDescent="0.2">
      <c r="A174" t="s">
        <v>3</v>
      </c>
      <c r="B174" t="s">
        <v>362</v>
      </c>
      <c r="C174" t="s">
        <v>363</v>
      </c>
      <c r="D174" t="s">
        <v>77</v>
      </c>
      <c r="E174" t="s">
        <v>28</v>
      </c>
      <c r="F174" t="s">
        <v>222</v>
      </c>
      <c r="H174" t="s">
        <v>1</v>
      </c>
      <c r="I174" t="s">
        <v>173</v>
      </c>
      <c r="J174">
        <v>2006</v>
      </c>
      <c r="K174">
        <v>0.95</v>
      </c>
      <c r="L174">
        <v>1</v>
      </c>
      <c r="R174">
        <v>1E-3</v>
      </c>
      <c r="S174">
        <v>2</v>
      </c>
      <c r="T174">
        <v>2.4E-2</v>
      </c>
      <c r="U174">
        <v>30</v>
      </c>
      <c r="V174">
        <v>1</v>
      </c>
      <c r="W174">
        <v>0</v>
      </c>
      <c r="Y174">
        <v>2006</v>
      </c>
    </row>
    <row r="175" spans="1:25" x14ac:dyDescent="0.2">
      <c r="B175" t="s">
        <v>364</v>
      </c>
      <c r="C175" t="s">
        <v>365</v>
      </c>
      <c r="D175" t="s">
        <v>6</v>
      </c>
      <c r="E175" t="s">
        <v>28</v>
      </c>
      <c r="I175" t="s">
        <v>173</v>
      </c>
      <c r="J175">
        <v>2006</v>
      </c>
      <c r="L175" t="s">
        <v>24</v>
      </c>
      <c r="U175" t="s">
        <v>201</v>
      </c>
    </row>
    <row r="176" spans="1:25" x14ac:dyDescent="0.2">
      <c r="F176" t="s">
        <v>206</v>
      </c>
      <c r="H176" t="s">
        <v>89</v>
      </c>
      <c r="J176">
        <v>2006</v>
      </c>
      <c r="K176">
        <v>0.85</v>
      </c>
      <c r="R176">
        <v>53.926560000000002</v>
      </c>
      <c r="S176">
        <v>1.1000000000000001</v>
      </c>
      <c r="T176" t="s">
        <v>366</v>
      </c>
      <c r="V176" t="s">
        <v>79</v>
      </c>
      <c r="W176" t="s">
        <v>184</v>
      </c>
    </row>
    <row r="177" spans="2:23" x14ac:dyDescent="0.2">
      <c r="B177" t="s">
        <v>367</v>
      </c>
      <c r="C177" t="s">
        <v>368</v>
      </c>
      <c r="D177" t="s">
        <v>6</v>
      </c>
      <c r="E177" t="s">
        <v>28</v>
      </c>
      <c r="I177" t="s">
        <v>173</v>
      </c>
      <c r="J177">
        <v>2006</v>
      </c>
      <c r="L177" t="s">
        <v>24</v>
      </c>
      <c r="U177" t="s">
        <v>201</v>
      </c>
    </row>
    <row r="178" spans="2:23" x14ac:dyDescent="0.2">
      <c r="F178" t="s">
        <v>209</v>
      </c>
      <c r="H178" t="s">
        <v>89</v>
      </c>
      <c r="J178">
        <v>2006</v>
      </c>
      <c r="K178">
        <v>0.85</v>
      </c>
      <c r="R178">
        <v>18.921600000000002</v>
      </c>
      <c r="S178">
        <v>1.1000000000000001</v>
      </c>
      <c r="T178" t="s">
        <v>369</v>
      </c>
      <c r="V178" t="s">
        <v>79</v>
      </c>
      <c r="W178" t="s">
        <v>184</v>
      </c>
    </row>
    <row r="179" spans="2:23" x14ac:dyDescent="0.2">
      <c r="B179" t="s">
        <v>370</v>
      </c>
      <c r="C179" t="s">
        <v>371</v>
      </c>
      <c r="D179" t="s">
        <v>6</v>
      </c>
      <c r="E179" t="s">
        <v>28</v>
      </c>
      <c r="I179" t="s">
        <v>173</v>
      </c>
      <c r="J179">
        <v>2006</v>
      </c>
      <c r="L179" t="s">
        <v>24</v>
      </c>
      <c r="U179" t="s">
        <v>201</v>
      </c>
    </row>
    <row r="180" spans="2:23" x14ac:dyDescent="0.2">
      <c r="F180" t="s">
        <v>212</v>
      </c>
      <c r="H180" t="s">
        <v>89</v>
      </c>
      <c r="J180">
        <v>2006</v>
      </c>
      <c r="K180">
        <v>0.85</v>
      </c>
      <c r="R180">
        <v>18.921600000000002</v>
      </c>
      <c r="S180">
        <v>1.1000000000000001</v>
      </c>
      <c r="T180" t="s">
        <v>369</v>
      </c>
      <c r="V180" t="s">
        <v>79</v>
      </c>
      <c r="W180" t="s">
        <v>184</v>
      </c>
    </row>
    <row r="181" spans="2:23" x14ac:dyDescent="0.2">
      <c r="B181" t="s">
        <v>372</v>
      </c>
      <c r="C181" t="s">
        <v>373</v>
      </c>
      <c r="D181" t="s">
        <v>6</v>
      </c>
      <c r="E181" t="s">
        <v>28</v>
      </c>
      <c r="I181" t="s">
        <v>173</v>
      </c>
      <c r="J181">
        <v>2006</v>
      </c>
      <c r="L181" t="s">
        <v>24</v>
      </c>
      <c r="U181" t="s">
        <v>201</v>
      </c>
    </row>
    <row r="182" spans="2:23" x14ac:dyDescent="0.2">
      <c r="F182" t="s">
        <v>179</v>
      </c>
      <c r="H182" t="s">
        <v>89</v>
      </c>
      <c r="J182">
        <v>2006</v>
      </c>
      <c r="K182">
        <v>0.85</v>
      </c>
      <c r="R182">
        <v>15.768000000000001</v>
      </c>
      <c r="S182">
        <v>1.13636363636364</v>
      </c>
      <c r="T182" t="s">
        <v>374</v>
      </c>
      <c r="V182" t="s">
        <v>79</v>
      </c>
      <c r="W182" t="s">
        <v>184</v>
      </c>
    </row>
    <row r="183" spans="2:23" x14ac:dyDescent="0.2">
      <c r="B183" t="s">
        <v>375</v>
      </c>
      <c r="C183" t="s">
        <v>376</v>
      </c>
      <c r="D183" t="s">
        <v>6</v>
      </c>
      <c r="E183" t="s">
        <v>28</v>
      </c>
      <c r="I183" t="s">
        <v>173</v>
      </c>
      <c r="J183">
        <v>2006</v>
      </c>
      <c r="L183" t="s">
        <v>24</v>
      </c>
      <c r="U183" t="s">
        <v>201</v>
      </c>
    </row>
    <row r="184" spans="2:23" x14ac:dyDescent="0.2">
      <c r="F184" t="s">
        <v>66</v>
      </c>
      <c r="H184" t="s">
        <v>89</v>
      </c>
      <c r="J184">
        <v>2006</v>
      </c>
      <c r="K184">
        <v>0.85</v>
      </c>
      <c r="R184">
        <v>11.98368</v>
      </c>
      <c r="S184">
        <v>1.14942528735632</v>
      </c>
      <c r="T184" t="s">
        <v>377</v>
      </c>
      <c r="V184" t="s">
        <v>79</v>
      </c>
      <c r="W184" t="s">
        <v>184</v>
      </c>
    </row>
    <row r="185" spans="2:23" x14ac:dyDescent="0.2">
      <c r="B185" t="s">
        <v>378</v>
      </c>
      <c r="C185" t="s">
        <v>379</v>
      </c>
      <c r="D185" t="s">
        <v>6</v>
      </c>
      <c r="E185" t="s">
        <v>28</v>
      </c>
      <c r="I185" t="s">
        <v>173</v>
      </c>
      <c r="J185">
        <v>2006</v>
      </c>
      <c r="L185" t="s">
        <v>24</v>
      </c>
      <c r="U185" t="s">
        <v>201</v>
      </c>
    </row>
    <row r="186" spans="2:23" x14ac:dyDescent="0.2">
      <c r="F186" t="s">
        <v>217</v>
      </c>
      <c r="H186" t="s">
        <v>89</v>
      </c>
      <c r="J186">
        <v>2006</v>
      </c>
      <c r="K186">
        <v>0.85</v>
      </c>
      <c r="R186">
        <v>31.536000000000001</v>
      </c>
      <c r="S186">
        <v>1.1764705882352899</v>
      </c>
      <c r="T186" t="s">
        <v>380</v>
      </c>
      <c r="V186" t="s">
        <v>79</v>
      </c>
      <c r="W186" t="s">
        <v>184</v>
      </c>
    </row>
    <row r="187" spans="2:23" x14ac:dyDescent="0.2">
      <c r="B187" t="s">
        <v>381</v>
      </c>
      <c r="C187" t="s">
        <v>382</v>
      </c>
      <c r="D187" t="s">
        <v>6</v>
      </c>
      <c r="E187" t="s">
        <v>28</v>
      </c>
      <c r="I187" t="s">
        <v>173</v>
      </c>
      <c r="J187">
        <v>2006</v>
      </c>
      <c r="L187" t="s">
        <v>24</v>
      </c>
      <c r="U187" t="s">
        <v>201</v>
      </c>
    </row>
    <row r="188" spans="2:23" x14ac:dyDescent="0.2">
      <c r="F188" t="s">
        <v>180</v>
      </c>
      <c r="H188" t="s">
        <v>89</v>
      </c>
      <c r="J188">
        <v>2006</v>
      </c>
      <c r="K188">
        <v>0.85</v>
      </c>
      <c r="R188">
        <v>15.768000000000001</v>
      </c>
      <c r="S188">
        <v>1.2195121951219501</v>
      </c>
      <c r="T188">
        <v>315.36</v>
      </c>
      <c r="V188" t="s">
        <v>79</v>
      </c>
      <c r="W188" t="s">
        <v>184</v>
      </c>
    </row>
    <row r="189" spans="2:23" x14ac:dyDescent="0.2">
      <c r="B189" t="s">
        <v>383</v>
      </c>
      <c r="C189" t="s">
        <v>384</v>
      </c>
      <c r="D189" t="s">
        <v>6</v>
      </c>
      <c r="E189" t="s">
        <v>28</v>
      </c>
      <c r="I189" t="s">
        <v>173</v>
      </c>
      <c r="J189">
        <v>2006</v>
      </c>
      <c r="L189" t="s">
        <v>24</v>
      </c>
      <c r="U189" t="s">
        <v>201</v>
      </c>
    </row>
    <row r="190" spans="2:23" x14ac:dyDescent="0.2">
      <c r="F190" t="s">
        <v>222</v>
      </c>
      <c r="H190" t="s">
        <v>89</v>
      </c>
      <c r="J190">
        <v>2006</v>
      </c>
      <c r="K190">
        <v>0.85</v>
      </c>
      <c r="R190">
        <v>15.768000000000001</v>
      </c>
      <c r="S190">
        <v>1.2195121951219501</v>
      </c>
      <c r="T190">
        <v>315.36</v>
      </c>
      <c r="V190" t="s">
        <v>79</v>
      </c>
      <c r="W190" t="s">
        <v>184</v>
      </c>
    </row>
    <row r="191" spans="2:23" x14ac:dyDescent="0.2">
      <c r="B191" t="s">
        <v>385</v>
      </c>
      <c r="C191" t="s">
        <v>386</v>
      </c>
      <c r="D191" t="s">
        <v>6</v>
      </c>
      <c r="E191" t="s">
        <v>28</v>
      </c>
      <c r="I191" t="s">
        <v>173</v>
      </c>
      <c r="J191">
        <v>2006</v>
      </c>
      <c r="L191" t="s">
        <v>24</v>
      </c>
      <c r="U191" t="s">
        <v>201</v>
      </c>
    </row>
    <row r="192" spans="2:23" x14ac:dyDescent="0.2">
      <c r="F192" t="s">
        <v>206</v>
      </c>
      <c r="H192" t="s">
        <v>387</v>
      </c>
      <c r="J192">
        <v>2006</v>
      </c>
      <c r="K192">
        <v>0.85</v>
      </c>
      <c r="R192">
        <v>53.926560000000002</v>
      </c>
      <c r="S192">
        <v>1.1000000000000001</v>
      </c>
      <c r="T192">
        <v>526.65120000000002</v>
      </c>
      <c r="V192" t="s">
        <v>79</v>
      </c>
      <c r="W192" t="s">
        <v>184</v>
      </c>
    </row>
    <row r="193" spans="1:23" x14ac:dyDescent="0.2">
      <c r="B193" t="s">
        <v>388</v>
      </c>
      <c r="C193" t="s">
        <v>389</v>
      </c>
      <c r="D193" t="s">
        <v>6</v>
      </c>
      <c r="E193" t="s">
        <v>28</v>
      </c>
      <c r="I193" t="s">
        <v>173</v>
      </c>
      <c r="J193">
        <v>2006</v>
      </c>
      <c r="L193" t="s">
        <v>24</v>
      </c>
      <c r="U193" t="s">
        <v>201</v>
      </c>
    </row>
    <row r="194" spans="1:23" x14ac:dyDescent="0.2">
      <c r="F194" t="s">
        <v>209</v>
      </c>
      <c r="H194" t="s">
        <v>387</v>
      </c>
      <c r="J194">
        <v>2006</v>
      </c>
      <c r="K194">
        <v>0.85</v>
      </c>
      <c r="R194">
        <v>12.6144</v>
      </c>
      <c r="S194">
        <v>1.1000000000000001</v>
      </c>
      <c r="T194">
        <v>239.67359999999999</v>
      </c>
      <c r="V194" t="s">
        <v>79</v>
      </c>
      <c r="W194" t="s">
        <v>184</v>
      </c>
    </row>
    <row r="195" spans="1:23" x14ac:dyDescent="0.2">
      <c r="B195" t="s">
        <v>390</v>
      </c>
      <c r="C195" t="s">
        <v>391</v>
      </c>
      <c r="D195" t="s">
        <v>6</v>
      </c>
      <c r="E195" t="s">
        <v>28</v>
      </c>
      <c r="I195" t="s">
        <v>173</v>
      </c>
      <c r="J195">
        <v>2006</v>
      </c>
      <c r="L195" t="s">
        <v>24</v>
      </c>
      <c r="U195" t="s">
        <v>201</v>
      </c>
    </row>
    <row r="196" spans="1:23" x14ac:dyDescent="0.2">
      <c r="F196" t="s">
        <v>212</v>
      </c>
      <c r="H196" t="s">
        <v>387</v>
      </c>
      <c r="J196">
        <v>2006</v>
      </c>
      <c r="K196">
        <v>0.85</v>
      </c>
      <c r="R196">
        <v>12.6144</v>
      </c>
      <c r="S196">
        <v>1.1000000000000001</v>
      </c>
      <c r="T196">
        <v>239.67359999999999</v>
      </c>
      <c r="V196" t="s">
        <v>79</v>
      </c>
      <c r="W196" t="s">
        <v>184</v>
      </c>
    </row>
    <row r="197" spans="1:23" x14ac:dyDescent="0.2">
      <c r="B197" t="s">
        <v>392</v>
      </c>
      <c r="C197" t="s">
        <v>393</v>
      </c>
      <c r="D197" t="s">
        <v>6</v>
      </c>
      <c r="E197" t="s">
        <v>28</v>
      </c>
      <c r="I197" t="s">
        <v>173</v>
      </c>
      <c r="J197">
        <v>2006</v>
      </c>
      <c r="L197" t="s">
        <v>24</v>
      </c>
      <c r="U197" t="s">
        <v>201</v>
      </c>
    </row>
    <row r="198" spans="1:23" x14ac:dyDescent="0.2">
      <c r="F198" t="s">
        <v>179</v>
      </c>
      <c r="H198" t="s">
        <v>387</v>
      </c>
      <c r="J198">
        <v>2006</v>
      </c>
      <c r="K198">
        <v>0.85</v>
      </c>
      <c r="R198">
        <v>34.689599999999999</v>
      </c>
      <c r="S198">
        <v>1.1764705882352899</v>
      </c>
      <c r="T198">
        <v>826.2432</v>
      </c>
      <c r="V198" t="s">
        <v>79</v>
      </c>
      <c r="W198" t="s">
        <v>184</v>
      </c>
    </row>
    <row r="199" spans="1:23" x14ac:dyDescent="0.2">
      <c r="B199" t="s">
        <v>394</v>
      </c>
      <c r="C199" t="s">
        <v>395</v>
      </c>
      <c r="D199" t="s">
        <v>6</v>
      </c>
      <c r="E199" t="s">
        <v>28</v>
      </c>
      <c r="I199" t="s">
        <v>173</v>
      </c>
      <c r="J199">
        <v>2006</v>
      </c>
      <c r="L199" t="s">
        <v>24</v>
      </c>
      <c r="U199" t="s">
        <v>201</v>
      </c>
    </row>
    <row r="200" spans="1:23" x14ac:dyDescent="0.2">
      <c r="F200" t="s">
        <v>66</v>
      </c>
      <c r="H200" t="s">
        <v>387</v>
      </c>
      <c r="J200">
        <v>2006</v>
      </c>
      <c r="K200">
        <v>0.85</v>
      </c>
      <c r="R200">
        <v>12.6144</v>
      </c>
      <c r="S200">
        <v>1.0869565217391299</v>
      </c>
      <c r="T200">
        <v>133.93524705882399</v>
      </c>
      <c r="V200" t="s">
        <v>79</v>
      </c>
      <c r="W200" t="s">
        <v>184</v>
      </c>
    </row>
    <row r="201" spans="1:23" x14ac:dyDescent="0.2">
      <c r="B201" t="s">
        <v>396</v>
      </c>
      <c r="C201" t="s">
        <v>397</v>
      </c>
      <c r="D201" t="s">
        <v>6</v>
      </c>
      <c r="E201" t="s">
        <v>28</v>
      </c>
      <c r="I201" t="s">
        <v>173</v>
      </c>
      <c r="J201">
        <v>2006</v>
      </c>
      <c r="L201" t="s">
        <v>24</v>
      </c>
      <c r="U201" t="s">
        <v>201</v>
      </c>
    </row>
    <row r="202" spans="1:23" x14ac:dyDescent="0.2">
      <c r="F202" t="s">
        <v>217</v>
      </c>
      <c r="H202" t="s">
        <v>387</v>
      </c>
      <c r="J202">
        <v>2006</v>
      </c>
      <c r="K202">
        <v>0.85</v>
      </c>
      <c r="R202">
        <v>12.6144</v>
      </c>
      <c r="S202">
        <v>1.13636363636364</v>
      </c>
      <c r="T202">
        <v>197.25458823529399</v>
      </c>
      <c r="V202" t="s">
        <v>79</v>
      </c>
      <c r="W202" t="s">
        <v>184</v>
      </c>
    </row>
    <row r="203" spans="1:23" x14ac:dyDescent="0.2">
      <c r="A203" t="s">
        <v>3</v>
      </c>
      <c r="B203" t="s">
        <v>398</v>
      </c>
      <c r="C203" t="s">
        <v>399</v>
      </c>
      <c r="D203" t="s">
        <v>6</v>
      </c>
      <c r="E203" t="s">
        <v>28</v>
      </c>
      <c r="I203" t="s">
        <v>173</v>
      </c>
      <c r="J203">
        <v>2006</v>
      </c>
      <c r="L203" t="s">
        <v>24</v>
      </c>
      <c r="U203" t="s">
        <v>201</v>
      </c>
    </row>
    <row r="204" spans="1:23" x14ac:dyDescent="0.2">
      <c r="A204" t="s">
        <v>3</v>
      </c>
      <c r="F204" t="s">
        <v>387</v>
      </c>
      <c r="H204" t="s">
        <v>387</v>
      </c>
      <c r="J204">
        <v>2006</v>
      </c>
      <c r="K204">
        <v>0.85</v>
      </c>
      <c r="R204">
        <v>10</v>
      </c>
      <c r="S204">
        <v>1.0204081632653099</v>
      </c>
      <c r="T204" t="s">
        <v>400</v>
      </c>
      <c r="V204" t="s">
        <v>79</v>
      </c>
      <c r="W204" t="s">
        <v>184</v>
      </c>
    </row>
    <row r="205" spans="1:23" x14ac:dyDescent="0.2">
      <c r="B205" t="s">
        <v>401</v>
      </c>
      <c r="C205" t="s">
        <v>402</v>
      </c>
      <c r="D205" t="s">
        <v>6</v>
      </c>
      <c r="E205" t="s">
        <v>28</v>
      </c>
      <c r="I205" t="s">
        <v>173</v>
      </c>
      <c r="J205">
        <v>2006</v>
      </c>
      <c r="L205" t="s">
        <v>24</v>
      </c>
      <c r="U205" t="s">
        <v>201</v>
      </c>
    </row>
    <row r="206" spans="1:23" x14ac:dyDescent="0.2">
      <c r="F206" t="s">
        <v>180</v>
      </c>
      <c r="H206" t="s">
        <v>387</v>
      </c>
      <c r="J206">
        <v>2006</v>
      </c>
      <c r="K206">
        <v>0.85</v>
      </c>
      <c r="R206">
        <v>12.6144</v>
      </c>
      <c r="S206">
        <v>1.1111111111111101</v>
      </c>
      <c r="T206">
        <v>197.25458823529399</v>
      </c>
      <c r="V206" t="s">
        <v>79</v>
      </c>
      <c r="W206" t="s">
        <v>184</v>
      </c>
    </row>
    <row r="207" spans="1:23" x14ac:dyDescent="0.2">
      <c r="B207" t="s">
        <v>403</v>
      </c>
      <c r="C207" t="s">
        <v>404</v>
      </c>
      <c r="D207" t="s">
        <v>6</v>
      </c>
      <c r="E207" t="s">
        <v>28</v>
      </c>
      <c r="I207" t="s">
        <v>173</v>
      </c>
      <c r="J207">
        <v>2006</v>
      </c>
      <c r="L207" t="s">
        <v>24</v>
      </c>
      <c r="U207" t="s">
        <v>201</v>
      </c>
    </row>
    <row r="208" spans="1:23" x14ac:dyDescent="0.2">
      <c r="F208" t="s">
        <v>222</v>
      </c>
      <c r="H208" t="s">
        <v>387</v>
      </c>
      <c r="J208">
        <v>2006</v>
      </c>
      <c r="K208">
        <v>0.85</v>
      </c>
      <c r="R208">
        <v>12.6144</v>
      </c>
      <c r="S208">
        <v>1.1111111111111101</v>
      </c>
      <c r="T208">
        <v>197.25458823529399</v>
      </c>
      <c r="V208" t="s">
        <v>79</v>
      </c>
      <c r="W208" t="s">
        <v>184</v>
      </c>
    </row>
    <row r="209" spans="1:25" x14ac:dyDescent="0.2">
      <c r="B209" t="s">
        <v>405</v>
      </c>
      <c r="C209" t="s">
        <v>406</v>
      </c>
      <c r="D209" t="s">
        <v>77</v>
      </c>
      <c r="E209" t="s">
        <v>28</v>
      </c>
      <c r="I209" t="s">
        <v>173</v>
      </c>
      <c r="J209">
        <v>2006</v>
      </c>
      <c r="L209" t="s">
        <v>79</v>
      </c>
      <c r="U209" t="s">
        <v>201</v>
      </c>
    </row>
    <row r="210" spans="1:25" x14ac:dyDescent="0.2">
      <c r="F210" t="s">
        <v>179</v>
      </c>
      <c r="H210" t="s">
        <v>81</v>
      </c>
      <c r="J210">
        <v>2006</v>
      </c>
      <c r="K210" t="s">
        <v>182</v>
      </c>
      <c r="R210">
        <v>1E-3</v>
      </c>
      <c r="S210">
        <v>1</v>
      </c>
      <c r="T210" t="s">
        <v>346</v>
      </c>
      <c r="V210">
        <v>1</v>
      </c>
      <c r="W210" t="s">
        <v>184</v>
      </c>
    </row>
    <row r="211" spans="1:25" x14ac:dyDescent="0.2">
      <c r="B211" t="s">
        <v>407</v>
      </c>
      <c r="C211" t="s">
        <v>408</v>
      </c>
      <c r="D211" t="s">
        <v>77</v>
      </c>
      <c r="E211" t="s">
        <v>28</v>
      </c>
      <c r="I211" t="s">
        <v>173</v>
      </c>
      <c r="J211">
        <v>2006</v>
      </c>
      <c r="L211" t="s">
        <v>79</v>
      </c>
      <c r="U211" t="s">
        <v>201</v>
      </c>
    </row>
    <row r="212" spans="1:25" x14ac:dyDescent="0.2">
      <c r="F212" t="s">
        <v>179</v>
      </c>
      <c r="H212" t="s">
        <v>122</v>
      </c>
      <c r="J212">
        <v>2006</v>
      </c>
      <c r="K212">
        <v>0.85</v>
      </c>
      <c r="R212">
        <v>1E-3</v>
      </c>
      <c r="S212">
        <v>1.0529999999999999</v>
      </c>
      <c r="T212" t="s">
        <v>349</v>
      </c>
      <c r="V212" t="s">
        <v>79</v>
      </c>
      <c r="W212" t="s">
        <v>184</v>
      </c>
    </row>
    <row r="213" spans="1:25" x14ac:dyDescent="0.2">
      <c r="A213" t="s">
        <v>3</v>
      </c>
      <c r="B213" t="s">
        <v>409</v>
      </c>
      <c r="C213" t="s">
        <v>410</v>
      </c>
      <c r="D213" t="s">
        <v>77</v>
      </c>
      <c r="E213" t="s">
        <v>28</v>
      </c>
      <c r="F213" t="s">
        <v>206</v>
      </c>
      <c r="H213" t="s">
        <v>122</v>
      </c>
      <c r="I213" t="s">
        <v>173</v>
      </c>
      <c r="J213">
        <v>2006</v>
      </c>
      <c r="K213">
        <v>0.95</v>
      </c>
      <c r="L213">
        <v>1</v>
      </c>
      <c r="R213">
        <v>1E-3</v>
      </c>
      <c r="S213">
        <v>2</v>
      </c>
      <c r="T213">
        <v>2.4E-2</v>
      </c>
      <c r="U213">
        <v>30</v>
      </c>
      <c r="V213">
        <v>1</v>
      </c>
      <c r="W213">
        <v>0</v>
      </c>
      <c r="Y213">
        <v>2006</v>
      </c>
    </row>
    <row r="214" spans="1:25" x14ac:dyDescent="0.2">
      <c r="A214" t="s">
        <v>3</v>
      </c>
      <c r="B214" t="s">
        <v>411</v>
      </c>
      <c r="C214" t="s">
        <v>412</v>
      </c>
      <c r="D214" t="s">
        <v>77</v>
      </c>
      <c r="E214" t="s">
        <v>28</v>
      </c>
      <c r="F214" t="s">
        <v>209</v>
      </c>
      <c r="H214" t="s">
        <v>122</v>
      </c>
      <c r="I214" t="s">
        <v>173</v>
      </c>
      <c r="J214">
        <v>2006</v>
      </c>
      <c r="K214">
        <v>0.95</v>
      </c>
      <c r="L214">
        <v>1</v>
      </c>
      <c r="R214">
        <v>1E-3</v>
      </c>
      <c r="S214">
        <v>2</v>
      </c>
      <c r="T214">
        <v>2.4E-2</v>
      </c>
      <c r="U214">
        <v>30</v>
      </c>
      <c r="V214">
        <v>1</v>
      </c>
      <c r="W214">
        <v>0</v>
      </c>
      <c r="Y214">
        <v>2006</v>
      </c>
    </row>
    <row r="215" spans="1:25" x14ac:dyDescent="0.2">
      <c r="A215" t="s">
        <v>3</v>
      </c>
      <c r="B215" t="s">
        <v>413</v>
      </c>
      <c r="C215" t="s">
        <v>414</v>
      </c>
      <c r="D215" t="s">
        <v>77</v>
      </c>
      <c r="E215" t="s">
        <v>28</v>
      </c>
      <c r="F215" t="s">
        <v>212</v>
      </c>
      <c r="H215" t="s">
        <v>122</v>
      </c>
      <c r="I215" t="s">
        <v>173</v>
      </c>
      <c r="J215">
        <v>2006</v>
      </c>
      <c r="K215">
        <v>0.95</v>
      </c>
      <c r="L215">
        <v>1</v>
      </c>
      <c r="R215">
        <v>1E-3</v>
      </c>
      <c r="S215">
        <v>2</v>
      </c>
      <c r="T215">
        <v>2.4E-2</v>
      </c>
      <c r="U215">
        <v>30</v>
      </c>
      <c r="V215">
        <v>1</v>
      </c>
      <c r="W215">
        <v>0</v>
      </c>
      <c r="Y215">
        <v>2006</v>
      </c>
    </row>
    <row r="216" spans="1:25" x14ac:dyDescent="0.2">
      <c r="A216" t="s">
        <v>3</v>
      </c>
      <c r="B216" t="s">
        <v>415</v>
      </c>
      <c r="C216" t="s">
        <v>416</v>
      </c>
      <c r="D216" t="s">
        <v>77</v>
      </c>
      <c r="E216" t="s">
        <v>28</v>
      </c>
      <c r="F216" t="s">
        <v>66</v>
      </c>
      <c r="H216" t="s">
        <v>122</v>
      </c>
      <c r="I216" t="s">
        <v>173</v>
      </c>
      <c r="J216">
        <v>2006</v>
      </c>
      <c r="K216">
        <v>0.95</v>
      </c>
      <c r="L216">
        <v>1</v>
      </c>
      <c r="R216">
        <v>1E-3</v>
      </c>
      <c r="S216">
        <v>2</v>
      </c>
      <c r="T216">
        <v>2.4E-2</v>
      </c>
      <c r="U216">
        <v>30</v>
      </c>
      <c r="V216">
        <v>1</v>
      </c>
      <c r="W216">
        <v>0</v>
      </c>
      <c r="Y216">
        <v>2006</v>
      </c>
    </row>
    <row r="217" spans="1:25" x14ac:dyDescent="0.2">
      <c r="A217" t="s">
        <v>3</v>
      </c>
      <c r="B217" t="s">
        <v>417</v>
      </c>
      <c r="C217" t="s">
        <v>418</v>
      </c>
      <c r="D217" t="s">
        <v>77</v>
      </c>
      <c r="E217" t="s">
        <v>28</v>
      </c>
      <c r="F217" t="s">
        <v>217</v>
      </c>
      <c r="H217" t="s">
        <v>122</v>
      </c>
      <c r="I217" t="s">
        <v>173</v>
      </c>
      <c r="J217">
        <v>2006</v>
      </c>
      <c r="K217">
        <v>0.95</v>
      </c>
      <c r="L217">
        <v>1</v>
      </c>
      <c r="R217">
        <v>1E-3</v>
      </c>
      <c r="S217">
        <v>2</v>
      </c>
      <c r="T217">
        <v>2.4E-2</v>
      </c>
      <c r="U217">
        <v>30</v>
      </c>
      <c r="V217">
        <v>1</v>
      </c>
      <c r="W217">
        <v>0</v>
      </c>
      <c r="Y217">
        <v>2006</v>
      </c>
    </row>
    <row r="218" spans="1:25" x14ac:dyDescent="0.2">
      <c r="A218" t="s">
        <v>3</v>
      </c>
      <c r="B218" t="s">
        <v>419</v>
      </c>
      <c r="C218" t="s">
        <v>420</v>
      </c>
      <c r="D218" t="s">
        <v>77</v>
      </c>
      <c r="E218" t="s">
        <v>28</v>
      </c>
      <c r="F218" t="s">
        <v>180</v>
      </c>
      <c r="H218" t="s">
        <v>122</v>
      </c>
      <c r="I218" t="s">
        <v>173</v>
      </c>
      <c r="J218">
        <v>2006</v>
      </c>
      <c r="K218">
        <v>0.95</v>
      </c>
      <c r="L218">
        <v>1</v>
      </c>
      <c r="R218">
        <v>1E-3</v>
      </c>
      <c r="S218">
        <v>2</v>
      </c>
      <c r="T218">
        <v>2.4E-2</v>
      </c>
      <c r="U218">
        <v>30</v>
      </c>
      <c r="V218">
        <v>1</v>
      </c>
      <c r="W218">
        <v>0</v>
      </c>
      <c r="Y218">
        <v>2006</v>
      </c>
    </row>
    <row r="219" spans="1:25" x14ac:dyDescent="0.2">
      <c r="A219" t="s">
        <v>3</v>
      </c>
      <c r="B219" t="s">
        <v>421</v>
      </c>
      <c r="C219" t="s">
        <v>422</v>
      </c>
      <c r="D219" t="s">
        <v>77</v>
      </c>
      <c r="E219" t="s">
        <v>28</v>
      </c>
      <c r="F219" t="s">
        <v>222</v>
      </c>
      <c r="H219" t="s">
        <v>122</v>
      </c>
      <c r="I219" t="s">
        <v>173</v>
      </c>
      <c r="J219">
        <v>2006</v>
      </c>
      <c r="K219">
        <v>0.95</v>
      </c>
      <c r="L219">
        <v>1</v>
      </c>
      <c r="R219">
        <v>1E-3</v>
      </c>
      <c r="S219">
        <v>2</v>
      </c>
      <c r="T219">
        <v>2.4E-2</v>
      </c>
      <c r="U219">
        <v>30</v>
      </c>
      <c r="V219">
        <v>1</v>
      </c>
      <c r="W219">
        <v>0</v>
      </c>
      <c r="Y219">
        <v>2006</v>
      </c>
    </row>
    <row r="220" spans="1:25" x14ac:dyDescent="0.2">
      <c r="B220" t="s">
        <v>423</v>
      </c>
      <c r="C220" t="s">
        <v>424</v>
      </c>
      <c r="D220" t="s">
        <v>6</v>
      </c>
      <c r="E220" t="s">
        <v>28</v>
      </c>
      <c r="I220" t="s">
        <v>173</v>
      </c>
      <c r="J220">
        <v>2006</v>
      </c>
      <c r="L220" t="s">
        <v>24</v>
      </c>
      <c r="U220" t="s">
        <v>201</v>
      </c>
    </row>
    <row r="221" spans="1:25" x14ac:dyDescent="0.2">
      <c r="F221" t="s">
        <v>206</v>
      </c>
      <c r="H221" t="s">
        <v>123</v>
      </c>
      <c r="J221">
        <v>2006</v>
      </c>
      <c r="K221">
        <v>0.85</v>
      </c>
      <c r="R221">
        <v>53.926560000000002</v>
      </c>
      <c r="S221">
        <v>1.1000000000000001</v>
      </c>
      <c r="T221">
        <v>728.48159999999996</v>
      </c>
      <c r="V221" t="s">
        <v>79</v>
      </c>
      <c r="W221" t="s">
        <v>184</v>
      </c>
    </row>
    <row r="222" spans="1:25" x14ac:dyDescent="0.2">
      <c r="B222" t="s">
        <v>425</v>
      </c>
      <c r="C222" t="s">
        <v>426</v>
      </c>
      <c r="D222" t="s">
        <v>6</v>
      </c>
      <c r="E222" t="s">
        <v>28</v>
      </c>
      <c r="I222" t="s">
        <v>173</v>
      </c>
      <c r="J222">
        <v>2006</v>
      </c>
      <c r="L222" t="s">
        <v>24</v>
      </c>
      <c r="U222" t="s">
        <v>201</v>
      </c>
    </row>
    <row r="223" spans="1:25" x14ac:dyDescent="0.2">
      <c r="F223" t="s">
        <v>209</v>
      </c>
      <c r="H223" t="s">
        <v>123</v>
      </c>
      <c r="J223">
        <v>2006</v>
      </c>
      <c r="K223">
        <v>0.85</v>
      </c>
      <c r="R223">
        <v>18.921600000000002</v>
      </c>
      <c r="S223">
        <v>1.1000000000000001</v>
      </c>
      <c r="T223">
        <v>517.19039999999995</v>
      </c>
      <c r="V223" t="s">
        <v>79</v>
      </c>
      <c r="W223" t="s">
        <v>184</v>
      </c>
    </row>
    <row r="224" spans="1:25" x14ac:dyDescent="0.2">
      <c r="B224" t="s">
        <v>427</v>
      </c>
      <c r="C224" t="s">
        <v>428</v>
      </c>
      <c r="D224" t="s">
        <v>6</v>
      </c>
      <c r="E224" t="s">
        <v>28</v>
      </c>
      <c r="I224" t="s">
        <v>173</v>
      </c>
      <c r="J224">
        <v>2006</v>
      </c>
      <c r="L224" t="s">
        <v>24</v>
      </c>
      <c r="U224" t="s">
        <v>201</v>
      </c>
    </row>
    <row r="225" spans="2:23" x14ac:dyDescent="0.2">
      <c r="F225" t="s">
        <v>212</v>
      </c>
      <c r="H225" t="s">
        <v>123</v>
      </c>
      <c r="J225">
        <v>2006</v>
      </c>
      <c r="K225">
        <v>0.85</v>
      </c>
      <c r="R225">
        <v>18.921600000000002</v>
      </c>
      <c r="S225">
        <v>1.1000000000000001</v>
      </c>
      <c r="T225">
        <v>517.19039999999995</v>
      </c>
      <c r="V225" t="s">
        <v>79</v>
      </c>
      <c r="W225" t="s">
        <v>184</v>
      </c>
    </row>
    <row r="226" spans="2:23" x14ac:dyDescent="0.2">
      <c r="B226" t="s">
        <v>429</v>
      </c>
      <c r="C226" t="s">
        <v>430</v>
      </c>
      <c r="D226" t="s">
        <v>6</v>
      </c>
      <c r="E226" t="s">
        <v>28</v>
      </c>
      <c r="I226" t="s">
        <v>173</v>
      </c>
      <c r="J226">
        <v>2006</v>
      </c>
      <c r="L226" t="s">
        <v>24</v>
      </c>
      <c r="U226" t="s">
        <v>201</v>
      </c>
    </row>
    <row r="227" spans="2:23" x14ac:dyDescent="0.2">
      <c r="F227" t="s">
        <v>179</v>
      </c>
      <c r="H227" t="s">
        <v>123</v>
      </c>
      <c r="J227">
        <v>2006</v>
      </c>
      <c r="K227">
        <v>0.85</v>
      </c>
      <c r="R227">
        <v>15.768000000000001</v>
      </c>
      <c r="S227">
        <v>1.13636363636364</v>
      </c>
      <c r="T227">
        <v>473.04</v>
      </c>
      <c r="V227" t="s">
        <v>79</v>
      </c>
      <c r="W227" t="s">
        <v>184</v>
      </c>
    </row>
    <row r="228" spans="2:23" x14ac:dyDescent="0.2">
      <c r="B228" t="s">
        <v>431</v>
      </c>
      <c r="C228" t="s">
        <v>432</v>
      </c>
      <c r="D228" t="s">
        <v>6</v>
      </c>
      <c r="E228" t="s">
        <v>28</v>
      </c>
      <c r="I228" t="s">
        <v>173</v>
      </c>
      <c r="J228">
        <v>2006</v>
      </c>
      <c r="L228" t="s">
        <v>24</v>
      </c>
      <c r="U228" t="s">
        <v>201</v>
      </c>
    </row>
    <row r="229" spans="2:23" x14ac:dyDescent="0.2">
      <c r="F229" t="s">
        <v>66</v>
      </c>
      <c r="H229" t="s">
        <v>123</v>
      </c>
      <c r="J229">
        <v>2006</v>
      </c>
      <c r="K229">
        <v>0.85</v>
      </c>
      <c r="R229">
        <v>11.98368</v>
      </c>
      <c r="S229">
        <v>1.14942528735632</v>
      </c>
      <c r="T229">
        <v>208.13759999999999</v>
      </c>
      <c r="V229" t="s">
        <v>79</v>
      </c>
      <c r="W229" t="s">
        <v>184</v>
      </c>
    </row>
    <row r="230" spans="2:23" x14ac:dyDescent="0.2">
      <c r="B230" t="s">
        <v>433</v>
      </c>
      <c r="C230" t="s">
        <v>434</v>
      </c>
      <c r="D230" t="s">
        <v>6</v>
      </c>
      <c r="E230" t="s">
        <v>28</v>
      </c>
      <c r="I230" t="s">
        <v>173</v>
      </c>
      <c r="J230">
        <v>2006</v>
      </c>
      <c r="L230" t="s">
        <v>24</v>
      </c>
      <c r="U230" t="s">
        <v>201</v>
      </c>
    </row>
    <row r="231" spans="2:23" x14ac:dyDescent="0.2">
      <c r="F231" t="s">
        <v>217</v>
      </c>
      <c r="H231" t="s">
        <v>123</v>
      </c>
      <c r="J231">
        <v>2006</v>
      </c>
      <c r="K231">
        <v>0.85</v>
      </c>
      <c r="R231">
        <v>31.536000000000001</v>
      </c>
      <c r="S231">
        <v>1.1764705882352899</v>
      </c>
      <c r="T231">
        <v>378.43200000000002</v>
      </c>
      <c r="V231" t="s">
        <v>79</v>
      </c>
      <c r="W231" t="s">
        <v>184</v>
      </c>
    </row>
    <row r="232" spans="2:23" x14ac:dyDescent="0.2">
      <c r="B232" t="s">
        <v>435</v>
      </c>
      <c r="C232" t="s">
        <v>436</v>
      </c>
      <c r="D232" t="s">
        <v>6</v>
      </c>
      <c r="E232" t="s">
        <v>28</v>
      </c>
      <c r="I232" t="s">
        <v>173</v>
      </c>
      <c r="J232">
        <v>2006</v>
      </c>
      <c r="L232" t="s">
        <v>24</v>
      </c>
      <c r="U232" t="s">
        <v>201</v>
      </c>
    </row>
    <row r="233" spans="2:23" x14ac:dyDescent="0.2">
      <c r="F233" t="s">
        <v>180</v>
      </c>
      <c r="H233" t="s">
        <v>123</v>
      </c>
      <c r="J233">
        <v>2006</v>
      </c>
      <c r="K233">
        <v>0.85</v>
      </c>
      <c r="R233">
        <v>15.768000000000001</v>
      </c>
      <c r="S233">
        <v>1.2195121951219501</v>
      </c>
      <c r="T233">
        <v>315.36</v>
      </c>
      <c r="V233" t="s">
        <v>79</v>
      </c>
      <c r="W233" t="s">
        <v>184</v>
      </c>
    </row>
    <row r="234" spans="2:23" x14ac:dyDescent="0.2">
      <c r="B234" t="s">
        <v>437</v>
      </c>
      <c r="C234" t="s">
        <v>438</v>
      </c>
      <c r="D234" t="s">
        <v>6</v>
      </c>
      <c r="E234" t="s">
        <v>28</v>
      </c>
      <c r="I234" t="s">
        <v>173</v>
      </c>
      <c r="J234">
        <v>2006</v>
      </c>
      <c r="L234" t="s">
        <v>24</v>
      </c>
      <c r="U234" t="s">
        <v>201</v>
      </c>
    </row>
    <row r="235" spans="2:23" x14ac:dyDescent="0.2">
      <c r="F235" t="s">
        <v>222</v>
      </c>
      <c r="H235" t="s">
        <v>123</v>
      </c>
      <c r="J235">
        <v>2006</v>
      </c>
      <c r="K235">
        <v>0.85</v>
      </c>
      <c r="R235">
        <v>15.768000000000001</v>
      </c>
      <c r="S235">
        <v>1.2195121951219501</v>
      </c>
      <c r="T235">
        <v>315.36</v>
      </c>
      <c r="V235" t="s">
        <v>79</v>
      </c>
      <c r="W235" t="s">
        <v>184</v>
      </c>
    </row>
    <row r="236" spans="2:23" x14ac:dyDescent="0.2">
      <c r="B236" t="s">
        <v>439</v>
      </c>
      <c r="C236" t="s">
        <v>440</v>
      </c>
      <c r="D236" t="s">
        <v>6</v>
      </c>
      <c r="E236" t="s">
        <v>28</v>
      </c>
      <c r="I236" t="s">
        <v>173</v>
      </c>
      <c r="J236">
        <v>2006</v>
      </c>
      <c r="L236" t="s">
        <v>24</v>
      </c>
      <c r="U236" t="s">
        <v>201</v>
      </c>
    </row>
    <row r="237" spans="2:23" x14ac:dyDescent="0.2">
      <c r="F237" t="s">
        <v>206</v>
      </c>
      <c r="H237" t="s">
        <v>441</v>
      </c>
      <c r="J237">
        <v>2006</v>
      </c>
      <c r="K237">
        <v>0.85</v>
      </c>
      <c r="R237">
        <v>53.926560000000002</v>
      </c>
      <c r="S237">
        <v>1.1000000000000001</v>
      </c>
      <c r="T237">
        <v>526.65120000000002</v>
      </c>
      <c r="V237" t="s">
        <v>79</v>
      </c>
      <c r="W237" t="s">
        <v>184</v>
      </c>
    </row>
    <row r="238" spans="2:23" x14ac:dyDescent="0.2">
      <c r="B238" t="s">
        <v>442</v>
      </c>
      <c r="C238" t="s">
        <v>443</v>
      </c>
      <c r="D238" t="s">
        <v>6</v>
      </c>
      <c r="E238" t="s">
        <v>28</v>
      </c>
      <c r="I238" t="s">
        <v>173</v>
      </c>
      <c r="J238">
        <v>2006</v>
      </c>
      <c r="L238" t="s">
        <v>24</v>
      </c>
      <c r="U238" t="s">
        <v>201</v>
      </c>
    </row>
    <row r="239" spans="2:23" x14ac:dyDescent="0.2">
      <c r="F239" t="s">
        <v>209</v>
      </c>
      <c r="H239" t="s">
        <v>441</v>
      </c>
      <c r="J239">
        <v>2006</v>
      </c>
      <c r="K239">
        <v>0.85</v>
      </c>
      <c r="R239">
        <v>12.6144</v>
      </c>
      <c r="S239">
        <v>1.1000000000000001</v>
      </c>
      <c r="T239">
        <v>239.67359999999999</v>
      </c>
      <c r="V239" t="s">
        <v>79</v>
      </c>
      <c r="W239" t="s">
        <v>184</v>
      </c>
    </row>
    <row r="240" spans="2:23" x14ac:dyDescent="0.2">
      <c r="B240" t="s">
        <v>444</v>
      </c>
      <c r="C240" t="s">
        <v>445</v>
      </c>
      <c r="D240" t="s">
        <v>6</v>
      </c>
      <c r="E240" t="s">
        <v>28</v>
      </c>
      <c r="I240" t="s">
        <v>173</v>
      </c>
      <c r="J240">
        <v>2006</v>
      </c>
      <c r="L240" t="s">
        <v>24</v>
      </c>
      <c r="U240" t="s">
        <v>201</v>
      </c>
    </row>
    <row r="241" spans="1:23" x14ac:dyDescent="0.2">
      <c r="F241" t="s">
        <v>212</v>
      </c>
      <c r="H241" t="s">
        <v>441</v>
      </c>
      <c r="J241">
        <v>2006</v>
      </c>
      <c r="K241">
        <v>0.85</v>
      </c>
      <c r="R241">
        <v>12.6144</v>
      </c>
      <c r="S241">
        <v>1.1000000000000001</v>
      </c>
      <c r="T241">
        <v>239.67359999999999</v>
      </c>
      <c r="V241" t="s">
        <v>79</v>
      </c>
      <c r="W241" t="s">
        <v>184</v>
      </c>
    </row>
    <row r="242" spans="1:23" x14ac:dyDescent="0.2">
      <c r="B242" t="s">
        <v>446</v>
      </c>
      <c r="C242" t="s">
        <v>447</v>
      </c>
      <c r="D242" t="s">
        <v>6</v>
      </c>
      <c r="E242" t="s">
        <v>28</v>
      </c>
      <c r="I242" t="s">
        <v>173</v>
      </c>
      <c r="J242">
        <v>2006</v>
      </c>
      <c r="L242" t="s">
        <v>24</v>
      </c>
      <c r="U242" t="s">
        <v>201</v>
      </c>
    </row>
    <row r="243" spans="1:23" x14ac:dyDescent="0.2">
      <c r="F243" t="s">
        <v>179</v>
      </c>
      <c r="H243" t="s">
        <v>441</v>
      </c>
      <c r="J243">
        <v>2006</v>
      </c>
      <c r="K243">
        <v>0.85</v>
      </c>
      <c r="R243">
        <v>34.689599999999999</v>
      </c>
      <c r="S243">
        <v>1.1764705882352899</v>
      </c>
      <c r="T243">
        <v>826.2432</v>
      </c>
      <c r="V243" t="s">
        <v>79</v>
      </c>
      <c r="W243" t="s">
        <v>184</v>
      </c>
    </row>
    <row r="244" spans="1:23" x14ac:dyDescent="0.2">
      <c r="B244" t="s">
        <v>448</v>
      </c>
      <c r="C244" t="s">
        <v>449</v>
      </c>
      <c r="D244" t="s">
        <v>6</v>
      </c>
      <c r="E244" t="s">
        <v>28</v>
      </c>
      <c r="I244" t="s">
        <v>173</v>
      </c>
      <c r="J244">
        <v>2006</v>
      </c>
      <c r="L244" t="s">
        <v>24</v>
      </c>
      <c r="U244" t="s">
        <v>201</v>
      </c>
    </row>
    <row r="245" spans="1:23" x14ac:dyDescent="0.2">
      <c r="F245" t="s">
        <v>66</v>
      </c>
      <c r="H245" t="s">
        <v>441</v>
      </c>
      <c r="J245">
        <v>2006</v>
      </c>
      <c r="K245">
        <v>0.85</v>
      </c>
      <c r="R245">
        <v>12.6144</v>
      </c>
      <c r="S245">
        <v>1.0869565217391299</v>
      </c>
      <c r="T245">
        <v>133.93524705882399</v>
      </c>
      <c r="V245" t="s">
        <v>79</v>
      </c>
      <c r="W245" t="s">
        <v>184</v>
      </c>
    </row>
    <row r="246" spans="1:23" x14ac:dyDescent="0.2">
      <c r="B246" t="s">
        <v>450</v>
      </c>
      <c r="C246" t="s">
        <v>451</v>
      </c>
      <c r="D246" t="s">
        <v>6</v>
      </c>
      <c r="E246" t="s">
        <v>28</v>
      </c>
      <c r="I246" t="s">
        <v>173</v>
      </c>
      <c r="J246">
        <v>2006</v>
      </c>
      <c r="L246" t="s">
        <v>24</v>
      </c>
      <c r="U246" t="s">
        <v>201</v>
      </c>
    </row>
    <row r="247" spans="1:23" x14ac:dyDescent="0.2">
      <c r="F247" t="s">
        <v>217</v>
      </c>
      <c r="H247" t="s">
        <v>441</v>
      </c>
      <c r="J247">
        <v>2006</v>
      </c>
      <c r="K247">
        <v>0.85</v>
      </c>
      <c r="R247">
        <v>12.6144</v>
      </c>
      <c r="S247">
        <v>1.13636363636364</v>
      </c>
      <c r="T247">
        <v>197.25458823529399</v>
      </c>
      <c r="V247" t="s">
        <v>79</v>
      </c>
      <c r="W247" t="s">
        <v>184</v>
      </c>
    </row>
    <row r="248" spans="1:23" x14ac:dyDescent="0.2">
      <c r="A248" t="s">
        <v>3</v>
      </c>
      <c r="B248" t="s">
        <v>452</v>
      </c>
      <c r="C248" t="s">
        <v>453</v>
      </c>
      <c r="D248" t="s">
        <v>6</v>
      </c>
      <c r="E248" t="s">
        <v>28</v>
      </c>
      <c r="I248" t="s">
        <v>173</v>
      </c>
      <c r="J248">
        <v>2006</v>
      </c>
      <c r="L248" t="s">
        <v>24</v>
      </c>
      <c r="U248" t="s">
        <v>201</v>
      </c>
    </row>
    <row r="249" spans="1:23" x14ac:dyDescent="0.2">
      <c r="A249" t="s">
        <v>3</v>
      </c>
      <c r="F249" t="s">
        <v>441</v>
      </c>
      <c r="H249" t="s">
        <v>441</v>
      </c>
      <c r="J249">
        <v>2006</v>
      </c>
      <c r="K249">
        <v>0.85</v>
      </c>
      <c r="R249">
        <v>10</v>
      </c>
      <c r="S249">
        <v>1.0204081632653099</v>
      </c>
      <c r="T249">
        <v>80</v>
      </c>
      <c r="V249" t="s">
        <v>79</v>
      </c>
      <c r="W249" t="s">
        <v>184</v>
      </c>
    </row>
    <row r="250" spans="1:23" x14ac:dyDescent="0.2">
      <c r="B250" t="s">
        <v>454</v>
      </c>
      <c r="C250" t="s">
        <v>455</v>
      </c>
      <c r="D250" t="s">
        <v>6</v>
      </c>
      <c r="E250" t="s">
        <v>28</v>
      </c>
      <c r="I250" t="s">
        <v>173</v>
      </c>
      <c r="J250">
        <v>2006</v>
      </c>
      <c r="L250" t="s">
        <v>24</v>
      </c>
      <c r="U250" t="s">
        <v>201</v>
      </c>
    </row>
    <row r="251" spans="1:23" x14ac:dyDescent="0.2">
      <c r="F251" t="s">
        <v>180</v>
      </c>
      <c r="H251" t="s">
        <v>441</v>
      </c>
      <c r="J251">
        <v>2006</v>
      </c>
      <c r="K251">
        <v>0.85</v>
      </c>
      <c r="R251">
        <v>12.6144</v>
      </c>
      <c r="S251">
        <v>1.1111111111111101</v>
      </c>
      <c r="T251">
        <v>197.25458823529399</v>
      </c>
      <c r="V251" t="s">
        <v>79</v>
      </c>
      <c r="W251" t="s">
        <v>184</v>
      </c>
    </row>
    <row r="252" spans="1:23" x14ac:dyDescent="0.2">
      <c r="B252" t="s">
        <v>456</v>
      </c>
      <c r="C252" t="s">
        <v>457</v>
      </c>
      <c r="D252" t="s">
        <v>6</v>
      </c>
      <c r="E252" t="s">
        <v>28</v>
      </c>
      <c r="I252" t="s">
        <v>173</v>
      </c>
      <c r="J252">
        <v>2006</v>
      </c>
      <c r="L252" t="s">
        <v>24</v>
      </c>
      <c r="U252" t="s">
        <v>201</v>
      </c>
    </row>
    <row r="253" spans="1:23" x14ac:dyDescent="0.2">
      <c r="F253" t="s">
        <v>222</v>
      </c>
      <c r="H253" t="s">
        <v>441</v>
      </c>
      <c r="J253">
        <v>2006</v>
      </c>
      <c r="K253">
        <v>0.85</v>
      </c>
      <c r="R253">
        <v>12.6144</v>
      </c>
      <c r="S253">
        <v>1.1111111111111101</v>
      </c>
      <c r="T253">
        <v>197.25458823529399</v>
      </c>
      <c r="V253" t="s">
        <v>79</v>
      </c>
      <c r="W253" t="s">
        <v>184</v>
      </c>
    </row>
    <row r="254" spans="1:23" x14ac:dyDescent="0.2">
      <c r="B254" t="s">
        <v>458</v>
      </c>
      <c r="C254" t="s">
        <v>459</v>
      </c>
      <c r="D254" t="s">
        <v>77</v>
      </c>
      <c r="E254" t="s">
        <v>28</v>
      </c>
      <c r="I254" t="s">
        <v>173</v>
      </c>
      <c r="J254">
        <v>2006</v>
      </c>
      <c r="L254" t="s">
        <v>79</v>
      </c>
      <c r="U254" t="s">
        <v>201</v>
      </c>
    </row>
    <row r="255" spans="1:23" x14ac:dyDescent="0.2">
      <c r="F255" t="s">
        <v>179</v>
      </c>
      <c r="H255" t="s">
        <v>25</v>
      </c>
      <c r="J255">
        <v>2006</v>
      </c>
      <c r="K255" t="s">
        <v>182</v>
      </c>
      <c r="R255">
        <v>1E-3</v>
      </c>
      <c r="S255">
        <v>1</v>
      </c>
      <c r="T255">
        <v>1.7999999999999999E-2</v>
      </c>
      <c r="V255">
        <v>1</v>
      </c>
      <c r="W255" t="s">
        <v>184</v>
      </c>
    </row>
    <row r="256" spans="1:23" x14ac:dyDescent="0.2">
      <c r="B256" t="s">
        <v>460</v>
      </c>
      <c r="C256" t="s">
        <v>461</v>
      </c>
      <c r="D256" t="s">
        <v>77</v>
      </c>
      <c r="E256" t="s">
        <v>28</v>
      </c>
      <c r="I256" t="s">
        <v>173</v>
      </c>
      <c r="J256">
        <v>2006</v>
      </c>
      <c r="L256" t="s">
        <v>79</v>
      </c>
      <c r="U256" t="s">
        <v>201</v>
      </c>
    </row>
    <row r="257" spans="1:25" x14ac:dyDescent="0.2">
      <c r="F257" t="s">
        <v>179</v>
      </c>
      <c r="H257" t="s">
        <v>26</v>
      </c>
      <c r="J257">
        <v>2006</v>
      </c>
      <c r="K257">
        <v>0.85</v>
      </c>
      <c r="R257">
        <v>1E-3</v>
      </c>
      <c r="S257">
        <v>1.0529999999999999</v>
      </c>
      <c r="T257">
        <v>2.4E-2</v>
      </c>
      <c r="V257" t="s">
        <v>79</v>
      </c>
      <c r="W257" t="s">
        <v>184</v>
      </c>
    </row>
    <row r="258" spans="1:25" x14ac:dyDescent="0.2">
      <c r="A258" t="s">
        <v>3</v>
      </c>
      <c r="B258" t="s">
        <v>462</v>
      </c>
      <c r="C258" t="s">
        <v>463</v>
      </c>
      <c r="D258" t="s">
        <v>77</v>
      </c>
      <c r="E258" t="s">
        <v>28</v>
      </c>
      <c r="F258" t="s">
        <v>206</v>
      </c>
      <c r="H258" t="s">
        <v>26</v>
      </c>
      <c r="I258" t="s">
        <v>173</v>
      </c>
      <c r="J258">
        <v>2006</v>
      </c>
      <c r="K258">
        <v>0.95</v>
      </c>
      <c r="L258">
        <v>1</v>
      </c>
      <c r="R258">
        <v>1E-3</v>
      </c>
      <c r="S258">
        <v>2</v>
      </c>
      <c r="T258">
        <v>2.4E-2</v>
      </c>
      <c r="U258">
        <v>30</v>
      </c>
      <c r="V258">
        <v>1</v>
      </c>
      <c r="W258">
        <v>0</v>
      </c>
      <c r="Y258">
        <v>2006</v>
      </c>
    </row>
    <row r="259" spans="1:25" x14ac:dyDescent="0.2">
      <c r="A259" t="s">
        <v>3</v>
      </c>
      <c r="B259" t="s">
        <v>464</v>
      </c>
      <c r="C259" t="s">
        <v>465</v>
      </c>
      <c r="D259" t="s">
        <v>77</v>
      </c>
      <c r="E259" t="s">
        <v>28</v>
      </c>
      <c r="F259" t="s">
        <v>209</v>
      </c>
      <c r="H259" t="s">
        <v>26</v>
      </c>
      <c r="I259" t="s">
        <v>173</v>
      </c>
      <c r="J259">
        <v>2006</v>
      </c>
      <c r="K259">
        <v>0.95</v>
      </c>
      <c r="L259">
        <v>1</v>
      </c>
      <c r="R259">
        <v>1E-3</v>
      </c>
      <c r="S259">
        <v>2</v>
      </c>
      <c r="T259">
        <v>2.4E-2</v>
      </c>
      <c r="U259">
        <v>30</v>
      </c>
      <c r="V259">
        <v>1</v>
      </c>
      <c r="W259">
        <v>0</v>
      </c>
      <c r="Y259">
        <v>2006</v>
      </c>
    </row>
    <row r="260" spans="1:25" x14ac:dyDescent="0.2">
      <c r="A260" t="s">
        <v>3</v>
      </c>
      <c r="B260" t="s">
        <v>466</v>
      </c>
      <c r="C260" t="s">
        <v>467</v>
      </c>
      <c r="D260" t="s">
        <v>77</v>
      </c>
      <c r="E260" t="s">
        <v>28</v>
      </c>
      <c r="F260" t="s">
        <v>212</v>
      </c>
      <c r="H260" t="s">
        <v>26</v>
      </c>
      <c r="I260" t="s">
        <v>173</v>
      </c>
      <c r="J260">
        <v>2006</v>
      </c>
      <c r="K260">
        <v>0.95</v>
      </c>
      <c r="L260">
        <v>1</v>
      </c>
      <c r="R260">
        <v>1E-3</v>
      </c>
      <c r="S260">
        <v>2</v>
      </c>
      <c r="T260">
        <v>2.4E-2</v>
      </c>
      <c r="U260">
        <v>30</v>
      </c>
      <c r="V260">
        <v>1</v>
      </c>
      <c r="W260">
        <v>0</v>
      </c>
      <c r="Y260">
        <v>2006</v>
      </c>
    </row>
    <row r="261" spans="1:25" x14ac:dyDescent="0.2">
      <c r="A261" t="s">
        <v>3</v>
      </c>
      <c r="B261" t="s">
        <v>468</v>
      </c>
      <c r="C261" t="s">
        <v>469</v>
      </c>
      <c r="D261" t="s">
        <v>77</v>
      </c>
      <c r="E261" t="s">
        <v>28</v>
      </c>
      <c r="F261" t="s">
        <v>66</v>
      </c>
      <c r="H261" t="s">
        <v>26</v>
      </c>
      <c r="I261" t="s">
        <v>173</v>
      </c>
      <c r="J261">
        <v>2006</v>
      </c>
      <c r="K261">
        <v>0.95</v>
      </c>
      <c r="L261">
        <v>1</v>
      </c>
      <c r="R261">
        <v>1E-3</v>
      </c>
      <c r="S261">
        <v>2</v>
      </c>
      <c r="T261">
        <v>2.4E-2</v>
      </c>
      <c r="U261">
        <v>30</v>
      </c>
      <c r="V261">
        <v>1</v>
      </c>
      <c r="W261">
        <v>0</v>
      </c>
      <c r="Y261">
        <v>2006</v>
      </c>
    </row>
    <row r="262" spans="1:25" x14ac:dyDescent="0.2">
      <c r="A262" t="s">
        <v>3</v>
      </c>
      <c r="B262" t="s">
        <v>470</v>
      </c>
      <c r="C262" t="s">
        <v>471</v>
      </c>
      <c r="D262" t="s">
        <v>77</v>
      </c>
      <c r="E262" t="s">
        <v>28</v>
      </c>
      <c r="F262" t="s">
        <v>217</v>
      </c>
      <c r="H262" t="s">
        <v>26</v>
      </c>
      <c r="I262" t="s">
        <v>173</v>
      </c>
      <c r="J262">
        <v>2006</v>
      </c>
      <c r="K262">
        <v>0.95</v>
      </c>
      <c r="L262">
        <v>1</v>
      </c>
      <c r="R262">
        <v>1E-3</v>
      </c>
      <c r="S262">
        <v>2</v>
      </c>
      <c r="T262">
        <v>2.4E-2</v>
      </c>
      <c r="U262">
        <v>30</v>
      </c>
      <c r="V262">
        <v>1</v>
      </c>
      <c r="W262">
        <v>0</v>
      </c>
      <c r="Y262">
        <v>2006</v>
      </c>
    </row>
    <row r="263" spans="1:25" x14ac:dyDescent="0.2">
      <c r="A263" t="s">
        <v>3</v>
      </c>
      <c r="B263" t="s">
        <v>472</v>
      </c>
      <c r="C263" t="s">
        <v>473</v>
      </c>
      <c r="D263" t="s">
        <v>77</v>
      </c>
      <c r="E263" t="s">
        <v>28</v>
      </c>
      <c r="F263" t="s">
        <v>180</v>
      </c>
      <c r="H263" t="s">
        <v>26</v>
      </c>
      <c r="I263" t="s">
        <v>173</v>
      </c>
      <c r="J263">
        <v>2006</v>
      </c>
      <c r="K263">
        <v>0.95</v>
      </c>
      <c r="L263">
        <v>1</v>
      </c>
      <c r="R263">
        <v>1E-3</v>
      </c>
      <c r="S263">
        <v>2</v>
      </c>
      <c r="T263">
        <v>2.4E-2</v>
      </c>
      <c r="U263">
        <v>30</v>
      </c>
      <c r="V263">
        <v>1</v>
      </c>
      <c r="W263">
        <v>0</v>
      </c>
      <c r="Y263">
        <v>2006</v>
      </c>
    </row>
    <row r="264" spans="1:25" x14ac:dyDescent="0.2">
      <c r="A264" t="s">
        <v>3</v>
      </c>
      <c r="B264" t="s">
        <v>474</v>
      </c>
      <c r="C264" t="s">
        <v>475</v>
      </c>
      <c r="D264" t="s">
        <v>77</v>
      </c>
      <c r="E264" t="s">
        <v>28</v>
      </c>
      <c r="F264" t="s">
        <v>222</v>
      </c>
      <c r="H264" t="s">
        <v>26</v>
      </c>
      <c r="I264" t="s">
        <v>173</v>
      </c>
      <c r="J264">
        <v>2006</v>
      </c>
      <c r="K264">
        <v>0.95</v>
      </c>
      <c r="L264">
        <v>1</v>
      </c>
      <c r="R264">
        <v>1E-3</v>
      </c>
      <c r="S264">
        <v>2</v>
      </c>
      <c r="T264">
        <v>2.4E-2</v>
      </c>
      <c r="U264">
        <v>30</v>
      </c>
      <c r="V264">
        <v>1</v>
      </c>
      <c r="W264">
        <v>0</v>
      </c>
      <c r="Y264">
        <v>2006</v>
      </c>
    </row>
    <row r="265" spans="1:25" x14ac:dyDescent="0.2">
      <c r="B265" t="s">
        <v>476</v>
      </c>
      <c r="C265" t="s">
        <v>477</v>
      </c>
      <c r="D265" t="s">
        <v>6</v>
      </c>
      <c r="E265" t="s">
        <v>28</v>
      </c>
      <c r="I265" t="s">
        <v>173</v>
      </c>
      <c r="J265">
        <v>2006</v>
      </c>
      <c r="L265" t="s">
        <v>24</v>
      </c>
      <c r="U265" t="s">
        <v>201</v>
      </c>
    </row>
    <row r="266" spans="1:25" x14ac:dyDescent="0.2">
      <c r="F266" t="s">
        <v>206</v>
      </c>
      <c r="H266" t="s">
        <v>27</v>
      </c>
      <c r="J266">
        <v>2006</v>
      </c>
      <c r="K266">
        <v>0.85</v>
      </c>
      <c r="R266">
        <v>53.926560000000002</v>
      </c>
      <c r="S266">
        <v>1.1000000000000001</v>
      </c>
      <c r="T266">
        <v>728.48159999999996</v>
      </c>
      <c r="V266" t="s">
        <v>79</v>
      </c>
      <c r="W266" t="s">
        <v>184</v>
      </c>
    </row>
    <row r="267" spans="1:25" x14ac:dyDescent="0.2">
      <c r="B267" t="s">
        <v>478</v>
      </c>
      <c r="C267" t="s">
        <v>479</v>
      </c>
      <c r="D267" t="s">
        <v>6</v>
      </c>
      <c r="E267" t="s">
        <v>28</v>
      </c>
      <c r="I267" t="s">
        <v>173</v>
      </c>
      <c r="J267">
        <v>2006</v>
      </c>
      <c r="L267" t="s">
        <v>24</v>
      </c>
      <c r="U267" t="s">
        <v>201</v>
      </c>
    </row>
    <row r="268" spans="1:25" x14ac:dyDescent="0.2">
      <c r="F268" t="s">
        <v>209</v>
      </c>
      <c r="H268" t="s">
        <v>27</v>
      </c>
      <c r="J268">
        <v>2006</v>
      </c>
      <c r="K268">
        <v>0.85</v>
      </c>
      <c r="R268">
        <v>18.921600000000002</v>
      </c>
      <c r="S268">
        <v>1.1000000000000001</v>
      </c>
      <c r="T268">
        <v>517.19039999999995</v>
      </c>
      <c r="V268" t="s">
        <v>79</v>
      </c>
      <c r="W268" t="s">
        <v>184</v>
      </c>
    </row>
    <row r="269" spans="1:25" x14ac:dyDescent="0.2">
      <c r="B269" t="s">
        <v>480</v>
      </c>
      <c r="C269" t="s">
        <v>481</v>
      </c>
      <c r="D269" t="s">
        <v>6</v>
      </c>
      <c r="E269" t="s">
        <v>28</v>
      </c>
      <c r="I269" t="s">
        <v>173</v>
      </c>
      <c r="J269">
        <v>2006</v>
      </c>
      <c r="L269" t="s">
        <v>24</v>
      </c>
      <c r="U269" t="s">
        <v>201</v>
      </c>
    </row>
    <row r="270" spans="1:25" x14ac:dyDescent="0.2">
      <c r="F270" t="s">
        <v>212</v>
      </c>
      <c r="H270" t="s">
        <v>27</v>
      </c>
      <c r="J270">
        <v>2006</v>
      </c>
      <c r="K270">
        <v>0.85</v>
      </c>
      <c r="R270">
        <v>18.921600000000002</v>
      </c>
      <c r="S270">
        <v>1.1000000000000001</v>
      </c>
      <c r="T270">
        <v>517.19039999999995</v>
      </c>
      <c r="V270" t="s">
        <v>79</v>
      </c>
      <c r="W270" t="s">
        <v>184</v>
      </c>
    </row>
    <row r="271" spans="1:25" x14ac:dyDescent="0.2">
      <c r="B271" t="s">
        <v>482</v>
      </c>
      <c r="C271" t="s">
        <v>483</v>
      </c>
      <c r="D271" t="s">
        <v>6</v>
      </c>
      <c r="E271" t="s">
        <v>28</v>
      </c>
      <c r="I271" t="s">
        <v>173</v>
      </c>
      <c r="J271">
        <v>2006</v>
      </c>
      <c r="L271" t="s">
        <v>24</v>
      </c>
      <c r="U271" t="s">
        <v>201</v>
      </c>
    </row>
    <row r="272" spans="1:25" x14ac:dyDescent="0.2">
      <c r="F272" t="s">
        <v>179</v>
      </c>
      <c r="H272" t="s">
        <v>27</v>
      </c>
      <c r="J272">
        <v>2006</v>
      </c>
      <c r="K272">
        <v>0.85</v>
      </c>
      <c r="R272">
        <v>15.768000000000001</v>
      </c>
      <c r="S272">
        <v>1.13636363636364</v>
      </c>
      <c r="T272">
        <v>473.04</v>
      </c>
      <c r="V272" t="s">
        <v>79</v>
      </c>
      <c r="W272" t="s">
        <v>184</v>
      </c>
    </row>
    <row r="273" spans="2:23" x14ac:dyDescent="0.2">
      <c r="B273" t="s">
        <v>484</v>
      </c>
      <c r="C273" t="s">
        <v>485</v>
      </c>
      <c r="D273" t="s">
        <v>6</v>
      </c>
      <c r="E273" t="s">
        <v>28</v>
      </c>
      <c r="I273" t="s">
        <v>173</v>
      </c>
      <c r="J273">
        <v>2006</v>
      </c>
      <c r="L273" t="s">
        <v>24</v>
      </c>
      <c r="U273" t="s">
        <v>201</v>
      </c>
    </row>
    <row r="274" spans="2:23" x14ac:dyDescent="0.2">
      <c r="F274" t="s">
        <v>66</v>
      </c>
      <c r="H274" t="s">
        <v>27</v>
      </c>
      <c r="J274">
        <v>2006</v>
      </c>
      <c r="K274">
        <v>0.85</v>
      </c>
      <c r="R274">
        <v>11.98368</v>
      </c>
      <c r="S274">
        <v>1.14942528735632</v>
      </c>
      <c r="T274">
        <v>208.13759999999999</v>
      </c>
      <c r="V274" t="s">
        <v>79</v>
      </c>
      <c r="W274" t="s">
        <v>184</v>
      </c>
    </row>
    <row r="275" spans="2:23" x14ac:dyDescent="0.2">
      <c r="B275" t="s">
        <v>486</v>
      </c>
      <c r="C275" t="s">
        <v>487</v>
      </c>
      <c r="D275" t="s">
        <v>6</v>
      </c>
      <c r="E275" t="s">
        <v>28</v>
      </c>
      <c r="I275" t="s">
        <v>173</v>
      </c>
      <c r="J275">
        <v>2006</v>
      </c>
      <c r="L275" t="s">
        <v>24</v>
      </c>
      <c r="U275" t="s">
        <v>201</v>
      </c>
    </row>
    <row r="276" spans="2:23" x14ac:dyDescent="0.2">
      <c r="F276" t="s">
        <v>217</v>
      </c>
      <c r="H276" t="s">
        <v>27</v>
      </c>
      <c r="J276">
        <v>2006</v>
      </c>
      <c r="K276">
        <v>0.85</v>
      </c>
      <c r="R276">
        <v>31.536000000000001</v>
      </c>
      <c r="S276">
        <v>1.1764705882352899</v>
      </c>
      <c r="T276">
        <v>378.43200000000002</v>
      </c>
      <c r="V276" t="s">
        <v>79</v>
      </c>
      <c r="W276" t="s">
        <v>184</v>
      </c>
    </row>
    <row r="277" spans="2:23" x14ac:dyDescent="0.2">
      <c r="B277" t="s">
        <v>488</v>
      </c>
      <c r="C277" t="s">
        <v>489</v>
      </c>
      <c r="D277" t="s">
        <v>6</v>
      </c>
      <c r="E277" t="s">
        <v>28</v>
      </c>
      <c r="I277" t="s">
        <v>173</v>
      </c>
      <c r="J277">
        <v>2006</v>
      </c>
      <c r="L277" t="s">
        <v>24</v>
      </c>
      <c r="U277" t="s">
        <v>201</v>
      </c>
    </row>
    <row r="278" spans="2:23" x14ac:dyDescent="0.2">
      <c r="F278" t="s">
        <v>180</v>
      </c>
      <c r="H278" t="s">
        <v>27</v>
      </c>
      <c r="J278">
        <v>2006</v>
      </c>
      <c r="K278">
        <v>0.85</v>
      </c>
      <c r="R278">
        <v>15.768000000000001</v>
      </c>
      <c r="S278">
        <v>1.2195121951219501</v>
      </c>
      <c r="T278">
        <v>315.36</v>
      </c>
      <c r="V278" t="s">
        <v>79</v>
      </c>
      <c r="W278" t="s">
        <v>184</v>
      </c>
    </row>
    <row r="279" spans="2:23" x14ac:dyDescent="0.2">
      <c r="B279" t="s">
        <v>490</v>
      </c>
      <c r="C279" t="s">
        <v>491</v>
      </c>
      <c r="D279" t="s">
        <v>6</v>
      </c>
      <c r="E279" t="s">
        <v>28</v>
      </c>
      <c r="I279" t="s">
        <v>173</v>
      </c>
      <c r="J279">
        <v>2006</v>
      </c>
      <c r="L279" t="s">
        <v>24</v>
      </c>
      <c r="U279" t="s">
        <v>201</v>
      </c>
    </row>
    <row r="280" spans="2:23" x14ac:dyDescent="0.2">
      <c r="F280" t="s">
        <v>222</v>
      </c>
      <c r="H280" t="s">
        <v>27</v>
      </c>
      <c r="J280">
        <v>2006</v>
      </c>
      <c r="K280">
        <v>0.85</v>
      </c>
      <c r="R280">
        <v>15.768000000000001</v>
      </c>
      <c r="S280">
        <v>1.2195121951219501</v>
      </c>
      <c r="T280">
        <v>315.36</v>
      </c>
      <c r="V280" t="s">
        <v>79</v>
      </c>
      <c r="W280" t="s">
        <v>184</v>
      </c>
    </row>
    <row r="281" spans="2:23" x14ac:dyDescent="0.2">
      <c r="B281" t="s">
        <v>492</v>
      </c>
      <c r="C281" t="s">
        <v>493</v>
      </c>
      <c r="D281" t="s">
        <v>6</v>
      </c>
      <c r="E281" t="s">
        <v>28</v>
      </c>
      <c r="I281" t="s">
        <v>173</v>
      </c>
      <c r="J281">
        <v>2006</v>
      </c>
      <c r="L281" t="s">
        <v>24</v>
      </c>
      <c r="U281" t="s">
        <v>201</v>
      </c>
    </row>
    <row r="282" spans="2:23" x14ac:dyDescent="0.2">
      <c r="F282" t="s">
        <v>206</v>
      </c>
      <c r="H282" t="s">
        <v>494</v>
      </c>
      <c r="J282">
        <v>2006</v>
      </c>
      <c r="K282">
        <v>0.85</v>
      </c>
      <c r="R282">
        <v>53.926560000000002</v>
      </c>
      <c r="S282">
        <v>1.1000000000000001</v>
      </c>
      <c r="T282">
        <v>526.65120000000002</v>
      </c>
      <c r="V282" t="s">
        <v>79</v>
      </c>
      <c r="W282" t="s">
        <v>184</v>
      </c>
    </row>
    <row r="283" spans="2:23" x14ac:dyDescent="0.2">
      <c r="B283" t="s">
        <v>495</v>
      </c>
      <c r="C283" t="s">
        <v>496</v>
      </c>
      <c r="D283" t="s">
        <v>6</v>
      </c>
      <c r="E283" t="s">
        <v>28</v>
      </c>
      <c r="I283" t="s">
        <v>173</v>
      </c>
      <c r="J283">
        <v>2006</v>
      </c>
      <c r="L283" t="s">
        <v>24</v>
      </c>
      <c r="U283" t="s">
        <v>201</v>
      </c>
    </row>
    <row r="284" spans="2:23" x14ac:dyDescent="0.2">
      <c r="F284" t="s">
        <v>209</v>
      </c>
      <c r="H284" t="s">
        <v>494</v>
      </c>
      <c r="J284">
        <v>2006</v>
      </c>
      <c r="K284">
        <v>0.85</v>
      </c>
      <c r="R284">
        <v>12.6144</v>
      </c>
      <c r="S284">
        <v>1.1000000000000001</v>
      </c>
      <c r="T284">
        <v>239.67359999999999</v>
      </c>
      <c r="V284" t="s">
        <v>79</v>
      </c>
      <c r="W284" t="s">
        <v>184</v>
      </c>
    </row>
    <row r="285" spans="2:23" x14ac:dyDescent="0.2">
      <c r="B285" t="s">
        <v>497</v>
      </c>
      <c r="C285" t="s">
        <v>498</v>
      </c>
      <c r="D285" t="s">
        <v>6</v>
      </c>
      <c r="E285" t="s">
        <v>28</v>
      </c>
      <c r="I285" t="s">
        <v>173</v>
      </c>
      <c r="J285">
        <v>2006</v>
      </c>
      <c r="L285" t="s">
        <v>24</v>
      </c>
      <c r="U285" t="s">
        <v>201</v>
      </c>
    </row>
    <row r="286" spans="2:23" x14ac:dyDescent="0.2">
      <c r="F286" t="s">
        <v>212</v>
      </c>
      <c r="H286" t="s">
        <v>494</v>
      </c>
      <c r="J286">
        <v>2006</v>
      </c>
      <c r="K286">
        <v>0.85</v>
      </c>
      <c r="R286">
        <v>12.6144</v>
      </c>
      <c r="S286">
        <v>1.1000000000000001</v>
      </c>
      <c r="T286">
        <v>239.67359999999999</v>
      </c>
      <c r="V286" t="s">
        <v>79</v>
      </c>
      <c r="W286" t="s">
        <v>184</v>
      </c>
    </row>
    <row r="287" spans="2:23" x14ac:dyDescent="0.2">
      <c r="B287" t="s">
        <v>499</v>
      </c>
      <c r="C287" t="s">
        <v>500</v>
      </c>
      <c r="D287" t="s">
        <v>6</v>
      </c>
      <c r="E287" t="s">
        <v>28</v>
      </c>
      <c r="I287" t="s">
        <v>173</v>
      </c>
      <c r="J287">
        <v>2006</v>
      </c>
      <c r="L287" t="s">
        <v>24</v>
      </c>
      <c r="U287" t="s">
        <v>201</v>
      </c>
    </row>
    <row r="288" spans="2:23" x14ac:dyDescent="0.2">
      <c r="F288" t="s">
        <v>179</v>
      </c>
      <c r="H288" t="s">
        <v>494</v>
      </c>
      <c r="J288">
        <v>2006</v>
      </c>
      <c r="K288">
        <v>0.85</v>
      </c>
      <c r="R288">
        <v>34.689599999999999</v>
      </c>
      <c r="S288">
        <v>1.1764705882352899</v>
      </c>
      <c r="T288">
        <v>826.2432</v>
      </c>
      <c r="V288" t="s">
        <v>79</v>
      </c>
      <c r="W288" t="s">
        <v>184</v>
      </c>
    </row>
    <row r="289" spans="1:23" x14ac:dyDescent="0.2">
      <c r="B289" t="s">
        <v>501</v>
      </c>
      <c r="C289" t="s">
        <v>502</v>
      </c>
      <c r="D289" t="s">
        <v>6</v>
      </c>
      <c r="E289" t="s">
        <v>28</v>
      </c>
      <c r="I289" t="s">
        <v>173</v>
      </c>
      <c r="J289">
        <v>2006</v>
      </c>
      <c r="L289" t="s">
        <v>24</v>
      </c>
      <c r="U289" t="s">
        <v>201</v>
      </c>
    </row>
    <row r="290" spans="1:23" x14ac:dyDescent="0.2">
      <c r="F290" t="s">
        <v>66</v>
      </c>
      <c r="H290" t="s">
        <v>494</v>
      </c>
      <c r="J290">
        <v>2006</v>
      </c>
      <c r="K290">
        <v>0.85</v>
      </c>
      <c r="R290">
        <v>12.6144</v>
      </c>
      <c r="S290">
        <v>1.0869565217391299</v>
      </c>
      <c r="T290">
        <v>133.93524705882399</v>
      </c>
      <c r="V290" t="s">
        <v>79</v>
      </c>
      <c r="W290" t="s">
        <v>184</v>
      </c>
    </row>
    <row r="291" spans="1:23" x14ac:dyDescent="0.2">
      <c r="B291" t="s">
        <v>503</v>
      </c>
      <c r="C291" t="s">
        <v>504</v>
      </c>
      <c r="D291" t="s">
        <v>6</v>
      </c>
      <c r="E291" t="s">
        <v>28</v>
      </c>
      <c r="I291" t="s">
        <v>173</v>
      </c>
      <c r="J291">
        <v>2006</v>
      </c>
      <c r="L291" t="s">
        <v>24</v>
      </c>
      <c r="U291" t="s">
        <v>201</v>
      </c>
    </row>
    <row r="292" spans="1:23" x14ac:dyDescent="0.2">
      <c r="F292" t="s">
        <v>217</v>
      </c>
      <c r="H292" t="s">
        <v>494</v>
      </c>
      <c r="J292">
        <v>2006</v>
      </c>
      <c r="K292">
        <v>0.85</v>
      </c>
      <c r="R292">
        <v>12.6144</v>
      </c>
      <c r="S292">
        <v>1.13636363636364</v>
      </c>
      <c r="T292">
        <v>197.25458823529399</v>
      </c>
      <c r="V292" t="s">
        <v>79</v>
      </c>
      <c r="W292" t="s">
        <v>184</v>
      </c>
    </row>
    <row r="293" spans="1:23" x14ac:dyDescent="0.2">
      <c r="A293" t="s">
        <v>3</v>
      </c>
      <c r="B293" t="s">
        <v>505</v>
      </c>
      <c r="C293" t="s">
        <v>506</v>
      </c>
      <c r="D293" t="s">
        <v>6</v>
      </c>
      <c r="E293" t="s">
        <v>28</v>
      </c>
      <c r="I293" t="s">
        <v>173</v>
      </c>
      <c r="J293">
        <v>2006</v>
      </c>
      <c r="L293" t="s">
        <v>24</v>
      </c>
      <c r="U293" t="s">
        <v>201</v>
      </c>
    </row>
    <row r="294" spans="1:23" x14ac:dyDescent="0.2">
      <c r="A294" t="s">
        <v>3</v>
      </c>
      <c r="F294" t="s">
        <v>494</v>
      </c>
      <c r="H294" t="s">
        <v>494</v>
      </c>
      <c r="J294">
        <v>2006</v>
      </c>
      <c r="K294">
        <v>0.85</v>
      </c>
      <c r="R294" t="s">
        <v>284</v>
      </c>
      <c r="S294">
        <v>1.0204081632653099</v>
      </c>
      <c r="T294">
        <v>80</v>
      </c>
      <c r="V294" t="s">
        <v>79</v>
      </c>
      <c r="W294" t="s">
        <v>184</v>
      </c>
    </row>
    <row r="295" spans="1:23" x14ac:dyDescent="0.2">
      <c r="B295" t="s">
        <v>507</v>
      </c>
      <c r="C295" t="s">
        <v>508</v>
      </c>
      <c r="D295" t="s">
        <v>6</v>
      </c>
      <c r="E295" t="s">
        <v>28</v>
      </c>
      <c r="I295" t="s">
        <v>173</v>
      </c>
      <c r="J295">
        <v>2006</v>
      </c>
      <c r="L295" t="s">
        <v>24</v>
      </c>
      <c r="U295" t="s">
        <v>201</v>
      </c>
    </row>
    <row r="296" spans="1:23" x14ac:dyDescent="0.2">
      <c r="F296" t="s">
        <v>180</v>
      </c>
      <c r="H296" t="s">
        <v>494</v>
      </c>
      <c r="J296">
        <v>2006</v>
      </c>
      <c r="K296">
        <v>0.85</v>
      </c>
      <c r="R296">
        <v>12.6144</v>
      </c>
      <c r="S296">
        <v>1.1111111111111101</v>
      </c>
      <c r="T296">
        <v>197.25458823529399</v>
      </c>
      <c r="V296" t="s">
        <v>79</v>
      </c>
      <c r="W296" t="s">
        <v>184</v>
      </c>
    </row>
    <row r="297" spans="1:23" x14ac:dyDescent="0.2">
      <c r="B297" t="s">
        <v>509</v>
      </c>
      <c r="C297" t="s">
        <v>510</v>
      </c>
      <c r="D297" t="s">
        <v>6</v>
      </c>
      <c r="E297" t="s">
        <v>28</v>
      </c>
      <c r="I297" t="s">
        <v>173</v>
      </c>
      <c r="J297">
        <v>2006</v>
      </c>
      <c r="L297" t="s">
        <v>24</v>
      </c>
      <c r="U297" t="s">
        <v>201</v>
      </c>
    </row>
    <row r="298" spans="1:23" x14ac:dyDescent="0.2">
      <c r="F298" t="s">
        <v>222</v>
      </c>
      <c r="H298" t="s">
        <v>494</v>
      </c>
      <c r="J298">
        <v>2006</v>
      </c>
      <c r="K298">
        <v>0.85</v>
      </c>
      <c r="R298">
        <v>12.6144</v>
      </c>
      <c r="S298">
        <v>1.1111111111111101</v>
      </c>
      <c r="T298">
        <v>197.25458823529399</v>
      </c>
      <c r="V298" t="s">
        <v>79</v>
      </c>
      <c r="W298" t="s">
        <v>184</v>
      </c>
    </row>
    <row r="299" spans="1:23" x14ac:dyDescent="0.2">
      <c r="B299" t="s">
        <v>511</v>
      </c>
      <c r="C299" t="s">
        <v>512</v>
      </c>
      <c r="D299" t="s">
        <v>88</v>
      </c>
      <c r="E299" t="s">
        <v>172</v>
      </c>
      <c r="H299" t="s">
        <v>513</v>
      </c>
      <c r="I299" t="s">
        <v>173</v>
      </c>
      <c r="J299">
        <v>2006</v>
      </c>
      <c r="L299" t="s">
        <v>79</v>
      </c>
      <c r="U299" t="s">
        <v>177</v>
      </c>
      <c r="V299" t="s">
        <v>79</v>
      </c>
    </row>
    <row r="300" spans="1:23" x14ac:dyDescent="0.2">
      <c r="F300" t="s">
        <v>222</v>
      </c>
      <c r="J300">
        <v>2006</v>
      </c>
      <c r="K300" t="s">
        <v>182</v>
      </c>
      <c r="R300">
        <v>125</v>
      </c>
      <c r="S300">
        <v>0.14799999999999996</v>
      </c>
      <c r="T300">
        <v>2500</v>
      </c>
    </row>
    <row r="301" spans="1:23" x14ac:dyDescent="0.2">
      <c r="F301" t="s">
        <v>66</v>
      </c>
      <c r="J301">
        <v>2006</v>
      </c>
      <c r="S301">
        <v>4</v>
      </c>
    </row>
    <row r="302" spans="1:23" x14ac:dyDescent="0.2">
      <c r="F302" t="s">
        <v>179</v>
      </c>
      <c r="J302">
        <v>2006</v>
      </c>
      <c r="S302">
        <v>7.073999999999999</v>
      </c>
    </row>
    <row r="303" spans="1:23" x14ac:dyDescent="0.2">
      <c r="F303" t="s">
        <v>514</v>
      </c>
      <c r="J303">
        <v>2006</v>
      </c>
      <c r="S303">
        <v>1.02</v>
      </c>
    </row>
    <row r="304" spans="1:23" x14ac:dyDescent="0.2">
      <c r="F304" t="s">
        <v>30</v>
      </c>
      <c r="J304">
        <v>2006</v>
      </c>
      <c r="S304">
        <v>7</v>
      </c>
    </row>
    <row r="305" spans="2:25" x14ac:dyDescent="0.2">
      <c r="B305" t="s">
        <v>515</v>
      </c>
      <c r="C305" t="s">
        <v>516</v>
      </c>
      <c r="D305" t="s">
        <v>88</v>
      </c>
      <c r="E305" t="s">
        <v>172</v>
      </c>
      <c r="H305" t="s">
        <v>513</v>
      </c>
      <c r="I305" t="s">
        <v>517</v>
      </c>
      <c r="J305">
        <v>2006</v>
      </c>
      <c r="L305" t="s">
        <v>79</v>
      </c>
      <c r="U305" t="s">
        <v>177</v>
      </c>
      <c r="V305" t="s">
        <v>79</v>
      </c>
    </row>
    <row r="306" spans="2:25" x14ac:dyDescent="0.2">
      <c r="F306" t="s">
        <v>66</v>
      </c>
      <c r="J306">
        <v>2006</v>
      </c>
      <c r="K306" t="s">
        <v>182</v>
      </c>
      <c r="M306">
        <v>9999</v>
      </c>
      <c r="R306" t="s">
        <v>291</v>
      </c>
      <c r="T306">
        <v>2665</v>
      </c>
    </row>
    <row r="307" spans="2:25" x14ac:dyDescent="0.2">
      <c r="F307" t="s">
        <v>179</v>
      </c>
      <c r="J307">
        <v>2006</v>
      </c>
    </row>
    <row r="308" spans="2:25" x14ac:dyDescent="0.2">
      <c r="F308" t="s">
        <v>514</v>
      </c>
      <c r="J308">
        <v>2006</v>
      </c>
      <c r="S308">
        <v>1.02</v>
      </c>
    </row>
    <row r="309" spans="2:25" x14ac:dyDescent="0.2">
      <c r="F309" t="s">
        <v>30</v>
      </c>
      <c r="J309">
        <v>2006</v>
      </c>
      <c r="S309">
        <v>6.65</v>
      </c>
    </row>
    <row r="310" spans="2:25" x14ac:dyDescent="0.2">
      <c r="B310" t="s">
        <v>518</v>
      </c>
      <c r="C310" t="s">
        <v>519</v>
      </c>
      <c r="D310" t="s">
        <v>88</v>
      </c>
      <c r="E310" t="s">
        <v>172</v>
      </c>
      <c r="H310" t="s">
        <v>513</v>
      </c>
      <c r="J310">
        <v>2006</v>
      </c>
      <c r="L310" t="s">
        <v>79</v>
      </c>
      <c r="U310" t="s">
        <v>177</v>
      </c>
      <c r="V310" t="s">
        <v>79</v>
      </c>
      <c r="Y310">
        <v>2020</v>
      </c>
    </row>
    <row r="311" spans="2:25" x14ac:dyDescent="0.2">
      <c r="F311" t="s">
        <v>66</v>
      </c>
      <c r="J311">
        <v>2006</v>
      </c>
      <c r="K311" t="s">
        <v>182</v>
      </c>
      <c r="M311">
        <v>8.793282240790902E-2</v>
      </c>
      <c r="R311">
        <f>R306*Multipliers!B2</f>
        <v>162.5</v>
      </c>
      <c r="T311">
        <f>T306*Multipliers!B6</f>
        <v>3414.570211988304</v>
      </c>
    </row>
    <row r="312" spans="2:25" x14ac:dyDescent="0.2">
      <c r="F312" t="s">
        <v>179</v>
      </c>
      <c r="J312">
        <v>2006</v>
      </c>
    </row>
    <row r="313" spans="2:25" x14ac:dyDescent="0.2">
      <c r="F313" t="s">
        <v>514</v>
      </c>
      <c r="J313">
        <v>2006</v>
      </c>
      <c r="S313">
        <v>1.02</v>
      </c>
    </row>
    <row r="314" spans="2:25" x14ac:dyDescent="0.2">
      <c r="F314" t="s">
        <v>30</v>
      </c>
      <c r="J314">
        <v>2006</v>
      </c>
      <c r="S314">
        <v>6.65</v>
      </c>
    </row>
    <row r="315" spans="2:25" x14ac:dyDescent="0.2">
      <c r="B315" t="s">
        <v>520</v>
      </c>
      <c r="C315" t="s">
        <v>521</v>
      </c>
      <c r="D315" t="s">
        <v>88</v>
      </c>
      <c r="E315" t="s">
        <v>172</v>
      </c>
      <c r="H315" t="s">
        <v>522</v>
      </c>
      <c r="I315" t="s">
        <v>173</v>
      </c>
      <c r="J315">
        <v>2006</v>
      </c>
      <c r="L315" t="s">
        <v>79</v>
      </c>
      <c r="U315" t="s">
        <v>177</v>
      </c>
      <c r="V315" t="s">
        <v>79</v>
      </c>
    </row>
    <row r="316" spans="2:25" x14ac:dyDescent="0.2">
      <c r="F316" t="s">
        <v>523</v>
      </c>
      <c r="J316">
        <v>2006</v>
      </c>
      <c r="K316" t="s">
        <v>182</v>
      </c>
      <c r="R316" t="s">
        <v>524</v>
      </c>
      <c r="S316">
        <v>0.05</v>
      </c>
      <c r="T316">
        <v>1100</v>
      </c>
    </row>
    <row r="317" spans="2:25" x14ac:dyDescent="0.2">
      <c r="F317" t="s">
        <v>66</v>
      </c>
      <c r="J317">
        <v>2006</v>
      </c>
      <c r="S317">
        <v>3.5</v>
      </c>
    </row>
    <row r="318" spans="2:25" x14ac:dyDescent="0.2">
      <c r="F318" t="s">
        <v>179</v>
      </c>
      <c r="J318">
        <v>2006</v>
      </c>
      <c r="S318">
        <v>6.85</v>
      </c>
    </row>
    <row r="319" spans="2:25" x14ac:dyDescent="0.2">
      <c r="F319" t="s">
        <v>525</v>
      </c>
      <c r="J319">
        <v>2006</v>
      </c>
      <c r="S319">
        <v>0.22</v>
      </c>
    </row>
    <row r="320" spans="2:25" x14ac:dyDescent="0.2">
      <c r="F320" t="s">
        <v>526</v>
      </c>
      <c r="J320">
        <v>2006</v>
      </c>
      <c r="S320">
        <v>0.09</v>
      </c>
    </row>
    <row r="321" spans="2:25" x14ac:dyDescent="0.2">
      <c r="F321" t="s">
        <v>514</v>
      </c>
      <c r="J321">
        <v>2006</v>
      </c>
      <c r="S321">
        <v>0.68</v>
      </c>
    </row>
    <row r="322" spans="2:25" x14ac:dyDescent="0.2">
      <c r="F322" t="s">
        <v>30</v>
      </c>
      <c r="J322">
        <v>2006</v>
      </c>
      <c r="S322">
        <v>8</v>
      </c>
    </row>
    <row r="323" spans="2:25" x14ac:dyDescent="0.2">
      <c r="B323" t="s">
        <v>527</v>
      </c>
      <c r="C323" t="s">
        <v>528</v>
      </c>
      <c r="D323" t="s">
        <v>88</v>
      </c>
      <c r="E323" t="s">
        <v>172</v>
      </c>
      <c r="H323" t="s">
        <v>522</v>
      </c>
      <c r="I323" t="s">
        <v>517</v>
      </c>
      <c r="J323">
        <v>2006</v>
      </c>
      <c r="L323" t="s">
        <v>79</v>
      </c>
      <c r="U323" t="s">
        <v>14</v>
      </c>
      <c r="V323" t="s">
        <v>79</v>
      </c>
    </row>
    <row r="324" spans="2:25" x14ac:dyDescent="0.2">
      <c r="F324" t="s">
        <v>523</v>
      </c>
      <c r="J324">
        <v>2006</v>
      </c>
      <c r="K324" t="s">
        <v>182</v>
      </c>
      <c r="R324" t="s">
        <v>524</v>
      </c>
      <c r="S324">
        <v>0.05</v>
      </c>
      <c r="T324">
        <v>1210</v>
      </c>
    </row>
    <row r="325" spans="2:25" x14ac:dyDescent="0.2">
      <c r="F325" t="s">
        <v>66</v>
      </c>
      <c r="J325">
        <v>2006</v>
      </c>
      <c r="S325">
        <v>3.5</v>
      </c>
    </row>
    <row r="326" spans="2:25" x14ac:dyDescent="0.2">
      <c r="F326" t="s">
        <v>179</v>
      </c>
      <c r="J326">
        <v>2006</v>
      </c>
      <c r="S326">
        <v>6.74</v>
      </c>
    </row>
    <row r="327" spans="2:25" x14ac:dyDescent="0.2">
      <c r="F327" t="s">
        <v>525</v>
      </c>
      <c r="J327">
        <v>2006</v>
      </c>
      <c r="S327">
        <v>0.22</v>
      </c>
    </row>
    <row r="328" spans="2:25" x14ac:dyDescent="0.2">
      <c r="F328" t="s">
        <v>526</v>
      </c>
      <c r="J328">
        <v>2006</v>
      </c>
      <c r="S328">
        <v>0.09</v>
      </c>
    </row>
    <row r="329" spans="2:25" x14ac:dyDescent="0.2">
      <c r="F329" t="s">
        <v>514</v>
      </c>
      <c r="J329">
        <v>2006</v>
      </c>
      <c r="S329">
        <v>0.68</v>
      </c>
    </row>
    <row r="330" spans="2:25" x14ac:dyDescent="0.2">
      <c r="F330" t="s">
        <v>30</v>
      </c>
      <c r="J330">
        <v>2006</v>
      </c>
      <c r="S330">
        <v>8</v>
      </c>
    </row>
    <row r="331" spans="2:25" x14ac:dyDescent="0.2">
      <c r="B331" t="s">
        <v>529</v>
      </c>
      <c r="C331" t="s">
        <v>530</v>
      </c>
      <c r="D331" t="s">
        <v>88</v>
      </c>
      <c r="E331" t="s">
        <v>172</v>
      </c>
      <c r="H331" t="s">
        <v>522</v>
      </c>
      <c r="J331">
        <v>2006</v>
      </c>
      <c r="L331" t="s">
        <v>79</v>
      </c>
      <c r="U331" t="s">
        <v>14</v>
      </c>
      <c r="V331" t="s">
        <v>79</v>
      </c>
      <c r="Y331">
        <v>2020</v>
      </c>
    </row>
    <row r="332" spans="2:25" x14ac:dyDescent="0.2">
      <c r="F332" t="s">
        <v>523</v>
      </c>
      <c r="J332">
        <v>2006</v>
      </c>
      <c r="K332" t="s">
        <v>182</v>
      </c>
      <c r="R332">
        <f>R324*Multipliers!B2</f>
        <v>68.900000000000006</v>
      </c>
      <c r="S332">
        <v>0.05</v>
      </c>
      <c r="T332">
        <f>T324*Multipliers!B6</f>
        <v>1550.3301900584795</v>
      </c>
    </row>
    <row r="333" spans="2:25" x14ac:dyDescent="0.2">
      <c r="F333" t="s">
        <v>66</v>
      </c>
      <c r="J333">
        <v>2006</v>
      </c>
      <c r="S333">
        <f>S325*Multipliers!B5</f>
        <v>3.5404984385920262</v>
      </c>
    </row>
    <row r="334" spans="2:25" x14ac:dyDescent="0.2">
      <c r="F334" t="s">
        <v>179</v>
      </c>
      <c r="J334">
        <v>2006</v>
      </c>
      <c r="S334">
        <f>S326*Multipliers!B4</f>
        <v>7.3973735089226071</v>
      </c>
    </row>
    <row r="335" spans="2:25" x14ac:dyDescent="0.2">
      <c r="F335" t="s">
        <v>525</v>
      </c>
      <c r="J335">
        <v>2006</v>
      </c>
      <c r="S335">
        <v>0.22</v>
      </c>
    </row>
    <row r="336" spans="2:25" x14ac:dyDescent="0.2">
      <c r="F336" t="s">
        <v>526</v>
      </c>
      <c r="J336">
        <v>2006</v>
      </c>
      <c r="S336">
        <v>0.09</v>
      </c>
    </row>
    <row r="337" spans="2:23" x14ac:dyDescent="0.2">
      <c r="F337" t="s">
        <v>514</v>
      </c>
      <c r="J337">
        <v>2006</v>
      </c>
      <c r="S337">
        <v>0.68</v>
      </c>
    </row>
    <row r="338" spans="2:23" x14ac:dyDescent="0.2">
      <c r="F338" t="s">
        <v>30</v>
      </c>
      <c r="J338">
        <v>2006</v>
      </c>
      <c r="S338">
        <v>8</v>
      </c>
    </row>
    <row r="339" spans="2:23" x14ac:dyDescent="0.2">
      <c r="B339" t="s">
        <v>531</v>
      </c>
      <c r="C339" t="s">
        <v>532</v>
      </c>
      <c r="D339" t="s">
        <v>88</v>
      </c>
      <c r="E339" t="s">
        <v>172</v>
      </c>
      <c r="F339" t="s">
        <v>533</v>
      </c>
      <c r="H339" t="s">
        <v>514</v>
      </c>
      <c r="I339" t="s">
        <v>173</v>
      </c>
      <c r="J339">
        <v>2006</v>
      </c>
      <c r="K339" t="s">
        <v>182</v>
      </c>
      <c r="L339" t="s">
        <v>79</v>
      </c>
      <c r="R339" t="s">
        <v>534</v>
      </c>
      <c r="S339">
        <v>0.02</v>
      </c>
      <c r="T339">
        <v>1355</v>
      </c>
      <c r="U339" t="s">
        <v>177</v>
      </c>
      <c r="V339" t="s">
        <v>79</v>
      </c>
      <c r="W339" t="s">
        <v>535</v>
      </c>
    </row>
    <row r="340" spans="2:23" x14ac:dyDescent="0.2">
      <c r="F340" t="s">
        <v>68</v>
      </c>
      <c r="H340" t="s">
        <v>69</v>
      </c>
      <c r="J340">
        <v>2006</v>
      </c>
      <c r="S340">
        <v>1.8069999999999999</v>
      </c>
      <c r="V340" t="s">
        <v>14</v>
      </c>
    </row>
    <row r="341" spans="2:23" x14ac:dyDescent="0.2">
      <c r="F341" t="s">
        <v>30</v>
      </c>
      <c r="H341" t="s">
        <v>206</v>
      </c>
      <c r="J341">
        <v>2006</v>
      </c>
      <c r="S341">
        <v>4</v>
      </c>
      <c r="V341" t="s">
        <v>536</v>
      </c>
    </row>
    <row r="342" spans="2:23" x14ac:dyDescent="0.2">
      <c r="F342" t="s">
        <v>179</v>
      </c>
      <c r="J342">
        <v>2006</v>
      </c>
      <c r="S342">
        <v>2.2999999999999998</v>
      </c>
    </row>
    <row r="343" spans="2:23" x14ac:dyDescent="0.2">
      <c r="F343" t="s">
        <v>537</v>
      </c>
      <c r="J343">
        <v>2006</v>
      </c>
      <c r="S343">
        <v>3.5000000000000003E-2</v>
      </c>
    </row>
    <row r="344" spans="2:23" x14ac:dyDescent="0.2">
      <c r="F344" t="s">
        <v>538</v>
      </c>
      <c r="J344">
        <v>2006</v>
      </c>
      <c r="S344">
        <v>2.2999999999999998</v>
      </c>
    </row>
    <row r="345" spans="2:23" x14ac:dyDescent="0.2">
      <c r="B345" t="s">
        <v>539</v>
      </c>
      <c r="C345" t="s">
        <v>540</v>
      </c>
      <c r="D345" t="s">
        <v>88</v>
      </c>
      <c r="E345" t="s">
        <v>172</v>
      </c>
      <c r="H345" t="s">
        <v>30</v>
      </c>
      <c r="I345" t="s">
        <v>173</v>
      </c>
      <c r="J345">
        <v>2006</v>
      </c>
      <c r="L345" t="s">
        <v>79</v>
      </c>
      <c r="U345" t="s">
        <v>177</v>
      </c>
      <c r="V345" t="s">
        <v>541</v>
      </c>
    </row>
    <row r="346" spans="2:23" x14ac:dyDescent="0.2">
      <c r="H346" t="s">
        <v>514</v>
      </c>
      <c r="J346">
        <v>2006</v>
      </c>
      <c r="V346" t="s">
        <v>79</v>
      </c>
    </row>
    <row r="347" spans="2:23" x14ac:dyDescent="0.2">
      <c r="F347" t="s">
        <v>179</v>
      </c>
      <c r="J347">
        <v>2006</v>
      </c>
      <c r="K347" t="s">
        <v>182</v>
      </c>
      <c r="R347" t="s">
        <v>330</v>
      </c>
      <c r="S347">
        <v>17.8</v>
      </c>
      <c r="T347">
        <v>300</v>
      </c>
    </row>
    <row r="348" spans="2:23" x14ac:dyDescent="0.2">
      <c r="F348" t="s">
        <v>66</v>
      </c>
      <c r="J348">
        <v>2006</v>
      </c>
      <c r="S348">
        <v>10.8</v>
      </c>
    </row>
    <row r="349" spans="2:23" x14ac:dyDescent="0.2">
      <c r="F349" t="s">
        <v>538</v>
      </c>
      <c r="J349">
        <v>2006</v>
      </c>
      <c r="S349">
        <v>1.1000000000000001</v>
      </c>
    </row>
    <row r="350" spans="2:23" x14ac:dyDescent="0.2">
      <c r="B350" t="s">
        <v>542</v>
      </c>
      <c r="C350" t="s">
        <v>543</v>
      </c>
      <c r="D350" t="s">
        <v>88</v>
      </c>
      <c r="E350" t="s">
        <v>172</v>
      </c>
      <c r="H350" t="s">
        <v>30</v>
      </c>
      <c r="I350" t="s">
        <v>517</v>
      </c>
      <c r="J350">
        <v>2006</v>
      </c>
      <c r="L350" t="s">
        <v>79</v>
      </c>
      <c r="U350" t="s">
        <v>177</v>
      </c>
      <c r="V350" t="s">
        <v>544</v>
      </c>
    </row>
    <row r="351" spans="2:23" x14ac:dyDescent="0.2">
      <c r="H351" t="s">
        <v>514</v>
      </c>
      <c r="J351">
        <v>2006</v>
      </c>
      <c r="V351" t="s">
        <v>79</v>
      </c>
    </row>
    <row r="352" spans="2:23" x14ac:dyDescent="0.2">
      <c r="F352" t="s">
        <v>179</v>
      </c>
      <c r="J352" t="s">
        <v>31</v>
      </c>
      <c r="K352" t="s">
        <v>182</v>
      </c>
      <c r="R352" t="s">
        <v>534</v>
      </c>
      <c r="S352">
        <v>14.84</v>
      </c>
      <c r="T352">
        <v>550</v>
      </c>
    </row>
    <row r="353" spans="2:25" x14ac:dyDescent="0.2">
      <c r="F353" t="s">
        <v>66</v>
      </c>
      <c r="J353" t="s">
        <v>31</v>
      </c>
      <c r="S353">
        <v>7.56</v>
      </c>
    </row>
    <row r="354" spans="2:25" x14ac:dyDescent="0.2">
      <c r="F354" t="s">
        <v>538</v>
      </c>
      <c r="J354" t="s">
        <v>31</v>
      </c>
      <c r="S354">
        <v>1.1000000000000001</v>
      </c>
    </row>
    <row r="355" spans="2:25" x14ac:dyDescent="0.2">
      <c r="B355" t="s">
        <v>545</v>
      </c>
      <c r="C355" t="s">
        <v>546</v>
      </c>
      <c r="D355" t="s">
        <v>88</v>
      </c>
      <c r="E355" t="s">
        <v>172</v>
      </c>
      <c r="H355" t="s">
        <v>30</v>
      </c>
      <c r="J355">
        <v>2006</v>
      </c>
      <c r="L355" t="s">
        <v>79</v>
      </c>
      <c r="U355" t="s">
        <v>177</v>
      </c>
      <c r="V355" t="s">
        <v>544</v>
      </c>
      <c r="Y355">
        <v>2020</v>
      </c>
    </row>
    <row r="356" spans="2:25" x14ac:dyDescent="0.2">
      <c r="H356" t="s">
        <v>514</v>
      </c>
      <c r="J356">
        <v>2006</v>
      </c>
      <c r="V356" t="s">
        <v>79</v>
      </c>
    </row>
    <row r="357" spans="2:25" x14ac:dyDescent="0.2">
      <c r="F357" t="s">
        <v>179</v>
      </c>
      <c r="J357" t="s">
        <v>31</v>
      </c>
      <c r="K357" t="s">
        <v>182</v>
      </c>
      <c r="R357">
        <f>R352*Multipliers!B2</f>
        <v>52</v>
      </c>
      <c r="S357">
        <f>S352*Multipliers!B4</f>
        <v>16.287392117568469</v>
      </c>
      <c r="T357">
        <f>T352*Multipliers!B6</f>
        <v>704.69554093567251</v>
      </c>
    </row>
    <row r="358" spans="2:25" x14ac:dyDescent="0.2">
      <c r="F358" t="s">
        <v>66</v>
      </c>
      <c r="J358" t="s">
        <v>31</v>
      </c>
      <c r="S358">
        <f>S353*Multipliers!B5</f>
        <v>7.6474766273587766</v>
      </c>
    </row>
    <row r="359" spans="2:25" x14ac:dyDescent="0.2">
      <c r="F359" t="s">
        <v>538</v>
      </c>
      <c r="J359" t="s">
        <v>31</v>
      </c>
      <c r="S359">
        <v>1.1000000000000001</v>
      </c>
    </row>
    <row r="360" spans="2:25" x14ac:dyDescent="0.2">
      <c r="B360" t="s">
        <v>547</v>
      </c>
      <c r="C360" t="s">
        <v>548</v>
      </c>
      <c r="D360" t="s">
        <v>88</v>
      </c>
      <c r="E360" t="s">
        <v>172</v>
      </c>
      <c r="H360" t="s">
        <v>514</v>
      </c>
      <c r="I360" t="s">
        <v>173</v>
      </c>
      <c r="J360">
        <v>2006</v>
      </c>
      <c r="K360" t="s">
        <v>182</v>
      </c>
      <c r="L360" t="s">
        <v>79</v>
      </c>
      <c r="R360" t="s">
        <v>201</v>
      </c>
      <c r="T360">
        <v>642</v>
      </c>
      <c r="U360" t="s">
        <v>177</v>
      </c>
      <c r="V360" t="s">
        <v>79</v>
      </c>
    </row>
    <row r="361" spans="2:25" x14ac:dyDescent="0.2">
      <c r="F361" t="s">
        <v>66</v>
      </c>
      <c r="J361">
        <v>2006</v>
      </c>
      <c r="S361">
        <v>1</v>
      </c>
    </row>
    <row r="362" spans="2:25" x14ac:dyDescent="0.2">
      <c r="F362" t="s">
        <v>179</v>
      </c>
      <c r="J362">
        <v>2006</v>
      </c>
      <c r="S362">
        <v>2</v>
      </c>
    </row>
    <row r="363" spans="2:25" x14ac:dyDescent="0.2">
      <c r="F363" t="s">
        <v>526</v>
      </c>
      <c r="J363">
        <v>2006</v>
      </c>
      <c r="S363">
        <v>1.1499999999999999</v>
      </c>
    </row>
    <row r="364" spans="2:25" x14ac:dyDescent="0.2">
      <c r="F364" t="s">
        <v>30</v>
      </c>
      <c r="J364">
        <v>2006</v>
      </c>
      <c r="S364">
        <v>1</v>
      </c>
    </row>
    <row r="365" spans="2:25" x14ac:dyDescent="0.2">
      <c r="B365" t="s">
        <v>549</v>
      </c>
      <c r="C365" t="s">
        <v>550</v>
      </c>
      <c r="D365" t="s">
        <v>6</v>
      </c>
      <c r="E365" t="s">
        <v>28</v>
      </c>
      <c r="I365" t="s">
        <v>173</v>
      </c>
      <c r="J365">
        <v>2006</v>
      </c>
      <c r="L365" t="s">
        <v>24</v>
      </c>
      <c r="U365" t="s">
        <v>201</v>
      </c>
    </row>
    <row r="366" spans="2:25" x14ac:dyDescent="0.2">
      <c r="F366" t="s">
        <v>206</v>
      </c>
      <c r="H366" t="s">
        <v>68</v>
      </c>
      <c r="J366">
        <v>2006</v>
      </c>
      <c r="K366">
        <v>0.85</v>
      </c>
      <c r="R366">
        <v>53.926560000000002</v>
      </c>
      <c r="S366">
        <v>1.1000000000000001</v>
      </c>
      <c r="T366">
        <v>728.48159999999996</v>
      </c>
      <c r="V366" t="s">
        <v>79</v>
      </c>
      <c r="W366" t="s">
        <v>184</v>
      </c>
    </row>
    <row r="367" spans="2:25" x14ac:dyDescent="0.2">
      <c r="B367" t="s">
        <v>551</v>
      </c>
      <c r="C367" t="s">
        <v>552</v>
      </c>
      <c r="D367" t="s">
        <v>6</v>
      </c>
      <c r="E367" t="s">
        <v>28</v>
      </c>
      <c r="I367" t="s">
        <v>173</v>
      </c>
      <c r="J367">
        <v>2006</v>
      </c>
      <c r="L367" t="s">
        <v>24</v>
      </c>
      <c r="U367" t="s">
        <v>201</v>
      </c>
    </row>
    <row r="368" spans="2:25" x14ac:dyDescent="0.2">
      <c r="F368" t="s">
        <v>209</v>
      </c>
      <c r="H368" t="s">
        <v>68</v>
      </c>
      <c r="J368">
        <v>2006</v>
      </c>
      <c r="K368">
        <v>0.85</v>
      </c>
      <c r="R368">
        <v>18.921600000000002</v>
      </c>
      <c r="S368">
        <v>1.1000000000000001</v>
      </c>
      <c r="T368">
        <v>517.19039999999995</v>
      </c>
      <c r="V368" t="s">
        <v>79</v>
      </c>
      <c r="W368" t="s">
        <v>184</v>
      </c>
    </row>
    <row r="369" spans="2:23" x14ac:dyDescent="0.2">
      <c r="B369" t="s">
        <v>553</v>
      </c>
      <c r="C369" t="s">
        <v>554</v>
      </c>
      <c r="D369" t="s">
        <v>6</v>
      </c>
      <c r="E369" t="s">
        <v>28</v>
      </c>
      <c r="I369" t="s">
        <v>173</v>
      </c>
      <c r="J369">
        <v>2006</v>
      </c>
      <c r="L369" t="s">
        <v>24</v>
      </c>
      <c r="U369" t="s">
        <v>201</v>
      </c>
    </row>
    <row r="370" spans="2:23" x14ac:dyDescent="0.2">
      <c r="F370" t="s">
        <v>212</v>
      </c>
      <c r="H370" t="s">
        <v>68</v>
      </c>
      <c r="J370">
        <v>2006</v>
      </c>
      <c r="K370">
        <v>0.85</v>
      </c>
      <c r="R370">
        <v>18.921600000000002</v>
      </c>
      <c r="S370">
        <v>1.1000000000000001</v>
      </c>
      <c r="T370">
        <v>517.19039999999995</v>
      </c>
      <c r="V370" t="s">
        <v>79</v>
      </c>
      <c r="W370" t="s">
        <v>184</v>
      </c>
    </row>
    <row r="371" spans="2:23" x14ac:dyDescent="0.2">
      <c r="B371" t="s">
        <v>555</v>
      </c>
      <c r="C371" t="s">
        <v>556</v>
      </c>
      <c r="D371" t="s">
        <v>6</v>
      </c>
      <c r="E371" t="s">
        <v>28</v>
      </c>
      <c r="I371" t="s">
        <v>173</v>
      </c>
      <c r="J371">
        <v>2006</v>
      </c>
      <c r="L371" t="s">
        <v>24</v>
      </c>
      <c r="U371" t="s">
        <v>201</v>
      </c>
    </row>
    <row r="372" spans="2:23" x14ac:dyDescent="0.2">
      <c r="F372" t="s">
        <v>179</v>
      </c>
      <c r="H372" t="s">
        <v>68</v>
      </c>
      <c r="J372">
        <v>2006</v>
      </c>
      <c r="K372">
        <v>0.85</v>
      </c>
      <c r="R372">
        <v>15.768000000000001</v>
      </c>
      <c r="S372">
        <v>1.13636363636364</v>
      </c>
      <c r="T372">
        <v>473.04</v>
      </c>
      <c r="V372" t="s">
        <v>79</v>
      </c>
      <c r="W372" t="s">
        <v>184</v>
      </c>
    </row>
    <row r="373" spans="2:23" x14ac:dyDescent="0.2">
      <c r="B373" t="s">
        <v>557</v>
      </c>
      <c r="C373" t="s">
        <v>558</v>
      </c>
      <c r="D373" t="s">
        <v>6</v>
      </c>
      <c r="E373" t="s">
        <v>28</v>
      </c>
      <c r="I373" t="s">
        <v>173</v>
      </c>
      <c r="J373">
        <v>2006</v>
      </c>
      <c r="L373" t="s">
        <v>24</v>
      </c>
      <c r="U373" t="s">
        <v>201</v>
      </c>
    </row>
    <row r="374" spans="2:23" x14ac:dyDescent="0.2">
      <c r="F374" t="s">
        <v>66</v>
      </c>
      <c r="H374" t="s">
        <v>68</v>
      </c>
      <c r="J374">
        <v>2006</v>
      </c>
      <c r="K374">
        <v>0.85</v>
      </c>
      <c r="R374">
        <v>11.98368</v>
      </c>
      <c r="S374">
        <v>1.14942528735632</v>
      </c>
      <c r="T374">
        <v>208.13759999999999</v>
      </c>
      <c r="V374" t="s">
        <v>79</v>
      </c>
      <c r="W374" t="s">
        <v>184</v>
      </c>
    </row>
    <row r="375" spans="2:23" x14ac:dyDescent="0.2">
      <c r="B375" t="s">
        <v>559</v>
      </c>
      <c r="C375" t="s">
        <v>560</v>
      </c>
      <c r="D375" t="s">
        <v>6</v>
      </c>
      <c r="E375" t="s">
        <v>28</v>
      </c>
      <c r="I375" t="s">
        <v>173</v>
      </c>
      <c r="J375">
        <v>2006</v>
      </c>
      <c r="L375" t="s">
        <v>24</v>
      </c>
      <c r="U375" t="s">
        <v>201</v>
      </c>
    </row>
    <row r="376" spans="2:23" x14ac:dyDescent="0.2">
      <c r="F376" t="s">
        <v>217</v>
      </c>
      <c r="H376" t="s">
        <v>68</v>
      </c>
      <c r="J376">
        <v>2006</v>
      </c>
      <c r="K376">
        <v>0.85</v>
      </c>
      <c r="R376">
        <v>31.536000000000001</v>
      </c>
      <c r="S376">
        <v>1.1764705882352899</v>
      </c>
      <c r="T376">
        <v>378.43200000000002</v>
      </c>
      <c r="V376" t="s">
        <v>79</v>
      </c>
      <c r="W376" t="s">
        <v>184</v>
      </c>
    </row>
    <row r="377" spans="2:23" x14ac:dyDescent="0.2">
      <c r="B377" t="s">
        <v>561</v>
      </c>
      <c r="C377" t="s">
        <v>562</v>
      </c>
      <c r="D377" t="s">
        <v>6</v>
      </c>
      <c r="E377" t="s">
        <v>28</v>
      </c>
      <c r="I377" t="s">
        <v>173</v>
      </c>
      <c r="J377">
        <v>2006</v>
      </c>
      <c r="L377" t="s">
        <v>24</v>
      </c>
      <c r="U377" t="s">
        <v>201</v>
      </c>
    </row>
    <row r="378" spans="2:23" x14ac:dyDescent="0.2">
      <c r="F378" t="s">
        <v>180</v>
      </c>
      <c r="H378" t="s">
        <v>68</v>
      </c>
      <c r="J378">
        <v>2006</v>
      </c>
      <c r="K378">
        <v>0.85</v>
      </c>
      <c r="R378">
        <v>15.768000000000001</v>
      </c>
      <c r="S378">
        <v>1.2195121951219501</v>
      </c>
      <c r="T378">
        <v>315.36</v>
      </c>
      <c r="V378" t="s">
        <v>79</v>
      </c>
      <c r="W378" t="s">
        <v>184</v>
      </c>
    </row>
    <row r="379" spans="2:23" x14ac:dyDescent="0.2">
      <c r="B379" t="s">
        <v>563</v>
      </c>
      <c r="C379" t="s">
        <v>564</v>
      </c>
      <c r="D379" t="s">
        <v>6</v>
      </c>
      <c r="E379" t="s">
        <v>28</v>
      </c>
      <c r="I379" t="s">
        <v>173</v>
      </c>
      <c r="J379">
        <v>2006</v>
      </c>
      <c r="L379" t="s">
        <v>24</v>
      </c>
      <c r="U379" t="s">
        <v>201</v>
      </c>
    </row>
    <row r="380" spans="2:23" x14ac:dyDescent="0.2">
      <c r="F380" t="s">
        <v>222</v>
      </c>
      <c r="H380" t="s">
        <v>68</v>
      </c>
      <c r="J380">
        <v>2006</v>
      </c>
      <c r="K380">
        <v>0.85</v>
      </c>
      <c r="R380">
        <v>15.768000000000001</v>
      </c>
      <c r="S380">
        <v>1.2195121951219501</v>
      </c>
      <c r="T380">
        <v>315.36</v>
      </c>
      <c r="V380" t="s">
        <v>79</v>
      </c>
      <c r="W380" t="s">
        <v>184</v>
      </c>
    </row>
    <row r="381" spans="2:23" x14ac:dyDescent="0.2">
      <c r="B381" t="s">
        <v>565</v>
      </c>
      <c r="C381" t="s">
        <v>566</v>
      </c>
      <c r="F381" t="s">
        <v>209</v>
      </c>
      <c r="H381" t="s">
        <v>274</v>
      </c>
      <c r="M381">
        <v>0.9</v>
      </c>
      <c r="T381">
        <v>50</v>
      </c>
    </row>
    <row r="382" spans="2:23" x14ac:dyDescent="0.2">
      <c r="B382" t="s">
        <v>82</v>
      </c>
      <c r="F382" t="s">
        <v>212</v>
      </c>
    </row>
    <row r="383" spans="2:23" x14ac:dyDescent="0.2">
      <c r="F383" t="s">
        <v>217</v>
      </c>
    </row>
    <row r="384" spans="2:23" x14ac:dyDescent="0.2">
      <c r="F384" t="s">
        <v>180</v>
      </c>
    </row>
    <row r="385" spans="1:33" x14ac:dyDescent="0.2">
      <c r="F385" t="s">
        <v>66</v>
      </c>
    </row>
    <row r="386" spans="1:33" x14ac:dyDescent="0.2">
      <c r="F386" t="s">
        <v>567</v>
      </c>
    </row>
    <row r="387" spans="1:33" x14ac:dyDescent="0.2">
      <c r="B387" t="s">
        <v>568</v>
      </c>
      <c r="C387" t="s">
        <v>569</v>
      </c>
      <c r="F387" t="s">
        <v>209</v>
      </c>
      <c r="H387" t="s">
        <v>340</v>
      </c>
      <c r="M387">
        <v>0.9</v>
      </c>
      <c r="T387">
        <v>50</v>
      </c>
    </row>
    <row r="388" spans="1:33" x14ac:dyDescent="0.2">
      <c r="F388" t="s">
        <v>212</v>
      </c>
    </row>
    <row r="389" spans="1:33" x14ac:dyDescent="0.2">
      <c r="F389" t="s">
        <v>217</v>
      </c>
    </row>
    <row r="390" spans="1:33" x14ac:dyDescent="0.2">
      <c r="F390" t="s">
        <v>180</v>
      </c>
    </row>
    <row r="391" spans="1:33" x14ac:dyDescent="0.2">
      <c r="F391" t="s">
        <v>66</v>
      </c>
    </row>
    <row r="393" spans="1:33" ht="12" customHeight="1" x14ac:dyDescent="0.2">
      <c r="A393" t="s">
        <v>570</v>
      </c>
      <c r="G393" t="s">
        <v>7</v>
      </c>
    </row>
    <row r="394" spans="1:33" ht="12" customHeight="1" x14ac:dyDescent="0.2">
      <c r="A394" t="s">
        <v>37</v>
      </c>
      <c r="B394" t="s">
        <v>48</v>
      </c>
      <c r="C394" t="s">
        <v>38</v>
      </c>
      <c r="D394" t="s">
        <v>39</v>
      </c>
      <c r="E394" t="s">
        <v>42</v>
      </c>
      <c r="F394" t="s">
        <v>43</v>
      </c>
      <c r="G394" t="s">
        <v>49</v>
      </c>
      <c r="H394" t="s">
        <v>50</v>
      </c>
      <c r="I394" t="s">
        <v>571</v>
      </c>
      <c r="J394" t="s">
        <v>51</v>
      </c>
      <c r="K394" t="s">
        <v>65</v>
      </c>
      <c r="L394" t="s">
        <v>63</v>
      </c>
      <c r="M394" t="s">
        <v>572</v>
      </c>
      <c r="N394" t="s">
        <v>138</v>
      </c>
      <c r="O394" t="s">
        <v>139</v>
      </c>
      <c r="P394" t="s">
        <v>140</v>
      </c>
      <c r="Q394" t="s">
        <v>141</v>
      </c>
      <c r="R394" t="s">
        <v>573</v>
      </c>
      <c r="S394" t="s">
        <v>142</v>
      </c>
      <c r="T394" t="s">
        <v>143</v>
      </c>
      <c r="U394" t="s">
        <v>144</v>
      </c>
      <c r="V394" t="s">
        <v>145</v>
      </c>
      <c r="W394" t="s">
        <v>52</v>
      </c>
      <c r="X394" t="s">
        <v>53</v>
      </c>
      <c r="Y394" t="s">
        <v>106</v>
      </c>
      <c r="Z394" t="s">
        <v>132</v>
      </c>
      <c r="AA394" t="s">
        <v>133</v>
      </c>
      <c r="AB394" t="s">
        <v>574</v>
      </c>
      <c r="AC394" t="s">
        <v>134</v>
      </c>
      <c r="AD394" t="s">
        <v>135</v>
      </c>
      <c r="AE394" t="s">
        <v>136</v>
      </c>
      <c r="AF394" t="s">
        <v>137</v>
      </c>
      <c r="AG394" t="s">
        <v>107</v>
      </c>
    </row>
    <row r="395" spans="1:33" ht="12" customHeight="1" thickBot="1" x14ac:dyDescent="0.25">
      <c r="A395" t="s">
        <v>108</v>
      </c>
      <c r="J395" t="s">
        <v>109</v>
      </c>
      <c r="M395" t="s">
        <v>575</v>
      </c>
      <c r="N395" t="s">
        <v>575</v>
      </c>
      <c r="O395" t="s">
        <v>575</v>
      </c>
      <c r="P395" t="s">
        <v>575</v>
      </c>
      <c r="Q395" t="s">
        <v>575</v>
      </c>
      <c r="R395" t="s">
        <v>576</v>
      </c>
      <c r="S395" t="s">
        <v>576</v>
      </c>
      <c r="T395" t="s">
        <v>576</v>
      </c>
      <c r="U395" t="s">
        <v>576</v>
      </c>
      <c r="V395" t="s">
        <v>576</v>
      </c>
      <c r="W395" t="s">
        <v>575</v>
      </c>
      <c r="X395" t="s">
        <v>575</v>
      </c>
      <c r="Y395" t="s">
        <v>575</v>
      </c>
      <c r="Z395" t="s">
        <v>575</v>
      </c>
      <c r="AA395" t="s">
        <v>575</v>
      </c>
      <c r="AB395" t="s">
        <v>575</v>
      </c>
      <c r="AC395" t="s">
        <v>575</v>
      </c>
    </row>
    <row r="396" spans="1:33" ht="12" customHeight="1" x14ac:dyDescent="0.2">
      <c r="C396" t="s">
        <v>577</v>
      </c>
      <c r="D396" t="s">
        <v>578</v>
      </c>
      <c r="E396" t="s">
        <v>782</v>
      </c>
      <c r="K396">
        <v>2006</v>
      </c>
      <c r="L396">
        <v>25</v>
      </c>
      <c r="W396">
        <v>0</v>
      </c>
      <c r="AB396">
        <v>1</v>
      </c>
    </row>
    <row r="397" spans="1:33" ht="12" customHeight="1" x14ac:dyDescent="0.2">
      <c r="F397" t="s">
        <v>279</v>
      </c>
    </row>
    <row r="400" spans="1:33" x14ac:dyDescent="0.2">
      <c r="B400" t="s">
        <v>785</v>
      </c>
    </row>
    <row r="401" spans="2:11" ht="12" customHeight="1" x14ac:dyDescent="0.2">
      <c r="B401" t="s">
        <v>67</v>
      </c>
      <c r="C401" t="s">
        <v>8</v>
      </c>
      <c r="D401" t="s">
        <v>9</v>
      </c>
      <c r="E401" t="s">
        <v>10</v>
      </c>
      <c r="F401" t="s">
        <v>784</v>
      </c>
      <c r="G401" t="s">
        <v>11</v>
      </c>
      <c r="H401" t="s">
        <v>12</v>
      </c>
      <c r="I401" t="s">
        <v>13</v>
      </c>
    </row>
    <row r="402" spans="2:11" ht="12" customHeight="1" x14ac:dyDescent="0.2">
      <c r="B402" t="s">
        <v>117</v>
      </c>
      <c r="C402" t="s">
        <v>17</v>
      </c>
      <c r="D402" t="s">
        <v>579</v>
      </c>
      <c r="K402" t="s">
        <v>121</v>
      </c>
    </row>
    <row r="403" spans="2:11" ht="12" customHeight="1" x14ac:dyDescent="0.2">
      <c r="B403" t="s">
        <v>117</v>
      </c>
      <c r="C403" t="s">
        <v>580</v>
      </c>
      <c r="D403" t="s">
        <v>581</v>
      </c>
      <c r="E403" t="s">
        <v>125</v>
      </c>
      <c r="K403" t="s">
        <v>126</v>
      </c>
    </row>
    <row r="404" spans="2:11" ht="12" customHeight="1" x14ac:dyDescent="0.2">
      <c r="B404" t="str">
        <f>IF(C404=VLOOKUP(C404,$K$402:$K$456,1),A404,"*")</f>
        <v>*</v>
      </c>
      <c r="C404" t="s">
        <v>206</v>
      </c>
      <c r="D404" t="s">
        <v>582</v>
      </c>
      <c r="E404" t="s">
        <v>125</v>
      </c>
      <c r="K404" t="s">
        <v>113</v>
      </c>
    </row>
    <row r="405" spans="2:11" ht="12" customHeight="1" x14ac:dyDescent="0.2">
      <c r="B405" t="str">
        <f>IF(C405=VLOOKUP(C405,$K$402:$K$456,1),A405,"*")</f>
        <v>*</v>
      </c>
      <c r="C405" t="s">
        <v>69</v>
      </c>
      <c r="D405" t="s">
        <v>583</v>
      </c>
      <c r="E405" t="s">
        <v>125</v>
      </c>
      <c r="K405" t="s">
        <v>115</v>
      </c>
    </row>
    <row r="406" spans="2:11" ht="12" customHeight="1" x14ac:dyDescent="0.2">
      <c r="B406" t="str">
        <f>IF(C406=VLOOKUP(C406,$K$402:$K$456,1),A406,"*")</f>
        <v>*</v>
      </c>
      <c r="C406" t="s">
        <v>209</v>
      </c>
      <c r="D406" t="s">
        <v>584</v>
      </c>
      <c r="E406" t="s">
        <v>125</v>
      </c>
      <c r="K406" t="s">
        <v>103</v>
      </c>
    </row>
    <row r="407" spans="2:11" ht="12" customHeight="1" x14ac:dyDescent="0.2">
      <c r="B407" t="str">
        <f>IF(C407=VLOOKUP(C407,$K$402:$K$456,1),A407,"*")</f>
        <v>*</v>
      </c>
      <c r="C407" t="s">
        <v>585</v>
      </c>
      <c r="D407" t="s">
        <v>586</v>
      </c>
      <c r="E407" t="s">
        <v>125</v>
      </c>
      <c r="K407" t="s">
        <v>111</v>
      </c>
    </row>
    <row r="408" spans="2:11" ht="12" customHeight="1" x14ac:dyDescent="0.2">
      <c r="B408" t="str">
        <f>IF(C408=VLOOKUP(C408,$K$402:$K$456,1),A408,"*")</f>
        <v>*</v>
      </c>
      <c r="C408" t="s">
        <v>212</v>
      </c>
      <c r="D408" t="s">
        <v>587</v>
      </c>
      <c r="E408" t="s">
        <v>125</v>
      </c>
      <c r="K408" t="s">
        <v>87</v>
      </c>
    </row>
    <row r="409" spans="2:11" ht="12" customHeight="1" x14ac:dyDescent="0.2">
      <c r="B409" t="s">
        <v>82</v>
      </c>
      <c r="C409" t="s">
        <v>118</v>
      </c>
      <c r="D409" t="s">
        <v>118</v>
      </c>
      <c r="E409" t="s">
        <v>125</v>
      </c>
    </row>
    <row r="410" spans="2:11" ht="12" customHeight="1" x14ac:dyDescent="0.2">
      <c r="B410" t="str">
        <f t="shared" ref="B410:B415" si="0">IF(C410=VLOOKUP(C410,$K$402:$K$456,1),A410,"*")</f>
        <v>*</v>
      </c>
      <c r="C410" t="s">
        <v>179</v>
      </c>
      <c r="D410" t="s">
        <v>588</v>
      </c>
      <c r="E410" t="s">
        <v>125</v>
      </c>
      <c r="G410" t="s">
        <v>5</v>
      </c>
      <c r="I410" t="s">
        <v>4</v>
      </c>
      <c r="K410" t="s">
        <v>116</v>
      </c>
    </row>
    <row r="411" spans="2:11" ht="12" customHeight="1" x14ac:dyDescent="0.2">
      <c r="B411" t="str">
        <f t="shared" si="0"/>
        <v>*</v>
      </c>
      <c r="C411" t="s">
        <v>66</v>
      </c>
      <c r="D411" t="s">
        <v>589</v>
      </c>
      <c r="E411" t="s">
        <v>125</v>
      </c>
      <c r="K411" t="s">
        <v>112</v>
      </c>
    </row>
    <row r="412" spans="2:11" ht="12" customHeight="1" x14ac:dyDescent="0.2">
      <c r="B412" t="str">
        <f t="shared" si="0"/>
        <v>*</v>
      </c>
      <c r="C412" t="s">
        <v>217</v>
      </c>
      <c r="D412" t="s">
        <v>590</v>
      </c>
      <c r="E412" t="s">
        <v>125</v>
      </c>
      <c r="K412" t="s">
        <v>110</v>
      </c>
    </row>
    <row r="413" spans="2:11" ht="12" customHeight="1" x14ac:dyDescent="0.2">
      <c r="B413" t="str">
        <f t="shared" si="0"/>
        <v>*</v>
      </c>
      <c r="C413" t="s">
        <v>22</v>
      </c>
      <c r="D413" t="s">
        <v>591</v>
      </c>
      <c r="E413" t="s">
        <v>125</v>
      </c>
      <c r="G413" t="s">
        <v>5</v>
      </c>
      <c r="K413" t="s">
        <v>15</v>
      </c>
    </row>
    <row r="414" spans="2:11" ht="12" customHeight="1" x14ac:dyDescent="0.2">
      <c r="B414" t="str">
        <f t="shared" si="0"/>
        <v>*</v>
      </c>
      <c r="C414" t="s">
        <v>180</v>
      </c>
      <c r="D414" t="s">
        <v>592</v>
      </c>
      <c r="E414" t="s">
        <v>125</v>
      </c>
      <c r="K414" t="s">
        <v>114</v>
      </c>
    </row>
    <row r="415" spans="2:11" ht="12" customHeight="1" x14ac:dyDescent="0.2">
      <c r="B415" t="str">
        <f t="shared" si="0"/>
        <v>*</v>
      </c>
      <c r="C415" t="s">
        <v>222</v>
      </c>
      <c r="D415" t="s">
        <v>593</v>
      </c>
      <c r="E415" t="s">
        <v>125</v>
      </c>
      <c r="K415" t="s">
        <v>120</v>
      </c>
    </row>
    <row r="416" spans="2:11" ht="12" customHeight="1" x14ac:dyDescent="0.2">
      <c r="B416" t="s">
        <v>117</v>
      </c>
      <c r="C416" t="s">
        <v>279</v>
      </c>
      <c r="D416" t="s">
        <v>594</v>
      </c>
      <c r="E416" t="s">
        <v>125</v>
      </c>
      <c r="K416" t="s">
        <v>34</v>
      </c>
    </row>
    <row r="417" spans="2:11" ht="12" customHeight="1" x14ac:dyDescent="0.2">
      <c r="B417" t="s">
        <v>117</v>
      </c>
      <c r="C417" t="s">
        <v>156</v>
      </c>
      <c r="D417" t="s">
        <v>595</v>
      </c>
      <c r="E417" t="s">
        <v>125</v>
      </c>
      <c r="K417" t="s">
        <v>80</v>
      </c>
    </row>
    <row r="418" spans="2:11" ht="12" customHeight="1" x14ac:dyDescent="0.2">
      <c r="B418" t="s">
        <v>117</v>
      </c>
      <c r="C418" t="s">
        <v>157</v>
      </c>
      <c r="D418" t="s">
        <v>596</v>
      </c>
      <c r="E418" t="s">
        <v>125</v>
      </c>
      <c r="K418" t="s">
        <v>47</v>
      </c>
    </row>
    <row r="419" spans="2:11" ht="12" customHeight="1" x14ac:dyDescent="0.2">
      <c r="B419" t="s">
        <v>117</v>
      </c>
      <c r="C419" t="s">
        <v>158</v>
      </c>
      <c r="D419" t="s">
        <v>597</v>
      </c>
      <c r="E419" t="s">
        <v>125</v>
      </c>
      <c r="K419" t="s">
        <v>119</v>
      </c>
    </row>
    <row r="420" spans="2:11" ht="12" customHeight="1" x14ac:dyDescent="0.2">
      <c r="B420" t="s">
        <v>117</v>
      </c>
      <c r="C420" t="s">
        <v>598</v>
      </c>
      <c r="D420" t="s">
        <v>599</v>
      </c>
      <c r="E420" t="s">
        <v>125</v>
      </c>
      <c r="K420" t="s">
        <v>127</v>
      </c>
    </row>
    <row r="421" spans="2:11" ht="12" customHeight="1" x14ac:dyDescent="0.2">
      <c r="B421" t="s">
        <v>117</v>
      </c>
      <c r="C421" t="s">
        <v>600</v>
      </c>
      <c r="D421" t="s">
        <v>601</v>
      </c>
      <c r="E421" t="s">
        <v>125</v>
      </c>
      <c r="K421" t="s">
        <v>602</v>
      </c>
    </row>
    <row r="422" spans="2:11" ht="12" customHeight="1" x14ac:dyDescent="0.2">
      <c r="B422" t="s">
        <v>117</v>
      </c>
      <c r="C422" t="s">
        <v>603</v>
      </c>
      <c r="D422" t="s">
        <v>604</v>
      </c>
      <c r="E422" t="s">
        <v>125</v>
      </c>
      <c r="K422" t="s">
        <v>44</v>
      </c>
    </row>
    <row r="423" spans="2:11" x14ac:dyDescent="0.2">
      <c r="B423" t="str">
        <f t="shared" ref="B423:B454" si="1">IF(C423=VLOOKUP(C423,$K$402:$K$456,1),A423,"*")</f>
        <v>*</v>
      </c>
      <c r="C423" t="s">
        <v>164</v>
      </c>
      <c r="D423" t="s">
        <v>605</v>
      </c>
      <c r="E423" t="s">
        <v>125</v>
      </c>
      <c r="K423" t="s">
        <v>146</v>
      </c>
    </row>
    <row r="424" spans="2:11" x14ac:dyDescent="0.2">
      <c r="B424" t="str">
        <f t="shared" si="1"/>
        <v>*</v>
      </c>
      <c r="C424" t="s">
        <v>606</v>
      </c>
      <c r="D424" t="s">
        <v>607</v>
      </c>
      <c r="E424" t="s">
        <v>125</v>
      </c>
      <c r="G424" t="s">
        <v>131</v>
      </c>
      <c r="K424" t="s">
        <v>156</v>
      </c>
    </row>
    <row r="425" spans="2:11" x14ac:dyDescent="0.2">
      <c r="B425" t="str">
        <f t="shared" si="1"/>
        <v>*</v>
      </c>
      <c r="C425" t="s">
        <v>174</v>
      </c>
      <c r="D425" t="s">
        <v>608</v>
      </c>
      <c r="E425" t="s">
        <v>125</v>
      </c>
      <c r="G425" t="s">
        <v>131</v>
      </c>
      <c r="K425" t="s">
        <v>158</v>
      </c>
    </row>
    <row r="426" spans="2:11" x14ac:dyDescent="0.2">
      <c r="B426" t="str">
        <f t="shared" si="1"/>
        <v>*</v>
      </c>
      <c r="C426" t="s">
        <v>241</v>
      </c>
      <c r="D426" t="s">
        <v>609</v>
      </c>
      <c r="E426" t="s">
        <v>125</v>
      </c>
      <c r="G426" t="s">
        <v>131</v>
      </c>
      <c r="K426" t="s">
        <v>157</v>
      </c>
    </row>
    <row r="427" spans="2:11" x14ac:dyDescent="0.2">
      <c r="B427" t="str">
        <f t="shared" si="1"/>
        <v>*</v>
      </c>
      <c r="C427" t="s">
        <v>268</v>
      </c>
      <c r="D427" t="s">
        <v>610</v>
      </c>
      <c r="E427" t="s">
        <v>125</v>
      </c>
      <c r="G427" t="s">
        <v>131</v>
      </c>
      <c r="K427" t="s">
        <v>598</v>
      </c>
    </row>
    <row r="428" spans="2:11" x14ac:dyDescent="0.2">
      <c r="B428" t="str">
        <f t="shared" si="1"/>
        <v>*</v>
      </c>
      <c r="C428" t="s">
        <v>611</v>
      </c>
      <c r="D428" t="s">
        <v>612</v>
      </c>
      <c r="E428" t="s">
        <v>125</v>
      </c>
      <c r="G428" t="s">
        <v>131</v>
      </c>
      <c r="K428" t="s">
        <v>279</v>
      </c>
    </row>
    <row r="429" spans="2:11" x14ac:dyDescent="0.2">
      <c r="B429" t="str">
        <f t="shared" si="1"/>
        <v>*</v>
      </c>
      <c r="C429" t="s">
        <v>302</v>
      </c>
      <c r="D429" t="s">
        <v>613</v>
      </c>
      <c r="E429" t="s">
        <v>125</v>
      </c>
      <c r="G429" t="s">
        <v>131</v>
      </c>
      <c r="K429" t="s">
        <v>93</v>
      </c>
    </row>
    <row r="430" spans="2:11" ht="12" customHeight="1" x14ac:dyDescent="0.2">
      <c r="B430" t="str">
        <f t="shared" si="1"/>
        <v>*</v>
      </c>
      <c r="C430" t="s">
        <v>614</v>
      </c>
      <c r="D430" t="s">
        <v>615</v>
      </c>
      <c r="E430" t="s">
        <v>125</v>
      </c>
      <c r="G430" t="s">
        <v>131</v>
      </c>
      <c r="K430" t="s">
        <v>603</v>
      </c>
    </row>
    <row r="431" spans="2:11" ht="12" customHeight="1" x14ac:dyDescent="0.2">
      <c r="B431" t="str">
        <f t="shared" si="1"/>
        <v>*</v>
      </c>
      <c r="C431" t="s">
        <v>616</v>
      </c>
      <c r="D431" t="s">
        <v>617</v>
      </c>
      <c r="E431" t="s">
        <v>125</v>
      </c>
      <c r="G431" t="s">
        <v>131</v>
      </c>
      <c r="K431" t="s">
        <v>118</v>
      </c>
    </row>
    <row r="432" spans="2:11" ht="12" customHeight="1" x14ac:dyDescent="0.2">
      <c r="B432" t="str">
        <f t="shared" si="1"/>
        <v>*</v>
      </c>
      <c r="C432" t="s">
        <v>30</v>
      </c>
      <c r="D432" t="s">
        <v>20</v>
      </c>
      <c r="E432" t="s">
        <v>125</v>
      </c>
      <c r="G432" t="s">
        <v>131</v>
      </c>
      <c r="K432" t="s">
        <v>600</v>
      </c>
    </row>
    <row r="433" spans="2:11" ht="12" customHeight="1" x14ac:dyDescent="0.2">
      <c r="B433" t="str">
        <f t="shared" si="1"/>
        <v>*</v>
      </c>
      <c r="C433" t="s">
        <v>387</v>
      </c>
      <c r="D433" t="s">
        <v>618</v>
      </c>
      <c r="E433" t="s">
        <v>125</v>
      </c>
      <c r="G433" t="s">
        <v>131</v>
      </c>
      <c r="K433" t="s">
        <v>45</v>
      </c>
    </row>
    <row r="434" spans="2:11" ht="12" customHeight="1" x14ac:dyDescent="0.2">
      <c r="B434" t="str">
        <f t="shared" si="1"/>
        <v>*</v>
      </c>
      <c r="C434" t="s">
        <v>441</v>
      </c>
      <c r="D434" t="s">
        <v>619</v>
      </c>
      <c r="E434" t="s">
        <v>125</v>
      </c>
      <c r="G434" t="s">
        <v>131</v>
      </c>
      <c r="K434" t="s">
        <v>36</v>
      </c>
    </row>
    <row r="435" spans="2:11" ht="12" customHeight="1" x14ac:dyDescent="0.2">
      <c r="B435" t="str">
        <f t="shared" si="1"/>
        <v>*</v>
      </c>
      <c r="C435" t="s">
        <v>494</v>
      </c>
      <c r="D435" t="s">
        <v>620</v>
      </c>
      <c r="E435" t="s">
        <v>125</v>
      </c>
      <c r="G435" t="s">
        <v>131</v>
      </c>
      <c r="K435" t="s">
        <v>130</v>
      </c>
    </row>
    <row r="436" spans="2:11" ht="12" customHeight="1" x14ac:dyDescent="0.2">
      <c r="B436" t="str">
        <f t="shared" si="1"/>
        <v>*</v>
      </c>
      <c r="C436" t="s">
        <v>68</v>
      </c>
      <c r="D436" t="s">
        <v>621</v>
      </c>
      <c r="E436" t="s">
        <v>125</v>
      </c>
      <c r="G436" t="s">
        <v>131</v>
      </c>
      <c r="K436" t="s">
        <v>129</v>
      </c>
    </row>
    <row r="437" spans="2:11" ht="12" customHeight="1" x14ac:dyDescent="0.2">
      <c r="B437" t="str">
        <f t="shared" si="1"/>
        <v>*</v>
      </c>
      <c r="C437" t="s">
        <v>274</v>
      </c>
      <c r="D437" t="s">
        <v>622</v>
      </c>
      <c r="E437" t="s">
        <v>125</v>
      </c>
      <c r="G437" t="s">
        <v>131</v>
      </c>
      <c r="K437" t="s">
        <v>102</v>
      </c>
    </row>
    <row r="438" spans="2:11" ht="12" customHeight="1" x14ac:dyDescent="0.2">
      <c r="B438" t="str">
        <f t="shared" si="1"/>
        <v>*</v>
      </c>
      <c r="C438" t="s">
        <v>623</v>
      </c>
      <c r="D438" t="s">
        <v>624</v>
      </c>
      <c r="E438" t="s">
        <v>125</v>
      </c>
      <c r="G438" t="s">
        <v>131</v>
      </c>
      <c r="K438" t="s">
        <v>99</v>
      </c>
    </row>
    <row r="439" spans="2:11" ht="12" customHeight="1" x14ac:dyDescent="0.2">
      <c r="B439" t="str">
        <f t="shared" si="1"/>
        <v>*</v>
      </c>
      <c r="C439" t="s">
        <v>89</v>
      </c>
      <c r="D439" t="s">
        <v>625</v>
      </c>
      <c r="E439" t="s">
        <v>125</v>
      </c>
      <c r="K439" t="s">
        <v>100</v>
      </c>
    </row>
    <row r="440" spans="2:11" ht="12" customHeight="1" x14ac:dyDescent="0.2">
      <c r="B440" t="str">
        <f t="shared" si="1"/>
        <v>*</v>
      </c>
      <c r="C440" t="s">
        <v>1</v>
      </c>
      <c r="D440" t="s">
        <v>626</v>
      </c>
      <c r="E440" t="s">
        <v>125</v>
      </c>
      <c r="K440" t="s">
        <v>16</v>
      </c>
    </row>
    <row r="441" spans="2:11" ht="12" customHeight="1" x14ac:dyDescent="0.2">
      <c r="B441" t="str">
        <f t="shared" si="1"/>
        <v>*</v>
      </c>
      <c r="C441" t="s">
        <v>0</v>
      </c>
      <c r="D441" t="s">
        <v>627</v>
      </c>
      <c r="E441" t="s">
        <v>125</v>
      </c>
      <c r="K441" t="s">
        <v>98</v>
      </c>
    </row>
    <row r="442" spans="2:11" ht="12" customHeight="1" x14ac:dyDescent="0.2">
      <c r="B442" t="str">
        <f t="shared" si="1"/>
        <v>*</v>
      </c>
      <c r="C442" t="s">
        <v>55</v>
      </c>
      <c r="D442" t="s">
        <v>628</v>
      </c>
      <c r="E442" t="s">
        <v>125</v>
      </c>
      <c r="K442" t="s">
        <v>96</v>
      </c>
    </row>
    <row r="443" spans="2:11" ht="12" customHeight="1" x14ac:dyDescent="0.2">
      <c r="B443" t="str">
        <f t="shared" si="1"/>
        <v>*</v>
      </c>
      <c r="C443" t="s">
        <v>629</v>
      </c>
      <c r="D443" t="s">
        <v>630</v>
      </c>
      <c r="E443" t="s">
        <v>125</v>
      </c>
      <c r="G443" t="s">
        <v>131</v>
      </c>
      <c r="K443" t="s">
        <v>97</v>
      </c>
    </row>
    <row r="444" spans="2:11" ht="12" customHeight="1" x14ac:dyDescent="0.2">
      <c r="B444" t="str">
        <f t="shared" si="1"/>
        <v>*</v>
      </c>
      <c r="C444" t="s">
        <v>21</v>
      </c>
      <c r="D444" t="s">
        <v>631</v>
      </c>
      <c r="E444" t="s">
        <v>125</v>
      </c>
      <c r="K444" t="s">
        <v>95</v>
      </c>
    </row>
    <row r="445" spans="2:11" ht="12" customHeight="1" x14ac:dyDescent="0.2">
      <c r="B445" t="str">
        <f t="shared" si="1"/>
        <v>*</v>
      </c>
      <c r="C445" t="s">
        <v>148</v>
      </c>
      <c r="D445" t="s">
        <v>632</v>
      </c>
      <c r="E445" t="s">
        <v>125</v>
      </c>
      <c r="K445" t="s">
        <v>101</v>
      </c>
    </row>
    <row r="446" spans="2:11" ht="12" customHeight="1" x14ac:dyDescent="0.2">
      <c r="B446" t="str">
        <f t="shared" si="1"/>
        <v>*</v>
      </c>
      <c r="C446" t="s">
        <v>29</v>
      </c>
      <c r="D446" t="s">
        <v>633</v>
      </c>
      <c r="E446" t="s">
        <v>125</v>
      </c>
      <c r="K446" t="s">
        <v>94</v>
      </c>
    </row>
    <row r="447" spans="2:11" ht="12" customHeight="1" x14ac:dyDescent="0.2">
      <c r="B447" t="str">
        <f t="shared" si="1"/>
        <v>*</v>
      </c>
      <c r="C447" t="s">
        <v>2</v>
      </c>
      <c r="D447" t="s">
        <v>634</v>
      </c>
      <c r="E447" t="s">
        <v>125</v>
      </c>
      <c r="K447" t="s">
        <v>46</v>
      </c>
    </row>
    <row r="448" spans="2:11" ht="12" customHeight="1" x14ac:dyDescent="0.2">
      <c r="B448" t="str">
        <f t="shared" si="1"/>
        <v>*</v>
      </c>
      <c r="C448" t="s">
        <v>441</v>
      </c>
      <c r="D448" t="s">
        <v>635</v>
      </c>
      <c r="E448" t="s">
        <v>125</v>
      </c>
      <c r="G448" t="s">
        <v>131</v>
      </c>
      <c r="K448" t="s">
        <v>23</v>
      </c>
    </row>
    <row r="449" spans="2:11" ht="12" customHeight="1" x14ac:dyDescent="0.2">
      <c r="B449" t="str">
        <f t="shared" si="1"/>
        <v>*</v>
      </c>
      <c r="C449" t="s">
        <v>123</v>
      </c>
      <c r="D449" t="s">
        <v>636</v>
      </c>
      <c r="E449" t="s">
        <v>125</v>
      </c>
      <c r="K449" t="s">
        <v>86</v>
      </c>
    </row>
    <row r="450" spans="2:11" ht="12" customHeight="1" x14ac:dyDescent="0.2">
      <c r="B450" t="str">
        <f t="shared" si="1"/>
        <v>*</v>
      </c>
      <c r="C450" t="s">
        <v>122</v>
      </c>
      <c r="D450" t="s">
        <v>637</v>
      </c>
      <c r="E450" t="s">
        <v>125</v>
      </c>
      <c r="K450" t="s">
        <v>90</v>
      </c>
    </row>
    <row r="451" spans="2:11" ht="12" customHeight="1" x14ac:dyDescent="0.2">
      <c r="B451" t="str">
        <f t="shared" si="1"/>
        <v>*</v>
      </c>
      <c r="C451" t="s">
        <v>81</v>
      </c>
      <c r="D451" t="s">
        <v>638</v>
      </c>
      <c r="E451" t="s">
        <v>125</v>
      </c>
      <c r="K451" t="s">
        <v>92</v>
      </c>
    </row>
    <row r="452" spans="2:11" ht="12" customHeight="1" x14ac:dyDescent="0.2">
      <c r="B452" t="str">
        <f t="shared" si="1"/>
        <v>*</v>
      </c>
      <c r="C452" t="s">
        <v>56</v>
      </c>
      <c r="D452" t="s">
        <v>639</v>
      </c>
      <c r="E452" t="s">
        <v>125</v>
      </c>
      <c r="K452" t="s">
        <v>91</v>
      </c>
    </row>
    <row r="453" spans="2:11" ht="12" customHeight="1" x14ac:dyDescent="0.2">
      <c r="B453" t="str">
        <f t="shared" si="1"/>
        <v>*</v>
      </c>
      <c r="C453" t="s">
        <v>494</v>
      </c>
      <c r="D453" t="s">
        <v>640</v>
      </c>
      <c r="E453" t="s">
        <v>125</v>
      </c>
      <c r="G453" t="s">
        <v>131</v>
      </c>
      <c r="K453" t="s">
        <v>104</v>
      </c>
    </row>
    <row r="454" spans="2:11" ht="12" customHeight="1" x14ac:dyDescent="0.2">
      <c r="B454" t="str">
        <f t="shared" si="1"/>
        <v>*</v>
      </c>
      <c r="C454" t="s">
        <v>27</v>
      </c>
      <c r="D454" t="s">
        <v>641</v>
      </c>
      <c r="E454" t="s">
        <v>125</v>
      </c>
      <c r="K454" t="s">
        <v>105</v>
      </c>
    </row>
    <row r="455" spans="2:11" ht="12" customHeight="1" x14ac:dyDescent="0.2">
      <c r="B455" t="str">
        <f t="shared" ref="B455:B486" si="2">IF(C455=VLOOKUP(C455,$K$402:$K$456,1),A455,"*")</f>
        <v>*</v>
      </c>
      <c r="C455" t="s">
        <v>26</v>
      </c>
      <c r="D455" t="s">
        <v>642</v>
      </c>
      <c r="E455" t="s">
        <v>125</v>
      </c>
      <c r="K455" t="s">
        <v>85</v>
      </c>
    </row>
    <row r="456" spans="2:11" ht="12" customHeight="1" x14ac:dyDescent="0.2">
      <c r="B456" t="str">
        <f t="shared" si="2"/>
        <v>*</v>
      </c>
      <c r="C456" t="s">
        <v>25</v>
      </c>
      <c r="D456" t="s">
        <v>643</v>
      </c>
      <c r="E456" t="s">
        <v>125</v>
      </c>
      <c r="K456" t="s">
        <v>84</v>
      </c>
    </row>
    <row r="457" spans="2:11" ht="12" customHeight="1" x14ac:dyDescent="0.2">
      <c r="B457" t="str">
        <f t="shared" si="2"/>
        <v>*</v>
      </c>
      <c r="C457" t="s">
        <v>54</v>
      </c>
      <c r="D457" t="s">
        <v>644</v>
      </c>
      <c r="E457" t="s">
        <v>125</v>
      </c>
    </row>
    <row r="458" spans="2:11" ht="12" customHeight="1" x14ac:dyDescent="0.2">
      <c r="B458" t="str">
        <f t="shared" si="2"/>
        <v>*</v>
      </c>
      <c r="C458" t="s">
        <v>183</v>
      </c>
      <c r="D458" t="s">
        <v>645</v>
      </c>
      <c r="E458" t="s">
        <v>172</v>
      </c>
      <c r="F458" t="s">
        <v>646</v>
      </c>
    </row>
    <row r="459" spans="2:11" ht="12" customHeight="1" x14ac:dyDescent="0.2">
      <c r="B459" t="str">
        <f t="shared" si="2"/>
        <v>*</v>
      </c>
      <c r="C459" t="s">
        <v>181</v>
      </c>
      <c r="D459" t="s">
        <v>647</v>
      </c>
      <c r="E459" t="s">
        <v>172</v>
      </c>
      <c r="F459" t="s">
        <v>646</v>
      </c>
    </row>
    <row r="460" spans="2:11" ht="12" customHeight="1" x14ac:dyDescent="0.2">
      <c r="B460" t="str">
        <f t="shared" si="2"/>
        <v>*</v>
      </c>
      <c r="C460" t="s">
        <v>185</v>
      </c>
      <c r="D460" t="s">
        <v>648</v>
      </c>
      <c r="E460" t="s">
        <v>172</v>
      </c>
      <c r="F460" t="s">
        <v>646</v>
      </c>
    </row>
    <row r="461" spans="2:11" ht="12" customHeight="1" x14ac:dyDescent="0.2">
      <c r="B461" t="str">
        <f t="shared" si="2"/>
        <v>*</v>
      </c>
      <c r="C461" t="s">
        <v>271</v>
      </c>
      <c r="D461" t="s">
        <v>649</v>
      </c>
      <c r="E461" t="s">
        <v>172</v>
      </c>
      <c r="F461" t="s">
        <v>646</v>
      </c>
    </row>
    <row r="462" spans="2:11" ht="12" customHeight="1" x14ac:dyDescent="0.2">
      <c r="B462" t="str">
        <f t="shared" si="2"/>
        <v>*</v>
      </c>
      <c r="C462" t="s">
        <v>294</v>
      </c>
      <c r="D462" t="s">
        <v>650</v>
      </c>
      <c r="E462" t="s">
        <v>172</v>
      </c>
      <c r="F462" t="s">
        <v>646</v>
      </c>
    </row>
    <row r="463" spans="2:11" ht="12" customHeight="1" x14ac:dyDescent="0.2">
      <c r="B463" t="str">
        <f t="shared" si="2"/>
        <v>*</v>
      </c>
      <c r="C463" t="s">
        <v>297</v>
      </c>
      <c r="D463" t="s">
        <v>651</v>
      </c>
      <c r="E463" t="s">
        <v>172</v>
      </c>
      <c r="F463" t="s">
        <v>646</v>
      </c>
    </row>
    <row r="464" spans="2:11" ht="12" customHeight="1" x14ac:dyDescent="0.2">
      <c r="B464" t="str">
        <f t="shared" si="2"/>
        <v>*</v>
      </c>
      <c r="C464" t="s">
        <v>333</v>
      </c>
      <c r="D464" t="s">
        <v>652</v>
      </c>
      <c r="E464" t="s">
        <v>172</v>
      </c>
      <c r="F464" t="s">
        <v>646</v>
      </c>
    </row>
    <row r="465" spans="2:6" ht="12" customHeight="1" x14ac:dyDescent="0.2">
      <c r="B465" t="str">
        <f t="shared" si="2"/>
        <v>*</v>
      </c>
      <c r="C465" t="s">
        <v>332</v>
      </c>
      <c r="D465" t="s">
        <v>653</v>
      </c>
      <c r="E465" t="s">
        <v>172</v>
      </c>
      <c r="F465" t="s">
        <v>646</v>
      </c>
    </row>
    <row r="466" spans="2:6" ht="12" customHeight="1" x14ac:dyDescent="0.2">
      <c r="B466" t="str">
        <f t="shared" si="2"/>
        <v>*</v>
      </c>
      <c r="C466" t="s">
        <v>285</v>
      </c>
      <c r="D466" t="s">
        <v>654</v>
      </c>
      <c r="E466" t="s">
        <v>172</v>
      </c>
      <c r="F466" t="s">
        <v>646</v>
      </c>
    </row>
    <row r="467" spans="2:6" ht="12" customHeight="1" x14ac:dyDescent="0.2">
      <c r="B467" t="str">
        <f t="shared" si="2"/>
        <v>*</v>
      </c>
      <c r="C467" t="s">
        <v>655</v>
      </c>
      <c r="D467" t="s">
        <v>656</v>
      </c>
      <c r="E467" t="s">
        <v>172</v>
      </c>
      <c r="F467" t="s">
        <v>646</v>
      </c>
    </row>
    <row r="468" spans="2:6" ht="12" customHeight="1" x14ac:dyDescent="0.2">
      <c r="B468" t="str">
        <f t="shared" si="2"/>
        <v>*</v>
      </c>
      <c r="C468" t="s">
        <v>657</v>
      </c>
      <c r="D468" t="s">
        <v>658</v>
      </c>
      <c r="E468" t="s">
        <v>172</v>
      </c>
      <c r="F468" t="s">
        <v>646</v>
      </c>
    </row>
    <row r="469" spans="2:6" ht="12" customHeight="1" x14ac:dyDescent="0.2">
      <c r="B469" t="str">
        <f t="shared" si="2"/>
        <v>*</v>
      </c>
      <c r="C469" t="s">
        <v>659</v>
      </c>
      <c r="D469" t="s">
        <v>660</v>
      </c>
      <c r="E469" t="s">
        <v>172</v>
      </c>
      <c r="F469" t="s">
        <v>646</v>
      </c>
    </row>
    <row r="470" spans="2:6" ht="12" customHeight="1" x14ac:dyDescent="0.2">
      <c r="B470" t="str">
        <f t="shared" si="2"/>
        <v>*</v>
      </c>
      <c r="C470" t="s">
        <v>661</v>
      </c>
      <c r="D470" t="s">
        <v>662</v>
      </c>
      <c r="E470" t="s">
        <v>172</v>
      </c>
      <c r="F470" t="s">
        <v>646</v>
      </c>
    </row>
    <row r="471" spans="2:6" ht="12" customHeight="1" x14ac:dyDescent="0.2">
      <c r="B471" t="str">
        <f t="shared" si="2"/>
        <v>*</v>
      </c>
      <c r="C471" t="s">
        <v>663</v>
      </c>
      <c r="D471" t="s">
        <v>664</v>
      </c>
      <c r="E471" t="s">
        <v>172</v>
      </c>
      <c r="F471" t="s">
        <v>646</v>
      </c>
    </row>
    <row r="472" spans="2:6" ht="12" customHeight="1" x14ac:dyDescent="0.2">
      <c r="B472" t="str">
        <f t="shared" si="2"/>
        <v>*</v>
      </c>
      <c r="C472" t="s">
        <v>665</v>
      </c>
      <c r="D472" t="s">
        <v>666</v>
      </c>
      <c r="E472" t="s">
        <v>172</v>
      </c>
      <c r="F472" t="s">
        <v>646</v>
      </c>
    </row>
    <row r="473" spans="2:6" ht="12" customHeight="1" x14ac:dyDescent="0.2">
      <c r="B473" t="str">
        <f t="shared" si="2"/>
        <v>*</v>
      </c>
      <c r="C473" t="s">
        <v>667</v>
      </c>
      <c r="D473" t="s">
        <v>668</v>
      </c>
      <c r="E473" t="s">
        <v>172</v>
      </c>
      <c r="F473" t="s">
        <v>646</v>
      </c>
    </row>
    <row r="474" spans="2:6" ht="12" customHeight="1" x14ac:dyDescent="0.2">
      <c r="B474" t="str">
        <f t="shared" si="2"/>
        <v>*</v>
      </c>
      <c r="C474" t="s">
        <v>669</v>
      </c>
      <c r="D474" t="s">
        <v>670</v>
      </c>
      <c r="E474" t="s">
        <v>172</v>
      </c>
      <c r="F474" t="s">
        <v>646</v>
      </c>
    </row>
    <row r="475" spans="2:6" ht="12" customHeight="1" x14ac:dyDescent="0.2">
      <c r="B475" t="str">
        <f t="shared" si="2"/>
        <v>*</v>
      </c>
      <c r="C475" t="s">
        <v>671</v>
      </c>
      <c r="D475" t="s">
        <v>672</v>
      </c>
      <c r="E475" t="s">
        <v>172</v>
      </c>
      <c r="F475" t="s">
        <v>646</v>
      </c>
    </row>
    <row r="476" spans="2:6" ht="12" customHeight="1" x14ac:dyDescent="0.2">
      <c r="B476" t="str">
        <f t="shared" si="2"/>
        <v>*</v>
      </c>
      <c r="C476" t="s">
        <v>673</v>
      </c>
      <c r="D476" t="s">
        <v>674</v>
      </c>
      <c r="E476" t="s">
        <v>172</v>
      </c>
      <c r="F476" t="s">
        <v>646</v>
      </c>
    </row>
    <row r="477" spans="2:6" ht="12" customHeight="1" x14ac:dyDescent="0.2">
      <c r="B477" t="str">
        <f t="shared" si="2"/>
        <v>*</v>
      </c>
      <c r="C477" t="s">
        <v>525</v>
      </c>
      <c r="D477" t="s">
        <v>675</v>
      </c>
      <c r="E477" t="s">
        <v>172</v>
      </c>
      <c r="F477" t="s">
        <v>646</v>
      </c>
    </row>
    <row r="478" spans="2:6" ht="12" customHeight="1" x14ac:dyDescent="0.2">
      <c r="B478" t="str">
        <f t="shared" si="2"/>
        <v>*</v>
      </c>
      <c r="C478" t="s">
        <v>523</v>
      </c>
      <c r="D478" t="s">
        <v>676</v>
      </c>
      <c r="E478" t="s">
        <v>172</v>
      </c>
      <c r="F478" t="s">
        <v>646</v>
      </c>
    </row>
    <row r="479" spans="2:6" ht="12" customHeight="1" x14ac:dyDescent="0.2">
      <c r="B479" t="str">
        <f t="shared" si="2"/>
        <v>*</v>
      </c>
      <c r="C479" t="s">
        <v>537</v>
      </c>
      <c r="D479" t="s">
        <v>677</v>
      </c>
      <c r="E479" t="s">
        <v>172</v>
      </c>
      <c r="F479" t="s">
        <v>646</v>
      </c>
    </row>
    <row r="480" spans="2:6" ht="12" customHeight="1" x14ac:dyDescent="0.2">
      <c r="B480" t="str">
        <f t="shared" si="2"/>
        <v>*</v>
      </c>
      <c r="C480" t="s">
        <v>533</v>
      </c>
      <c r="D480" t="s">
        <v>678</v>
      </c>
      <c r="E480" t="s">
        <v>172</v>
      </c>
      <c r="F480" t="s">
        <v>646</v>
      </c>
    </row>
    <row r="481" spans="2:6" ht="12" customHeight="1" x14ac:dyDescent="0.2">
      <c r="B481" t="str">
        <f t="shared" si="2"/>
        <v>*</v>
      </c>
      <c r="C481" t="s">
        <v>514</v>
      </c>
      <c r="D481" t="s">
        <v>679</v>
      </c>
      <c r="E481" t="s">
        <v>172</v>
      </c>
      <c r="F481" t="s">
        <v>646</v>
      </c>
    </row>
    <row r="482" spans="2:6" ht="12" customHeight="1" x14ac:dyDescent="0.2">
      <c r="B482" t="str">
        <f t="shared" si="2"/>
        <v>*</v>
      </c>
      <c r="C482" t="s">
        <v>526</v>
      </c>
      <c r="D482" t="s">
        <v>680</v>
      </c>
      <c r="E482" t="s">
        <v>172</v>
      </c>
      <c r="F482" t="s">
        <v>646</v>
      </c>
    </row>
    <row r="483" spans="2:6" ht="12" customHeight="1" x14ac:dyDescent="0.2">
      <c r="B483" t="str">
        <f t="shared" si="2"/>
        <v>*</v>
      </c>
      <c r="C483" t="s">
        <v>538</v>
      </c>
      <c r="D483" t="s">
        <v>681</v>
      </c>
      <c r="E483" t="s">
        <v>172</v>
      </c>
      <c r="F483" t="s">
        <v>646</v>
      </c>
    </row>
    <row r="484" spans="2:6" ht="12" customHeight="1" x14ac:dyDescent="0.2">
      <c r="B484" t="str">
        <f t="shared" si="2"/>
        <v>*</v>
      </c>
      <c r="C484" t="s">
        <v>175</v>
      </c>
      <c r="D484" t="s">
        <v>682</v>
      </c>
      <c r="E484" t="s">
        <v>172</v>
      </c>
    </row>
    <row r="485" spans="2:6" ht="12" customHeight="1" x14ac:dyDescent="0.2">
      <c r="B485" t="str">
        <f t="shared" si="2"/>
        <v>*</v>
      </c>
      <c r="C485" t="s">
        <v>189</v>
      </c>
      <c r="D485" t="s">
        <v>683</v>
      </c>
      <c r="E485" t="s">
        <v>172</v>
      </c>
    </row>
    <row r="486" spans="2:6" ht="12" customHeight="1" x14ac:dyDescent="0.2">
      <c r="B486" t="str">
        <f t="shared" si="2"/>
        <v>*</v>
      </c>
      <c r="C486" t="s">
        <v>262</v>
      </c>
      <c r="D486" t="s">
        <v>684</v>
      </c>
      <c r="E486" t="s">
        <v>172</v>
      </c>
    </row>
    <row r="487" spans="2:6" ht="12" customHeight="1" x14ac:dyDescent="0.2">
      <c r="B487" t="str">
        <f t="shared" ref="B487:B497" si="3">IF(C487=VLOOKUP(C487,$K$402:$K$456,1),A487,"*")</f>
        <v>*</v>
      </c>
      <c r="C487" t="s">
        <v>282</v>
      </c>
      <c r="D487" t="s">
        <v>685</v>
      </c>
      <c r="E487" t="s">
        <v>172</v>
      </c>
    </row>
    <row r="488" spans="2:6" ht="12" customHeight="1" x14ac:dyDescent="0.2">
      <c r="B488" t="str">
        <f t="shared" si="3"/>
        <v>*</v>
      </c>
      <c r="C488" t="s">
        <v>296</v>
      </c>
      <c r="D488" t="s">
        <v>686</v>
      </c>
      <c r="E488" t="s">
        <v>172</v>
      </c>
    </row>
    <row r="489" spans="2:6" ht="12" customHeight="1" x14ac:dyDescent="0.2">
      <c r="B489" t="str">
        <f t="shared" si="3"/>
        <v>*</v>
      </c>
      <c r="C489" t="s">
        <v>309</v>
      </c>
      <c r="D489" t="s">
        <v>687</v>
      </c>
      <c r="E489" t="s">
        <v>172</v>
      </c>
    </row>
    <row r="490" spans="2:6" ht="12" customHeight="1" x14ac:dyDescent="0.2">
      <c r="B490" t="str">
        <f t="shared" si="3"/>
        <v>*</v>
      </c>
      <c r="C490" t="s">
        <v>320</v>
      </c>
      <c r="D490" t="s">
        <v>688</v>
      </c>
      <c r="E490" t="s">
        <v>172</v>
      </c>
    </row>
    <row r="491" spans="2:6" ht="12" customHeight="1" x14ac:dyDescent="0.2">
      <c r="B491" t="str">
        <f t="shared" si="3"/>
        <v>*</v>
      </c>
      <c r="C491" t="s">
        <v>689</v>
      </c>
      <c r="D491" t="s">
        <v>690</v>
      </c>
      <c r="E491" t="s">
        <v>172</v>
      </c>
    </row>
    <row r="492" spans="2:6" ht="12" customHeight="1" x14ac:dyDescent="0.2">
      <c r="B492" t="str">
        <f t="shared" si="3"/>
        <v>*</v>
      </c>
      <c r="C492" t="s">
        <v>341</v>
      </c>
      <c r="D492" t="s">
        <v>691</v>
      </c>
      <c r="E492" t="s">
        <v>172</v>
      </c>
    </row>
    <row r="493" spans="2:6" ht="12" customHeight="1" x14ac:dyDescent="0.2">
      <c r="B493" t="str">
        <f t="shared" si="3"/>
        <v>*</v>
      </c>
      <c r="C493" t="s">
        <v>513</v>
      </c>
      <c r="D493" t="s">
        <v>692</v>
      </c>
      <c r="E493" t="s">
        <v>172</v>
      </c>
    </row>
    <row r="494" spans="2:6" ht="12" customHeight="1" x14ac:dyDescent="0.2">
      <c r="B494" t="str">
        <f t="shared" si="3"/>
        <v>*</v>
      </c>
      <c r="C494" t="s">
        <v>522</v>
      </c>
      <c r="D494" t="s">
        <v>693</v>
      </c>
      <c r="E494" t="s">
        <v>172</v>
      </c>
    </row>
    <row r="495" spans="2:6" ht="12" customHeight="1" x14ac:dyDescent="0.2">
      <c r="B495" t="str">
        <f t="shared" si="3"/>
        <v>*</v>
      </c>
      <c r="C495" t="s">
        <v>147</v>
      </c>
      <c r="D495" t="s">
        <v>694</v>
      </c>
      <c r="E495" t="s">
        <v>33</v>
      </c>
    </row>
    <row r="496" spans="2:6" ht="12" customHeight="1" x14ac:dyDescent="0.2">
      <c r="B496" t="str">
        <f t="shared" si="3"/>
        <v>*</v>
      </c>
      <c r="C496" t="s">
        <v>695</v>
      </c>
      <c r="D496" t="s">
        <v>696</v>
      </c>
      <c r="E496" t="s">
        <v>697</v>
      </c>
    </row>
    <row r="497" spans="2:9" ht="12" customHeight="1" x14ac:dyDescent="0.2">
      <c r="B497" t="str">
        <f t="shared" si="3"/>
        <v>*</v>
      </c>
      <c r="C497" t="s">
        <v>698</v>
      </c>
      <c r="D497" t="s">
        <v>699</v>
      </c>
      <c r="E497" t="s">
        <v>33</v>
      </c>
    </row>
    <row r="498" spans="2:9" ht="12" customHeight="1" x14ac:dyDescent="0.2">
      <c r="B498" t="s">
        <v>117</v>
      </c>
      <c r="C498" t="s">
        <v>165</v>
      </c>
      <c r="D498" t="s">
        <v>166</v>
      </c>
      <c r="E498" t="s">
        <v>125</v>
      </c>
      <c r="F498" t="s">
        <v>124</v>
      </c>
      <c r="G498" t="s">
        <v>167</v>
      </c>
    </row>
    <row r="499" spans="2:9" ht="12" customHeight="1" x14ac:dyDescent="0.2">
      <c r="B499" t="s">
        <v>117</v>
      </c>
      <c r="C499" t="s">
        <v>567</v>
      </c>
      <c r="D499" t="s">
        <v>783</v>
      </c>
      <c r="G499" t="s">
        <v>131</v>
      </c>
    </row>
    <row r="500" spans="2:9" ht="12" customHeight="1" x14ac:dyDescent="0.2"/>
    <row r="501" spans="2:9" ht="12" customHeight="1" x14ac:dyDescent="0.2"/>
    <row r="502" spans="2:9" ht="12" customHeight="1" x14ac:dyDescent="0.2"/>
    <row r="503" spans="2:9" ht="12" customHeight="1" x14ac:dyDescent="0.2"/>
    <row r="507" spans="2:9" x14ac:dyDescent="0.2">
      <c r="B507" t="s">
        <v>70</v>
      </c>
    </row>
    <row r="508" spans="2:9" x14ac:dyDescent="0.2">
      <c r="B508" t="s">
        <v>37</v>
      </c>
      <c r="C508" t="s">
        <v>38</v>
      </c>
      <c r="D508" t="s">
        <v>39</v>
      </c>
      <c r="E508" t="s">
        <v>71</v>
      </c>
      <c r="F508" t="s">
        <v>72</v>
      </c>
      <c r="G508" t="s">
        <v>73</v>
      </c>
      <c r="H508" t="s">
        <v>74</v>
      </c>
      <c r="I508" t="s">
        <v>75</v>
      </c>
    </row>
    <row r="509" spans="2:9" x14ac:dyDescent="0.2">
      <c r="B509" t="s">
        <v>700</v>
      </c>
      <c r="C509" t="s">
        <v>187</v>
      </c>
      <c r="D509" t="s">
        <v>188</v>
      </c>
      <c r="E509" t="s">
        <v>172</v>
      </c>
      <c r="F509" t="s">
        <v>88</v>
      </c>
      <c r="I509" t="s">
        <v>76</v>
      </c>
    </row>
    <row r="510" spans="2:9" x14ac:dyDescent="0.2">
      <c r="B510" t="s">
        <v>700</v>
      </c>
      <c r="C510" t="s">
        <v>190</v>
      </c>
      <c r="D510" t="s">
        <v>191</v>
      </c>
      <c r="E510" t="s">
        <v>172</v>
      </c>
      <c r="F510" t="s">
        <v>88</v>
      </c>
      <c r="I510" t="s">
        <v>76</v>
      </c>
    </row>
    <row r="511" spans="2:9" x14ac:dyDescent="0.2">
      <c r="B511" t="s">
        <v>700</v>
      </c>
      <c r="C511" t="s">
        <v>193</v>
      </c>
      <c r="D511" t="s">
        <v>194</v>
      </c>
      <c r="E511" t="s">
        <v>172</v>
      </c>
      <c r="F511" t="s">
        <v>88</v>
      </c>
      <c r="I511" t="s">
        <v>76</v>
      </c>
    </row>
    <row r="512" spans="2:9" x14ac:dyDescent="0.2">
      <c r="B512" t="s">
        <v>700</v>
      </c>
      <c r="C512" t="s">
        <v>195</v>
      </c>
      <c r="D512" t="s">
        <v>196</v>
      </c>
      <c r="E512" t="s">
        <v>172</v>
      </c>
      <c r="F512" t="s">
        <v>88</v>
      </c>
      <c r="I512" t="s">
        <v>76</v>
      </c>
    </row>
    <row r="513" spans="2:9" x14ac:dyDescent="0.2">
      <c r="B513" t="s">
        <v>700</v>
      </c>
      <c r="C513" t="s">
        <v>197</v>
      </c>
      <c r="D513" t="s">
        <v>198</v>
      </c>
      <c r="E513" t="s">
        <v>172</v>
      </c>
      <c r="F513" t="s">
        <v>88</v>
      </c>
      <c r="I513" t="s">
        <v>76</v>
      </c>
    </row>
    <row r="514" spans="2:9" x14ac:dyDescent="0.2">
      <c r="B514" t="s">
        <v>700</v>
      </c>
      <c r="C514" t="s">
        <v>258</v>
      </c>
      <c r="D514" t="s">
        <v>259</v>
      </c>
      <c r="E514" t="s">
        <v>172</v>
      </c>
      <c r="F514" t="s">
        <v>88</v>
      </c>
      <c r="I514" t="s">
        <v>76</v>
      </c>
    </row>
    <row r="515" spans="2:9" x14ac:dyDescent="0.2">
      <c r="B515" t="s">
        <v>700</v>
      </c>
      <c r="C515" t="s">
        <v>263</v>
      </c>
      <c r="D515" t="s">
        <v>264</v>
      </c>
      <c r="E515" t="s">
        <v>172</v>
      </c>
      <c r="F515" t="s">
        <v>88</v>
      </c>
      <c r="I515" t="s">
        <v>76</v>
      </c>
    </row>
    <row r="516" spans="2:9" x14ac:dyDescent="0.2">
      <c r="B516" t="s">
        <v>700</v>
      </c>
      <c r="C516" t="s">
        <v>266</v>
      </c>
      <c r="D516" t="s">
        <v>267</v>
      </c>
      <c r="E516" t="s">
        <v>172</v>
      </c>
      <c r="F516" t="s">
        <v>88</v>
      </c>
      <c r="I516" t="s">
        <v>76</v>
      </c>
    </row>
    <row r="517" spans="2:9" x14ac:dyDescent="0.2">
      <c r="B517" t="s">
        <v>700</v>
      </c>
      <c r="C517" t="s">
        <v>280</v>
      </c>
      <c r="D517" t="s">
        <v>281</v>
      </c>
      <c r="E517" t="s">
        <v>172</v>
      </c>
      <c r="F517" t="s">
        <v>88</v>
      </c>
      <c r="I517" t="s">
        <v>76</v>
      </c>
    </row>
    <row r="518" spans="2:9" x14ac:dyDescent="0.2">
      <c r="B518" t="s">
        <v>700</v>
      </c>
      <c r="C518" t="s">
        <v>292</v>
      </c>
      <c r="D518" t="s">
        <v>293</v>
      </c>
      <c r="E518" t="s">
        <v>172</v>
      </c>
      <c r="F518" t="s">
        <v>88</v>
      </c>
      <c r="I518" t="s">
        <v>76</v>
      </c>
    </row>
    <row r="519" spans="2:9" x14ac:dyDescent="0.2">
      <c r="B519" t="s">
        <v>700</v>
      </c>
      <c r="C519" t="s">
        <v>307</v>
      </c>
      <c r="D519" t="s">
        <v>308</v>
      </c>
      <c r="E519" t="s">
        <v>172</v>
      </c>
      <c r="F519" t="s">
        <v>88</v>
      </c>
      <c r="I519" t="s">
        <v>76</v>
      </c>
    </row>
    <row r="520" spans="2:9" x14ac:dyDescent="0.2">
      <c r="B520" t="s">
        <v>700</v>
      </c>
      <c r="C520" t="s">
        <v>312</v>
      </c>
      <c r="D520" t="s">
        <v>701</v>
      </c>
      <c r="E520" t="s">
        <v>172</v>
      </c>
      <c r="F520" t="s">
        <v>88</v>
      </c>
      <c r="I520" t="s">
        <v>76</v>
      </c>
    </row>
    <row r="521" spans="2:9" x14ac:dyDescent="0.2">
      <c r="B521" t="s">
        <v>700</v>
      </c>
      <c r="C521" t="s">
        <v>316</v>
      </c>
      <c r="D521" t="s">
        <v>317</v>
      </c>
      <c r="E521" t="s">
        <v>88</v>
      </c>
      <c r="F521" t="s">
        <v>172</v>
      </c>
      <c r="I521" t="s">
        <v>76</v>
      </c>
    </row>
    <row r="522" spans="2:9" x14ac:dyDescent="0.2">
      <c r="B522" t="s">
        <v>700</v>
      </c>
      <c r="C522" t="s">
        <v>318</v>
      </c>
      <c r="D522" t="s">
        <v>319</v>
      </c>
      <c r="E522" t="s">
        <v>172</v>
      </c>
      <c r="F522" t="s">
        <v>88</v>
      </c>
      <c r="I522" t="s">
        <v>76</v>
      </c>
    </row>
    <row r="523" spans="2:9" x14ac:dyDescent="0.2">
      <c r="B523" t="s">
        <v>700</v>
      </c>
      <c r="C523" t="s">
        <v>322</v>
      </c>
      <c r="D523" t="s">
        <v>702</v>
      </c>
      <c r="E523" t="s">
        <v>172</v>
      </c>
      <c r="F523" t="s">
        <v>88</v>
      </c>
      <c r="I523" t="s">
        <v>76</v>
      </c>
    </row>
    <row r="524" spans="2:9" x14ac:dyDescent="0.2">
      <c r="B524" t="s">
        <v>700</v>
      </c>
      <c r="C524" t="s">
        <v>326</v>
      </c>
      <c r="D524" t="s">
        <v>327</v>
      </c>
      <c r="E524" t="s">
        <v>88</v>
      </c>
      <c r="F524" t="s">
        <v>172</v>
      </c>
      <c r="I524" t="s">
        <v>76</v>
      </c>
    </row>
    <row r="525" spans="2:9" x14ac:dyDescent="0.2">
      <c r="B525" t="s">
        <v>700</v>
      </c>
      <c r="C525" t="s">
        <v>328</v>
      </c>
      <c r="D525" t="s">
        <v>329</v>
      </c>
      <c r="E525" t="s">
        <v>172</v>
      </c>
      <c r="F525" t="s">
        <v>88</v>
      </c>
      <c r="I525" t="s">
        <v>76</v>
      </c>
    </row>
    <row r="526" spans="2:9" x14ac:dyDescent="0.2">
      <c r="B526" t="s">
        <v>700</v>
      </c>
      <c r="C526" t="s">
        <v>334</v>
      </c>
      <c r="D526" t="s">
        <v>335</v>
      </c>
      <c r="E526" t="s">
        <v>172</v>
      </c>
      <c r="F526" t="s">
        <v>88</v>
      </c>
      <c r="I526" t="s">
        <v>76</v>
      </c>
    </row>
    <row r="527" spans="2:9" x14ac:dyDescent="0.2">
      <c r="B527" t="s">
        <v>700</v>
      </c>
      <c r="C527" t="s">
        <v>336</v>
      </c>
      <c r="D527" t="s">
        <v>337</v>
      </c>
      <c r="E527" t="s">
        <v>88</v>
      </c>
      <c r="F527" t="s">
        <v>172</v>
      </c>
      <c r="I527" t="s">
        <v>76</v>
      </c>
    </row>
    <row r="528" spans="2:9" x14ac:dyDescent="0.2">
      <c r="B528" t="s">
        <v>700</v>
      </c>
      <c r="C528" t="s">
        <v>338</v>
      </c>
      <c r="D528" t="s">
        <v>339</v>
      </c>
      <c r="E528" t="s">
        <v>172</v>
      </c>
      <c r="F528" t="s">
        <v>88</v>
      </c>
      <c r="I528" t="s">
        <v>76</v>
      </c>
    </row>
    <row r="529" spans="2:9" x14ac:dyDescent="0.2">
      <c r="B529" t="s">
        <v>700</v>
      </c>
      <c r="C529" t="s">
        <v>511</v>
      </c>
      <c r="D529" t="s">
        <v>512</v>
      </c>
      <c r="E529" t="s">
        <v>172</v>
      </c>
      <c r="F529" t="s">
        <v>88</v>
      </c>
      <c r="I529" t="s">
        <v>76</v>
      </c>
    </row>
    <row r="530" spans="2:9" x14ac:dyDescent="0.2">
      <c r="B530" t="s">
        <v>700</v>
      </c>
      <c r="C530" t="s">
        <v>515</v>
      </c>
      <c r="D530" t="s">
        <v>516</v>
      </c>
      <c r="E530" t="s">
        <v>172</v>
      </c>
      <c r="F530" t="s">
        <v>88</v>
      </c>
      <c r="I530" t="s">
        <v>76</v>
      </c>
    </row>
    <row r="531" spans="2:9" x14ac:dyDescent="0.2">
      <c r="B531" t="s">
        <v>700</v>
      </c>
      <c r="C531" t="s">
        <v>518</v>
      </c>
      <c r="D531" t="s">
        <v>705</v>
      </c>
      <c r="E531" t="s">
        <v>88</v>
      </c>
      <c r="F531" t="s">
        <v>172</v>
      </c>
      <c r="I531" t="s">
        <v>76</v>
      </c>
    </row>
    <row r="532" spans="2:9" x14ac:dyDescent="0.2">
      <c r="B532" t="s">
        <v>700</v>
      </c>
      <c r="C532" t="s">
        <v>520</v>
      </c>
      <c r="D532" t="s">
        <v>521</v>
      </c>
      <c r="E532" t="s">
        <v>172</v>
      </c>
      <c r="F532" t="s">
        <v>88</v>
      </c>
      <c r="I532" t="s">
        <v>76</v>
      </c>
    </row>
    <row r="533" spans="2:9" x14ac:dyDescent="0.2">
      <c r="B533" t="s">
        <v>700</v>
      </c>
      <c r="C533" t="s">
        <v>527</v>
      </c>
      <c r="D533" t="s">
        <v>528</v>
      </c>
      <c r="E533" t="s">
        <v>172</v>
      </c>
      <c r="F533" t="s">
        <v>88</v>
      </c>
      <c r="I533" t="s">
        <v>76</v>
      </c>
    </row>
    <row r="534" spans="2:9" x14ac:dyDescent="0.2">
      <c r="B534" t="s">
        <v>700</v>
      </c>
      <c r="C534" t="s">
        <v>529</v>
      </c>
      <c r="D534" t="s">
        <v>530</v>
      </c>
      <c r="E534" t="s">
        <v>172</v>
      </c>
      <c r="F534" t="s">
        <v>88</v>
      </c>
      <c r="I534" t="s">
        <v>706</v>
      </c>
    </row>
    <row r="535" spans="2:9" x14ac:dyDescent="0.2">
      <c r="B535" t="s">
        <v>707</v>
      </c>
      <c r="C535" t="s">
        <v>199</v>
      </c>
      <c r="D535" t="s">
        <v>200</v>
      </c>
      <c r="E535" t="s">
        <v>125</v>
      </c>
      <c r="F535" t="s">
        <v>77</v>
      </c>
      <c r="I535" t="s">
        <v>76</v>
      </c>
    </row>
    <row r="536" spans="2:9" x14ac:dyDescent="0.2">
      <c r="B536" t="s">
        <v>707</v>
      </c>
      <c r="C536" t="s">
        <v>202</v>
      </c>
      <c r="D536" t="s">
        <v>203</v>
      </c>
      <c r="E536" t="s">
        <v>125</v>
      </c>
      <c r="F536" t="s">
        <v>77</v>
      </c>
      <c r="I536" t="s">
        <v>76</v>
      </c>
    </row>
    <row r="537" spans="2:9" x14ac:dyDescent="0.2">
      <c r="B537" t="s">
        <v>707</v>
      </c>
      <c r="C537" t="s">
        <v>223</v>
      </c>
      <c r="D537" t="s">
        <v>224</v>
      </c>
      <c r="E537" t="s">
        <v>125</v>
      </c>
      <c r="F537" t="s">
        <v>6</v>
      </c>
      <c r="I537" t="s">
        <v>76</v>
      </c>
    </row>
    <row r="538" spans="2:9" x14ac:dyDescent="0.2">
      <c r="B538" t="s">
        <v>707</v>
      </c>
      <c r="C538" t="s">
        <v>225</v>
      </c>
      <c r="D538" t="s">
        <v>226</v>
      </c>
      <c r="E538" t="s">
        <v>125</v>
      </c>
      <c r="F538" t="s">
        <v>6</v>
      </c>
      <c r="I538" t="s">
        <v>76</v>
      </c>
    </row>
    <row r="539" spans="2:9" x14ac:dyDescent="0.2">
      <c r="B539" t="s">
        <v>707</v>
      </c>
      <c r="C539" t="s">
        <v>227</v>
      </c>
      <c r="D539" t="s">
        <v>228</v>
      </c>
      <c r="E539" t="s">
        <v>125</v>
      </c>
      <c r="F539" t="s">
        <v>6</v>
      </c>
      <c r="I539" t="s">
        <v>76</v>
      </c>
    </row>
    <row r="540" spans="2:9" x14ac:dyDescent="0.2">
      <c r="B540" t="s">
        <v>707</v>
      </c>
      <c r="C540" t="s">
        <v>229</v>
      </c>
      <c r="D540" t="s">
        <v>230</v>
      </c>
      <c r="E540" t="s">
        <v>125</v>
      </c>
      <c r="F540" t="s">
        <v>6</v>
      </c>
      <c r="I540" t="s">
        <v>76</v>
      </c>
    </row>
    <row r="541" spans="2:9" x14ac:dyDescent="0.2">
      <c r="B541" t="s">
        <v>707</v>
      </c>
      <c r="C541" t="s">
        <v>231</v>
      </c>
      <c r="D541" t="s">
        <v>232</v>
      </c>
      <c r="E541" t="s">
        <v>125</v>
      </c>
      <c r="F541" t="s">
        <v>6</v>
      </c>
      <c r="I541" t="s">
        <v>76</v>
      </c>
    </row>
    <row r="542" spans="2:9" x14ac:dyDescent="0.2">
      <c r="B542" t="s">
        <v>707</v>
      </c>
      <c r="C542" t="s">
        <v>233</v>
      </c>
      <c r="D542" t="s">
        <v>234</v>
      </c>
      <c r="E542" t="s">
        <v>125</v>
      </c>
      <c r="F542" t="s">
        <v>6</v>
      </c>
      <c r="I542" t="s">
        <v>76</v>
      </c>
    </row>
    <row r="543" spans="2:9" x14ac:dyDescent="0.2">
      <c r="B543" t="s">
        <v>707</v>
      </c>
      <c r="C543" t="s">
        <v>235</v>
      </c>
      <c r="D543" t="s">
        <v>236</v>
      </c>
      <c r="E543" t="s">
        <v>125</v>
      </c>
      <c r="F543" t="s">
        <v>6</v>
      </c>
      <c r="I543" t="s">
        <v>76</v>
      </c>
    </row>
    <row r="544" spans="2:9" x14ac:dyDescent="0.2">
      <c r="B544" t="s">
        <v>707</v>
      </c>
      <c r="C544" t="s">
        <v>237</v>
      </c>
      <c r="D544" t="s">
        <v>238</v>
      </c>
      <c r="E544" t="s">
        <v>125</v>
      </c>
      <c r="F544" t="s">
        <v>6</v>
      </c>
      <c r="I544" t="s">
        <v>76</v>
      </c>
    </row>
    <row r="545" spans="2:9" x14ac:dyDescent="0.2">
      <c r="B545" t="s">
        <v>707</v>
      </c>
      <c r="C545" t="s">
        <v>239</v>
      </c>
      <c r="D545" t="s">
        <v>240</v>
      </c>
      <c r="E545" t="s">
        <v>125</v>
      </c>
      <c r="F545" t="s">
        <v>6</v>
      </c>
      <c r="I545" t="s">
        <v>76</v>
      </c>
    </row>
    <row r="546" spans="2:9" x14ac:dyDescent="0.2">
      <c r="B546" t="s">
        <v>707</v>
      </c>
      <c r="C546" t="s">
        <v>242</v>
      </c>
      <c r="D546" t="s">
        <v>243</v>
      </c>
      <c r="E546" t="s">
        <v>125</v>
      </c>
      <c r="F546" t="s">
        <v>6</v>
      </c>
      <c r="I546" t="s">
        <v>76</v>
      </c>
    </row>
    <row r="547" spans="2:9" x14ac:dyDescent="0.2">
      <c r="B547" t="s">
        <v>707</v>
      </c>
      <c r="C547" t="s">
        <v>244</v>
      </c>
      <c r="D547" t="s">
        <v>245</v>
      </c>
      <c r="E547" t="s">
        <v>125</v>
      </c>
      <c r="F547" t="s">
        <v>6</v>
      </c>
      <c r="I547" t="s">
        <v>76</v>
      </c>
    </row>
    <row r="548" spans="2:9" x14ac:dyDescent="0.2">
      <c r="B548" t="s">
        <v>707</v>
      </c>
      <c r="C548" t="s">
        <v>246</v>
      </c>
      <c r="D548" t="s">
        <v>247</v>
      </c>
      <c r="E548" t="s">
        <v>125</v>
      </c>
      <c r="F548" t="s">
        <v>6</v>
      </c>
      <c r="I548" t="s">
        <v>76</v>
      </c>
    </row>
    <row r="549" spans="2:9" x14ac:dyDescent="0.2">
      <c r="B549" t="s">
        <v>707</v>
      </c>
      <c r="C549" t="s">
        <v>248</v>
      </c>
      <c r="D549" t="s">
        <v>249</v>
      </c>
      <c r="E549" t="s">
        <v>125</v>
      </c>
      <c r="F549" t="s">
        <v>6</v>
      </c>
      <c r="I549" t="s">
        <v>76</v>
      </c>
    </row>
    <row r="550" spans="2:9" x14ac:dyDescent="0.2">
      <c r="B550" t="s">
        <v>707</v>
      </c>
      <c r="C550" t="s">
        <v>250</v>
      </c>
      <c r="D550" t="s">
        <v>251</v>
      </c>
      <c r="E550" t="s">
        <v>125</v>
      </c>
      <c r="F550" t="s">
        <v>6</v>
      </c>
      <c r="I550" t="s">
        <v>76</v>
      </c>
    </row>
    <row r="551" spans="2:9" x14ac:dyDescent="0.2">
      <c r="B551" t="s">
        <v>707</v>
      </c>
      <c r="C551" t="s">
        <v>254</v>
      </c>
      <c r="D551" t="s">
        <v>255</v>
      </c>
      <c r="E551" t="s">
        <v>125</v>
      </c>
      <c r="F551" t="s">
        <v>6</v>
      </c>
      <c r="I551" t="s">
        <v>76</v>
      </c>
    </row>
    <row r="552" spans="2:9" x14ac:dyDescent="0.2">
      <c r="B552" t="s">
        <v>707</v>
      </c>
      <c r="C552" t="s">
        <v>256</v>
      </c>
      <c r="D552" t="s">
        <v>257</v>
      </c>
      <c r="E552" t="s">
        <v>125</v>
      </c>
      <c r="F552" t="s">
        <v>6</v>
      </c>
      <c r="I552" t="s">
        <v>76</v>
      </c>
    </row>
    <row r="553" spans="2:9" x14ac:dyDescent="0.2">
      <c r="B553" t="s">
        <v>707</v>
      </c>
      <c r="C553" t="s">
        <v>269</v>
      </c>
      <c r="D553" t="s">
        <v>270</v>
      </c>
      <c r="E553" t="s">
        <v>172</v>
      </c>
      <c r="F553" t="s">
        <v>88</v>
      </c>
      <c r="I553" t="s">
        <v>76</v>
      </c>
    </row>
    <row r="554" spans="2:9" x14ac:dyDescent="0.2">
      <c r="B554" t="s">
        <v>707</v>
      </c>
      <c r="C554" t="s">
        <v>275</v>
      </c>
      <c r="D554" t="s">
        <v>276</v>
      </c>
      <c r="E554" t="s">
        <v>172</v>
      </c>
      <c r="F554" t="s">
        <v>88</v>
      </c>
      <c r="I554" t="s">
        <v>76</v>
      </c>
    </row>
    <row r="555" spans="2:9" x14ac:dyDescent="0.2">
      <c r="B555" t="s">
        <v>707</v>
      </c>
      <c r="C555" t="s">
        <v>289</v>
      </c>
      <c r="D555" t="s">
        <v>290</v>
      </c>
      <c r="E555" t="s">
        <v>172</v>
      </c>
      <c r="F555" t="s">
        <v>88</v>
      </c>
      <c r="I555" t="s">
        <v>76</v>
      </c>
    </row>
    <row r="556" spans="2:9" x14ac:dyDescent="0.2">
      <c r="B556" t="s">
        <v>707</v>
      </c>
      <c r="C556" t="s">
        <v>298</v>
      </c>
      <c r="D556" t="s">
        <v>299</v>
      </c>
      <c r="E556" t="s">
        <v>172</v>
      </c>
      <c r="F556" t="s">
        <v>88</v>
      </c>
      <c r="I556" t="s">
        <v>76</v>
      </c>
    </row>
    <row r="557" spans="2:9" x14ac:dyDescent="0.2">
      <c r="B557" t="s">
        <v>707</v>
      </c>
      <c r="C557" t="s">
        <v>303</v>
      </c>
      <c r="D557" t="s">
        <v>304</v>
      </c>
      <c r="E557" t="s">
        <v>172</v>
      </c>
      <c r="F557" t="s">
        <v>88</v>
      </c>
      <c r="I557" t="s">
        <v>76</v>
      </c>
    </row>
    <row r="558" spans="2:9" x14ac:dyDescent="0.2">
      <c r="B558" t="s">
        <v>700</v>
      </c>
      <c r="C558" t="s">
        <v>703</v>
      </c>
      <c r="D558" t="s">
        <v>704</v>
      </c>
      <c r="E558" t="s">
        <v>172</v>
      </c>
      <c r="F558" t="s">
        <v>172</v>
      </c>
      <c r="I558" t="s">
        <v>76</v>
      </c>
    </row>
    <row r="559" spans="2:9" x14ac:dyDescent="0.2">
      <c r="B559" t="s">
        <v>707</v>
      </c>
      <c r="C559" t="s">
        <v>708</v>
      </c>
      <c r="D559" t="s">
        <v>709</v>
      </c>
      <c r="E559" t="s">
        <v>172</v>
      </c>
      <c r="F559" t="s">
        <v>172</v>
      </c>
      <c r="I559" t="s">
        <v>76</v>
      </c>
    </row>
    <row r="560" spans="2:9" x14ac:dyDescent="0.2">
      <c r="B560" t="s">
        <v>707</v>
      </c>
      <c r="C560" t="s">
        <v>710</v>
      </c>
      <c r="D560" t="s">
        <v>711</v>
      </c>
      <c r="E560" t="s">
        <v>172</v>
      </c>
      <c r="F560" t="s">
        <v>172</v>
      </c>
      <c r="I560" t="s">
        <v>76</v>
      </c>
    </row>
    <row r="561" spans="2:9" x14ac:dyDescent="0.2">
      <c r="B561" t="s">
        <v>707</v>
      </c>
      <c r="C561" t="s">
        <v>712</v>
      </c>
      <c r="D561" t="s">
        <v>713</v>
      </c>
      <c r="E561" t="s">
        <v>172</v>
      </c>
      <c r="F561" t="s">
        <v>172</v>
      </c>
      <c r="H561" t="s">
        <v>669</v>
      </c>
      <c r="I561" t="s">
        <v>76</v>
      </c>
    </row>
    <row r="562" spans="2:9" x14ac:dyDescent="0.2">
      <c r="B562" t="s">
        <v>707</v>
      </c>
      <c r="C562" t="s">
        <v>714</v>
      </c>
      <c r="D562" t="s">
        <v>715</v>
      </c>
      <c r="E562" t="s">
        <v>172</v>
      </c>
      <c r="F562" t="s">
        <v>172</v>
      </c>
      <c r="I562" t="s">
        <v>76</v>
      </c>
    </row>
    <row r="563" spans="2:9" x14ac:dyDescent="0.2">
      <c r="B563" t="s">
        <v>707</v>
      </c>
      <c r="C563" t="s">
        <v>716</v>
      </c>
      <c r="D563" t="s">
        <v>717</v>
      </c>
      <c r="E563" t="s">
        <v>172</v>
      </c>
      <c r="F563" t="s">
        <v>172</v>
      </c>
      <c r="H563" t="s">
        <v>669</v>
      </c>
      <c r="I563" t="s">
        <v>76</v>
      </c>
    </row>
    <row r="564" spans="2:9" x14ac:dyDescent="0.2">
      <c r="B564" t="s">
        <v>707</v>
      </c>
      <c r="C564" t="s">
        <v>718</v>
      </c>
      <c r="D564" t="s">
        <v>719</v>
      </c>
      <c r="E564" t="s">
        <v>172</v>
      </c>
      <c r="F564" t="s">
        <v>172</v>
      </c>
      <c r="I564" t="s">
        <v>76</v>
      </c>
    </row>
    <row r="565" spans="2:9" x14ac:dyDescent="0.2">
      <c r="B565" t="s">
        <v>707</v>
      </c>
      <c r="C565" t="s">
        <v>720</v>
      </c>
      <c r="D565" t="s">
        <v>721</v>
      </c>
      <c r="E565" t="s">
        <v>172</v>
      </c>
      <c r="F565" t="s">
        <v>172</v>
      </c>
      <c r="I565" t="s">
        <v>76</v>
      </c>
    </row>
    <row r="566" spans="2:9" x14ac:dyDescent="0.2">
      <c r="B566" t="s">
        <v>707</v>
      </c>
      <c r="C566" t="s">
        <v>722</v>
      </c>
      <c r="D566" t="s">
        <v>723</v>
      </c>
      <c r="E566" t="s">
        <v>172</v>
      </c>
      <c r="F566" t="s">
        <v>172</v>
      </c>
      <c r="I566" t="s">
        <v>76</v>
      </c>
    </row>
    <row r="567" spans="2:9" x14ac:dyDescent="0.2">
      <c r="B567" t="s">
        <v>707</v>
      </c>
      <c r="C567" t="s">
        <v>724</v>
      </c>
      <c r="D567" t="s">
        <v>725</v>
      </c>
      <c r="E567" t="s">
        <v>172</v>
      </c>
      <c r="F567" t="s">
        <v>172</v>
      </c>
      <c r="I567" t="s">
        <v>76</v>
      </c>
    </row>
    <row r="568" spans="2:9" x14ac:dyDescent="0.2">
      <c r="B568" t="s">
        <v>707</v>
      </c>
      <c r="C568" t="s">
        <v>726</v>
      </c>
      <c r="D568" t="s">
        <v>727</v>
      </c>
      <c r="E568" t="s">
        <v>172</v>
      </c>
      <c r="F568" t="s">
        <v>172</v>
      </c>
      <c r="I568" t="s">
        <v>76</v>
      </c>
    </row>
    <row r="569" spans="2:9" x14ac:dyDescent="0.2">
      <c r="B569" t="s">
        <v>707</v>
      </c>
      <c r="C569" t="s">
        <v>728</v>
      </c>
      <c r="D569" t="s">
        <v>729</v>
      </c>
      <c r="E569" t="s">
        <v>172</v>
      </c>
      <c r="F569" t="s">
        <v>172</v>
      </c>
      <c r="H569" t="s">
        <v>667</v>
      </c>
      <c r="I569" t="s">
        <v>76</v>
      </c>
    </row>
    <row r="570" spans="2:9" x14ac:dyDescent="0.2">
      <c r="B570" t="s">
        <v>707</v>
      </c>
      <c r="C570" t="s">
        <v>730</v>
      </c>
      <c r="D570" t="s">
        <v>731</v>
      </c>
      <c r="E570" t="s">
        <v>172</v>
      </c>
      <c r="F570" t="s">
        <v>172</v>
      </c>
      <c r="I570" t="s">
        <v>76</v>
      </c>
    </row>
    <row r="571" spans="2:9" x14ac:dyDescent="0.2">
      <c r="B571" t="s">
        <v>707</v>
      </c>
      <c r="C571" t="s">
        <v>732</v>
      </c>
      <c r="D571" t="s">
        <v>733</v>
      </c>
      <c r="E571" t="s">
        <v>172</v>
      </c>
      <c r="F571" t="s">
        <v>172</v>
      </c>
      <c r="I571" t="s">
        <v>76</v>
      </c>
    </row>
    <row r="572" spans="2:9" x14ac:dyDescent="0.2">
      <c r="B572" t="s">
        <v>707</v>
      </c>
      <c r="C572" t="s">
        <v>734</v>
      </c>
      <c r="D572" t="s">
        <v>735</v>
      </c>
      <c r="E572" t="s">
        <v>172</v>
      </c>
      <c r="F572" t="s">
        <v>172</v>
      </c>
      <c r="I572" t="s">
        <v>76</v>
      </c>
    </row>
    <row r="573" spans="2:9" x14ac:dyDescent="0.2">
      <c r="B573" t="s">
        <v>707</v>
      </c>
      <c r="C573" t="s">
        <v>736</v>
      </c>
      <c r="D573" t="s">
        <v>737</v>
      </c>
      <c r="E573" t="s">
        <v>172</v>
      </c>
      <c r="F573" t="s">
        <v>172</v>
      </c>
      <c r="H573" t="s">
        <v>661</v>
      </c>
      <c r="I573" t="s">
        <v>76</v>
      </c>
    </row>
    <row r="574" spans="2:9" x14ac:dyDescent="0.2">
      <c r="B574" t="s">
        <v>707</v>
      </c>
      <c r="C574" t="s">
        <v>738</v>
      </c>
      <c r="D574" t="s">
        <v>739</v>
      </c>
      <c r="E574" t="s">
        <v>172</v>
      </c>
      <c r="F574" t="s">
        <v>172</v>
      </c>
      <c r="H574" t="s">
        <v>669</v>
      </c>
      <c r="I574" t="s">
        <v>76</v>
      </c>
    </row>
    <row r="575" spans="2:9" x14ac:dyDescent="0.2">
      <c r="B575" t="s">
        <v>707</v>
      </c>
      <c r="C575" t="s">
        <v>740</v>
      </c>
      <c r="D575" t="s">
        <v>741</v>
      </c>
      <c r="E575" t="s">
        <v>172</v>
      </c>
      <c r="F575" t="s">
        <v>172</v>
      </c>
      <c r="H575" t="s">
        <v>669</v>
      </c>
      <c r="I575" t="s">
        <v>76</v>
      </c>
    </row>
    <row r="576" spans="2:9" x14ac:dyDescent="0.2">
      <c r="B576" t="s">
        <v>707</v>
      </c>
      <c r="C576" t="s">
        <v>742</v>
      </c>
      <c r="D576" t="s">
        <v>743</v>
      </c>
      <c r="E576" t="s">
        <v>172</v>
      </c>
      <c r="F576" t="s">
        <v>172</v>
      </c>
      <c r="H576" t="s">
        <v>669</v>
      </c>
      <c r="I576" t="s">
        <v>76</v>
      </c>
    </row>
    <row r="577" spans="2:9" x14ac:dyDescent="0.2">
      <c r="B577" t="s">
        <v>707</v>
      </c>
      <c r="C577" t="s">
        <v>744</v>
      </c>
      <c r="D577" t="s">
        <v>745</v>
      </c>
      <c r="E577" t="s">
        <v>172</v>
      </c>
      <c r="F577" t="s">
        <v>172</v>
      </c>
      <c r="H577" t="s">
        <v>669</v>
      </c>
      <c r="I577" t="s">
        <v>76</v>
      </c>
    </row>
    <row r="578" spans="2:9" x14ac:dyDescent="0.2">
      <c r="B578" t="s">
        <v>707</v>
      </c>
      <c r="C578" t="s">
        <v>746</v>
      </c>
      <c r="D578" t="s">
        <v>747</v>
      </c>
      <c r="E578" t="s">
        <v>172</v>
      </c>
      <c r="F578" t="s">
        <v>172</v>
      </c>
      <c r="H578" t="s">
        <v>669</v>
      </c>
      <c r="I578" t="s">
        <v>76</v>
      </c>
    </row>
    <row r="579" spans="2:9" x14ac:dyDescent="0.2">
      <c r="B579" t="s">
        <v>707</v>
      </c>
      <c r="C579" t="s">
        <v>748</v>
      </c>
      <c r="D579" t="s">
        <v>749</v>
      </c>
      <c r="E579" t="s">
        <v>172</v>
      </c>
      <c r="F579" t="s">
        <v>172</v>
      </c>
      <c r="H579" t="s">
        <v>669</v>
      </c>
      <c r="I579" t="s">
        <v>76</v>
      </c>
    </row>
    <row r="580" spans="2:9" x14ac:dyDescent="0.2">
      <c r="B580" t="s">
        <v>83</v>
      </c>
      <c r="C580" t="s">
        <v>750</v>
      </c>
      <c r="D580" t="s">
        <v>751</v>
      </c>
      <c r="E580" t="s">
        <v>125</v>
      </c>
      <c r="F580" t="s">
        <v>77</v>
      </c>
    </row>
    <row r="581" spans="2:9" x14ac:dyDescent="0.2">
      <c r="B581" t="s">
        <v>83</v>
      </c>
      <c r="C581" t="s">
        <v>752</v>
      </c>
      <c r="D581" t="s">
        <v>753</v>
      </c>
      <c r="E581" t="s">
        <v>125</v>
      </c>
      <c r="F581" t="s">
        <v>77</v>
      </c>
    </row>
    <row r="582" spans="2:9" x14ac:dyDescent="0.2">
      <c r="B582" t="s">
        <v>83</v>
      </c>
      <c r="C582" t="s">
        <v>754</v>
      </c>
      <c r="D582" t="s">
        <v>755</v>
      </c>
      <c r="E582" t="s">
        <v>125</v>
      </c>
      <c r="F582" t="s">
        <v>77</v>
      </c>
    </row>
    <row r="583" spans="2:9" x14ac:dyDescent="0.2">
      <c r="B583" t="s">
        <v>707</v>
      </c>
      <c r="C583" t="s">
        <v>344</v>
      </c>
      <c r="D583" t="s">
        <v>345</v>
      </c>
      <c r="E583" t="s">
        <v>125</v>
      </c>
      <c r="F583" t="s">
        <v>77</v>
      </c>
      <c r="I583" t="s">
        <v>76</v>
      </c>
    </row>
    <row r="584" spans="2:9" x14ac:dyDescent="0.2">
      <c r="B584" t="s">
        <v>707</v>
      </c>
      <c r="C584" t="s">
        <v>347</v>
      </c>
      <c r="D584" t="s">
        <v>348</v>
      </c>
      <c r="E584" t="s">
        <v>125</v>
      </c>
      <c r="F584" t="s">
        <v>77</v>
      </c>
      <c r="I584" t="s">
        <v>76</v>
      </c>
    </row>
    <row r="585" spans="2:9" x14ac:dyDescent="0.2">
      <c r="B585" t="s">
        <v>707</v>
      </c>
      <c r="C585" t="s">
        <v>364</v>
      </c>
      <c r="D585" t="s">
        <v>365</v>
      </c>
      <c r="E585" t="s">
        <v>125</v>
      </c>
      <c r="F585" t="s">
        <v>6</v>
      </c>
      <c r="I585" t="s">
        <v>76</v>
      </c>
    </row>
    <row r="586" spans="2:9" x14ac:dyDescent="0.2">
      <c r="B586" t="s">
        <v>707</v>
      </c>
      <c r="C586" t="s">
        <v>367</v>
      </c>
      <c r="D586" t="s">
        <v>368</v>
      </c>
      <c r="E586" t="s">
        <v>125</v>
      </c>
      <c r="F586" t="s">
        <v>6</v>
      </c>
      <c r="I586" t="s">
        <v>76</v>
      </c>
    </row>
    <row r="587" spans="2:9" x14ac:dyDescent="0.2">
      <c r="B587" t="s">
        <v>707</v>
      </c>
      <c r="C587" t="s">
        <v>370</v>
      </c>
      <c r="D587" t="s">
        <v>371</v>
      </c>
      <c r="E587" t="s">
        <v>125</v>
      </c>
      <c r="F587" t="s">
        <v>6</v>
      </c>
      <c r="I587" t="s">
        <v>76</v>
      </c>
    </row>
    <row r="588" spans="2:9" x14ac:dyDescent="0.2">
      <c r="B588" t="s">
        <v>707</v>
      </c>
      <c r="C588" t="s">
        <v>372</v>
      </c>
      <c r="D588" t="s">
        <v>373</v>
      </c>
      <c r="E588" t="s">
        <v>125</v>
      </c>
      <c r="F588" t="s">
        <v>6</v>
      </c>
      <c r="I588" t="s">
        <v>76</v>
      </c>
    </row>
    <row r="589" spans="2:9" x14ac:dyDescent="0.2">
      <c r="B589" t="s">
        <v>707</v>
      </c>
      <c r="C589" t="s">
        <v>375</v>
      </c>
      <c r="D589" t="s">
        <v>376</v>
      </c>
      <c r="E589" t="s">
        <v>125</v>
      </c>
      <c r="F589" t="s">
        <v>6</v>
      </c>
      <c r="I589" t="s">
        <v>76</v>
      </c>
    </row>
    <row r="590" spans="2:9" x14ac:dyDescent="0.2">
      <c r="B590" t="s">
        <v>707</v>
      </c>
      <c r="C590" t="s">
        <v>378</v>
      </c>
      <c r="D590" t="s">
        <v>379</v>
      </c>
      <c r="E590" t="s">
        <v>125</v>
      </c>
      <c r="F590" t="s">
        <v>6</v>
      </c>
      <c r="I590" t="s">
        <v>76</v>
      </c>
    </row>
    <row r="591" spans="2:9" x14ac:dyDescent="0.2">
      <c r="B591" t="s">
        <v>707</v>
      </c>
      <c r="C591" t="s">
        <v>381</v>
      </c>
      <c r="D591" t="s">
        <v>382</v>
      </c>
      <c r="E591" t="s">
        <v>125</v>
      </c>
      <c r="F591" t="s">
        <v>6</v>
      </c>
      <c r="I591" t="s">
        <v>76</v>
      </c>
    </row>
    <row r="592" spans="2:9" x14ac:dyDescent="0.2">
      <c r="B592" t="s">
        <v>707</v>
      </c>
      <c r="C592" t="s">
        <v>383</v>
      </c>
      <c r="D592" t="s">
        <v>384</v>
      </c>
      <c r="E592" t="s">
        <v>125</v>
      </c>
      <c r="F592" t="s">
        <v>6</v>
      </c>
      <c r="I592" t="s">
        <v>76</v>
      </c>
    </row>
    <row r="593" spans="2:9" x14ac:dyDescent="0.2">
      <c r="B593" t="s">
        <v>707</v>
      </c>
      <c r="C593" t="s">
        <v>385</v>
      </c>
      <c r="D593" t="s">
        <v>386</v>
      </c>
      <c r="E593" t="s">
        <v>125</v>
      </c>
      <c r="F593" t="s">
        <v>6</v>
      </c>
      <c r="I593" t="s">
        <v>76</v>
      </c>
    </row>
    <row r="594" spans="2:9" x14ac:dyDescent="0.2">
      <c r="B594" t="s">
        <v>707</v>
      </c>
      <c r="C594" t="s">
        <v>388</v>
      </c>
      <c r="D594" t="s">
        <v>389</v>
      </c>
      <c r="E594" t="s">
        <v>125</v>
      </c>
      <c r="F594" t="s">
        <v>6</v>
      </c>
      <c r="I594" t="s">
        <v>76</v>
      </c>
    </row>
    <row r="595" spans="2:9" x14ac:dyDescent="0.2">
      <c r="B595" t="s">
        <v>707</v>
      </c>
      <c r="C595" t="s">
        <v>390</v>
      </c>
      <c r="D595" t="s">
        <v>391</v>
      </c>
      <c r="E595" t="s">
        <v>125</v>
      </c>
      <c r="F595" t="s">
        <v>6</v>
      </c>
      <c r="I595" t="s">
        <v>76</v>
      </c>
    </row>
    <row r="596" spans="2:9" x14ac:dyDescent="0.2">
      <c r="B596" t="s">
        <v>707</v>
      </c>
      <c r="C596" t="s">
        <v>392</v>
      </c>
      <c r="D596" t="s">
        <v>393</v>
      </c>
      <c r="E596" t="s">
        <v>125</v>
      </c>
      <c r="F596" t="s">
        <v>6</v>
      </c>
      <c r="I596" t="s">
        <v>76</v>
      </c>
    </row>
    <row r="597" spans="2:9" x14ac:dyDescent="0.2">
      <c r="B597" t="s">
        <v>707</v>
      </c>
      <c r="C597" t="s">
        <v>394</v>
      </c>
      <c r="D597" t="s">
        <v>395</v>
      </c>
      <c r="E597" t="s">
        <v>125</v>
      </c>
      <c r="F597" t="s">
        <v>6</v>
      </c>
      <c r="I597" t="s">
        <v>76</v>
      </c>
    </row>
    <row r="598" spans="2:9" x14ac:dyDescent="0.2">
      <c r="B598" t="s">
        <v>707</v>
      </c>
      <c r="C598" t="s">
        <v>396</v>
      </c>
      <c r="D598" t="s">
        <v>397</v>
      </c>
      <c r="E598" t="s">
        <v>125</v>
      </c>
      <c r="F598" t="s">
        <v>6</v>
      </c>
      <c r="I598" t="s">
        <v>76</v>
      </c>
    </row>
    <row r="599" spans="2:9" x14ac:dyDescent="0.2">
      <c r="B599" t="s">
        <v>707</v>
      </c>
      <c r="C599" t="s">
        <v>401</v>
      </c>
      <c r="D599" t="s">
        <v>402</v>
      </c>
      <c r="E599" t="s">
        <v>125</v>
      </c>
      <c r="F599" t="s">
        <v>6</v>
      </c>
      <c r="I599" t="s">
        <v>76</v>
      </c>
    </row>
    <row r="600" spans="2:9" x14ac:dyDescent="0.2">
      <c r="B600" t="s">
        <v>707</v>
      </c>
      <c r="C600" t="s">
        <v>403</v>
      </c>
      <c r="D600" t="s">
        <v>404</v>
      </c>
      <c r="E600" t="s">
        <v>125</v>
      </c>
      <c r="F600" t="s">
        <v>6</v>
      </c>
      <c r="I600" t="s">
        <v>76</v>
      </c>
    </row>
    <row r="601" spans="2:9" x14ac:dyDescent="0.2">
      <c r="B601" t="s">
        <v>707</v>
      </c>
      <c r="C601" t="s">
        <v>405</v>
      </c>
      <c r="D601" t="s">
        <v>406</v>
      </c>
      <c r="E601" t="s">
        <v>125</v>
      </c>
      <c r="F601" t="s">
        <v>77</v>
      </c>
      <c r="I601" t="s">
        <v>76</v>
      </c>
    </row>
    <row r="602" spans="2:9" x14ac:dyDescent="0.2">
      <c r="B602" t="s">
        <v>707</v>
      </c>
      <c r="C602" t="s">
        <v>407</v>
      </c>
      <c r="D602" t="s">
        <v>408</v>
      </c>
      <c r="E602" t="s">
        <v>125</v>
      </c>
      <c r="F602" t="s">
        <v>77</v>
      </c>
      <c r="I602" t="s">
        <v>76</v>
      </c>
    </row>
    <row r="603" spans="2:9" x14ac:dyDescent="0.2">
      <c r="B603" t="s">
        <v>707</v>
      </c>
      <c r="C603" t="s">
        <v>423</v>
      </c>
      <c r="D603" t="s">
        <v>424</v>
      </c>
      <c r="E603" t="s">
        <v>125</v>
      </c>
      <c r="F603" t="s">
        <v>6</v>
      </c>
      <c r="I603" t="s">
        <v>76</v>
      </c>
    </row>
    <row r="604" spans="2:9" x14ac:dyDescent="0.2">
      <c r="B604" t="s">
        <v>707</v>
      </c>
      <c r="C604" t="s">
        <v>425</v>
      </c>
      <c r="D604" t="s">
        <v>426</v>
      </c>
      <c r="E604" t="s">
        <v>125</v>
      </c>
      <c r="F604" t="s">
        <v>6</v>
      </c>
      <c r="I604" t="s">
        <v>76</v>
      </c>
    </row>
    <row r="605" spans="2:9" x14ac:dyDescent="0.2">
      <c r="B605" t="s">
        <v>707</v>
      </c>
      <c r="C605" t="s">
        <v>427</v>
      </c>
      <c r="D605" t="s">
        <v>428</v>
      </c>
      <c r="E605" t="s">
        <v>125</v>
      </c>
      <c r="F605" t="s">
        <v>6</v>
      </c>
      <c r="I605" t="s">
        <v>76</v>
      </c>
    </row>
    <row r="606" spans="2:9" x14ac:dyDescent="0.2">
      <c r="B606" t="s">
        <v>707</v>
      </c>
      <c r="C606" t="s">
        <v>429</v>
      </c>
      <c r="D606" t="s">
        <v>430</v>
      </c>
      <c r="E606" t="s">
        <v>125</v>
      </c>
      <c r="F606" t="s">
        <v>6</v>
      </c>
      <c r="I606" t="s">
        <v>76</v>
      </c>
    </row>
    <row r="607" spans="2:9" x14ac:dyDescent="0.2">
      <c r="B607" t="s">
        <v>707</v>
      </c>
      <c r="C607" t="s">
        <v>431</v>
      </c>
      <c r="D607" t="s">
        <v>432</v>
      </c>
      <c r="E607" t="s">
        <v>125</v>
      </c>
      <c r="F607" t="s">
        <v>6</v>
      </c>
      <c r="I607" t="s">
        <v>76</v>
      </c>
    </row>
    <row r="608" spans="2:9" x14ac:dyDescent="0.2">
      <c r="B608" t="s">
        <v>707</v>
      </c>
      <c r="C608" t="s">
        <v>433</v>
      </c>
      <c r="D608" t="s">
        <v>434</v>
      </c>
      <c r="E608" t="s">
        <v>125</v>
      </c>
      <c r="F608" t="s">
        <v>6</v>
      </c>
      <c r="I608" t="s">
        <v>76</v>
      </c>
    </row>
    <row r="609" spans="2:9" x14ac:dyDescent="0.2">
      <c r="B609" t="s">
        <v>707</v>
      </c>
      <c r="C609" t="s">
        <v>435</v>
      </c>
      <c r="D609" t="s">
        <v>436</v>
      </c>
      <c r="E609" t="s">
        <v>125</v>
      </c>
      <c r="F609" t="s">
        <v>6</v>
      </c>
      <c r="I609" t="s">
        <v>76</v>
      </c>
    </row>
    <row r="610" spans="2:9" x14ac:dyDescent="0.2">
      <c r="B610" t="s">
        <v>707</v>
      </c>
      <c r="C610" t="s">
        <v>437</v>
      </c>
      <c r="D610" t="s">
        <v>438</v>
      </c>
      <c r="E610" t="s">
        <v>125</v>
      </c>
      <c r="F610" t="s">
        <v>6</v>
      </c>
      <c r="I610" t="s">
        <v>76</v>
      </c>
    </row>
    <row r="611" spans="2:9" x14ac:dyDescent="0.2">
      <c r="B611" t="s">
        <v>707</v>
      </c>
      <c r="C611" t="s">
        <v>439</v>
      </c>
      <c r="D611" t="s">
        <v>440</v>
      </c>
      <c r="E611" t="s">
        <v>125</v>
      </c>
      <c r="F611" t="s">
        <v>6</v>
      </c>
      <c r="I611" t="s">
        <v>76</v>
      </c>
    </row>
    <row r="612" spans="2:9" x14ac:dyDescent="0.2">
      <c r="B612" t="s">
        <v>707</v>
      </c>
      <c r="C612" t="s">
        <v>442</v>
      </c>
      <c r="D612" t="s">
        <v>443</v>
      </c>
      <c r="E612" t="s">
        <v>125</v>
      </c>
      <c r="F612" t="s">
        <v>6</v>
      </c>
      <c r="I612" t="s">
        <v>76</v>
      </c>
    </row>
    <row r="613" spans="2:9" x14ac:dyDescent="0.2">
      <c r="B613" t="s">
        <v>707</v>
      </c>
      <c r="C613" t="s">
        <v>444</v>
      </c>
      <c r="D613" t="s">
        <v>445</v>
      </c>
      <c r="E613" t="s">
        <v>125</v>
      </c>
      <c r="F613" t="s">
        <v>6</v>
      </c>
      <c r="I613" t="s">
        <v>76</v>
      </c>
    </row>
    <row r="614" spans="2:9" x14ac:dyDescent="0.2">
      <c r="B614" t="s">
        <v>707</v>
      </c>
      <c r="C614" t="s">
        <v>446</v>
      </c>
      <c r="D614" t="s">
        <v>447</v>
      </c>
      <c r="E614" t="s">
        <v>125</v>
      </c>
      <c r="F614" t="s">
        <v>6</v>
      </c>
      <c r="I614" t="s">
        <v>76</v>
      </c>
    </row>
    <row r="615" spans="2:9" x14ac:dyDescent="0.2">
      <c r="B615" t="s">
        <v>707</v>
      </c>
      <c r="C615" t="s">
        <v>448</v>
      </c>
      <c r="D615" t="s">
        <v>449</v>
      </c>
      <c r="E615" t="s">
        <v>125</v>
      </c>
      <c r="F615" t="s">
        <v>6</v>
      </c>
      <c r="I615" t="s">
        <v>76</v>
      </c>
    </row>
    <row r="616" spans="2:9" x14ac:dyDescent="0.2">
      <c r="B616" t="s">
        <v>707</v>
      </c>
      <c r="C616" t="s">
        <v>450</v>
      </c>
      <c r="D616" t="s">
        <v>451</v>
      </c>
      <c r="E616" t="s">
        <v>125</v>
      </c>
      <c r="F616" t="s">
        <v>6</v>
      </c>
      <c r="I616" t="s">
        <v>76</v>
      </c>
    </row>
    <row r="617" spans="2:9" x14ac:dyDescent="0.2">
      <c r="B617" t="s">
        <v>707</v>
      </c>
      <c r="C617" t="s">
        <v>454</v>
      </c>
      <c r="D617" t="s">
        <v>455</v>
      </c>
      <c r="E617" t="s">
        <v>125</v>
      </c>
      <c r="F617" t="s">
        <v>6</v>
      </c>
      <c r="I617" t="s">
        <v>76</v>
      </c>
    </row>
    <row r="618" spans="2:9" x14ac:dyDescent="0.2">
      <c r="B618" t="s">
        <v>707</v>
      </c>
      <c r="C618" t="s">
        <v>456</v>
      </c>
      <c r="D618" t="s">
        <v>457</v>
      </c>
      <c r="E618" t="s">
        <v>125</v>
      </c>
      <c r="F618" t="s">
        <v>6</v>
      </c>
      <c r="I618" t="s">
        <v>76</v>
      </c>
    </row>
    <row r="619" spans="2:9" x14ac:dyDescent="0.2">
      <c r="B619" t="s">
        <v>707</v>
      </c>
      <c r="C619" t="s">
        <v>458</v>
      </c>
      <c r="D619" t="s">
        <v>459</v>
      </c>
      <c r="E619" t="s">
        <v>125</v>
      </c>
      <c r="F619" t="s">
        <v>77</v>
      </c>
      <c r="I619" t="s">
        <v>76</v>
      </c>
    </row>
    <row r="620" spans="2:9" x14ac:dyDescent="0.2">
      <c r="B620" t="s">
        <v>707</v>
      </c>
      <c r="C620" t="s">
        <v>460</v>
      </c>
      <c r="D620" t="s">
        <v>461</v>
      </c>
      <c r="E620" t="s">
        <v>125</v>
      </c>
      <c r="F620" t="s">
        <v>77</v>
      </c>
      <c r="I620" t="s">
        <v>76</v>
      </c>
    </row>
    <row r="621" spans="2:9" x14ac:dyDescent="0.2">
      <c r="B621" t="s">
        <v>707</v>
      </c>
      <c r="C621" t="s">
        <v>476</v>
      </c>
      <c r="D621" t="s">
        <v>477</v>
      </c>
      <c r="E621" t="s">
        <v>125</v>
      </c>
      <c r="F621" t="s">
        <v>6</v>
      </c>
      <c r="I621" t="s">
        <v>76</v>
      </c>
    </row>
    <row r="622" spans="2:9" x14ac:dyDescent="0.2">
      <c r="B622" t="s">
        <v>707</v>
      </c>
      <c r="C622" t="s">
        <v>478</v>
      </c>
      <c r="D622" t="s">
        <v>479</v>
      </c>
      <c r="E622" t="s">
        <v>125</v>
      </c>
      <c r="F622" t="s">
        <v>6</v>
      </c>
      <c r="I622" t="s">
        <v>76</v>
      </c>
    </row>
    <row r="623" spans="2:9" x14ac:dyDescent="0.2">
      <c r="B623" t="s">
        <v>707</v>
      </c>
      <c r="C623" t="s">
        <v>480</v>
      </c>
      <c r="D623" t="s">
        <v>481</v>
      </c>
      <c r="E623" t="s">
        <v>125</v>
      </c>
      <c r="F623" t="s">
        <v>6</v>
      </c>
      <c r="I623" t="s">
        <v>76</v>
      </c>
    </row>
    <row r="624" spans="2:9" x14ac:dyDescent="0.2">
      <c r="B624" t="s">
        <v>707</v>
      </c>
      <c r="C624" t="s">
        <v>482</v>
      </c>
      <c r="D624" t="s">
        <v>483</v>
      </c>
      <c r="E624" t="s">
        <v>125</v>
      </c>
      <c r="F624" t="s">
        <v>6</v>
      </c>
      <c r="I624" t="s">
        <v>76</v>
      </c>
    </row>
    <row r="625" spans="2:9" x14ac:dyDescent="0.2">
      <c r="B625" t="s">
        <v>707</v>
      </c>
      <c r="C625" t="s">
        <v>484</v>
      </c>
      <c r="D625" t="s">
        <v>485</v>
      </c>
      <c r="E625" t="s">
        <v>125</v>
      </c>
      <c r="F625" t="s">
        <v>6</v>
      </c>
      <c r="I625" t="s">
        <v>76</v>
      </c>
    </row>
    <row r="626" spans="2:9" x14ac:dyDescent="0.2">
      <c r="B626" t="s">
        <v>707</v>
      </c>
      <c r="C626" t="s">
        <v>486</v>
      </c>
      <c r="D626" t="s">
        <v>487</v>
      </c>
      <c r="E626" t="s">
        <v>125</v>
      </c>
      <c r="F626" t="s">
        <v>6</v>
      </c>
      <c r="I626" t="s">
        <v>76</v>
      </c>
    </row>
    <row r="627" spans="2:9" x14ac:dyDescent="0.2">
      <c r="B627" t="s">
        <v>707</v>
      </c>
      <c r="C627" t="s">
        <v>488</v>
      </c>
      <c r="D627" t="s">
        <v>489</v>
      </c>
      <c r="E627" t="s">
        <v>125</v>
      </c>
      <c r="F627" t="s">
        <v>6</v>
      </c>
      <c r="I627" t="s">
        <v>76</v>
      </c>
    </row>
    <row r="628" spans="2:9" x14ac:dyDescent="0.2">
      <c r="B628" t="s">
        <v>707</v>
      </c>
      <c r="C628" t="s">
        <v>490</v>
      </c>
      <c r="D628" t="s">
        <v>491</v>
      </c>
      <c r="E628" t="s">
        <v>125</v>
      </c>
      <c r="F628" t="s">
        <v>6</v>
      </c>
      <c r="I628" t="s">
        <v>76</v>
      </c>
    </row>
    <row r="629" spans="2:9" x14ac:dyDescent="0.2">
      <c r="B629" t="s">
        <v>707</v>
      </c>
      <c r="C629" t="s">
        <v>492</v>
      </c>
      <c r="D629" t="s">
        <v>493</v>
      </c>
      <c r="E629" t="s">
        <v>125</v>
      </c>
      <c r="F629" t="s">
        <v>6</v>
      </c>
      <c r="I629" t="s">
        <v>76</v>
      </c>
    </row>
    <row r="630" spans="2:9" x14ac:dyDescent="0.2">
      <c r="B630" t="s">
        <v>707</v>
      </c>
      <c r="C630" t="s">
        <v>495</v>
      </c>
      <c r="D630" t="s">
        <v>496</v>
      </c>
      <c r="E630" t="s">
        <v>125</v>
      </c>
      <c r="F630" t="s">
        <v>6</v>
      </c>
      <c r="I630" t="s">
        <v>76</v>
      </c>
    </row>
    <row r="631" spans="2:9" x14ac:dyDescent="0.2">
      <c r="B631" t="s">
        <v>707</v>
      </c>
      <c r="C631" t="s">
        <v>497</v>
      </c>
      <c r="D631" t="s">
        <v>498</v>
      </c>
      <c r="E631" t="s">
        <v>125</v>
      </c>
      <c r="F631" t="s">
        <v>6</v>
      </c>
      <c r="I631" t="s">
        <v>76</v>
      </c>
    </row>
    <row r="632" spans="2:9" x14ac:dyDescent="0.2">
      <c r="B632" t="s">
        <v>707</v>
      </c>
      <c r="C632" t="s">
        <v>499</v>
      </c>
      <c r="D632" t="s">
        <v>500</v>
      </c>
      <c r="E632" t="s">
        <v>125</v>
      </c>
      <c r="F632" t="s">
        <v>6</v>
      </c>
      <c r="I632" t="s">
        <v>76</v>
      </c>
    </row>
    <row r="633" spans="2:9" x14ac:dyDescent="0.2">
      <c r="B633" t="s">
        <v>707</v>
      </c>
      <c r="C633" t="s">
        <v>501</v>
      </c>
      <c r="D633" t="s">
        <v>502</v>
      </c>
      <c r="E633" t="s">
        <v>125</v>
      </c>
      <c r="F633" t="s">
        <v>6</v>
      </c>
      <c r="I633" t="s">
        <v>76</v>
      </c>
    </row>
    <row r="634" spans="2:9" x14ac:dyDescent="0.2">
      <c r="B634" t="s">
        <v>707</v>
      </c>
      <c r="C634" t="s">
        <v>503</v>
      </c>
      <c r="D634" t="s">
        <v>504</v>
      </c>
      <c r="E634" t="s">
        <v>125</v>
      </c>
      <c r="F634" t="s">
        <v>6</v>
      </c>
      <c r="I634" t="s">
        <v>76</v>
      </c>
    </row>
    <row r="635" spans="2:9" x14ac:dyDescent="0.2">
      <c r="B635" t="s">
        <v>707</v>
      </c>
      <c r="C635" t="s">
        <v>507</v>
      </c>
      <c r="D635" t="s">
        <v>508</v>
      </c>
      <c r="E635" t="s">
        <v>125</v>
      </c>
      <c r="F635" t="s">
        <v>6</v>
      </c>
      <c r="I635" t="s">
        <v>76</v>
      </c>
    </row>
    <row r="636" spans="2:9" x14ac:dyDescent="0.2">
      <c r="B636" t="s">
        <v>707</v>
      </c>
      <c r="C636" t="s">
        <v>509</v>
      </c>
      <c r="D636" t="s">
        <v>510</v>
      </c>
      <c r="E636" t="s">
        <v>125</v>
      </c>
      <c r="F636" t="s">
        <v>6</v>
      </c>
      <c r="I636" t="s">
        <v>76</v>
      </c>
    </row>
    <row r="637" spans="2:9" x14ac:dyDescent="0.2">
      <c r="B637" t="s">
        <v>707</v>
      </c>
      <c r="C637" t="s">
        <v>549</v>
      </c>
      <c r="D637" t="s">
        <v>550</v>
      </c>
      <c r="E637" t="s">
        <v>125</v>
      </c>
      <c r="F637" t="s">
        <v>6</v>
      </c>
      <c r="I637" t="s">
        <v>76</v>
      </c>
    </row>
    <row r="638" spans="2:9" x14ac:dyDescent="0.2">
      <c r="B638" t="s">
        <v>707</v>
      </c>
      <c r="C638" t="s">
        <v>551</v>
      </c>
      <c r="D638" t="s">
        <v>552</v>
      </c>
      <c r="E638" t="s">
        <v>125</v>
      </c>
      <c r="F638" t="s">
        <v>6</v>
      </c>
      <c r="I638" t="s">
        <v>76</v>
      </c>
    </row>
    <row r="639" spans="2:9" x14ac:dyDescent="0.2">
      <c r="B639" t="s">
        <v>707</v>
      </c>
      <c r="C639" t="s">
        <v>553</v>
      </c>
      <c r="D639" t="s">
        <v>554</v>
      </c>
      <c r="E639" t="s">
        <v>125</v>
      </c>
      <c r="F639" t="s">
        <v>6</v>
      </c>
      <c r="I639" t="s">
        <v>76</v>
      </c>
    </row>
    <row r="640" spans="2:9" x14ac:dyDescent="0.2">
      <c r="B640" t="s">
        <v>707</v>
      </c>
      <c r="C640" t="s">
        <v>555</v>
      </c>
      <c r="D640" t="s">
        <v>556</v>
      </c>
      <c r="E640" t="s">
        <v>125</v>
      </c>
      <c r="F640" t="s">
        <v>6</v>
      </c>
      <c r="I640" t="s">
        <v>76</v>
      </c>
    </row>
    <row r="641" spans="2:9" x14ac:dyDescent="0.2">
      <c r="B641" t="s">
        <v>707</v>
      </c>
      <c r="C641" t="s">
        <v>557</v>
      </c>
      <c r="D641" t="s">
        <v>558</v>
      </c>
      <c r="E641" t="s">
        <v>125</v>
      </c>
      <c r="F641" t="s">
        <v>6</v>
      </c>
      <c r="I641" t="s">
        <v>76</v>
      </c>
    </row>
    <row r="642" spans="2:9" x14ac:dyDescent="0.2">
      <c r="B642" t="s">
        <v>707</v>
      </c>
      <c r="C642" t="s">
        <v>559</v>
      </c>
      <c r="D642" t="s">
        <v>560</v>
      </c>
      <c r="E642" t="s">
        <v>125</v>
      </c>
      <c r="F642" t="s">
        <v>6</v>
      </c>
      <c r="I642" t="s">
        <v>76</v>
      </c>
    </row>
    <row r="643" spans="2:9" x14ac:dyDescent="0.2">
      <c r="B643" t="s">
        <v>707</v>
      </c>
      <c r="C643" t="s">
        <v>561</v>
      </c>
      <c r="D643" t="s">
        <v>562</v>
      </c>
      <c r="E643" t="s">
        <v>125</v>
      </c>
      <c r="F643" t="s">
        <v>6</v>
      </c>
      <c r="I643" t="s">
        <v>76</v>
      </c>
    </row>
    <row r="644" spans="2:9" x14ac:dyDescent="0.2">
      <c r="B644" t="s">
        <v>707</v>
      </c>
      <c r="C644" t="s">
        <v>563</v>
      </c>
      <c r="D644" t="s">
        <v>564</v>
      </c>
      <c r="E644" t="s">
        <v>125</v>
      </c>
      <c r="F644" t="s">
        <v>6</v>
      </c>
      <c r="I644" t="s">
        <v>76</v>
      </c>
    </row>
    <row r="645" spans="2:9" x14ac:dyDescent="0.2">
      <c r="B645" t="s">
        <v>707</v>
      </c>
      <c r="C645" t="s">
        <v>531</v>
      </c>
      <c r="D645" t="s">
        <v>532</v>
      </c>
      <c r="E645" t="s">
        <v>172</v>
      </c>
      <c r="F645" t="s">
        <v>88</v>
      </c>
      <c r="I645" t="s">
        <v>76</v>
      </c>
    </row>
    <row r="646" spans="2:9" x14ac:dyDescent="0.2">
      <c r="B646" t="s">
        <v>707</v>
      </c>
      <c r="C646" t="s">
        <v>539</v>
      </c>
      <c r="D646" t="s">
        <v>540</v>
      </c>
      <c r="E646" t="s">
        <v>172</v>
      </c>
      <c r="F646" t="s">
        <v>88</v>
      </c>
      <c r="I646" t="s">
        <v>76</v>
      </c>
    </row>
    <row r="647" spans="2:9" x14ac:dyDescent="0.2">
      <c r="B647" t="s">
        <v>707</v>
      </c>
      <c r="C647" t="s">
        <v>542</v>
      </c>
      <c r="D647" t="s">
        <v>543</v>
      </c>
      <c r="E647" t="s">
        <v>172</v>
      </c>
      <c r="F647" t="s">
        <v>88</v>
      </c>
      <c r="I647" t="s">
        <v>76</v>
      </c>
    </row>
    <row r="648" spans="2:9" x14ac:dyDescent="0.2">
      <c r="B648" t="s">
        <v>707</v>
      </c>
      <c r="C648" t="s">
        <v>545</v>
      </c>
      <c r="D648" t="s">
        <v>546</v>
      </c>
      <c r="E648" t="s">
        <v>88</v>
      </c>
      <c r="F648" t="s">
        <v>172</v>
      </c>
      <c r="I648" t="s">
        <v>706</v>
      </c>
    </row>
    <row r="649" spans="2:9" x14ac:dyDescent="0.2">
      <c r="B649" t="s">
        <v>707</v>
      </c>
      <c r="C649" t="s">
        <v>547</v>
      </c>
      <c r="D649" t="s">
        <v>548</v>
      </c>
      <c r="E649" t="s">
        <v>172</v>
      </c>
      <c r="F649" t="s">
        <v>88</v>
      </c>
      <c r="I649" t="s">
        <v>76</v>
      </c>
    </row>
    <row r="650" spans="2:9" x14ac:dyDescent="0.2">
      <c r="B650" t="s">
        <v>707</v>
      </c>
      <c r="C650" t="s">
        <v>565</v>
      </c>
      <c r="D650" t="s">
        <v>566</v>
      </c>
      <c r="E650" t="s">
        <v>125</v>
      </c>
      <c r="F650" t="s">
        <v>756</v>
      </c>
    </row>
    <row r="651" spans="2:9" x14ac:dyDescent="0.2">
      <c r="B651" t="s">
        <v>707</v>
      </c>
      <c r="C651" t="s">
        <v>568</v>
      </c>
      <c r="D651" t="s">
        <v>757</v>
      </c>
      <c r="E651" t="s">
        <v>125</v>
      </c>
      <c r="F651" t="s">
        <v>756</v>
      </c>
    </row>
    <row r="652" spans="2:9" x14ac:dyDescent="0.2">
      <c r="B652" t="s">
        <v>83</v>
      </c>
      <c r="C652" t="s">
        <v>577</v>
      </c>
      <c r="D652" t="s">
        <v>578</v>
      </c>
      <c r="E652" t="s">
        <v>125</v>
      </c>
      <c r="F652" t="s">
        <v>77</v>
      </c>
      <c r="I652" t="s">
        <v>76</v>
      </c>
    </row>
  </sheetData>
  <conditionalFormatting sqref="Y400 X653:X65468 W652 X315:X330 X339:X354 X532:X533 X649:X651 X130:X153 X160:X309 X360:X399 X535:X647 M6:N19 X1:X126 W401:W498 X499:X530">
    <cfRule type="cellIs" dxfId="7" priority="8" stopIfTrue="1" operator="between">
      <formula>0.000000001</formula>
      <formula>1</formula>
    </cfRule>
  </conditionalFormatting>
  <conditionalFormatting sqref="X310:X314">
    <cfRule type="cellIs" dxfId="6" priority="7" stopIfTrue="1" operator="between">
      <formula>0.000000001</formula>
      <formula>1</formula>
    </cfRule>
  </conditionalFormatting>
  <conditionalFormatting sqref="X331:X338">
    <cfRule type="cellIs" dxfId="5" priority="6" stopIfTrue="1" operator="between">
      <formula>0.000000001</formula>
      <formula>1</formula>
    </cfRule>
  </conditionalFormatting>
  <conditionalFormatting sqref="X531">
    <cfRule type="cellIs" dxfId="4" priority="5" stopIfTrue="1" operator="between">
      <formula>0.000000001</formula>
      <formula>1</formula>
    </cfRule>
  </conditionalFormatting>
  <conditionalFormatting sqref="X534">
    <cfRule type="cellIs" dxfId="3" priority="4" stopIfTrue="1" operator="between">
      <formula>0.000000001</formula>
      <formula>1</formula>
    </cfRule>
  </conditionalFormatting>
  <conditionalFormatting sqref="X648">
    <cfRule type="cellIs" dxfId="2" priority="3" stopIfTrue="1" operator="between">
      <formula>0.000000001</formula>
      <formula>1</formula>
    </cfRule>
  </conditionalFormatting>
  <conditionalFormatting sqref="X127:X129">
    <cfRule type="cellIs" dxfId="1" priority="2" stopIfTrue="1" operator="between">
      <formula>0.000000001</formula>
      <formula>1</formula>
    </cfRule>
  </conditionalFormatting>
  <conditionalFormatting sqref="X154:X159">
    <cfRule type="cellIs" dxfId="0" priority="1" stopIfTrue="1" operator="between">
      <formula>0.000000001</formula>
      <formula>1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4:V155"/>
  <sheetViews>
    <sheetView zoomScale="90" zoomScaleNormal="90" workbookViewId="0">
      <pane ySplit="5" topLeftCell="A32" activePane="bottomLeft" state="frozen"/>
      <selection activeCell="E34" sqref="E34"/>
      <selection pane="bottomLeft" activeCell="D32" sqref="D32"/>
    </sheetView>
  </sheetViews>
  <sheetFormatPr defaultRowHeight="12.75" x14ac:dyDescent="0.2"/>
  <cols>
    <col min="1" max="1" width="10.28515625" bestFit="1" customWidth="1"/>
    <col min="2" max="2" width="21.42578125" customWidth="1"/>
    <col min="3" max="3" width="14.5703125" customWidth="1"/>
    <col min="4" max="6" width="11" customWidth="1"/>
    <col min="7" max="7" width="10.28515625" customWidth="1"/>
    <col min="8" max="8" width="7.140625" customWidth="1"/>
    <col min="9" max="9" width="8.140625" customWidth="1"/>
    <col min="10" max="10" width="9.28515625" customWidth="1"/>
    <col min="11" max="11" width="12.28515625" customWidth="1"/>
    <col min="12" max="12" width="8.5703125" bestFit="1" customWidth="1"/>
    <col min="13" max="13" width="8.140625" customWidth="1"/>
    <col min="14" max="14" width="12" bestFit="1" customWidth="1"/>
    <col min="15" max="15" width="8.140625" customWidth="1"/>
    <col min="16" max="16" width="5.7109375" bestFit="1" customWidth="1"/>
  </cols>
  <sheetData>
    <row r="4" spans="1:21" x14ac:dyDescent="0.2">
      <c r="H4" t="s">
        <v>7</v>
      </c>
    </row>
    <row r="5" spans="1:21" x14ac:dyDescent="0.2">
      <c r="A5" t="s">
        <v>37</v>
      </c>
      <c r="B5" t="s">
        <v>38</v>
      </c>
      <c r="C5" t="s">
        <v>42</v>
      </c>
      <c r="D5" t="s">
        <v>43</v>
      </c>
      <c r="E5" t="s">
        <v>758</v>
      </c>
      <c r="F5" t="s">
        <v>32</v>
      </c>
      <c r="G5" t="s">
        <v>57</v>
      </c>
      <c r="H5" t="s">
        <v>58</v>
      </c>
      <c r="I5" t="s">
        <v>128</v>
      </c>
      <c r="J5" t="s">
        <v>59</v>
      </c>
      <c r="K5" t="s">
        <v>60</v>
      </c>
      <c r="L5" t="s">
        <v>61</v>
      </c>
      <c r="M5" t="s">
        <v>64</v>
      </c>
      <c r="N5" t="s">
        <v>62</v>
      </c>
      <c r="O5" t="s">
        <v>78</v>
      </c>
      <c r="P5" t="s">
        <v>63</v>
      </c>
      <c r="Q5" t="s">
        <v>19</v>
      </c>
      <c r="R5" t="s">
        <v>759</v>
      </c>
      <c r="S5" t="s">
        <v>35</v>
      </c>
      <c r="U5" t="s">
        <v>760</v>
      </c>
    </row>
    <row r="6" spans="1:21" ht="18.75" customHeight="1" x14ac:dyDescent="0.2">
      <c r="A6" t="s">
        <v>761</v>
      </c>
      <c r="K6" t="s">
        <v>155</v>
      </c>
      <c r="N6" t="s">
        <v>155</v>
      </c>
      <c r="O6" t="s">
        <v>155</v>
      </c>
    </row>
    <row r="7" spans="1:21" ht="13.35" customHeight="1" x14ac:dyDescent="0.2">
      <c r="B7" t="str">
        <f>IND!C570</f>
        <v>IISPELLET01</v>
      </c>
      <c r="G7" t="s">
        <v>762</v>
      </c>
      <c r="H7">
        <v>2006</v>
      </c>
      <c r="J7" t="s">
        <v>79</v>
      </c>
      <c r="K7" t="s">
        <v>155</v>
      </c>
      <c r="N7" t="s">
        <v>155</v>
      </c>
      <c r="O7" t="s">
        <v>155</v>
      </c>
      <c r="P7" t="s">
        <v>177</v>
      </c>
      <c r="Q7">
        <v>2006</v>
      </c>
    </row>
    <row r="8" spans="1:21" ht="13.35" customHeight="1" x14ac:dyDescent="0.2">
      <c r="C8" t="s">
        <v>659</v>
      </c>
      <c r="D8" t="s">
        <v>663</v>
      </c>
      <c r="H8">
        <v>2006</v>
      </c>
      <c r="I8" t="s">
        <v>182</v>
      </c>
      <c r="K8">
        <v>3.3775478879999996</v>
      </c>
      <c r="L8">
        <v>1</v>
      </c>
      <c r="M8" t="s">
        <v>79</v>
      </c>
      <c r="N8">
        <v>61.921711279999997</v>
      </c>
      <c r="O8">
        <v>4.8411519727999996</v>
      </c>
    </row>
    <row r="9" spans="1:21" ht="13.35" customHeight="1" x14ac:dyDescent="0.2">
      <c r="C9" t="s">
        <v>179</v>
      </c>
      <c r="H9">
        <v>2006</v>
      </c>
      <c r="K9" t="s">
        <v>155</v>
      </c>
      <c r="L9">
        <v>1.1399999999999999</v>
      </c>
      <c r="N9" t="s">
        <v>155</v>
      </c>
      <c r="O9" t="s">
        <v>155</v>
      </c>
    </row>
    <row r="10" spans="1:21" ht="13.35" customHeight="1" x14ac:dyDescent="0.2">
      <c r="C10" t="s">
        <v>212</v>
      </c>
      <c r="H10">
        <v>2006</v>
      </c>
      <c r="K10" t="s">
        <v>155</v>
      </c>
      <c r="L10">
        <v>1.01</v>
      </c>
      <c r="N10" t="s">
        <v>155</v>
      </c>
      <c r="O10" t="s">
        <v>155</v>
      </c>
    </row>
    <row r="11" spans="1:21" ht="13.35" customHeight="1" x14ac:dyDescent="0.2">
      <c r="B11" t="str">
        <f>IND!C571</f>
        <v>IISSINTER01</v>
      </c>
      <c r="E11" t="s">
        <v>763</v>
      </c>
      <c r="G11" t="s">
        <v>762</v>
      </c>
      <c r="H11">
        <v>2006</v>
      </c>
      <c r="J11" t="s">
        <v>79</v>
      </c>
      <c r="K11" t="s">
        <v>155</v>
      </c>
      <c r="N11" t="s">
        <v>155</v>
      </c>
      <c r="O11" t="s">
        <v>155</v>
      </c>
      <c r="P11" t="s">
        <v>177</v>
      </c>
      <c r="Q11">
        <v>2006</v>
      </c>
      <c r="R11">
        <v>2</v>
      </c>
    </row>
    <row r="12" spans="1:21" ht="13.35" customHeight="1" x14ac:dyDescent="0.2">
      <c r="C12" t="s">
        <v>659</v>
      </c>
      <c r="D12" t="s">
        <v>673</v>
      </c>
      <c r="H12">
        <v>2006</v>
      </c>
      <c r="I12" t="s">
        <v>182</v>
      </c>
      <c r="K12">
        <v>2.81462324</v>
      </c>
      <c r="L12">
        <v>1</v>
      </c>
      <c r="M12" t="s">
        <v>79</v>
      </c>
      <c r="N12">
        <v>56.292464799999998</v>
      </c>
      <c r="O12">
        <v>6.192171128</v>
      </c>
    </row>
    <row r="13" spans="1:21" ht="13.35" customHeight="1" x14ac:dyDescent="0.2">
      <c r="C13" t="s">
        <v>179</v>
      </c>
      <c r="H13">
        <v>2006</v>
      </c>
      <c r="K13" t="s">
        <v>155</v>
      </c>
      <c r="L13">
        <v>0.1</v>
      </c>
      <c r="N13" t="s">
        <v>155</v>
      </c>
      <c r="O13" t="s">
        <v>155</v>
      </c>
    </row>
    <row r="14" spans="1:21" ht="13.35" customHeight="1" x14ac:dyDescent="0.2">
      <c r="C14" t="s">
        <v>212</v>
      </c>
      <c r="H14">
        <v>2006</v>
      </c>
      <c r="K14" t="s">
        <v>155</v>
      </c>
      <c r="L14">
        <v>1.1599999999999999</v>
      </c>
      <c r="N14" t="s">
        <v>155</v>
      </c>
      <c r="O14" t="s">
        <v>155</v>
      </c>
    </row>
    <row r="15" spans="1:21" ht="13.35" customHeight="1" x14ac:dyDescent="0.2">
      <c r="C15" t="s">
        <v>66</v>
      </c>
      <c r="H15">
        <v>2006</v>
      </c>
      <c r="K15" t="s">
        <v>155</v>
      </c>
      <c r="N15" t="s">
        <v>155</v>
      </c>
      <c r="O15" t="s">
        <v>155</v>
      </c>
    </row>
    <row r="16" spans="1:21" ht="13.35" customHeight="1" x14ac:dyDescent="0.2">
      <c r="C16" t="s">
        <v>585</v>
      </c>
      <c r="H16">
        <v>2006</v>
      </c>
      <c r="K16" t="s">
        <v>155</v>
      </c>
      <c r="N16" t="s">
        <v>155</v>
      </c>
      <c r="O16" t="s">
        <v>155</v>
      </c>
    </row>
    <row r="17" spans="2:17" ht="13.35" customHeight="1" x14ac:dyDescent="0.2">
      <c r="B17" t="str">
        <f>IND!C572</f>
        <v>IISSINTERBIO</v>
      </c>
      <c r="G17" t="s">
        <v>762</v>
      </c>
      <c r="H17">
        <v>2006</v>
      </c>
      <c r="J17" t="s">
        <v>79</v>
      </c>
      <c r="K17" t="s">
        <v>155</v>
      </c>
      <c r="N17" t="s">
        <v>155</v>
      </c>
      <c r="O17" t="s">
        <v>155</v>
      </c>
      <c r="P17" t="s">
        <v>177</v>
      </c>
      <c r="Q17">
        <v>2020</v>
      </c>
    </row>
    <row r="18" spans="2:17" ht="13.35" customHeight="1" x14ac:dyDescent="0.2">
      <c r="C18" t="s">
        <v>659</v>
      </c>
      <c r="D18" t="s">
        <v>673</v>
      </c>
      <c r="H18">
        <v>2006</v>
      </c>
      <c r="I18" t="s">
        <v>182</v>
      </c>
      <c r="K18">
        <v>2.81462324</v>
      </c>
      <c r="L18">
        <v>1</v>
      </c>
      <c r="M18" t="s">
        <v>79</v>
      </c>
      <c r="N18">
        <v>70</v>
      </c>
      <c r="O18">
        <v>6.192171128</v>
      </c>
    </row>
    <row r="19" spans="2:17" ht="13.35" customHeight="1" x14ac:dyDescent="0.2">
      <c r="C19" t="s">
        <v>179</v>
      </c>
      <c r="H19">
        <v>2006</v>
      </c>
      <c r="K19" t="s">
        <v>155</v>
      </c>
      <c r="L19">
        <v>0.1</v>
      </c>
      <c r="N19" t="s">
        <v>155</v>
      </c>
      <c r="O19" t="s">
        <v>155</v>
      </c>
    </row>
    <row r="20" spans="2:17" ht="13.35" customHeight="1" x14ac:dyDescent="0.2">
      <c r="C20" t="s">
        <v>206</v>
      </c>
      <c r="H20">
        <v>2006</v>
      </c>
      <c r="K20" t="s">
        <v>155</v>
      </c>
      <c r="L20">
        <f>L14+1/R11+0.2</f>
        <v>1.8599999999999999</v>
      </c>
      <c r="N20" t="s">
        <v>155</v>
      </c>
      <c r="O20" t="s">
        <v>155</v>
      </c>
    </row>
    <row r="21" spans="2:17" ht="13.35" customHeight="1" x14ac:dyDescent="0.2">
      <c r="B21" t="str">
        <f>IND!C573</f>
        <v>IISOXYGEN01</v>
      </c>
      <c r="H21">
        <v>2006</v>
      </c>
      <c r="J21" t="s">
        <v>79</v>
      </c>
      <c r="P21" t="s">
        <v>201</v>
      </c>
      <c r="Q21">
        <v>2006</v>
      </c>
    </row>
    <row r="22" spans="2:17" ht="13.35" customHeight="1" x14ac:dyDescent="0.2">
      <c r="C22" t="s">
        <v>179</v>
      </c>
      <c r="D22" t="s">
        <v>661</v>
      </c>
      <c r="H22">
        <v>2006</v>
      </c>
      <c r="I22" t="s">
        <v>764</v>
      </c>
      <c r="K22" t="s">
        <v>284</v>
      </c>
      <c r="L22">
        <v>0.72</v>
      </c>
      <c r="M22">
        <v>1</v>
      </c>
      <c r="N22">
        <v>200</v>
      </c>
    </row>
    <row r="23" spans="2:17" ht="13.35" customHeight="1" x14ac:dyDescent="0.2">
      <c r="B23" t="str">
        <f>IND!C574</f>
        <v>IISBLAFURBIO</v>
      </c>
      <c r="H23">
        <v>2006</v>
      </c>
      <c r="J23" t="s">
        <v>79</v>
      </c>
      <c r="P23" t="s">
        <v>201</v>
      </c>
      <c r="Q23">
        <v>2006</v>
      </c>
    </row>
    <row r="24" spans="2:17" ht="13.35" customHeight="1" x14ac:dyDescent="0.2">
      <c r="C24" t="s">
        <v>663</v>
      </c>
      <c r="D24" t="s">
        <v>669</v>
      </c>
      <c r="H24">
        <v>2006</v>
      </c>
      <c r="I24" t="s">
        <v>764</v>
      </c>
      <c r="K24" t="s">
        <v>284</v>
      </c>
      <c r="L24">
        <v>0.155</v>
      </c>
      <c r="M24" t="s">
        <v>79</v>
      </c>
      <c r="N24">
        <f>1.4*N30</f>
        <v>382.2</v>
      </c>
      <c r="O24" t="s">
        <v>18</v>
      </c>
    </row>
    <row r="25" spans="2:17" ht="13.35" customHeight="1" x14ac:dyDescent="0.2">
      <c r="C25" t="s">
        <v>673</v>
      </c>
      <c r="D25" t="s">
        <v>285</v>
      </c>
      <c r="H25">
        <v>2006</v>
      </c>
      <c r="L25">
        <v>1.34</v>
      </c>
      <c r="M25" t="s">
        <v>765</v>
      </c>
    </row>
    <row r="26" spans="2:17" ht="13.35" customHeight="1" x14ac:dyDescent="0.2">
      <c r="C26" t="s">
        <v>661</v>
      </c>
      <c r="D26" t="s">
        <v>17</v>
      </c>
      <c r="H26">
        <v>2006</v>
      </c>
      <c r="L26">
        <v>0.05</v>
      </c>
      <c r="M26" t="s">
        <v>766</v>
      </c>
    </row>
    <row r="27" spans="2:17" ht="13.35" customHeight="1" x14ac:dyDescent="0.2">
      <c r="C27" t="s">
        <v>206</v>
      </c>
      <c r="H27">
        <v>2006</v>
      </c>
      <c r="L27">
        <v>18</v>
      </c>
    </row>
    <row r="28" spans="2:17" ht="13.35" customHeight="1" x14ac:dyDescent="0.2">
      <c r="C28" t="s">
        <v>179</v>
      </c>
      <c r="H28">
        <v>2006</v>
      </c>
      <c r="L28">
        <v>0.5</v>
      </c>
    </row>
    <row r="29" spans="2:17" ht="13.35" customHeight="1" x14ac:dyDescent="0.2">
      <c r="B29" t="str">
        <f>IND!C575</f>
        <v>IISBLAFURDCI05</v>
      </c>
      <c r="H29">
        <v>2006</v>
      </c>
      <c r="J29" t="s">
        <v>79</v>
      </c>
      <c r="P29" t="s">
        <v>201</v>
      </c>
      <c r="Q29" t="s">
        <v>767</v>
      </c>
    </row>
    <row r="30" spans="2:17" ht="13.35" customHeight="1" x14ac:dyDescent="0.2">
      <c r="C30" t="s">
        <v>663</v>
      </c>
      <c r="D30" t="s">
        <v>669</v>
      </c>
      <c r="H30">
        <v>2006</v>
      </c>
      <c r="I30" t="s">
        <v>764</v>
      </c>
      <c r="K30" t="s">
        <v>284</v>
      </c>
      <c r="L30">
        <v>0.155</v>
      </c>
      <c r="M30" t="s">
        <v>79</v>
      </c>
      <c r="N30">
        <v>273</v>
      </c>
      <c r="O30" t="s">
        <v>18</v>
      </c>
    </row>
    <row r="31" spans="2:17" ht="13.35" customHeight="1" x14ac:dyDescent="0.2">
      <c r="C31" t="s">
        <v>673</v>
      </c>
      <c r="D31" t="s">
        <v>285</v>
      </c>
      <c r="H31">
        <v>2006</v>
      </c>
      <c r="L31">
        <v>1.34</v>
      </c>
      <c r="M31" t="s">
        <v>765</v>
      </c>
    </row>
    <row r="32" spans="2:17" ht="13.35" customHeight="1" x14ac:dyDescent="0.2">
      <c r="C32" t="s">
        <v>661</v>
      </c>
      <c r="D32" t="s">
        <v>17</v>
      </c>
      <c r="H32">
        <v>2006</v>
      </c>
      <c r="L32">
        <v>0.05</v>
      </c>
      <c r="M32" t="s">
        <v>766</v>
      </c>
    </row>
    <row r="33" spans="2:22" ht="13.35" customHeight="1" x14ac:dyDescent="0.2">
      <c r="C33" t="s">
        <v>212</v>
      </c>
      <c r="H33">
        <v>2006</v>
      </c>
      <c r="L33">
        <v>9.3000000000000007</v>
      </c>
    </row>
    <row r="34" spans="2:22" ht="13.35" customHeight="1" x14ac:dyDescent="0.2">
      <c r="C34" t="s">
        <v>179</v>
      </c>
      <c r="H34">
        <v>2006</v>
      </c>
      <c r="L34">
        <v>0.5</v>
      </c>
    </row>
    <row r="35" spans="2:22" ht="13.35" customHeight="1" x14ac:dyDescent="0.2">
      <c r="C35" t="s">
        <v>209</v>
      </c>
      <c r="H35">
        <v>2006</v>
      </c>
      <c r="L35">
        <v>6.2</v>
      </c>
    </row>
    <row r="36" spans="2:22" ht="13.35" customHeight="1" x14ac:dyDescent="0.2">
      <c r="B36" t="str">
        <f>IND!C578</f>
        <v>IISBLAFURCS20</v>
      </c>
      <c r="H36">
        <v>2020</v>
      </c>
      <c r="J36" t="s">
        <v>79</v>
      </c>
      <c r="P36" t="s">
        <v>201</v>
      </c>
      <c r="Q36">
        <v>2020</v>
      </c>
      <c r="U36">
        <v>746</v>
      </c>
      <c r="V36">
        <f>U36/(V40+V42)</f>
        <v>0.50030179062437119</v>
      </c>
    </row>
    <row r="37" spans="2:22" ht="13.35" customHeight="1" x14ac:dyDescent="0.2">
      <c r="C37" t="s">
        <v>663</v>
      </c>
      <c r="D37" t="s">
        <v>669</v>
      </c>
      <c r="H37">
        <v>2020</v>
      </c>
      <c r="I37" t="s">
        <v>764</v>
      </c>
      <c r="K37" t="s">
        <v>330</v>
      </c>
      <c r="L37">
        <v>0.155</v>
      </c>
      <c r="M37" t="s">
        <v>79</v>
      </c>
      <c r="N37">
        <v>500</v>
      </c>
      <c r="O37" t="s">
        <v>273</v>
      </c>
    </row>
    <row r="38" spans="2:22" ht="13.35" customHeight="1" x14ac:dyDescent="0.2">
      <c r="C38" t="s">
        <v>673</v>
      </c>
      <c r="D38" t="s">
        <v>285</v>
      </c>
      <c r="H38">
        <v>2020</v>
      </c>
      <c r="L38">
        <v>1.34</v>
      </c>
      <c r="M38" t="s">
        <v>765</v>
      </c>
    </row>
    <row r="39" spans="2:22" ht="13.35" customHeight="1" x14ac:dyDescent="0.2">
      <c r="C39" t="s">
        <v>661</v>
      </c>
      <c r="D39" t="s">
        <v>165</v>
      </c>
      <c r="H39">
        <v>2020</v>
      </c>
      <c r="L39">
        <v>0.05</v>
      </c>
      <c r="M39">
        <v>3.0139999999999998</v>
      </c>
    </row>
    <row r="40" spans="2:22" ht="13.35" customHeight="1" x14ac:dyDescent="0.2">
      <c r="C40" t="s">
        <v>212</v>
      </c>
      <c r="H40">
        <v>2020</v>
      </c>
      <c r="L40">
        <v>9.3000000000000007</v>
      </c>
      <c r="V40">
        <f>L40*95</f>
        <v>883.50000000000011</v>
      </c>
    </row>
    <row r="41" spans="2:22" ht="13.35" customHeight="1" x14ac:dyDescent="0.2">
      <c r="C41" t="s">
        <v>179</v>
      </c>
      <c r="H41">
        <v>2020</v>
      </c>
      <c r="L41">
        <v>1.1120000000000001</v>
      </c>
    </row>
    <row r="42" spans="2:22" ht="13.35" customHeight="1" x14ac:dyDescent="0.2">
      <c r="C42" t="s">
        <v>209</v>
      </c>
      <c r="H42">
        <v>2020</v>
      </c>
      <c r="L42">
        <v>6.2</v>
      </c>
      <c r="V42">
        <f>L42*98</f>
        <v>607.6</v>
      </c>
    </row>
    <row r="43" spans="2:22" ht="13.35" customHeight="1" x14ac:dyDescent="0.2">
      <c r="B43" t="str">
        <f>IND!C576</f>
        <v>IISBLAFURTGR10</v>
      </c>
      <c r="H43" t="s">
        <v>31</v>
      </c>
      <c r="J43" t="s">
        <v>79</v>
      </c>
      <c r="P43" t="s">
        <v>201</v>
      </c>
      <c r="Q43" t="s">
        <v>31</v>
      </c>
    </row>
    <row r="44" spans="2:22" ht="13.35" customHeight="1" x14ac:dyDescent="0.2">
      <c r="C44" t="s">
        <v>663</v>
      </c>
      <c r="H44" t="s">
        <v>31</v>
      </c>
      <c r="I44" t="s">
        <v>764</v>
      </c>
      <c r="K44">
        <v>12.5</v>
      </c>
      <c r="L44">
        <v>0.04</v>
      </c>
      <c r="N44">
        <v>387</v>
      </c>
      <c r="O44">
        <v>3.5</v>
      </c>
    </row>
    <row r="45" spans="2:22" ht="13.35" customHeight="1" x14ac:dyDescent="0.2">
      <c r="C45" t="s">
        <v>673</v>
      </c>
      <c r="D45" t="s">
        <v>669</v>
      </c>
      <c r="H45" t="s">
        <v>31</v>
      </c>
      <c r="L45">
        <v>1.54</v>
      </c>
      <c r="M45" t="s">
        <v>79</v>
      </c>
    </row>
    <row r="46" spans="2:22" ht="13.35" customHeight="1" x14ac:dyDescent="0.2">
      <c r="C46" t="s">
        <v>661</v>
      </c>
      <c r="D46" t="s">
        <v>285</v>
      </c>
      <c r="H46" t="s">
        <v>31</v>
      </c>
      <c r="L46">
        <v>0.45</v>
      </c>
      <c r="M46" t="s">
        <v>765</v>
      </c>
    </row>
    <row r="47" spans="2:22" ht="13.35" customHeight="1" x14ac:dyDescent="0.2">
      <c r="C47" t="s">
        <v>212</v>
      </c>
      <c r="D47" t="s">
        <v>156</v>
      </c>
      <c r="H47" t="s">
        <v>31</v>
      </c>
      <c r="L47">
        <v>5.9160000000000004</v>
      </c>
      <c r="M47">
        <v>0.7</v>
      </c>
    </row>
    <row r="48" spans="2:22" ht="13.35" customHeight="1" x14ac:dyDescent="0.2">
      <c r="C48" t="s">
        <v>179</v>
      </c>
      <c r="H48" t="s">
        <v>31</v>
      </c>
      <c r="L48">
        <v>0.17</v>
      </c>
    </row>
    <row r="49" spans="2:22" ht="13.35" customHeight="1" x14ac:dyDescent="0.2">
      <c r="C49" t="s">
        <v>209</v>
      </c>
      <c r="H49" t="s">
        <v>31</v>
      </c>
      <c r="L49">
        <v>5.22</v>
      </c>
    </row>
    <row r="50" spans="2:22" ht="13.35" customHeight="1" x14ac:dyDescent="0.2">
      <c r="B50" t="str">
        <f>IND!C577</f>
        <v>IISBLAFURTGRCS20</v>
      </c>
      <c r="H50">
        <v>2020</v>
      </c>
      <c r="J50" t="s">
        <v>79</v>
      </c>
      <c r="P50" t="s">
        <v>201</v>
      </c>
      <c r="Q50">
        <v>2020</v>
      </c>
      <c r="U50">
        <v>796</v>
      </c>
      <c r="V50">
        <f>U50/(V54+V56)</f>
        <v>0.74144451275172796</v>
      </c>
    </row>
    <row r="51" spans="2:22" ht="13.35" customHeight="1" x14ac:dyDescent="0.2">
      <c r="C51" t="s">
        <v>663</v>
      </c>
      <c r="D51" t="s">
        <v>669</v>
      </c>
      <c r="H51">
        <v>2020</v>
      </c>
      <c r="I51" t="s">
        <v>764</v>
      </c>
      <c r="K51" t="s">
        <v>330</v>
      </c>
      <c r="L51">
        <v>0.04</v>
      </c>
      <c r="M51" t="s">
        <v>79</v>
      </c>
      <c r="N51">
        <v>500</v>
      </c>
      <c r="O51" t="s">
        <v>273</v>
      </c>
    </row>
    <row r="52" spans="2:22" ht="13.35" customHeight="1" x14ac:dyDescent="0.2">
      <c r="C52" t="s">
        <v>673</v>
      </c>
      <c r="D52" t="s">
        <v>285</v>
      </c>
      <c r="H52">
        <v>2020</v>
      </c>
      <c r="L52">
        <v>1.54</v>
      </c>
      <c r="M52" t="s">
        <v>765</v>
      </c>
    </row>
    <row r="53" spans="2:22" ht="13.35" customHeight="1" x14ac:dyDescent="0.2">
      <c r="C53" t="s">
        <v>661</v>
      </c>
      <c r="D53" t="s">
        <v>157</v>
      </c>
      <c r="H53">
        <v>2020</v>
      </c>
      <c r="L53">
        <v>0.45</v>
      </c>
      <c r="M53">
        <v>0.7</v>
      </c>
    </row>
    <row r="54" spans="2:22" ht="13.35" customHeight="1" x14ac:dyDescent="0.2">
      <c r="C54" t="s">
        <v>212</v>
      </c>
      <c r="H54">
        <v>2020</v>
      </c>
      <c r="L54">
        <v>5.9160000000000004</v>
      </c>
      <c r="V54">
        <f>L54*95</f>
        <v>562.02</v>
      </c>
    </row>
    <row r="55" spans="2:22" ht="13.35" customHeight="1" x14ac:dyDescent="0.2">
      <c r="C55" t="s">
        <v>179</v>
      </c>
      <c r="H55">
        <v>2020</v>
      </c>
      <c r="L55">
        <v>0.27</v>
      </c>
    </row>
    <row r="56" spans="2:22" ht="13.35" customHeight="1" x14ac:dyDescent="0.2">
      <c r="C56" t="s">
        <v>209</v>
      </c>
      <c r="H56">
        <v>2020</v>
      </c>
      <c r="L56">
        <v>5.22</v>
      </c>
      <c r="V56">
        <f>L56*98</f>
        <v>511.56</v>
      </c>
    </row>
    <row r="57" spans="2:22" ht="13.35" customHeight="1" x14ac:dyDescent="0.2">
      <c r="B57" t="str">
        <f>IND!C559</f>
        <v>IISBOXFUR01</v>
      </c>
      <c r="G57" t="s">
        <v>762</v>
      </c>
      <c r="H57">
        <v>2006</v>
      </c>
      <c r="J57" t="s">
        <v>79</v>
      </c>
      <c r="K57" t="s">
        <v>155</v>
      </c>
      <c r="N57" t="s">
        <v>155</v>
      </c>
      <c r="O57" t="s">
        <v>155</v>
      </c>
      <c r="P57" t="s">
        <v>201</v>
      </c>
      <c r="Q57">
        <v>2006</v>
      </c>
    </row>
    <row r="58" spans="2:22" ht="13.35" customHeight="1" x14ac:dyDescent="0.2">
      <c r="C58" t="s">
        <v>661</v>
      </c>
      <c r="D58" t="s">
        <v>655</v>
      </c>
      <c r="H58">
        <v>2006</v>
      </c>
      <c r="I58" t="s">
        <v>764</v>
      </c>
      <c r="K58">
        <v>4.5033971839999998</v>
      </c>
      <c r="L58">
        <v>0.05</v>
      </c>
      <c r="M58" t="s">
        <v>79</v>
      </c>
      <c r="N58">
        <v>112.5849296</v>
      </c>
      <c r="O58">
        <v>56.292464799999998</v>
      </c>
    </row>
    <row r="59" spans="2:22" ht="13.35" customHeight="1" x14ac:dyDescent="0.2">
      <c r="C59" t="s">
        <v>669</v>
      </c>
      <c r="D59" t="s">
        <v>157</v>
      </c>
      <c r="H59">
        <v>2006</v>
      </c>
      <c r="K59" t="s">
        <v>155</v>
      </c>
      <c r="L59">
        <v>0.9</v>
      </c>
      <c r="M59">
        <v>0.65</v>
      </c>
      <c r="N59" t="s">
        <v>155</v>
      </c>
      <c r="O59" t="s">
        <v>155</v>
      </c>
    </row>
    <row r="60" spans="2:22" ht="13.35" customHeight="1" x14ac:dyDescent="0.2">
      <c r="C60" t="s">
        <v>671</v>
      </c>
      <c r="H60">
        <v>2006</v>
      </c>
      <c r="K60" t="s">
        <v>155</v>
      </c>
      <c r="L60">
        <v>0.18</v>
      </c>
      <c r="N60" t="s">
        <v>155</v>
      </c>
      <c r="O60" t="s">
        <v>155</v>
      </c>
    </row>
    <row r="61" spans="2:22" ht="12.75" customHeight="1" x14ac:dyDescent="0.2">
      <c r="C61" t="s">
        <v>665</v>
      </c>
      <c r="H61">
        <v>2006</v>
      </c>
      <c r="K61" t="s">
        <v>155</v>
      </c>
      <c r="L61">
        <v>0.05</v>
      </c>
      <c r="N61" t="s">
        <v>155</v>
      </c>
      <c r="O61" t="s">
        <v>155</v>
      </c>
    </row>
    <row r="62" spans="2:22" ht="13.35" customHeight="1" x14ac:dyDescent="0.2">
      <c r="C62" t="s">
        <v>179</v>
      </c>
      <c r="H62">
        <v>2006</v>
      </c>
      <c r="K62" t="s">
        <v>155</v>
      </c>
      <c r="L62">
        <v>0.1</v>
      </c>
      <c r="N62" t="s">
        <v>155</v>
      </c>
      <c r="O62" t="s">
        <v>155</v>
      </c>
    </row>
    <row r="63" spans="2:22" ht="13.35" customHeight="1" x14ac:dyDescent="0.2">
      <c r="B63" t="str">
        <f>IND!C560</f>
        <v>IISBOXSCR01</v>
      </c>
      <c r="G63" t="s">
        <v>762</v>
      </c>
      <c r="H63">
        <v>2006</v>
      </c>
      <c r="J63" t="s">
        <v>79</v>
      </c>
      <c r="K63" t="s">
        <v>155</v>
      </c>
      <c r="N63" t="s">
        <v>155</v>
      </c>
      <c r="O63" t="s">
        <v>155</v>
      </c>
      <c r="P63" t="s">
        <v>201</v>
      </c>
      <c r="Q63">
        <v>2006</v>
      </c>
    </row>
    <row r="64" spans="2:22" ht="13.35" customHeight="1" x14ac:dyDescent="0.2">
      <c r="C64" t="s">
        <v>661</v>
      </c>
      <c r="D64" t="s">
        <v>655</v>
      </c>
      <c r="H64">
        <v>2006</v>
      </c>
      <c r="I64" t="s">
        <v>764</v>
      </c>
      <c r="K64">
        <v>4.5033971839999998</v>
      </c>
      <c r="L64">
        <v>0.05</v>
      </c>
      <c r="M64" t="s">
        <v>79</v>
      </c>
      <c r="N64">
        <v>135.10191552000001</v>
      </c>
      <c r="O64">
        <v>56.292464799999998</v>
      </c>
    </row>
    <row r="65" spans="2:22" ht="13.35" customHeight="1" x14ac:dyDescent="0.2">
      <c r="C65" t="s">
        <v>669</v>
      </c>
      <c r="D65" t="s">
        <v>157</v>
      </c>
      <c r="H65">
        <v>2006</v>
      </c>
      <c r="K65" t="s">
        <v>155</v>
      </c>
      <c r="L65">
        <v>0.495</v>
      </c>
      <c r="M65">
        <v>0.65</v>
      </c>
      <c r="N65" t="s">
        <v>155</v>
      </c>
      <c r="O65" t="s">
        <v>155</v>
      </c>
    </row>
    <row r="66" spans="2:22" ht="13.35" customHeight="1" x14ac:dyDescent="0.2">
      <c r="C66" t="s">
        <v>671</v>
      </c>
      <c r="H66">
        <v>2006</v>
      </c>
      <c r="K66" t="s">
        <v>155</v>
      </c>
      <c r="L66">
        <v>0.59499999999999997</v>
      </c>
      <c r="N66" t="s">
        <v>155</v>
      </c>
      <c r="O66" t="s">
        <v>155</v>
      </c>
    </row>
    <row r="67" spans="2:22" ht="13.35" customHeight="1" x14ac:dyDescent="0.2">
      <c r="C67" t="s">
        <v>665</v>
      </c>
      <c r="H67">
        <v>2006</v>
      </c>
      <c r="K67" t="s">
        <v>155</v>
      </c>
      <c r="L67">
        <v>0.05</v>
      </c>
      <c r="N67" t="s">
        <v>155</v>
      </c>
      <c r="O67" t="s">
        <v>155</v>
      </c>
    </row>
    <row r="68" spans="2:22" ht="13.35" customHeight="1" x14ac:dyDescent="0.2">
      <c r="C68" t="s">
        <v>179</v>
      </c>
      <c r="H68">
        <v>2006</v>
      </c>
      <c r="K68" t="s">
        <v>155</v>
      </c>
      <c r="L68">
        <v>0.1</v>
      </c>
      <c r="N68" t="s">
        <v>155</v>
      </c>
      <c r="O68" t="s">
        <v>155</v>
      </c>
    </row>
    <row r="69" spans="2:22" ht="13.35" customHeight="1" x14ac:dyDescent="0.2">
      <c r="B69" t="str">
        <f>IND!C561</f>
        <v>IISCOREX01</v>
      </c>
      <c r="C69" t="s">
        <v>663</v>
      </c>
      <c r="D69" t="s">
        <v>669</v>
      </c>
      <c r="H69">
        <v>2006</v>
      </c>
      <c r="I69" t="s">
        <v>764</v>
      </c>
      <c r="J69" t="s">
        <v>79</v>
      </c>
      <c r="K69" t="s">
        <v>284</v>
      </c>
      <c r="L69">
        <v>0.75</v>
      </c>
      <c r="M69" t="s">
        <v>79</v>
      </c>
      <c r="N69">
        <f>N30+100</f>
        <v>373</v>
      </c>
      <c r="O69">
        <v>2.2516985919999999</v>
      </c>
      <c r="P69" t="s">
        <v>177</v>
      </c>
      <c r="Q69">
        <v>2006</v>
      </c>
    </row>
    <row r="70" spans="2:22" ht="13.35" customHeight="1" x14ac:dyDescent="0.2">
      <c r="C70" t="s">
        <v>659</v>
      </c>
      <c r="D70" t="s">
        <v>285</v>
      </c>
      <c r="H70">
        <v>2006</v>
      </c>
      <c r="L70">
        <v>0.75</v>
      </c>
      <c r="M70">
        <v>0.35</v>
      </c>
    </row>
    <row r="71" spans="2:22" ht="13.35" customHeight="1" x14ac:dyDescent="0.2">
      <c r="C71" t="s">
        <v>209</v>
      </c>
      <c r="D71" t="s">
        <v>157</v>
      </c>
      <c r="H71">
        <v>2006</v>
      </c>
      <c r="L71">
        <v>27</v>
      </c>
      <c r="M71" t="s">
        <v>768</v>
      </c>
    </row>
    <row r="72" spans="2:22" ht="13.35" customHeight="1" x14ac:dyDescent="0.2">
      <c r="C72" t="s">
        <v>212</v>
      </c>
      <c r="H72">
        <v>2006</v>
      </c>
      <c r="L72">
        <v>3.1</v>
      </c>
    </row>
    <row r="73" spans="2:22" ht="13.35" customHeight="1" x14ac:dyDescent="0.2">
      <c r="C73" t="s">
        <v>179</v>
      </c>
      <c r="H73">
        <v>2006</v>
      </c>
      <c r="L73">
        <v>0.32400000000000001</v>
      </c>
    </row>
    <row r="74" spans="2:22" ht="13.35" customHeight="1" x14ac:dyDescent="0.2">
      <c r="C74" t="s">
        <v>661</v>
      </c>
      <c r="H74">
        <v>2006</v>
      </c>
      <c r="L74">
        <v>0.68899999999999995</v>
      </c>
    </row>
    <row r="75" spans="2:22" ht="13.35" customHeight="1" x14ac:dyDescent="0.2">
      <c r="B75" t="str">
        <f>IND!C579</f>
        <v>IISCOREXCS</v>
      </c>
      <c r="C75" t="s">
        <v>663</v>
      </c>
      <c r="D75" t="s">
        <v>669</v>
      </c>
      <c r="H75">
        <v>2020</v>
      </c>
      <c r="I75" t="s">
        <v>764</v>
      </c>
      <c r="J75" t="s">
        <v>79</v>
      </c>
      <c r="K75" t="s">
        <v>330</v>
      </c>
      <c r="L75">
        <v>0.75</v>
      </c>
      <c r="M75" t="s">
        <v>79</v>
      </c>
      <c r="N75">
        <v>600</v>
      </c>
      <c r="O75" t="s">
        <v>273</v>
      </c>
      <c r="P75" t="s">
        <v>177</v>
      </c>
      <c r="Q75">
        <v>2020</v>
      </c>
      <c r="U75">
        <v>763.00000000000023</v>
      </c>
      <c r="V75">
        <f>U75/(V79+V78)</f>
        <v>0.25947968032647517</v>
      </c>
    </row>
    <row r="76" spans="2:22" ht="13.35" customHeight="1" x14ac:dyDescent="0.2">
      <c r="C76" t="s">
        <v>659</v>
      </c>
      <c r="D76" t="s">
        <v>285</v>
      </c>
      <c r="H76">
        <v>2020</v>
      </c>
      <c r="L76">
        <v>0.75</v>
      </c>
      <c r="M76">
        <v>0.35</v>
      </c>
    </row>
    <row r="77" spans="2:22" ht="13.35" customHeight="1" x14ac:dyDescent="0.2">
      <c r="C77" t="s">
        <v>661</v>
      </c>
      <c r="D77" t="s">
        <v>158</v>
      </c>
      <c r="H77">
        <v>2020</v>
      </c>
      <c r="L77">
        <v>0.68899999999999995</v>
      </c>
      <c r="M77" t="s">
        <v>768</v>
      </c>
    </row>
    <row r="78" spans="2:22" ht="13.35" customHeight="1" x14ac:dyDescent="0.2">
      <c r="C78" t="s">
        <v>209</v>
      </c>
      <c r="H78">
        <v>2020</v>
      </c>
      <c r="L78">
        <v>27</v>
      </c>
      <c r="V78">
        <f>L78*98</f>
        <v>2646</v>
      </c>
    </row>
    <row r="79" spans="2:22" ht="13.35" customHeight="1" x14ac:dyDescent="0.2">
      <c r="C79" t="s">
        <v>212</v>
      </c>
      <c r="H79">
        <v>2020</v>
      </c>
      <c r="L79">
        <v>3.1</v>
      </c>
      <c r="V79">
        <f>L79*95</f>
        <v>294.5</v>
      </c>
    </row>
    <row r="80" spans="2:22" ht="13.35" customHeight="1" x14ac:dyDescent="0.2">
      <c r="C80" t="s">
        <v>179</v>
      </c>
      <c r="H80">
        <v>2020</v>
      </c>
      <c r="L80">
        <v>1.075</v>
      </c>
    </row>
    <row r="81" spans="2:18" ht="13.35" customHeight="1" x14ac:dyDescent="0.2">
      <c r="B81" t="str">
        <f>IND!C562</f>
        <v>IISCUPOLA01</v>
      </c>
      <c r="G81" t="s">
        <v>762</v>
      </c>
      <c r="H81">
        <v>2006</v>
      </c>
      <c r="J81" t="s">
        <v>79</v>
      </c>
      <c r="K81" t="s">
        <v>155</v>
      </c>
      <c r="N81" t="s">
        <v>155</v>
      </c>
      <c r="O81" t="s">
        <v>155</v>
      </c>
      <c r="P81" t="s">
        <v>201</v>
      </c>
      <c r="Q81">
        <v>2006</v>
      </c>
    </row>
    <row r="82" spans="2:18" ht="13.35" customHeight="1" x14ac:dyDescent="0.2">
      <c r="C82" t="s">
        <v>671</v>
      </c>
      <c r="D82" t="s">
        <v>655</v>
      </c>
      <c r="H82">
        <v>2006</v>
      </c>
      <c r="I82" t="s">
        <v>176</v>
      </c>
      <c r="K82">
        <v>112.5849296</v>
      </c>
      <c r="L82">
        <v>1.3</v>
      </c>
      <c r="M82" t="s">
        <v>79</v>
      </c>
      <c r="N82">
        <v>1125.8492959999999</v>
      </c>
      <c r="O82">
        <v>225.16985919999999</v>
      </c>
    </row>
    <row r="83" spans="2:18" ht="13.35" customHeight="1" x14ac:dyDescent="0.2">
      <c r="C83" t="s">
        <v>179</v>
      </c>
      <c r="H83">
        <v>2006</v>
      </c>
      <c r="K83" t="s">
        <v>155</v>
      </c>
      <c r="L83">
        <v>4.5999999999999996</v>
      </c>
      <c r="N83" t="s">
        <v>155</v>
      </c>
      <c r="O83" t="s">
        <v>155</v>
      </c>
    </row>
    <row r="84" spans="2:18" ht="13.35" customHeight="1" x14ac:dyDescent="0.2">
      <c r="C84" t="s">
        <v>66</v>
      </c>
      <c r="H84">
        <v>2006</v>
      </c>
      <c r="K84" t="s">
        <v>155</v>
      </c>
      <c r="L84">
        <v>11.4</v>
      </c>
      <c r="N84" t="s">
        <v>155</v>
      </c>
      <c r="O84" t="s">
        <v>155</v>
      </c>
    </row>
    <row r="85" spans="2:18" ht="13.35" customHeight="1" x14ac:dyDescent="0.2">
      <c r="B85" t="str">
        <f>IND!C563</f>
        <v>IISCYCFUR01</v>
      </c>
      <c r="G85" t="s">
        <v>762</v>
      </c>
      <c r="H85">
        <v>2006</v>
      </c>
      <c r="J85" t="s">
        <v>79</v>
      </c>
      <c r="K85" t="s">
        <v>155</v>
      </c>
      <c r="N85" t="s">
        <v>155</v>
      </c>
      <c r="O85" t="s">
        <v>155</v>
      </c>
      <c r="P85" t="s">
        <v>177</v>
      </c>
      <c r="Q85">
        <v>2006</v>
      </c>
    </row>
    <row r="86" spans="2:18" ht="13.35" customHeight="1" x14ac:dyDescent="0.2">
      <c r="C86" t="s">
        <v>673</v>
      </c>
      <c r="D86" t="s">
        <v>614</v>
      </c>
      <c r="H86">
        <v>2006</v>
      </c>
      <c r="I86" t="s">
        <v>764</v>
      </c>
      <c r="K86">
        <v>11.25849296</v>
      </c>
      <c r="L86">
        <v>1.5</v>
      </c>
      <c r="M86" t="s">
        <v>769</v>
      </c>
      <c r="N86">
        <v>225.16985919999999</v>
      </c>
      <c r="O86">
        <v>5.6292464799999999</v>
      </c>
    </row>
    <row r="87" spans="2:18" ht="13.35" customHeight="1" x14ac:dyDescent="0.2">
      <c r="C87" t="s">
        <v>661</v>
      </c>
      <c r="D87" t="s">
        <v>17</v>
      </c>
      <c r="H87">
        <v>2006</v>
      </c>
      <c r="K87" t="s">
        <v>155</v>
      </c>
      <c r="L87">
        <v>0.73</v>
      </c>
      <c r="M87" t="s">
        <v>770</v>
      </c>
      <c r="N87" t="s">
        <v>155</v>
      </c>
      <c r="O87" t="s">
        <v>155</v>
      </c>
    </row>
    <row r="88" spans="2:18" ht="13.35" customHeight="1" x14ac:dyDescent="0.2">
      <c r="C88" t="s">
        <v>179</v>
      </c>
      <c r="D88" t="s">
        <v>285</v>
      </c>
      <c r="H88">
        <v>2006</v>
      </c>
      <c r="K88" t="s">
        <v>155</v>
      </c>
      <c r="L88">
        <v>1.3</v>
      </c>
      <c r="M88" t="s">
        <v>771</v>
      </c>
      <c r="N88" t="s">
        <v>155</v>
      </c>
      <c r="O88" t="s">
        <v>155</v>
      </c>
    </row>
    <row r="89" spans="2:18" ht="13.35" customHeight="1" x14ac:dyDescent="0.2">
      <c r="C89" t="s">
        <v>580</v>
      </c>
      <c r="D89" t="s">
        <v>669</v>
      </c>
      <c r="H89">
        <v>2006</v>
      </c>
      <c r="K89" t="s">
        <v>155</v>
      </c>
      <c r="L89">
        <v>2</v>
      </c>
      <c r="M89" t="s">
        <v>79</v>
      </c>
      <c r="N89" t="s">
        <v>155</v>
      </c>
      <c r="O89" t="s">
        <v>155</v>
      </c>
    </row>
    <row r="90" spans="2:18" ht="13.35" customHeight="1" x14ac:dyDescent="0.2">
      <c r="C90" t="s">
        <v>209</v>
      </c>
      <c r="H90">
        <v>2006</v>
      </c>
      <c r="K90" t="s">
        <v>155</v>
      </c>
      <c r="L90">
        <v>20.100000000000001</v>
      </c>
      <c r="N90" t="s">
        <v>155</v>
      </c>
      <c r="O90" t="s">
        <v>155</v>
      </c>
    </row>
    <row r="91" spans="2:18" ht="13.35" customHeight="1" x14ac:dyDescent="0.2">
      <c r="B91" t="str">
        <f>IND!C564</f>
        <v>IISDRIEAF01</v>
      </c>
      <c r="E91" t="s">
        <v>763</v>
      </c>
      <c r="G91" t="s">
        <v>762</v>
      </c>
      <c r="H91">
        <v>2006</v>
      </c>
      <c r="J91" t="s">
        <v>79</v>
      </c>
      <c r="K91" t="s">
        <v>155</v>
      </c>
      <c r="N91" t="s">
        <v>155</v>
      </c>
      <c r="O91" t="s">
        <v>155</v>
      </c>
      <c r="P91" t="s">
        <v>14</v>
      </c>
      <c r="Q91">
        <v>2006</v>
      </c>
      <c r="R91">
        <f>1/3</f>
        <v>0.33333333333333331</v>
      </c>
    </row>
    <row r="92" spans="2:18" ht="13.35" customHeight="1" x14ac:dyDescent="0.2">
      <c r="C92" t="s">
        <v>657</v>
      </c>
      <c r="D92" t="s">
        <v>655</v>
      </c>
      <c r="H92">
        <v>2006</v>
      </c>
      <c r="I92" t="s">
        <v>176</v>
      </c>
      <c r="K92">
        <v>4.5033971839999998</v>
      </c>
      <c r="L92">
        <v>1.05</v>
      </c>
      <c r="M92" t="s">
        <v>79</v>
      </c>
      <c r="N92">
        <v>112.5849296</v>
      </c>
      <c r="O92">
        <v>28.146232399999999</v>
      </c>
    </row>
    <row r="93" spans="2:18" ht="13.35" customHeight="1" x14ac:dyDescent="0.2">
      <c r="C93" t="s">
        <v>671</v>
      </c>
      <c r="H93">
        <v>2006</v>
      </c>
      <c r="L93">
        <v>0.03</v>
      </c>
    </row>
    <row r="94" spans="2:18" ht="13.35" customHeight="1" x14ac:dyDescent="0.2">
      <c r="C94" t="s">
        <v>661</v>
      </c>
      <c r="H94">
        <v>2006</v>
      </c>
      <c r="L94">
        <v>0.5</v>
      </c>
    </row>
    <row r="95" spans="2:18" ht="13.35" customHeight="1" x14ac:dyDescent="0.2">
      <c r="C95" t="s">
        <v>179</v>
      </c>
      <c r="H95">
        <v>2006</v>
      </c>
      <c r="L95">
        <v>2.25</v>
      </c>
    </row>
    <row r="96" spans="2:18" ht="13.35" customHeight="1" x14ac:dyDescent="0.2">
      <c r="C96" t="s">
        <v>66</v>
      </c>
      <c r="H96">
        <v>2006</v>
      </c>
      <c r="K96" t="s">
        <v>155</v>
      </c>
      <c r="N96" t="s">
        <v>155</v>
      </c>
      <c r="O96" t="s">
        <v>155</v>
      </c>
    </row>
    <row r="97" spans="2:22" ht="13.35" customHeight="1" x14ac:dyDescent="0.2">
      <c r="C97" t="s">
        <v>600</v>
      </c>
      <c r="H97">
        <v>2006</v>
      </c>
    </row>
    <row r="98" spans="2:22" ht="13.35" customHeight="1" x14ac:dyDescent="0.2">
      <c r="C98" t="s">
        <v>585</v>
      </c>
      <c r="H98">
        <v>2006</v>
      </c>
    </row>
    <row r="99" spans="2:22" ht="13.35" customHeight="1" x14ac:dyDescent="0.2">
      <c r="C99" t="s">
        <v>603</v>
      </c>
      <c r="H99">
        <v>2006</v>
      </c>
    </row>
    <row r="100" spans="2:22" ht="13.35" customHeight="1" x14ac:dyDescent="0.2">
      <c r="B100" t="str">
        <f>IND!C565</f>
        <v>IISDRISPN01</v>
      </c>
      <c r="E100" t="s">
        <v>763</v>
      </c>
      <c r="G100" t="s">
        <v>762</v>
      </c>
      <c r="H100">
        <v>2006</v>
      </c>
      <c r="J100" t="s">
        <v>79</v>
      </c>
      <c r="K100" t="s">
        <v>155</v>
      </c>
      <c r="N100" t="s">
        <v>155</v>
      </c>
      <c r="O100" t="s">
        <v>155</v>
      </c>
      <c r="P100" t="s">
        <v>201</v>
      </c>
      <c r="Q100">
        <v>2006</v>
      </c>
      <c r="R100">
        <f>1/11</f>
        <v>9.0909090909090912E-2</v>
      </c>
    </row>
    <row r="101" spans="2:22" ht="13.35" customHeight="1" x14ac:dyDescent="0.2">
      <c r="C101" t="s">
        <v>663</v>
      </c>
      <c r="D101" t="s">
        <v>657</v>
      </c>
      <c r="H101">
        <v>2006</v>
      </c>
      <c r="I101" t="s">
        <v>764</v>
      </c>
      <c r="K101">
        <v>2.2516985919999999</v>
      </c>
      <c r="L101">
        <v>1.5</v>
      </c>
      <c r="M101" t="s">
        <v>79</v>
      </c>
      <c r="N101">
        <v>112.5849296</v>
      </c>
      <c r="O101">
        <v>1.3510191551999999</v>
      </c>
    </row>
    <row r="102" spans="2:22" ht="13.35" customHeight="1" x14ac:dyDescent="0.2">
      <c r="C102" t="s">
        <v>179</v>
      </c>
      <c r="H102">
        <v>2006</v>
      </c>
      <c r="K102" t="s">
        <v>155</v>
      </c>
      <c r="L102">
        <v>0.7</v>
      </c>
      <c r="N102" t="s">
        <v>155</v>
      </c>
      <c r="O102" t="s">
        <v>155</v>
      </c>
    </row>
    <row r="103" spans="2:22" ht="13.35" customHeight="1" x14ac:dyDescent="0.2">
      <c r="C103" t="s">
        <v>66</v>
      </c>
      <c r="H103">
        <v>2006</v>
      </c>
    </row>
    <row r="104" spans="2:22" ht="13.35" customHeight="1" x14ac:dyDescent="0.2">
      <c r="C104" t="s">
        <v>600</v>
      </c>
      <c r="H104">
        <v>2006</v>
      </c>
    </row>
    <row r="105" spans="2:22" ht="13.35" customHeight="1" x14ac:dyDescent="0.2">
      <c r="C105" t="s">
        <v>585</v>
      </c>
      <c r="H105">
        <v>2006</v>
      </c>
    </row>
    <row r="106" spans="2:22" ht="13.35" customHeight="1" x14ac:dyDescent="0.2">
      <c r="C106" t="s">
        <v>603</v>
      </c>
      <c r="H106">
        <v>2006</v>
      </c>
      <c r="K106" t="s">
        <v>155</v>
      </c>
      <c r="N106" t="s">
        <v>155</v>
      </c>
      <c r="O106" t="s">
        <v>155</v>
      </c>
    </row>
    <row r="107" spans="2:22" ht="13.35" customHeight="1" x14ac:dyDescent="0.2">
      <c r="B107" t="str">
        <f>IND!C566</f>
        <v>IISDRISPNCS01</v>
      </c>
      <c r="E107" t="s">
        <v>763</v>
      </c>
      <c r="G107" t="s">
        <v>762</v>
      </c>
      <c r="H107" t="s">
        <v>31</v>
      </c>
      <c r="J107" t="s">
        <v>79</v>
      </c>
      <c r="K107" t="s">
        <v>155</v>
      </c>
      <c r="N107" t="s">
        <v>155</v>
      </c>
      <c r="O107" t="s">
        <v>155</v>
      </c>
      <c r="P107" t="s">
        <v>201</v>
      </c>
      <c r="Q107">
        <v>2006</v>
      </c>
      <c r="R107">
        <f>1/11.2</f>
        <v>8.9285714285714288E-2</v>
      </c>
      <c r="U107">
        <v>427</v>
      </c>
      <c r="V107">
        <f>U107/(V111+V110)</f>
        <v>0.68080357142857151</v>
      </c>
    </row>
    <row r="108" spans="2:22" ht="13.35" customHeight="1" x14ac:dyDescent="0.2">
      <c r="C108" t="s">
        <v>663</v>
      </c>
      <c r="D108" t="s">
        <v>657</v>
      </c>
      <c r="H108" t="s">
        <v>31</v>
      </c>
      <c r="I108" t="s">
        <v>764</v>
      </c>
      <c r="K108">
        <v>2.2516985919999999</v>
      </c>
      <c r="L108">
        <v>1.5</v>
      </c>
      <c r="M108" t="s">
        <v>79</v>
      </c>
      <c r="N108">
        <v>129.47266904</v>
      </c>
      <c r="O108">
        <v>2.2516985919999999</v>
      </c>
    </row>
    <row r="109" spans="2:22" ht="13.35" customHeight="1" x14ac:dyDescent="0.2">
      <c r="C109" t="s">
        <v>179</v>
      </c>
      <c r="H109" t="s">
        <v>31</v>
      </c>
      <c r="K109" t="s">
        <v>155</v>
      </c>
      <c r="L109">
        <v>0.75</v>
      </c>
      <c r="N109" t="s">
        <v>155</v>
      </c>
      <c r="O109" t="s">
        <v>155</v>
      </c>
    </row>
    <row r="110" spans="2:22" ht="13.35" customHeight="1" x14ac:dyDescent="0.2">
      <c r="C110" t="s">
        <v>66</v>
      </c>
      <c r="H110" t="s">
        <v>31</v>
      </c>
      <c r="V110">
        <f>1/R107*56</f>
        <v>627.19999999999993</v>
      </c>
    </row>
    <row r="111" spans="2:22" ht="13.35" customHeight="1" x14ac:dyDescent="0.2">
      <c r="C111" t="s">
        <v>600</v>
      </c>
      <c r="H111" t="s">
        <v>31</v>
      </c>
    </row>
    <row r="112" spans="2:22" ht="13.35" customHeight="1" x14ac:dyDescent="0.2">
      <c r="C112" t="s">
        <v>585</v>
      </c>
      <c r="H112" t="s">
        <v>31</v>
      </c>
    </row>
    <row r="113" spans="2:17" ht="13.35" customHeight="1" x14ac:dyDescent="0.2">
      <c r="C113" t="s">
        <v>603</v>
      </c>
      <c r="H113" t="s">
        <v>31</v>
      </c>
      <c r="K113" t="s">
        <v>155</v>
      </c>
      <c r="N113" t="s">
        <v>155</v>
      </c>
      <c r="O113" t="s">
        <v>155</v>
      </c>
    </row>
    <row r="114" spans="2:17" ht="13.35" customHeight="1" x14ac:dyDescent="0.2">
      <c r="B114" t="s">
        <v>724</v>
      </c>
      <c r="G114" t="s">
        <v>772</v>
      </c>
      <c r="H114">
        <v>2030</v>
      </c>
      <c r="J114" t="s">
        <v>79</v>
      </c>
      <c r="K114" t="s">
        <v>155</v>
      </c>
      <c r="N114" t="s">
        <v>155</v>
      </c>
      <c r="O114" t="s">
        <v>155</v>
      </c>
      <c r="P114">
        <v>40</v>
      </c>
      <c r="Q114">
        <v>2030</v>
      </c>
    </row>
    <row r="115" spans="2:17" ht="13.35" customHeight="1" x14ac:dyDescent="0.2">
      <c r="C115" t="s">
        <v>659</v>
      </c>
      <c r="D115" t="s">
        <v>689</v>
      </c>
      <c r="H115">
        <v>2030</v>
      </c>
      <c r="I115" t="s">
        <v>764</v>
      </c>
      <c r="K115">
        <v>10</v>
      </c>
      <c r="L115">
        <v>1.5</v>
      </c>
      <c r="M115" t="s">
        <v>79</v>
      </c>
      <c r="N115">
        <v>400</v>
      </c>
      <c r="O115">
        <v>2</v>
      </c>
    </row>
    <row r="116" spans="2:17" ht="13.35" customHeight="1" x14ac:dyDescent="0.2">
      <c r="C116" t="s">
        <v>179</v>
      </c>
      <c r="D116" t="s">
        <v>285</v>
      </c>
      <c r="H116">
        <v>2030</v>
      </c>
      <c r="K116" t="s">
        <v>155</v>
      </c>
      <c r="L116">
        <v>0.7</v>
      </c>
      <c r="M116">
        <v>0.25</v>
      </c>
      <c r="N116" t="s">
        <v>155</v>
      </c>
      <c r="O116" t="s">
        <v>155</v>
      </c>
    </row>
    <row r="117" spans="2:17" ht="13.35" customHeight="1" x14ac:dyDescent="0.2">
      <c r="C117" t="s">
        <v>22</v>
      </c>
      <c r="H117">
        <v>2030</v>
      </c>
      <c r="L117">
        <v>17</v>
      </c>
    </row>
    <row r="118" spans="2:17" ht="13.35" customHeight="1" x14ac:dyDescent="0.2">
      <c r="B118" t="str">
        <f>IND!C568</f>
        <v>IISELAFUR01</v>
      </c>
      <c r="G118" t="s">
        <v>762</v>
      </c>
      <c r="H118">
        <v>2006</v>
      </c>
      <c r="J118" t="s">
        <v>79</v>
      </c>
      <c r="K118" t="s">
        <v>155</v>
      </c>
      <c r="N118" t="s">
        <v>155</v>
      </c>
      <c r="O118" t="s">
        <v>155</v>
      </c>
      <c r="P118" t="s">
        <v>177</v>
      </c>
      <c r="Q118">
        <v>2006</v>
      </c>
    </row>
    <row r="119" spans="2:17" ht="13.35" customHeight="1" x14ac:dyDescent="0.2">
      <c r="C119" t="s">
        <v>671</v>
      </c>
      <c r="D119" t="s">
        <v>655</v>
      </c>
      <c r="H119">
        <v>2006</v>
      </c>
      <c r="I119" t="s">
        <v>176</v>
      </c>
      <c r="K119">
        <v>13.510191551999998</v>
      </c>
      <c r="L119">
        <v>1.1000000000000001</v>
      </c>
      <c r="M119" t="s">
        <v>79</v>
      </c>
      <c r="N119">
        <v>168.87739439999999</v>
      </c>
      <c r="O119">
        <v>21.391136623999998</v>
      </c>
    </row>
    <row r="120" spans="2:17" ht="13.35" customHeight="1" x14ac:dyDescent="0.2">
      <c r="C120" t="s">
        <v>661</v>
      </c>
      <c r="H120">
        <v>2006</v>
      </c>
      <c r="K120" t="s">
        <v>155</v>
      </c>
      <c r="L120">
        <v>0.05</v>
      </c>
      <c r="N120" t="s">
        <v>155</v>
      </c>
      <c r="O120" t="s">
        <v>155</v>
      </c>
    </row>
    <row r="121" spans="2:17" ht="13.35" customHeight="1" x14ac:dyDescent="0.2">
      <c r="C121" t="s">
        <v>179</v>
      </c>
      <c r="H121">
        <v>2006</v>
      </c>
      <c r="K121" t="s">
        <v>155</v>
      </c>
      <c r="L121">
        <f>2.5+3</f>
        <v>5.5</v>
      </c>
      <c r="N121" t="s">
        <v>155</v>
      </c>
      <c r="O121" t="s">
        <v>155</v>
      </c>
    </row>
    <row r="122" spans="2:17" ht="13.35" customHeight="1" x14ac:dyDescent="0.2">
      <c r="C122" t="s">
        <v>66</v>
      </c>
      <c r="H122">
        <v>2006</v>
      </c>
      <c r="K122" t="s">
        <v>155</v>
      </c>
      <c r="L122">
        <v>0</v>
      </c>
      <c r="N122" t="s">
        <v>155</v>
      </c>
      <c r="O122" t="s">
        <v>155</v>
      </c>
    </row>
    <row r="123" spans="2:17" ht="13.35" customHeight="1" x14ac:dyDescent="0.2">
      <c r="B123" t="str">
        <f>IND!C569</f>
        <v>IISFECRFR01</v>
      </c>
      <c r="G123" t="s">
        <v>773</v>
      </c>
      <c r="H123">
        <v>2006</v>
      </c>
      <c r="J123" t="s">
        <v>79</v>
      </c>
      <c r="K123" t="s">
        <v>155</v>
      </c>
      <c r="N123" t="s">
        <v>155</v>
      </c>
      <c r="O123" t="s">
        <v>155</v>
      </c>
      <c r="P123" t="s">
        <v>201</v>
      </c>
      <c r="Q123">
        <v>2006</v>
      </c>
    </row>
    <row r="124" spans="2:17" ht="13.35" customHeight="1" x14ac:dyDescent="0.2">
      <c r="C124" t="s">
        <v>659</v>
      </c>
      <c r="D124" t="s">
        <v>17</v>
      </c>
      <c r="H124">
        <v>2006</v>
      </c>
      <c r="I124" t="s">
        <v>176</v>
      </c>
      <c r="K124">
        <v>140.73116199999998</v>
      </c>
      <c r="L124">
        <v>2.2999999999999998</v>
      </c>
      <c r="M124" t="s">
        <v>774</v>
      </c>
      <c r="N124">
        <v>767.62452000000019</v>
      </c>
      <c r="O124">
        <v>81.879948799999966</v>
      </c>
    </row>
    <row r="125" spans="2:17" ht="13.35" customHeight="1" x14ac:dyDescent="0.2">
      <c r="C125" t="s">
        <v>217</v>
      </c>
      <c r="D125" t="s">
        <v>285</v>
      </c>
      <c r="H125">
        <v>2006</v>
      </c>
      <c r="K125" t="s">
        <v>155</v>
      </c>
      <c r="L125">
        <v>0.8</v>
      </c>
      <c r="M125" t="s">
        <v>192</v>
      </c>
      <c r="N125" t="s">
        <v>155</v>
      </c>
      <c r="O125" t="s">
        <v>155</v>
      </c>
    </row>
    <row r="126" spans="2:17" ht="13.35" customHeight="1" x14ac:dyDescent="0.2">
      <c r="C126" t="s">
        <v>212</v>
      </c>
      <c r="D126" t="s">
        <v>667</v>
      </c>
      <c r="H126">
        <v>2006</v>
      </c>
      <c r="K126" t="s">
        <v>155</v>
      </c>
      <c r="L126">
        <v>15.4</v>
      </c>
      <c r="M126" t="s">
        <v>79</v>
      </c>
      <c r="N126" t="s">
        <v>155</v>
      </c>
      <c r="O126" t="s">
        <v>155</v>
      </c>
    </row>
    <row r="127" spans="2:17" ht="13.35" customHeight="1" x14ac:dyDescent="0.2">
      <c r="C127" t="s">
        <v>580</v>
      </c>
      <c r="H127">
        <v>2006</v>
      </c>
      <c r="K127" t="s">
        <v>155</v>
      </c>
      <c r="L127">
        <v>0.6</v>
      </c>
      <c r="N127" t="s">
        <v>155</v>
      </c>
      <c r="O127" t="s">
        <v>155</v>
      </c>
    </row>
    <row r="128" spans="2:17" ht="13.35" customHeight="1" x14ac:dyDescent="0.2">
      <c r="C128" t="s">
        <v>179</v>
      </c>
      <c r="H128">
        <v>2006</v>
      </c>
      <c r="K128" t="s">
        <v>155</v>
      </c>
      <c r="L128">
        <v>11.3</v>
      </c>
      <c r="N128" t="s">
        <v>155</v>
      </c>
      <c r="O128" t="s">
        <v>155</v>
      </c>
    </row>
    <row r="129" spans="2:19" ht="13.35" customHeight="1" x14ac:dyDescent="0.2">
      <c r="C129" t="s">
        <v>614</v>
      </c>
      <c r="H129">
        <v>2006</v>
      </c>
      <c r="K129" t="s">
        <v>155</v>
      </c>
      <c r="L129">
        <v>0.9</v>
      </c>
      <c r="N129" t="s">
        <v>155</v>
      </c>
      <c r="O129" t="s">
        <v>155</v>
      </c>
    </row>
    <row r="130" spans="2:19" x14ac:dyDescent="0.2">
      <c r="B130" t="s">
        <v>703</v>
      </c>
      <c r="H130">
        <v>2006</v>
      </c>
      <c r="J130">
        <v>1</v>
      </c>
      <c r="P130">
        <v>20</v>
      </c>
    </row>
    <row r="131" spans="2:19" x14ac:dyDescent="0.2">
      <c r="C131" t="s">
        <v>66</v>
      </c>
      <c r="D131" t="s">
        <v>689</v>
      </c>
      <c r="H131">
        <v>2006</v>
      </c>
      <c r="I131">
        <v>0.9</v>
      </c>
      <c r="K131">
        <v>50</v>
      </c>
      <c r="M131">
        <v>1</v>
      </c>
      <c r="N131">
        <v>200</v>
      </c>
      <c r="O131">
        <v>10</v>
      </c>
      <c r="S131">
        <v>9999</v>
      </c>
    </row>
    <row r="132" spans="2:19" x14ac:dyDescent="0.2">
      <c r="C132" t="s">
        <v>209</v>
      </c>
      <c r="H132">
        <v>2006</v>
      </c>
    </row>
    <row r="133" spans="2:19" x14ac:dyDescent="0.2">
      <c r="C133" t="s">
        <v>212</v>
      </c>
      <c r="H133">
        <v>2006</v>
      </c>
    </row>
    <row r="134" spans="2:19" x14ac:dyDescent="0.2">
      <c r="C134" t="s">
        <v>222</v>
      </c>
      <c r="H134">
        <v>2006</v>
      </c>
    </row>
    <row r="135" spans="2:19" x14ac:dyDescent="0.2">
      <c r="C135" t="s">
        <v>180</v>
      </c>
      <c r="H135">
        <v>2006</v>
      </c>
    </row>
    <row r="136" spans="2:19" x14ac:dyDescent="0.2">
      <c r="C136" t="s">
        <v>217</v>
      </c>
      <c r="H136">
        <v>2006</v>
      </c>
    </row>
    <row r="137" spans="2:19" x14ac:dyDescent="0.2">
      <c r="C137" t="s">
        <v>585</v>
      </c>
      <c r="H137">
        <v>2006</v>
      </c>
    </row>
    <row r="138" spans="2:19" x14ac:dyDescent="0.2">
      <c r="C138" t="s">
        <v>580</v>
      </c>
      <c r="H138">
        <v>2006</v>
      </c>
    </row>
    <row r="139" spans="2:19" x14ac:dyDescent="0.2">
      <c r="C139" t="s">
        <v>179</v>
      </c>
      <c r="H139">
        <v>2006</v>
      </c>
    </row>
    <row r="140" spans="2:19" x14ac:dyDescent="0.2">
      <c r="C140" t="s">
        <v>614</v>
      </c>
      <c r="H140">
        <v>2006</v>
      </c>
    </row>
    <row r="141" spans="2:19" x14ac:dyDescent="0.2">
      <c r="F141" t="s">
        <v>655</v>
      </c>
      <c r="H141">
        <v>2006</v>
      </c>
      <c r="L141">
        <v>1</v>
      </c>
    </row>
    <row r="145" spans="2:11" x14ac:dyDescent="0.2">
      <c r="B145" t="s">
        <v>159</v>
      </c>
    </row>
    <row r="147" spans="2:11" x14ac:dyDescent="0.2">
      <c r="B147" t="s">
        <v>160</v>
      </c>
      <c r="D147" t="s">
        <v>7</v>
      </c>
    </row>
    <row r="148" spans="2:11" x14ac:dyDescent="0.2">
      <c r="B148" t="s">
        <v>38</v>
      </c>
      <c r="C148" t="s">
        <v>42</v>
      </c>
      <c r="D148" t="s">
        <v>43</v>
      </c>
      <c r="E148" t="s">
        <v>35</v>
      </c>
      <c r="F148" t="s">
        <v>775</v>
      </c>
      <c r="G148" t="s">
        <v>776</v>
      </c>
      <c r="H148" t="s">
        <v>62</v>
      </c>
      <c r="I148" t="s">
        <v>161</v>
      </c>
      <c r="J148" t="s">
        <v>777</v>
      </c>
      <c r="K148" t="s">
        <v>65</v>
      </c>
    </row>
    <row r="149" spans="2:11" x14ac:dyDescent="0.2">
      <c r="D149" t="s">
        <v>162</v>
      </c>
      <c r="H149" t="s">
        <v>778</v>
      </c>
      <c r="I149" t="s">
        <v>163</v>
      </c>
      <c r="J149" t="s">
        <v>779</v>
      </c>
    </row>
    <row r="150" spans="2:11" x14ac:dyDescent="0.2">
      <c r="B150" t="str">
        <f>IND!C580</f>
        <v>INDBFT01</v>
      </c>
      <c r="C150" t="str">
        <f>IND!C417</f>
        <v>GASBFT</v>
      </c>
      <c r="E150">
        <v>1</v>
      </c>
      <c r="H150">
        <v>1</v>
      </c>
      <c r="I150">
        <v>60</v>
      </c>
      <c r="K150">
        <v>2006</v>
      </c>
    </row>
    <row r="151" spans="2:11" x14ac:dyDescent="0.2">
      <c r="D151" t="str">
        <f>IND!C420</f>
        <v>INDBFT</v>
      </c>
    </row>
    <row r="152" spans="2:11" x14ac:dyDescent="0.2">
      <c r="B152" t="str">
        <f>IND!C581</f>
        <v>INDIIS01</v>
      </c>
      <c r="C152" t="str">
        <f>IND!C418</f>
        <v>GASIIS</v>
      </c>
      <c r="E152">
        <v>1</v>
      </c>
      <c r="H152">
        <v>1</v>
      </c>
      <c r="I152">
        <v>60</v>
      </c>
      <c r="K152">
        <v>2006</v>
      </c>
    </row>
    <row r="153" spans="2:11" x14ac:dyDescent="0.2">
      <c r="D153" t="str">
        <f>IND!C421</f>
        <v>INDIIS</v>
      </c>
    </row>
    <row r="154" spans="2:11" x14ac:dyDescent="0.2">
      <c r="B154" t="str">
        <f>IND!C582</f>
        <v>INDCOP01</v>
      </c>
      <c r="C154" t="str">
        <f>IND!C419</f>
        <v>GASCOP</v>
      </c>
      <c r="E154">
        <v>1</v>
      </c>
      <c r="H154">
        <v>1</v>
      </c>
      <c r="I154">
        <v>60</v>
      </c>
      <c r="K154">
        <v>2006</v>
      </c>
    </row>
    <row r="155" spans="2:11" x14ac:dyDescent="0.2">
      <c r="D155" t="str">
        <f>IND!C422</f>
        <v>INDCOP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B7"/>
  <sheetViews>
    <sheetView workbookViewId="0">
      <selection activeCell="C18" sqref="C18"/>
    </sheetView>
  </sheetViews>
  <sheetFormatPr defaultRowHeight="12.75" x14ac:dyDescent="0.2"/>
  <cols>
    <col min="1" max="1" width="27" customWidth="1"/>
  </cols>
  <sheetData>
    <row r="1" spans="1:2" x14ac:dyDescent="0.2">
      <c r="A1" t="s">
        <v>149</v>
      </c>
    </row>
    <row r="2" spans="1:2" x14ac:dyDescent="0.2">
      <c r="A2" t="s">
        <v>150</v>
      </c>
      <c r="B2">
        <v>1.3</v>
      </c>
    </row>
    <row r="3" spans="1:2" x14ac:dyDescent="0.2">
      <c r="A3" t="s">
        <v>151</v>
      </c>
    </row>
    <row r="4" spans="1:2" x14ac:dyDescent="0.2">
      <c r="A4" t="s">
        <v>4</v>
      </c>
      <c r="B4">
        <v>1.0975331615612176</v>
      </c>
    </row>
    <row r="5" spans="1:2" x14ac:dyDescent="0.2">
      <c r="A5" t="s">
        <v>152</v>
      </c>
      <c r="B5">
        <v>1.0115709824548647</v>
      </c>
    </row>
    <row r="6" spans="1:2" x14ac:dyDescent="0.2">
      <c r="A6" t="s">
        <v>153</v>
      </c>
      <c r="B6">
        <v>1.2812646198830409</v>
      </c>
    </row>
    <row r="7" spans="1:2" x14ac:dyDescent="0.2">
      <c r="A7" t="s">
        <v>154</v>
      </c>
      <c r="B7">
        <v>1.6189393939393941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</vt:lpstr>
      <vt:lpstr>IND_IIS</vt:lpstr>
      <vt:lpstr>Multipliers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Olex</cp:lastModifiedBy>
  <cp:lastPrinted>2013-10-01T10:12:47Z</cp:lastPrinted>
  <dcterms:created xsi:type="dcterms:W3CDTF">2006-04-22T13:50:13Z</dcterms:created>
  <dcterms:modified xsi:type="dcterms:W3CDTF">2020-12-03T01:40:42Z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320842921733856</vt:r8>
  </property>
</Properties>
</file>