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filterPrivacy="1" codeName="ThisWorkbook" defaultThemeVersion="124226"/>
  <xr:revisionPtr revIDLastSave="0" documentId="13_ncr:1_{EE5FE495-C413-40D7-B4E4-4CCB63CD5C34}" xr6:coauthVersionLast="47" xr6:coauthVersionMax="47" xr10:uidLastSave="{00000000-0000-0000-0000-000000000000}"/>
  <bookViews>
    <workbookView xWindow="-120" yWindow="-120" windowWidth="29040" windowHeight="15840" xr2:uid="{00000000-000D-0000-FFFF-FFFF00000000}"/>
  </bookViews>
  <sheets>
    <sheet name="Cover" sheetId="16" r:id="rId1"/>
    <sheet name="SRV_DC_Commodities" sheetId="11" r:id="rId2"/>
    <sheet name="SRV_DC_Processes" sheetId="13" r:id="rId3"/>
    <sheet name="HP_data" sheetId="14" r:id="rId4"/>
    <sheet name="HE_data" sheetId="15" r:id="rId5"/>
  </sheets>
  <externalReferences>
    <externalReference r:id="rId6"/>
  </externalReferences>
  <definedNames>
    <definedName name="__123Graph_AEUMILKPN" hidden="1">#REF!</definedName>
    <definedName name="_AtRisk_SimSetting_AutomaticallyGenerateReports" hidden="1">FALSE</definedName>
    <definedName name="_AtRisk_SimSetting_AutomaticResultsDisplayMode" hidden="1">2</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dRecalcBehavior" hidden="1">1</definedName>
    <definedName name="_AtRisk_SimSetting_StdRecalcWithoutRiskStatic" hidden="1">0</definedName>
    <definedName name="_AtRisk_SimSetting_StdRecalcWithoutRiskStaticPercentile" hidden="1">0.5</definedName>
    <definedName name="_Regression_Y" hidden="1">#REF!</definedName>
    <definedName name="aa"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H_in_ex_app">HE_data!$C$8:$G$35</definedName>
    <definedName name="ele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priser">#REF!</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2030000</definedName>
    <definedName name="RiskHasSettings" hidden="1">5</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TRUE</definedName>
    <definedName name="RiskUseMultipleCPUs" hidden="1">FALSE</definedName>
    <definedName name="sheet12">HE_data!$C$3</definedName>
    <definedName name="sheet52" localSheetId="3">HP_data!#REF!</definedName>
    <definedName name="sheet56">HP_data!$C$3</definedName>
    <definedName name="table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Varmebehov">#REF!</definedName>
    <definedName name="wrn.Electricity._.Questionnaire."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18" i="13" l="1"/>
  <c r="U17" i="13"/>
  <c r="U16" i="13"/>
  <c r="U15" i="13"/>
  <c r="U14" i="13"/>
  <c r="Q18" i="13"/>
  <c r="Q17" i="13"/>
  <c r="Q16" i="13"/>
  <c r="Q15" i="13"/>
  <c r="Q14" i="13"/>
  <c r="P14" i="13"/>
  <c r="P18" i="13"/>
  <c r="P17" i="13"/>
  <c r="P16" i="13"/>
  <c r="P15" i="13"/>
  <c r="S8" i="13" l="1"/>
  <c r="R8" i="13"/>
  <c r="T14" i="13"/>
  <c r="T8" i="13"/>
  <c r="Q8" i="13"/>
  <c r="P8" i="13"/>
  <c r="P13" i="13"/>
  <c r="P12" i="13"/>
  <c r="P11" i="13"/>
  <c r="P10" i="13"/>
  <c r="N9" i="13" l="1"/>
  <c r="N8" i="13" s="1"/>
  <c r="M9" i="13"/>
  <c r="M8" i="13" s="1"/>
  <c r="L9" i="13"/>
  <c r="L8" i="13" s="1"/>
  <c r="K9" i="13"/>
  <c r="K8" i="13" s="1"/>
  <c r="J9" i="13"/>
  <c r="J8" i="13" s="1"/>
  <c r="U13" i="13"/>
  <c r="U12" i="13"/>
  <c r="U11" i="13"/>
  <c r="U10" i="13"/>
  <c r="U8" i="13"/>
  <c r="B8" i="13"/>
  <c r="C8" i="13"/>
  <c r="D8" i="13"/>
  <c r="B14" i="13"/>
  <c r="C14" i="13"/>
  <c r="D14" i="13"/>
  <c r="E14" i="13"/>
</calcChain>
</file>

<file path=xl/sharedStrings.xml><?xml version="1.0" encoding="utf-8"?>
<sst xmlns="http://schemas.openxmlformats.org/spreadsheetml/2006/main" count="381" uniqueCount="282">
  <si>
    <t>~FI_T</t>
  </si>
  <si>
    <t>TechName</t>
  </si>
  <si>
    <t>TechDesc</t>
  </si>
  <si>
    <t>Comm-IN</t>
  </si>
  <si>
    <t>Comm-OUT</t>
  </si>
  <si>
    <t>Sets</t>
  </si>
  <si>
    <t>EFF</t>
  </si>
  <si>
    <t>~FI_Process</t>
  </si>
  <si>
    <t>Tact</t>
  </si>
  <si>
    <t>Tcap</t>
  </si>
  <si>
    <t>Tslvl</t>
  </si>
  <si>
    <t>PrimaryCG</t>
  </si>
  <si>
    <t>Vintage</t>
  </si>
  <si>
    <t>Technology Name</t>
  </si>
  <si>
    <t>Technology Description</t>
  </si>
  <si>
    <t>Activity Unit</t>
  </si>
  <si>
    <t>Capacity Unit</t>
  </si>
  <si>
    <t>Vintage Tracking</t>
  </si>
  <si>
    <t>\I:Technology Name</t>
  </si>
  <si>
    <t>Input Commodity</t>
  </si>
  <si>
    <t>Output Commodity</t>
  </si>
  <si>
    <t>Annual Availability Factor</t>
  </si>
  <si>
    <t>Lifetime of Process</t>
  </si>
  <si>
    <t>Capacity to Activity Factor</t>
  </si>
  <si>
    <t>Starting Year</t>
  </si>
  <si>
    <t>Investment Cost</t>
  </si>
  <si>
    <t>Fixed O&amp;M Cost</t>
  </si>
  <si>
    <t>Variable O&amp;M Cost</t>
  </si>
  <si>
    <t>*Units</t>
  </si>
  <si>
    <t>CURR</t>
  </si>
  <si>
    <t>Currency</t>
  </si>
  <si>
    <t>YEAR</t>
  </si>
  <si>
    <t>Year</t>
  </si>
  <si>
    <t>PRC_CAPACT</t>
  </si>
  <si>
    <t>Technical Efficiency</t>
  </si>
  <si>
    <t>START</t>
  </si>
  <si>
    <t>PJ</t>
  </si>
  <si>
    <t>DAYNITE</t>
  </si>
  <si>
    <t>YES</t>
  </si>
  <si>
    <t>INVCOST</t>
  </si>
  <si>
    <t>FIXOM</t>
  </si>
  <si>
    <t>VAROM</t>
  </si>
  <si>
    <t>AFA</t>
  </si>
  <si>
    <t>Years</t>
  </si>
  <si>
    <t>Technology</t>
  </si>
  <si>
    <t>Uncertainty (2050)</t>
  </si>
  <si>
    <t>Note</t>
  </si>
  <si>
    <t>Ref</t>
  </si>
  <si>
    <t>Energy/technical data</t>
  </si>
  <si>
    <t>Lower</t>
  </si>
  <si>
    <t>Upper</t>
  </si>
  <si>
    <t>Total efficiency, net (%), name plate</t>
  </si>
  <si>
    <t>Forced outage (%)</t>
  </si>
  <si>
    <t>G</t>
  </si>
  <si>
    <t>Planned outage (weeks per year)</t>
  </si>
  <si>
    <t>H</t>
  </si>
  <si>
    <t>Technical lifetime (years)</t>
  </si>
  <si>
    <t>Construction time (years)</t>
  </si>
  <si>
    <t>C</t>
  </si>
  <si>
    <t>Regulation ability</t>
  </si>
  <si>
    <t>Primary regulation (% per 30 seconds)</t>
  </si>
  <si>
    <t>D</t>
  </si>
  <si>
    <t>Secondary regulation (% per minute)</t>
  </si>
  <si>
    <t>Minimum load (% of full load)</t>
  </si>
  <si>
    <t>Warm start-up time (hours)</t>
  </si>
  <si>
    <t>Cold start-up time (hours)</t>
  </si>
  <si>
    <t>E</t>
  </si>
  <si>
    <t>Environment</t>
  </si>
  <si>
    <t>CH4 (g per GJ fuel)</t>
  </si>
  <si>
    <t>N2O (g per GJ fuel)</t>
  </si>
  <si>
    <t xml:space="preserve">Financial data                                 </t>
  </si>
  <si>
    <t>M</t>
  </si>
  <si>
    <t>F</t>
  </si>
  <si>
    <t>Technology specific data</t>
  </si>
  <si>
    <t xml:space="preserve">LIFE </t>
  </si>
  <si>
    <t>-</t>
  </si>
  <si>
    <t>PRE</t>
  </si>
  <si>
    <t>Share-I~2050</t>
  </si>
  <si>
    <t>Share-I~2030</t>
  </si>
  <si>
    <t>Share-I~2020</t>
  </si>
  <si>
    <t>Share-I~0</t>
  </si>
  <si>
    <t>Interpolation rule for Share</t>
  </si>
  <si>
    <t>~FI_Comm</t>
  </si>
  <si>
    <t>Csets</t>
  </si>
  <si>
    <t>CommName</t>
  </si>
  <si>
    <t>CommDesc</t>
  </si>
  <si>
    <t>Unit</t>
  </si>
  <si>
    <t>LimType</t>
  </si>
  <si>
    <t>CTSLvl</t>
  </si>
  <si>
    <t>PeakTS</t>
  </si>
  <si>
    <t>Ctype</t>
  </si>
  <si>
    <t>Commodity Name</t>
  </si>
  <si>
    <t>Sense of the Balance EQN.</t>
  </si>
  <si>
    <t>Timeslice Level</t>
  </si>
  <si>
    <t>Peak Monitoring</t>
  </si>
  <si>
    <t>Electricity Indicator</t>
  </si>
  <si>
    <t>NRG</t>
  </si>
  <si>
    <t>A</t>
  </si>
  <si>
    <t>B</t>
  </si>
  <si>
    <t>Particles (g per GJ fuel)</t>
  </si>
  <si>
    <t>Financial data</t>
  </si>
  <si>
    <t>Fixed layout table</t>
  </si>
  <si>
    <t>* Define the commodities used in this workbook</t>
  </si>
  <si>
    <t>Commodities</t>
  </si>
  <si>
    <t>Region</t>
  </si>
  <si>
    <t>*Commodity Set Membership</t>
  </si>
  <si>
    <t>Region Name</t>
  </si>
  <si>
    <t>Commodity Description</t>
  </si>
  <si>
    <t>ELC</t>
  </si>
  <si>
    <t>*Process Set Membership</t>
  </si>
  <si>
    <t>TimeSlice level of Process Activity</t>
  </si>
  <si>
    <t>Primary Commodity Group</t>
  </si>
  <si>
    <t>SRVELC-DC-C</t>
  </si>
  <si>
    <t>Electricity (SRV) - Data Centers - Cooling</t>
  </si>
  <si>
    <t>SRVHET-DC-LT</t>
  </si>
  <si>
    <t>Heat (SRV) - Data Centers - Low Temperature</t>
  </si>
  <si>
    <t>SRVHET-LT</t>
  </si>
  <si>
    <t>Heat (SRV) - Low Temperature</t>
  </si>
  <si>
    <t>SRVELC</t>
  </si>
  <si>
    <t>HETC</t>
  </si>
  <si>
    <t>S-DCE-CS-HP_N1</t>
  </si>
  <si>
    <t>S-DCE-CS-HE_N1</t>
  </si>
  <si>
    <t>Commercial Services - Data Centres - Heat Pump for Upgrading Excess Heat</t>
  </si>
  <si>
    <t>Commercial Services - Data Centres - Heat Exchanger for Excess Heat</t>
  </si>
  <si>
    <t>Heat pumps utilizing industrial waste heat 3 MW</t>
  </si>
  <si>
    <t>Uncertainty (2025)</t>
  </si>
  <si>
    <t>Heat generation capacity for one unit (MJ/s)</t>
  </si>
  <si>
    <t>A, A1, B, D</t>
  </si>
  <si>
    <t>1;14;15</t>
  </si>
  <si>
    <t>Total efficiency , net (%), annual average</t>
  </si>
  <si>
    <t>A, A1, C, D</t>
  </si>
  <si>
    <t>Auxiliary electricity consumption (% of heat gen)</t>
  </si>
  <si>
    <t>0.5</t>
  </si>
  <si>
    <t>1;9;10;14;15</t>
  </si>
  <si>
    <t>0.3</t>
  </si>
  <si>
    <t>E, F</t>
  </si>
  <si>
    <t>9;14;15</t>
  </si>
  <si>
    <r>
      <t>Space requirements (1000m2 per MW</t>
    </r>
    <r>
      <rPr>
        <vertAlign val="subscript"/>
        <sz val="8"/>
        <rFont val="Arial"/>
        <family val="2"/>
      </rPr>
      <t>heat</t>
    </r>
    <r>
      <rPr>
        <sz val="8"/>
        <rFont val="Arial"/>
        <family val="2"/>
      </rPr>
      <t>)</t>
    </r>
  </si>
  <si>
    <t>0.05</t>
  </si>
  <si>
    <t>0.03</t>
  </si>
  <si>
    <t>0.1</t>
  </si>
  <si>
    <t>15;18</t>
  </si>
  <si>
    <t>1;9;14;15</t>
  </si>
  <si>
    <t>G, I</t>
  </si>
  <si>
    <t>0.2</t>
  </si>
  <si>
    <t>G, H</t>
  </si>
  <si>
    <r>
      <t>SO</t>
    </r>
    <r>
      <rPr>
        <vertAlign val="subscript"/>
        <sz val="8"/>
        <rFont val="Arial"/>
        <family val="2"/>
      </rPr>
      <t>2</t>
    </r>
    <r>
      <rPr>
        <sz val="8"/>
        <rFont val="Arial"/>
        <family val="2"/>
      </rPr>
      <t xml:space="preserve"> (degree of desulphurization, %) </t>
    </r>
  </si>
  <si>
    <r>
      <t>NO</t>
    </r>
    <r>
      <rPr>
        <vertAlign val="subscript"/>
        <sz val="8"/>
        <rFont val="Arial"/>
        <family val="2"/>
      </rPr>
      <t>X</t>
    </r>
    <r>
      <rPr>
        <sz val="8"/>
        <rFont val="Arial"/>
        <family val="2"/>
      </rPr>
      <t xml:space="preserve"> (g per GJ fuel) </t>
    </r>
  </si>
  <si>
    <t>Specific investment (M€ per MJ/s)</t>
  </si>
  <si>
    <t>A,J,K,O</t>
  </si>
  <si>
    <t xml:space="preserve"> - of which equipment</t>
  </si>
  <si>
    <t xml:space="preserve"> - of which installation</t>
  </si>
  <si>
    <t xml:space="preserve"> - of which grid connection</t>
  </si>
  <si>
    <t>J</t>
  </si>
  <si>
    <t>Fixed O&amp;M (€/MJ/s/year)</t>
  </si>
  <si>
    <t>L</t>
  </si>
  <si>
    <t>Variable O&amp;M (€/MWh)</t>
  </si>
  <si>
    <t>- of which is electricity costs (€/MWh)</t>
  </si>
  <si>
    <t>D,M</t>
  </si>
  <si>
    <t>- of which is other O&amp;M costs (€/MWh)</t>
  </si>
  <si>
    <t>Startup cost (€/MJ/s/startup)</t>
  </si>
  <si>
    <t>N</t>
  </si>
  <si>
    <t>Notes</t>
  </si>
  <si>
    <t>Based on cooling water that is cooled from 25 to 15 °C. Actual development within COP optimization and reduced investment cost depends on the development in fuel and electricity prices.</t>
  </si>
  <si>
    <t>A1</t>
  </si>
  <si>
    <t xml:space="preserve">Performance data regarding ambient air and industrial waste heat are based on typical supply temperatures of decentral district heating systems with an annual average return/forward temperature of 35 °C / 70 °C (it varies over the year). It is assumed that the heat pumps only cover 85 % of the annual heat demand, meaning that the heat pumps co-produce with peak load units during the coldest periods. This mean that the forward temperature of the heat pump can be kept at around 70 °C during the coldest periods or even lowered. </t>
  </si>
  <si>
    <t>Total efficiency, net (%), name plate is at district heating temperatures of 35 °C return and 70 °C forward.</t>
  </si>
  <si>
    <t>Annual average at 85 % heat production of total demand utilizing coproduction at peak demands with reduced output temperatur from heat pump. DH temperatures are 35 °C return and 70 °C forward.</t>
  </si>
  <si>
    <t>Auxiliary electricity consumption is included in the Total efficiency. Cost for electricity is therefore not accounted for in variable O&amp;M</t>
  </si>
  <si>
    <t>Does not include tendering and regulatory approvals.</t>
  </si>
  <si>
    <t>The development within construction time will depend on future production figures and standardization of plants.</t>
  </si>
  <si>
    <t>The regulation ability will depend on the future marktes for regulation services.</t>
  </si>
  <si>
    <t>Cold start of time is starting a heat pump where stand by heating has not been applied</t>
  </si>
  <si>
    <t>I</t>
  </si>
  <si>
    <t>Operation at part load will usually increase COP but also variable O&amp;M costs</t>
  </si>
  <si>
    <t>It is assumed that heat pumps is connected with limited access like electrical boilers. Upper values regarding uncertainty assume that installations must pay for full access</t>
  </si>
  <si>
    <t>K</t>
  </si>
  <si>
    <t>Land is usually owned by the company</t>
  </si>
  <si>
    <t>O&amp;M regard the heat pump it self including auxiliary equipment, building etc. for the heat pump. The costs does not include O&amp;M for the entire district heating network, peak load or back up units, administration regarding end users etc.</t>
  </si>
  <si>
    <t>All consumption of electricity is included in the Total eff., also auxiliary electricity  consumption. Cost for electricity is therefore not accounted for in variable O&amp;M</t>
  </si>
  <si>
    <t>1/4 MWh-heat per MW is lost during startup</t>
  </si>
  <si>
    <t>O</t>
  </si>
  <si>
    <t>At district heating temperatures of 40-80 °C, the specific investment is expected to increase by 10 % as compontents must be rated for higher pressure levels</t>
  </si>
  <si>
    <t>References</t>
  </si>
  <si>
    <t>Drejebog til store varmepumpeprojekter i fjernvarmesystemet, Støchkel, Paaske, Clausen, 2017, see https://ens.dk/sites/ens.dk/files/Varme/drejebog_for_store_varmepumper.pdf</t>
  </si>
  <si>
    <t>Udredning vedrørende varmelagringsteknologier og store varmepumper til brug i fjernvarmesystemer, Sørensen, Paaske, Jacobsen, Hofmeister, 2013</t>
  </si>
  <si>
    <t>Absorption chillers and heat pumps, Keith E. Herold, Reinhard Radermacher and Sanford A. Klein, 1996</t>
  </si>
  <si>
    <t>Scandinavian Energy Group, 2015, Conversation</t>
  </si>
  <si>
    <t>Advansor, 2015, Conversation</t>
  </si>
  <si>
    <t>Hybrid Energi, 2015, Conversation</t>
  </si>
  <si>
    <t>Innoterm, 2015, Conversation</t>
  </si>
  <si>
    <t>Cronborg, 2015, Conversation</t>
  </si>
  <si>
    <t>Johnson Controls, 2019, Conversation</t>
  </si>
  <si>
    <t>Teknologisk Institut, 2015, 2019, Conversation</t>
  </si>
  <si>
    <t>Energinet.dk, 2015, Conversation</t>
  </si>
  <si>
    <t>IEA 2012, Energy Technology Perspectives, 2012</t>
  </si>
  <si>
    <t>Store varmepumper i fjernvarmen - driftserfaringer, Flørning, Carøe, Nielsen, Støchkel, 2019</t>
  </si>
  <si>
    <t>IES/Victor DST, 2019, Conversation</t>
  </si>
  <si>
    <t>PlanEnergi, 2019, practical experience from installed plants</t>
  </si>
  <si>
    <t>DMI, 2019</t>
  </si>
  <si>
    <t>Danfoss, 2019, Conversation</t>
  </si>
  <si>
    <t>Varmeværket Bjerringbro, Vejen Varmeværk, Skjern Papirfabrik, Høje Taastrup Fjernvarme, Rødkærsbro Kraftvarmeværk, Kalundborg Forsyning, Rye Kraftvarmeværk, Broager Fjernvarmeselskab, Sig Varmeværk, Fensmark Fjernvarme, Slagslunde Fjernvarme, Farum Fjernvarme, FFV Energi &amp; Miljø, Karup Varmeværk, Støvring Kraftvarmeværk, Skagen Varmeværk, Strandby Varmeværk</t>
  </si>
  <si>
    <t>Share-I~2025</t>
  </si>
  <si>
    <t>Share-I~2040</t>
  </si>
  <si>
    <t>EUR15</t>
  </si>
  <si>
    <t>GW</t>
  </si>
  <si>
    <t>MEUR/PJ</t>
  </si>
  <si>
    <t>MEUR/GW</t>
  </si>
  <si>
    <t>Indirect district heating substation - apartment complex - existing building</t>
  </si>
  <si>
    <t>year</t>
  </si>
  <si>
    <t>est</t>
  </si>
  <si>
    <t>ctrl</t>
  </si>
  <si>
    <t>lower</t>
  </si>
  <si>
    <t>upper</t>
  </si>
  <si>
    <t>note</t>
  </si>
  <si>
    <t>ref</t>
  </si>
  <si>
    <t>cat</t>
  </si>
  <si>
    <t>par</t>
  </si>
  <si>
    <t>A, H</t>
  </si>
  <si>
    <t>B, I</t>
  </si>
  <si>
    <t xml:space="preserve">Electric regulation ability   </t>
  </si>
  <si>
    <r>
      <t>SO</t>
    </r>
    <r>
      <rPr>
        <vertAlign val="subscript"/>
        <sz val="8"/>
        <color rgb="FF000000"/>
        <rFont val="Times New Roman"/>
        <family val="1"/>
      </rPr>
      <t>2</t>
    </r>
    <r>
      <rPr>
        <sz val="8"/>
        <color rgb="FF000000"/>
        <rFont val="Times New Roman"/>
        <family val="1"/>
      </rPr>
      <t xml:space="preserve"> [g/GJ_i]</t>
    </r>
  </si>
  <si>
    <t>PM2.5 [g/GJ_i]</t>
  </si>
  <si>
    <r>
      <t>NO</t>
    </r>
    <r>
      <rPr>
        <vertAlign val="subscript"/>
        <sz val="8"/>
        <color theme="1"/>
        <rFont val="Times New Roman"/>
        <family val="1"/>
      </rPr>
      <t>X</t>
    </r>
    <r>
      <rPr>
        <sz val="8"/>
        <color theme="1"/>
        <rFont val="Times New Roman"/>
        <family val="1"/>
      </rPr>
      <t xml:space="preserve"> [g/GJ_i]</t>
    </r>
  </si>
  <si>
    <t>CH4 [g/GJ_i]</t>
  </si>
  <si>
    <t>N2O [g/GJ_i]</t>
  </si>
  <si>
    <t>Nominal investment (*total) [k€/unit, 2020]</t>
  </si>
  <si>
    <t>2, 4, 7, 10</t>
  </si>
  <si>
    <t>Nominal investment (equipment) [k€/unit, 2020]</t>
  </si>
  <si>
    <t>Nominal investment (installation) [k€/unit, 2020]</t>
  </si>
  <si>
    <t>Nominal investment (additional) [k€/unit, 2020]</t>
  </si>
  <si>
    <t>C, E</t>
  </si>
  <si>
    <t>References:</t>
  </si>
  <si>
    <t>2. Communication with Gemina Termix, www.termix.dk. 2011</t>
  </si>
  <si>
    <t>4. Communication with Danfoss Redan, www.redan.danfoss.com. Technology data for individual heat production and energy transport, 2011</t>
  </si>
  <si>
    <t>7. Prices from different providers of substations, 2016</t>
  </si>
  <si>
    <t>8. Analysis conducted by COWI on the lifetime and operation and maintenance costs of district heating units, 2016</t>
  </si>
  <si>
    <t xml:space="preserve">10. Interview with market actors and web price survey, 2020 </t>
  </si>
  <si>
    <t>Notes:</t>
  </si>
  <si>
    <t xml:space="preserve">A. The generating capacity for one substation is set at the space heating capacity at typical district heating flow/return temperatures of 70°C/40°C. The size of the water heater capacity is estimated based on the number of apartments that the substation can supply with space heating. </t>
  </si>
  <si>
    <t xml:space="preserve">B. The only losses related to the district heating substation are the standby heat losses and system losses related to the cooling of the return flow. For large well-insulated substations, these are considered negligible – 100% efficiency. However, substations for single-family houses will have a heat loss during summer that cannot be considered useful. Applying best available technology, this is considered to be about 3%, resulting in 97% efficiency. </t>
  </si>
  <si>
    <t>C. Specific investment in branch pipe from the steet network to the building and in the heat meter. Lifetime for the branchpipe is estimated to be 50 years.</t>
  </si>
  <si>
    <t xml:space="preserve">D. The operation and maintenance costs are based on a maintenance check every second year, but calculated per year and per installation. </t>
  </si>
  <si>
    <t>E. Note that the branch pipe should be dimensioned for the use of hot tap water. If there is not any hot water tank, the branch pipe capacity should be higher than the capacity of the DH substation.</t>
  </si>
  <si>
    <t>F. Assuming a cost-reduction of 0.5 % p.a., which in turn is assumed equivalent to the typical improvement of mature technologies.</t>
  </si>
  <si>
    <t>G. The cost of auxiliary electricity consumption is calculated using the following electricity prices in €/MWh: 2020: 69, 2025: 85, 2030: 101, 2050: 117. These prices include production costs and transport tariffs, but not any taxes or subsidies for renewable energy.</t>
  </si>
  <si>
    <t>H. Due to the insignificant economy of scale displayed by domestic district heating substations (se section on economy of scale) the savings achieved by reducing the capacity of the substation is limited or non-existing. Hence, the investment cost is not influenced by the capacity of the substations installed.</t>
  </si>
  <si>
    <t>I. In contrast to boilers and heat pumps a district heating unit does not convert energy. Yet energy losses are still present in a district heating substation [9]. Some of these losses are included in the annual heat demand, while others are not. The efficiencies are calculated to reflect this.</t>
  </si>
  <si>
    <t>EUR20</t>
  </si>
  <si>
    <t>Source: Technology Data for heating installations (V0002). Danish Energy Agency</t>
  </si>
  <si>
    <t>Source: Technology Data - Energy Plants for Electricity and District heating generation (V0009). Danish Energy Agency</t>
  </si>
  <si>
    <t>Heat production capacity for one unit [kW_h]</t>
  </si>
  <si>
    <t>Expected share of space heating demand covered by unit [p.u.]</t>
  </si>
  <si>
    <t>Expected share of hot tap water demand covered by unit [p.u.]</t>
  </si>
  <si>
    <t>Heat efficiency (annual average, net) [p.u.]</t>
  </si>
  <si>
    <t>Auxiliary Electricity consumption [kWh_e/y]</t>
  </si>
  <si>
    <t>Technical economic lifetime [years]</t>
  </si>
  <si>
    <t>Primary regulation (per 30 seconds) [p.u.]</t>
  </si>
  <si>
    <t>Secondary regulation (per minute) [p.u.]</t>
  </si>
  <si>
    <t>Minimum load (of full load) [p.u.]</t>
  </si>
  <si>
    <t>Warm start-up time [hours]</t>
  </si>
  <si>
    <t>Cold start-up time [hours]</t>
  </si>
  <si>
    <t>Fixed O&amp;M (*total) [€/unit/y, 2020]</t>
  </si>
  <si>
    <t>Fixed O&amp;M (electricity cost) [€/unit/y, 2020]</t>
  </si>
  <si>
    <t>Fixed O&amp;M (other) [€/unit/y, 2020]</t>
  </si>
  <si>
    <t>Annual O&amp;M (time spent on manual maintenance) [hours/unit/y]</t>
  </si>
  <si>
    <t>TIMES-Ireland Model</t>
  </si>
  <si>
    <t>Document type:</t>
  </si>
  <si>
    <t>Template type</t>
  </si>
  <si>
    <t>Sector(s):</t>
  </si>
  <si>
    <t>Sector name</t>
  </si>
  <si>
    <t>Purpose:</t>
  </si>
  <si>
    <t>Brief description of what this file is for</t>
  </si>
  <si>
    <t>Original developer(s):</t>
  </si>
  <si>
    <t>Full Name(s) (Affiliation, email)</t>
  </si>
  <si>
    <t>Current maintainer(s):</t>
  </si>
  <si>
    <t>Part of TIM version:</t>
  </si>
  <si>
    <t>Model repository:</t>
  </si>
  <si>
    <t>https://github.com/MaREI-EPMG/TIMES-Ireland-model</t>
  </si>
  <si>
    <t>Licence:</t>
  </si>
  <si>
    <t>CC BY-NC-SA 4.0 (unless specified otherwise)</t>
  </si>
  <si>
    <t>https://creativecommons.org/licenses/by-nc-sa/4.0/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</si>
</sst>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Te\x\t"/>
  </numFmts>
  <fonts count="39" x14ac:knownFonts="1">
    <font>
      <sz val="10"/>
      <name val="Arial"/>
    </font>
    <font>
      <sz val="11"/>
      <color theme="1"/>
      <name val="Calibri"/>
      <family val="2"/>
      <scheme val="minor"/>
    </font>
    <font>
      <b/>
      <sz val="10"/>
      <color indexed="12"/>
      <name val="Arial"/>
      <family val="2"/>
    </font>
    <font>
      <sz val="10"/>
      <name val="Arial"/>
      <family val="2"/>
    </font>
    <font>
      <sz val="14"/>
      <color indexed="9"/>
      <name val="Arial"/>
      <family val="2"/>
    </font>
    <font>
      <b/>
      <sz val="10"/>
      <name val="Arial"/>
      <family val="2"/>
    </font>
    <font>
      <sz val="10"/>
      <color indexed="9"/>
      <name val="Arial"/>
      <family val="2"/>
    </font>
    <font>
      <sz val="10"/>
      <name val="Calibri"/>
      <family val="2"/>
    </font>
    <font>
      <sz val="11"/>
      <name val="Calibri"/>
      <family val="2"/>
      <scheme val="minor"/>
    </font>
    <font>
      <b/>
      <sz val="20"/>
      <color theme="2" tint="-9.9978637043366805E-2"/>
      <name val="Arial"/>
      <family val="2"/>
    </font>
    <font>
      <sz val="12"/>
      <color theme="3"/>
      <name val="Arial"/>
      <family val="2"/>
    </font>
    <font>
      <sz val="10"/>
      <color theme="1"/>
      <name val="Arial"/>
      <family val="2"/>
    </font>
    <font>
      <sz val="8"/>
      <name val="Arial"/>
      <family val="2"/>
    </font>
    <font>
      <b/>
      <sz val="8"/>
      <name val="Arial"/>
      <family val="2"/>
    </font>
    <font>
      <sz val="8"/>
      <name val="Calibri"/>
      <family val="2"/>
      <scheme val="minor"/>
    </font>
    <font>
      <b/>
      <sz val="9"/>
      <color theme="1"/>
      <name val="Calibri"/>
      <family val="2"/>
    </font>
    <font>
      <sz val="6"/>
      <name val="Arial"/>
      <family val="2"/>
    </font>
    <font>
      <vertAlign val="subscript"/>
      <sz val="8"/>
      <name val="Arial"/>
      <family val="2"/>
    </font>
    <font>
      <b/>
      <sz val="6"/>
      <name val="Arial"/>
      <family val="2"/>
    </font>
    <font>
      <sz val="8"/>
      <color theme="1"/>
      <name val="Calibri"/>
      <family val="2"/>
      <scheme val="minor"/>
    </font>
    <font>
      <u/>
      <sz val="8"/>
      <name val="Arial"/>
      <family val="2"/>
    </font>
    <font>
      <b/>
      <sz val="8"/>
      <color rgb="FF000000"/>
      <name val="Times New Roman"/>
      <family val="1"/>
    </font>
    <font>
      <b/>
      <sz val="9"/>
      <color theme="1"/>
      <name val="Calibri"/>
      <family val="2"/>
      <scheme val="minor"/>
    </font>
    <font>
      <sz val="8"/>
      <color theme="1"/>
      <name val="Times New Roman"/>
      <family val="1"/>
    </font>
    <font>
      <sz val="8"/>
      <color rgb="FFBFBFBF"/>
      <name val="Times New Roman"/>
      <family val="1"/>
    </font>
    <font>
      <b/>
      <sz val="8"/>
      <color rgb="FFBFBFBF"/>
      <name val="Times New Roman"/>
      <family val="1"/>
    </font>
    <font>
      <b/>
      <sz val="8"/>
      <name val="Times New Roman"/>
      <family val="1"/>
    </font>
    <font>
      <sz val="8"/>
      <color rgb="FF000000"/>
      <name val="Times New Roman"/>
      <family val="1"/>
    </font>
    <font>
      <vertAlign val="subscript"/>
      <sz val="8"/>
      <color rgb="FF000000"/>
      <name val="Times New Roman"/>
      <family val="1"/>
    </font>
    <font>
      <vertAlign val="subscript"/>
      <sz val="8"/>
      <color theme="1"/>
      <name val="Times New Roman"/>
      <family val="1"/>
    </font>
    <font>
      <b/>
      <sz val="8"/>
      <color theme="1"/>
      <name val="Times New Roman"/>
      <family val="1"/>
    </font>
    <font>
      <sz val="24"/>
      <name val="Calibri"/>
      <family val="2"/>
      <scheme val="minor"/>
    </font>
    <font>
      <u/>
      <sz val="11"/>
      <color theme="10"/>
      <name val="Calibri"/>
      <family val="2"/>
      <scheme val="minor"/>
    </font>
    <font>
      <b/>
      <sz val="11"/>
      <name val="Calibri"/>
      <family val="2"/>
      <scheme val="minor"/>
    </font>
    <font>
      <b/>
      <sz val="11"/>
      <color theme="7" tint="-0.499984740745262"/>
      <name val="Calibri"/>
      <family val="2"/>
      <scheme val="minor"/>
    </font>
    <font>
      <b/>
      <u/>
      <sz val="11"/>
      <name val="Calibri"/>
      <family val="2"/>
      <scheme val="minor"/>
    </font>
    <font>
      <sz val="11"/>
      <color theme="7" tint="-0.499984740745262"/>
      <name val="Calibri"/>
      <family val="2"/>
      <scheme val="minor"/>
    </font>
    <font>
      <sz val="12"/>
      <color theme="1"/>
      <name val="Calibri"/>
      <family val="2"/>
      <scheme val="minor"/>
    </font>
    <font>
      <sz val="10"/>
      <color theme="1"/>
      <name val="Calibri"/>
      <family val="2"/>
      <scheme val="minor"/>
    </font>
  </fonts>
  <fills count="10">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12"/>
        <bgColor indexed="64"/>
      </patternFill>
    </fill>
    <fill>
      <patternFill patternType="solid">
        <fgColor indexed="31"/>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indexed="9"/>
        <bgColor indexed="64"/>
      </patternFill>
    </fill>
  </fills>
  <borders count="14">
    <border>
      <left/>
      <right/>
      <top/>
      <bottom/>
      <diagonal/>
    </border>
    <border>
      <left/>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top/>
      <bottom style="medium">
        <color indexed="64"/>
      </bottom>
      <diagonal/>
    </border>
    <border>
      <left/>
      <right style="thin">
        <color auto="1"/>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s>
  <cellStyleXfs count="4">
    <xf numFmtId="0" fontId="0" fillId="0" borderId="0"/>
    <xf numFmtId="0" fontId="3" fillId="0" borderId="0"/>
    <xf numFmtId="0" fontId="1" fillId="0" borderId="0"/>
    <xf numFmtId="0" fontId="32" fillId="0" borderId="0" applyNumberFormat="0" applyFill="0" applyBorder="0" applyAlignment="0" applyProtection="0"/>
  </cellStyleXfs>
  <cellXfs count="148">
    <xf numFmtId="0" fontId="0" fillId="0" borderId="0" xfId="0"/>
    <xf numFmtId="0" fontId="2" fillId="0" borderId="0" xfId="0" applyFont="1"/>
    <xf numFmtId="0" fontId="3" fillId="0" borderId="0" xfId="0" applyFont="1"/>
    <xf numFmtId="0" fontId="2" fillId="0" borderId="0" xfId="0" applyFont="1" applyFill="1"/>
    <xf numFmtId="0" fontId="5" fillId="2" borderId="2" xfId="0" applyFont="1" applyFill="1" applyBorder="1" applyAlignment="1">
      <alignment vertical="center"/>
    </xf>
    <xf numFmtId="0" fontId="7" fillId="5" borderId="3" xfId="0" applyFont="1" applyFill="1" applyBorder="1" applyAlignment="1">
      <alignment horizontal="center" vertical="center"/>
    </xf>
    <xf numFmtId="0" fontId="7" fillId="5" borderId="3" xfId="0" applyFont="1" applyFill="1" applyBorder="1" applyAlignment="1">
      <alignment horizontal="left"/>
    </xf>
    <xf numFmtId="0" fontId="3" fillId="0" borderId="0" xfId="0" applyFont="1" applyFill="1" applyBorder="1"/>
    <xf numFmtId="0" fontId="8" fillId="0" borderId="0" xfId="0" applyFont="1" applyFill="1"/>
    <xf numFmtId="0" fontId="0" fillId="0" borderId="0" xfId="0"/>
    <xf numFmtId="0" fontId="0" fillId="0" borderId="0" xfId="0" applyAlignment="1">
      <alignment horizontal="center"/>
    </xf>
    <xf numFmtId="0" fontId="0" fillId="0" borderId="13" xfId="0" applyBorder="1"/>
    <xf numFmtId="0" fontId="0" fillId="0" borderId="0" xfId="0" applyFill="1"/>
    <xf numFmtId="0" fontId="0" fillId="0" borderId="0" xfId="0" applyFill="1"/>
    <xf numFmtId="2" fontId="0" fillId="0" borderId="0" xfId="0" applyNumberFormat="1"/>
    <xf numFmtId="2" fontId="0" fillId="0" borderId="0" xfId="0" applyNumberFormat="1" applyFill="1"/>
    <xf numFmtId="0" fontId="5" fillId="2" borderId="2" xfId="0" applyFont="1" applyFill="1" applyBorder="1" applyAlignment="1">
      <alignment horizontal="center" vertical="center"/>
    </xf>
    <xf numFmtId="0" fontId="0" fillId="0" borderId="13" xfId="0" applyBorder="1"/>
    <xf numFmtId="2" fontId="0" fillId="0" borderId="13" xfId="0" applyNumberFormat="1" applyBorder="1"/>
    <xf numFmtId="165" fontId="2" fillId="0" borderId="0" xfId="0" applyNumberFormat="1" applyFont="1"/>
    <xf numFmtId="165" fontId="0" fillId="0" borderId="0" xfId="0" applyNumberFormat="1"/>
    <xf numFmtId="165" fontId="5" fillId="2" borderId="1" xfId="0" applyNumberFormat="1" applyFont="1" applyFill="1" applyBorder="1"/>
    <xf numFmtId="165" fontId="3" fillId="3" borderId="4" xfId="0" applyNumberFormat="1" applyFont="1" applyFill="1" applyBorder="1" applyAlignment="1">
      <alignment horizontal="left" wrapText="1"/>
    </xf>
    <xf numFmtId="0" fontId="5" fillId="2" borderId="2" xfId="0" applyFont="1" applyFill="1" applyBorder="1" applyAlignment="1">
      <alignment vertical="center" wrapText="1"/>
    </xf>
    <xf numFmtId="2" fontId="0" fillId="0" borderId="0" xfId="0" applyNumberFormat="1" applyBorder="1"/>
    <xf numFmtId="0" fontId="0" fillId="0" borderId="13" xfId="0" applyBorder="1" applyAlignment="1">
      <alignment horizontal="center"/>
    </xf>
    <xf numFmtId="0" fontId="0" fillId="0" borderId="13" xfId="0" applyFill="1" applyBorder="1"/>
    <xf numFmtId="1" fontId="0" fillId="0" borderId="0" xfId="0" applyNumberFormat="1" applyFill="1"/>
    <xf numFmtId="1" fontId="0" fillId="0" borderId="0" xfId="0" applyNumberFormat="1" applyBorder="1"/>
    <xf numFmtId="0" fontId="0" fillId="0" borderId="0" xfId="0" applyFill="1" applyBorder="1" applyAlignment="1">
      <alignment horizontal="center"/>
    </xf>
    <xf numFmtId="0" fontId="0" fillId="0" borderId="0" xfId="0"/>
    <xf numFmtId="0" fontId="0" fillId="0" borderId="0" xfId="0" applyFill="1" applyBorder="1"/>
    <xf numFmtId="0" fontId="0" fillId="0" borderId="0" xfId="0"/>
    <xf numFmtId="0" fontId="0" fillId="0" borderId="0" xfId="0" applyFill="1" applyBorder="1"/>
    <xf numFmtId="0" fontId="9" fillId="0" borderId="0" xfId="0" applyFont="1"/>
    <xf numFmtId="0" fontId="10" fillId="0" borderId="0" xfId="0" applyFont="1"/>
    <xf numFmtId="165" fontId="4" fillId="4" borderId="0" xfId="0" applyNumberFormat="1" applyFont="1" applyFill="1"/>
    <xf numFmtId="165" fontId="6" fillId="4" borderId="0" xfId="0" applyNumberFormat="1" applyFont="1" applyFill="1"/>
    <xf numFmtId="165" fontId="3" fillId="0" borderId="0" xfId="0" applyNumberFormat="1" applyFont="1"/>
    <xf numFmtId="165" fontId="5" fillId="2" borderId="2" xfId="0" applyNumberFormat="1" applyFont="1" applyFill="1" applyBorder="1"/>
    <xf numFmtId="165" fontId="5" fillId="2" borderId="2" xfId="0" applyNumberFormat="1" applyFont="1" applyFill="1" applyBorder="1" applyAlignment="1">
      <alignment horizontal="left"/>
    </xf>
    <xf numFmtId="165" fontId="3" fillId="3" borderId="3" xfId="0" applyNumberFormat="1" applyFont="1" applyFill="1" applyBorder="1" applyAlignment="1">
      <alignment horizontal="left" wrapText="1"/>
    </xf>
    <xf numFmtId="165" fontId="3" fillId="7" borderId="0" xfId="0" applyNumberFormat="1" applyFont="1" applyFill="1"/>
    <xf numFmtId="165" fontId="11" fillId="0" borderId="0" xfId="0" applyNumberFormat="1" applyFont="1"/>
    <xf numFmtId="165" fontId="3" fillId="0" borderId="0" xfId="0" applyNumberFormat="1" applyFont="1"/>
    <xf numFmtId="165" fontId="3" fillId="0" borderId="0" xfId="0" applyNumberFormat="1" applyFont="1" applyFill="1"/>
    <xf numFmtId="0" fontId="11" fillId="0" borderId="0" xfId="0" applyFont="1"/>
    <xf numFmtId="165" fontId="11" fillId="0" borderId="0" xfId="0" applyNumberFormat="1" applyFont="1" applyFill="1" applyBorder="1"/>
    <xf numFmtId="0" fontId="3" fillId="0" borderId="0" xfId="0" applyFont="1" applyAlignment="1">
      <alignment vertical="center"/>
    </xf>
    <xf numFmtId="165" fontId="5" fillId="2" borderId="1" xfId="0" applyNumberFormat="1" applyFont="1" applyFill="1" applyBorder="1" applyAlignment="1">
      <alignment vertical="center"/>
    </xf>
    <xf numFmtId="0" fontId="3" fillId="3" borderId="3" xfId="0" applyFont="1" applyFill="1" applyBorder="1" applyAlignment="1">
      <alignment horizontal="center" vertical="center" wrapText="1"/>
    </xf>
    <xf numFmtId="0" fontId="0" fillId="0" borderId="0" xfId="0" applyAlignment="1">
      <alignment vertical="center"/>
    </xf>
    <xf numFmtId="165" fontId="3" fillId="3" borderId="4" xfId="0" applyNumberFormat="1" applyFont="1" applyFill="1" applyBorder="1" applyAlignment="1">
      <alignment horizontal="left" vertical="center" wrapText="1"/>
    </xf>
    <xf numFmtId="0" fontId="12" fillId="0" borderId="0" xfId="0" applyFont="1"/>
    <xf numFmtId="0" fontId="13" fillId="0" borderId="0" xfId="0" applyFont="1"/>
    <xf numFmtId="0" fontId="14" fillId="0" borderId="0" xfId="0" applyFont="1"/>
    <xf numFmtId="0" fontId="12" fillId="6" borderId="0" xfId="0" applyFont="1" applyFill="1"/>
    <xf numFmtId="0" fontId="13" fillId="6" borderId="6" xfId="0" applyFont="1" applyFill="1" applyBorder="1" applyAlignment="1">
      <alignment vertical="top" wrapText="1"/>
    </xf>
    <xf numFmtId="0" fontId="12" fillId="6" borderId="9" xfId="0" applyFont="1" applyFill="1" applyBorder="1" applyAlignment="1">
      <alignment vertical="top" wrapText="1"/>
    </xf>
    <xf numFmtId="0" fontId="13" fillId="6" borderId="10" xfId="0" applyFont="1" applyFill="1" applyBorder="1" applyAlignment="1">
      <alignment horizontal="center" vertical="top" wrapText="1"/>
    </xf>
    <xf numFmtId="0" fontId="13" fillId="6" borderId="7" xfId="0" applyFont="1" applyFill="1" applyBorder="1" applyAlignment="1">
      <alignment vertical="top" wrapText="1"/>
    </xf>
    <xf numFmtId="0" fontId="13" fillId="6" borderId="1" xfId="0" applyFont="1" applyFill="1" applyBorder="1" applyAlignment="1">
      <alignment vertical="top" wrapText="1"/>
    </xf>
    <xf numFmtId="0" fontId="13" fillId="6" borderId="1" xfId="0" applyFont="1" applyFill="1" applyBorder="1" applyAlignment="1">
      <alignment horizontal="center" vertical="top" wrapText="1"/>
    </xf>
    <xf numFmtId="0" fontId="13" fillId="6" borderId="8" xfId="0" applyFont="1" applyFill="1" applyBorder="1" applyAlignment="1">
      <alignment vertical="top" wrapText="1"/>
    </xf>
    <xf numFmtId="0" fontId="12" fillId="6" borderId="6" xfId="0" applyFont="1" applyFill="1" applyBorder="1" applyAlignment="1">
      <alignment vertical="top" wrapText="1"/>
    </xf>
    <xf numFmtId="0" fontId="12" fillId="6" borderId="7" xfId="0" applyFont="1" applyFill="1" applyBorder="1" applyAlignment="1">
      <alignment horizontal="center" vertical="center" wrapText="1"/>
    </xf>
    <xf numFmtId="0" fontId="14" fillId="6" borderId="6" xfId="0" applyFont="1" applyFill="1" applyBorder="1" applyAlignment="1">
      <alignment horizontal="center" vertical="top" wrapText="1"/>
    </xf>
    <xf numFmtId="0" fontId="14" fillId="6" borderId="10" xfId="0" applyFont="1" applyFill="1" applyBorder="1" applyAlignment="1">
      <alignment horizontal="center" vertical="top" wrapText="1"/>
    </xf>
    <xf numFmtId="0" fontId="16" fillId="6" borderId="10" xfId="0" applyFont="1" applyFill="1" applyBorder="1" applyAlignment="1">
      <alignment horizontal="center" vertical="top" wrapText="1"/>
    </xf>
    <xf numFmtId="0" fontId="12" fillId="6" borderId="10" xfId="0" applyFont="1" applyFill="1" applyBorder="1" applyAlignment="1">
      <alignment horizontal="center" vertical="top" wrapText="1"/>
    </xf>
    <xf numFmtId="0" fontId="12" fillId="6" borderId="5" xfId="0" applyFont="1" applyFill="1" applyBorder="1" applyAlignment="1">
      <alignment horizontal="center" vertical="top" wrapText="1"/>
    </xf>
    <xf numFmtId="0" fontId="16" fillId="6" borderId="5" xfId="0" applyFont="1" applyFill="1" applyBorder="1" applyAlignment="1">
      <alignment horizontal="center" vertical="top" wrapText="1"/>
    </xf>
    <xf numFmtId="0" fontId="12" fillId="6" borderId="9" xfId="0" applyFont="1" applyFill="1" applyBorder="1" applyAlignment="1">
      <alignment horizontal="center" vertical="top" wrapText="1"/>
    </xf>
    <xf numFmtId="0" fontId="12" fillId="6" borderId="12" xfId="0" applyFont="1" applyFill="1" applyBorder="1" applyAlignment="1">
      <alignment vertical="top" wrapText="1"/>
    </xf>
    <xf numFmtId="0" fontId="12" fillId="6" borderId="6" xfId="0" applyFont="1" applyFill="1" applyBorder="1" applyAlignment="1">
      <alignment horizontal="center" vertical="top" wrapText="1"/>
    </xf>
    <xf numFmtId="0" fontId="16" fillId="6" borderId="6" xfId="0" applyFont="1" applyFill="1" applyBorder="1" applyAlignment="1">
      <alignment horizontal="center" vertical="top" wrapText="1"/>
    </xf>
    <xf numFmtId="1" fontId="12" fillId="6" borderId="6" xfId="0" applyNumberFormat="1" applyFont="1" applyFill="1" applyBorder="1" applyAlignment="1">
      <alignment horizontal="center" vertical="top" wrapText="1"/>
    </xf>
    <xf numFmtId="0" fontId="12" fillId="6" borderId="11" xfId="0" applyFont="1" applyFill="1" applyBorder="1" applyAlignment="1">
      <alignment vertical="top" wrapText="1"/>
    </xf>
    <xf numFmtId="0" fontId="18" fillId="6" borderId="1" xfId="0" applyFont="1" applyFill="1" applyBorder="1" applyAlignment="1">
      <alignment vertical="top" wrapText="1"/>
    </xf>
    <xf numFmtId="0" fontId="12" fillId="6" borderId="10" xfId="0" quotePrefix="1" applyFont="1" applyFill="1" applyBorder="1" applyAlignment="1">
      <alignment horizontal="center" vertical="top" wrapText="1"/>
    </xf>
    <xf numFmtId="164" fontId="12" fillId="6" borderId="10" xfId="0" applyNumberFormat="1" applyFont="1" applyFill="1" applyBorder="1" applyAlignment="1">
      <alignment horizontal="center" vertical="top" wrapText="1"/>
    </xf>
    <xf numFmtId="164" fontId="16" fillId="6" borderId="10" xfId="0" applyNumberFormat="1" applyFont="1" applyFill="1" applyBorder="1" applyAlignment="1">
      <alignment horizontal="center" vertical="top" wrapText="1"/>
    </xf>
    <xf numFmtId="2" fontId="12" fillId="6" borderId="10" xfId="0" applyNumberFormat="1" applyFont="1" applyFill="1" applyBorder="1" applyAlignment="1">
      <alignment horizontal="center" vertical="top" wrapText="1"/>
    </xf>
    <xf numFmtId="49" fontId="12" fillId="6" borderId="9" xfId="0" applyNumberFormat="1" applyFont="1" applyFill="1" applyBorder="1" applyAlignment="1">
      <alignment vertical="center" wrapText="1"/>
    </xf>
    <xf numFmtId="0" fontId="12" fillId="6" borderId="0" xfId="0" applyFont="1" applyFill="1" applyAlignment="1">
      <alignment vertical="top" wrapText="1"/>
    </xf>
    <xf numFmtId="0" fontId="12" fillId="6" borderId="0" xfId="0" quotePrefix="1" applyFont="1" applyFill="1" applyAlignment="1">
      <alignment horizontal="center" vertical="top" wrapText="1"/>
    </xf>
    <xf numFmtId="0" fontId="12" fillId="6" borderId="0" xfId="0" applyFont="1" applyFill="1" applyAlignment="1">
      <alignment horizontal="center" vertical="top" wrapText="1"/>
    </xf>
    <xf numFmtId="0" fontId="13" fillId="6" borderId="0" xfId="0" applyFont="1" applyFill="1"/>
    <xf numFmtId="0" fontId="12" fillId="6" borderId="0" xfId="0" applyFont="1" applyFill="1" applyAlignment="1">
      <alignment horizontal="left" vertical="center"/>
    </xf>
    <xf numFmtId="0" fontId="12" fillId="0" borderId="0" xfId="0" applyFont="1" applyAlignment="1">
      <alignment vertical="center"/>
    </xf>
    <xf numFmtId="0" fontId="12" fillId="6" borderId="0" xfId="0" applyFont="1" applyFill="1" applyAlignment="1">
      <alignment horizontal="left"/>
    </xf>
    <xf numFmtId="0" fontId="12" fillId="6" borderId="0" xfId="0" applyFont="1" applyFill="1" applyAlignment="1">
      <alignment vertical="justify"/>
    </xf>
    <xf numFmtId="0" fontId="12" fillId="6" borderId="0" xfId="0" applyFont="1" applyFill="1" applyAlignment="1">
      <alignment vertical="top"/>
    </xf>
    <xf numFmtId="0" fontId="19" fillId="0" borderId="0" xfId="0" applyFont="1"/>
    <xf numFmtId="0" fontId="14" fillId="6" borderId="0" xfId="0" applyFont="1" applyFill="1" applyAlignment="1">
      <alignment vertical="top"/>
    </xf>
    <xf numFmtId="0" fontId="20" fillId="6" borderId="0" xfId="0" applyFont="1" applyFill="1" applyAlignment="1" applyProtection="1">
      <alignment vertical="top" wrapText="1"/>
    </xf>
    <xf numFmtId="0" fontId="12" fillId="0" borderId="0" xfId="0" applyFont="1" applyAlignment="1">
      <alignment vertical="top" wrapText="1"/>
    </xf>
    <xf numFmtId="0" fontId="12" fillId="0" borderId="0" xfId="0" applyFont="1" applyAlignment="1">
      <alignment vertical="top"/>
    </xf>
    <xf numFmtId="164" fontId="12" fillId="0" borderId="0" xfId="0" applyNumberFormat="1" applyFont="1"/>
    <xf numFmtId="2" fontId="12" fillId="0" borderId="0" xfId="0" applyNumberFormat="1" applyFont="1"/>
    <xf numFmtId="0" fontId="23" fillId="0" borderId="0" xfId="0" applyFont="1"/>
    <xf numFmtId="0" fontId="21" fillId="8" borderId="0" xfId="0" applyFont="1" applyFill="1" applyAlignment="1">
      <alignment horizontal="center" vertical="center"/>
    </xf>
    <xf numFmtId="0" fontId="26" fillId="8" borderId="0" xfId="0" applyFont="1" applyFill="1" applyAlignment="1">
      <alignment horizontal="center" vertical="center"/>
    </xf>
    <xf numFmtId="0" fontId="24" fillId="8" borderId="0" xfId="0" applyFont="1" applyFill="1" applyAlignment="1">
      <alignment horizontal="left" vertical="center"/>
    </xf>
    <xf numFmtId="0" fontId="21" fillId="0" borderId="0" xfId="0" applyFont="1" applyAlignment="1">
      <alignment vertical="center"/>
    </xf>
    <xf numFmtId="0" fontId="23" fillId="0" borderId="0" xfId="0" applyFont="1" applyAlignment="1">
      <alignment vertical="center"/>
    </xf>
    <xf numFmtId="0" fontId="27" fillId="0" borderId="0" xfId="0" applyFont="1" applyAlignment="1">
      <alignment horizontal="left" vertical="center"/>
    </xf>
    <xf numFmtId="0" fontId="27" fillId="0" borderId="0" xfId="0" applyFont="1" applyAlignment="1">
      <alignment horizontal="center" vertical="center"/>
    </xf>
    <xf numFmtId="0" fontId="23" fillId="0" borderId="0" xfId="0" applyFont="1" applyAlignment="1">
      <alignment horizontal="center"/>
    </xf>
    <xf numFmtId="0" fontId="21" fillId="0" borderId="0" xfId="0" applyFont="1" applyAlignment="1">
      <alignment horizontal="center" vertical="center"/>
    </xf>
    <xf numFmtId="0" fontId="23" fillId="0" borderId="0" xfId="0" applyFont="1" applyAlignment="1">
      <alignment horizontal="center" vertical="center"/>
    </xf>
    <xf numFmtId="0" fontId="23" fillId="0" borderId="0" xfId="0" applyFont="1" applyAlignment="1">
      <alignment horizontal="left" vertical="center"/>
    </xf>
    <xf numFmtId="2" fontId="23" fillId="0" borderId="0" xfId="0" applyNumberFormat="1" applyFont="1" applyAlignment="1">
      <alignment horizontal="center"/>
    </xf>
    <xf numFmtId="1" fontId="27" fillId="0" borderId="0" xfId="0" applyNumberFormat="1" applyFont="1" applyAlignment="1">
      <alignment horizontal="center" vertical="center"/>
    </xf>
    <xf numFmtId="164" fontId="27" fillId="0" borderId="0" xfId="0" applyNumberFormat="1" applyFont="1" applyAlignment="1">
      <alignment horizontal="center" vertical="center"/>
    </xf>
    <xf numFmtId="164" fontId="23" fillId="0" borderId="0" xfId="0" applyNumberFormat="1" applyFont="1" applyAlignment="1">
      <alignment horizontal="center"/>
    </xf>
    <xf numFmtId="0" fontId="21" fillId="0" borderId="0" xfId="0" applyFont="1" applyAlignment="1">
      <alignment horizontal="left" vertical="center"/>
    </xf>
    <xf numFmtId="0" fontId="30" fillId="0" borderId="0" xfId="0" applyFont="1" applyAlignment="1">
      <alignment horizontal="left"/>
    </xf>
    <xf numFmtId="0" fontId="12" fillId="6" borderId="0" xfId="0" applyFont="1" applyFill="1" applyAlignment="1">
      <alignment horizontal="left" vertical="center"/>
    </xf>
    <xf numFmtId="0" fontId="15" fillId="6" borderId="7" xfId="0" applyFont="1" applyFill="1" applyBorder="1" applyAlignment="1" applyProtection="1">
      <alignment horizontal="center" vertical="distributed"/>
    </xf>
    <xf numFmtId="0" fontId="15" fillId="6" borderId="1" xfId="0" applyFont="1" applyFill="1" applyBorder="1" applyAlignment="1" applyProtection="1">
      <alignment horizontal="center" vertical="distributed"/>
    </xf>
    <xf numFmtId="0" fontId="15" fillId="6" borderId="8" xfId="0" applyFont="1" applyFill="1" applyBorder="1" applyAlignment="1" applyProtection="1">
      <alignment horizontal="center" vertical="distributed"/>
    </xf>
    <xf numFmtId="0" fontId="13" fillId="6" borderId="7" xfId="0" applyFont="1" applyFill="1" applyBorder="1" applyAlignment="1">
      <alignment horizontal="center" vertical="distributed"/>
    </xf>
    <xf numFmtId="0" fontId="13" fillId="6" borderId="8" xfId="0" applyFont="1" applyFill="1" applyBorder="1" applyAlignment="1">
      <alignment horizontal="center" vertical="distributed"/>
    </xf>
    <xf numFmtId="0" fontId="21" fillId="8" borderId="0" xfId="0" applyFont="1" applyFill="1" applyAlignment="1">
      <alignment horizontal="left" vertical="center"/>
    </xf>
    <xf numFmtId="0" fontId="22" fillId="8" borderId="0" xfId="0" applyFont="1" applyFill="1" applyBorder="1" applyAlignment="1">
      <alignment horizontal="center" vertical="center"/>
    </xf>
    <xf numFmtId="0" fontId="21" fillId="8" borderId="0" xfId="0" applyFont="1" applyFill="1" applyAlignment="1">
      <alignment horizontal="center" vertical="center"/>
    </xf>
    <xf numFmtId="0" fontId="24" fillId="8" borderId="0" xfId="0" applyFont="1" applyFill="1" applyAlignment="1">
      <alignment horizontal="left" vertical="center"/>
    </xf>
    <xf numFmtId="0" fontId="25" fillId="8" borderId="0" xfId="0" applyFont="1" applyFill="1" applyAlignment="1">
      <alignment horizontal="left" vertical="center"/>
    </xf>
    <xf numFmtId="0" fontId="1" fillId="6" borderId="0" xfId="1" applyFont="1" applyFill="1" applyAlignment="1">
      <alignment vertical="center"/>
    </xf>
    <xf numFmtId="0" fontId="1" fillId="7" borderId="0" xfId="1" applyFont="1" applyFill="1" applyAlignment="1">
      <alignment vertical="center"/>
    </xf>
    <xf numFmtId="0" fontId="1" fillId="0" borderId="0" xfId="2"/>
    <xf numFmtId="0" fontId="31" fillId="6" borderId="0" xfId="1" applyFont="1" applyFill="1" applyAlignment="1">
      <alignment horizontal="center" vertical="center"/>
    </xf>
    <xf numFmtId="0" fontId="31" fillId="7" borderId="0" xfId="1" applyFont="1" applyFill="1" applyAlignment="1">
      <alignment vertical="center"/>
    </xf>
    <xf numFmtId="0" fontId="32" fillId="7" borderId="0" xfId="1" applyFont="1" applyFill="1" applyAlignment="1">
      <alignment vertical="center"/>
    </xf>
    <xf numFmtId="0" fontId="1" fillId="9" borderId="0" xfId="1" applyFont="1" applyFill="1" applyAlignment="1">
      <alignment vertical="center"/>
    </xf>
    <xf numFmtId="0" fontId="33" fillId="7" borderId="0" xfId="1" applyFont="1" applyFill="1" applyAlignment="1">
      <alignment vertical="center"/>
    </xf>
    <xf numFmtId="0" fontId="34" fillId="7" borderId="0" xfId="1" applyFont="1" applyFill="1" applyAlignment="1">
      <alignment vertical="center"/>
    </xf>
    <xf numFmtId="0" fontId="35" fillId="6" borderId="0" xfId="1" applyFont="1" applyFill="1" applyAlignment="1">
      <alignment vertical="center"/>
    </xf>
    <xf numFmtId="0" fontId="8" fillId="6" borderId="0" xfId="1" applyFont="1" applyFill="1" applyAlignment="1">
      <alignment vertical="center"/>
    </xf>
    <xf numFmtId="0" fontId="8" fillId="7" borderId="0" xfId="1" applyFont="1" applyFill="1" applyAlignment="1">
      <alignment vertical="center"/>
    </xf>
    <xf numFmtId="0" fontId="36" fillId="7" borderId="0" xfId="1" applyFont="1" applyFill="1" applyAlignment="1">
      <alignment vertical="center"/>
    </xf>
    <xf numFmtId="0" fontId="8" fillId="6" borderId="0" xfId="1" applyFont="1" applyFill="1" applyAlignment="1">
      <alignment vertical="center"/>
    </xf>
    <xf numFmtId="164" fontId="8" fillId="6" borderId="0" xfId="1" applyNumberFormat="1" applyFont="1" applyFill="1" applyAlignment="1">
      <alignment horizontal="left" vertical="center"/>
    </xf>
    <xf numFmtId="0" fontId="32" fillId="6" borderId="0" xfId="3" applyFill="1" applyAlignment="1">
      <alignment vertical="center"/>
    </xf>
    <xf numFmtId="0" fontId="37" fillId="7" borderId="0" xfId="1" applyFont="1" applyFill="1" applyAlignment="1">
      <alignment vertical="center"/>
    </xf>
    <xf numFmtId="0" fontId="38" fillId="6" borderId="0" xfId="1" applyFont="1" applyFill="1" applyAlignment="1">
      <alignment vertical="center"/>
    </xf>
    <xf numFmtId="0" fontId="32" fillId="6" borderId="0" xfId="3" applyFill="1" applyAlignment="1">
      <alignment vertical="center"/>
    </xf>
  </cellXfs>
  <cellStyles count="4">
    <cellStyle name="Hyperlink 2" xfId="3" xr:uid="{32CF8F32-866D-4E6F-A0E8-30239CFBF67D}"/>
    <cellStyle name="Normal" xfId="0" builtinId="0"/>
    <cellStyle name="Normal 2" xfId="1" xr:uid="{8A493347-38A3-4382-BE19-2EAC14C40BE6}"/>
    <cellStyle name="Normal 3" xfId="2" xr:uid="{F93B123D-BDBE-49AA-9AF6-D7DDE46A984A}"/>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1</xdr:rowOff>
    </xdr:from>
    <xdr:to>
      <xdr:col>4</xdr:col>
      <xdr:colOff>14325</xdr:colOff>
      <xdr:row>12</xdr:row>
      <xdr:rowOff>38212</xdr:rowOff>
    </xdr:to>
    <xdr:pic>
      <xdr:nvPicPr>
        <xdr:cNvPr id="2" name="Picture 1">
          <a:extLst>
            <a:ext uri="{FF2B5EF4-FFF2-40B4-BE49-F238E27FC236}">
              <a16:creationId xmlns:a16="http://schemas.microsoft.com/office/drawing/2014/main" id="{4FD86415-49B3-49F7-96E3-69C7E7FF675F}"/>
            </a:ext>
          </a:extLst>
        </xdr:cNvPr>
        <xdr:cNvPicPr>
          <a:picLocks noChangeAspect="1"/>
        </xdr:cNvPicPr>
      </xdr:nvPicPr>
      <xdr:blipFill>
        <a:blip xmlns:r="http://schemas.openxmlformats.org/officeDocument/2006/relationships" r:embed="rId1"/>
        <a:stretch>
          <a:fillRect/>
        </a:stretch>
      </xdr:blipFill>
      <xdr:spPr>
        <a:xfrm>
          <a:off x="9525" y="1"/>
          <a:ext cx="5796000" cy="2324211"/>
        </a:xfrm>
        <a:prstGeom prst="rect">
          <a:avLst/>
        </a:prstGeom>
      </xdr:spPr>
    </xdr:pic>
    <xdr:clientData/>
  </xdr:twoCellAnchor>
  <xdr:twoCellAnchor editAs="oneCell">
    <xdr:from>
      <xdr:col>0</xdr:col>
      <xdr:colOff>19050</xdr:colOff>
      <xdr:row>38</xdr:row>
      <xdr:rowOff>0</xdr:rowOff>
    </xdr:from>
    <xdr:to>
      <xdr:col>1</xdr:col>
      <xdr:colOff>2683</xdr:colOff>
      <xdr:row>41</xdr:row>
      <xdr:rowOff>4500</xdr:rowOff>
    </xdr:to>
    <xdr:pic>
      <xdr:nvPicPr>
        <xdr:cNvPr id="3" name="Picture 2">
          <a:extLst>
            <a:ext uri="{FF2B5EF4-FFF2-40B4-BE49-F238E27FC236}">
              <a16:creationId xmlns:a16="http://schemas.microsoft.com/office/drawing/2014/main" id="{96D82ECE-854A-4EC6-87A6-56F7AF7BA6F4}"/>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4620" t="8935" r="7748" b="12927"/>
        <a:stretch/>
      </xdr:blipFill>
      <xdr:spPr>
        <a:xfrm>
          <a:off x="19050" y="8810625"/>
          <a:ext cx="1431433" cy="576000"/>
        </a:xfrm>
        <a:prstGeom prst="rect">
          <a:avLst/>
        </a:prstGeom>
      </xdr:spPr>
    </xdr:pic>
    <xdr:clientData/>
  </xdr:twoCellAnchor>
  <xdr:twoCellAnchor editAs="oneCell">
    <xdr:from>
      <xdr:col>1</xdr:col>
      <xdr:colOff>509323</xdr:colOff>
      <xdr:row>38</xdr:row>
      <xdr:rowOff>0</xdr:rowOff>
    </xdr:from>
    <xdr:to>
      <xdr:col>2</xdr:col>
      <xdr:colOff>312511</xdr:colOff>
      <xdr:row>41</xdr:row>
      <xdr:rowOff>4500</xdr:rowOff>
    </xdr:to>
    <xdr:pic>
      <xdr:nvPicPr>
        <xdr:cNvPr id="4" name="Picture 3">
          <a:extLst>
            <a:ext uri="{FF2B5EF4-FFF2-40B4-BE49-F238E27FC236}">
              <a16:creationId xmlns:a16="http://schemas.microsoft.com/office/drawing/2014/main" id="{548F5DE4-8FCC-448F-A1EB-9A9DFF3A3C6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57123" y="8810625"/>
          <a:ext cx="1250988" cy="576000"/>
        </a:xfrm>
        <a:prstGeom prst="rect">
          <a:avLst/>
        </a:prstGeom>
      </xdr:spPr>
    </xdr:pic>
    <xdr:clientData/>
  </xdr:twoCellAnchor>
  <xdr:twoCellAnchor editAs="oneCell">
    <xdr:from>
      <xdr:col>2</xdr:col>
      <xdr:colOff>838201</xdr:colOff>
      <xdr:row>38</xdr:row>
      <xdr:rowOff>0</xdr:rowOff>
    </xdr:from>
    <xdr:to>
      <xdr:col>3</xdr:col>
      <xdr:colOff>1408474</xdr:colOff>
      <xdr:row>41</xdr:row>
      <xdr:rowOff>4500</xdr:rowOff>
    </xdr:to>
    <xdr:pic>
      <xdr:nvPicPr>
        <xdr:cNvPr id="5" name="Picture 4">
          <a:extLst>
            <a:ext uri="{FF2B5EF4-FFF2-40B4-BE49-F238E27FC236}">
              <a16:creationId xmlns:a16="http://schemas.microsoft.com/office/drawing/2014/main" id="{D8234182-09BD-4159-9F3A-9D7B6B864AC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733801" y="8810625"/>
          <a:ext cx="2018073" cy="576000"/>
        </a:xfrm>
        <a:prstGeom prst="rect">
          <a:avLst/>
        </a:prstGeom>
      </xdr:spPr>
    </xdr:pic>
    <xdr:clientData/>
  </xdr:twoCellAnchor>
  <xdr:twoCellAnchor editAs="oneCell">
    <xdr:from>
      <xdr:col>2</xdr:col>
      <xdr:colOff>732675</xdr:colOff>
      <xdr:row>33</xdr:row>
      <xdr:rowOff>104775</xdr:rowOff>
    </xdr:from>
    <xdr:to>
      <xdr:col>3</xdr:col>
      <xdr:colOff>685800</xdr:colOff>
      <xdr:row>36</xdr:row>
      <xdr:rowOff>109275</xdr:rowOff>
    </xdr:to>
    <xdr:pic>
      <xdr:nvPicPr>
        <xdr:cNvPr id="6" name="Picture 5">
          <a:extLst>
            <a:ext uri="{FF2B5EF4-FFF2-40B4-BE49-F238E27FC236}">
              <a16:creationId xmlns:a16="http://schemas.microsoft.com/office/drawing/2014/main" id="{CD037FFE-7256-44EC-ABAD-B1C9728D44C1}"/>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1369" t="6565" r="4012" b="6338"/>
        <a:stretch/>
      </xdr:blipFill>
      <xdr:spPr>
        <a:xfrm>
          <a:off x="3628275" y="7962900"/>
          <a:ext cx="1400925" cy="576000"/>
        </a:xfrm>
        <a:prstGeom prst="rect">
          <a:avLst/>
        </a:prstGeom>
      </xdr:spPr>
    </xdr:pic>
    <xdr:clientData/>
  </xdr:twoCellAnchor>
  <xdr:twoCellAnchor editAs="oneCell">
    <xdr:from>
      <xdr:col>0</xdr:col>
      <xdr:colOff>666750</xdr:colOff>
      <xdr:row>34</xdr:row>
      <xdr:rowOff>28575</xdr:rowOff>
    </xdr:from>
    <xdr:to>
      <xdr:col>1</xdr:col>
      <xdr:colOff>895350</xdr:colOff>
      <xdr:row>36</xdr:row>
      <xdr:rowOff>76200</xdr:rowOff>
    </xdr:to>
    <xdr:pic>
      <xdr:nvPicPr>
        <xdr:cNvPr id="7" name="Picture 6">
          <a:extLst>
            <a:ext uri="{FF2B5EF4-FFF2-40B4-BE49-F238E27FC236}">
              <a16:creationId xmlns:a16="http://schemas.microsoft.com/office/drawing/2014/main" id="{CEBA0258-370A-493B-81F7-64B4FD99D324}"/>
            </a:ext>
            <a:ext uri="{147F2762-F138-4A5C-976F-8EAC2B608ADB}">
              <a16:predDERef xmlns:a16="http://schemas.microsoft.com/office/drawing/2014/main" pred="{B1489C0F-1609-4587-A5BA-D0B99739EA08}"/>
            </a:ext>
          </a:extLst>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l="4000" t="26200" r="4000" b="26199"/>
        <a:stretch/>
      </xdr:blipFill>
      <xdr:spPr bwMode="auto">
        <a:xfrm>
          <a:off x="666750" y="8077200"/>
          <a:ext cx="1676400"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ex/Documents/MANRID/ResLab/Playground/Excel%20VBA%20Tools/Cover%20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reativecommons.org/licenses/by-nc-sa/4.0/" TargetMode="External"/><Relationship Id="rId1" Type="http://schemas.openxmlformats.org/officeDocument/2006/relationships/hyperlink" Target="https://github.com/MaREI-EPMG/TIMES-Ireland-model" TargetMode="Externa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39E4E-7369-4706-9680-A5A05886FC0F}">
  <sheetPr codeName="Sheet5"/>
  <dimension ref="A1:Z99"/>
  <sheetViews>
    <sheetView showGridLines="0" tabSelected="1" zoomScaleNormal="100" workbookViewId="0">
      <selection activeCell="I10" sqref="I10"/>
    </sheetView>
  </sheetViews>
  <sheetFormatPr defaultColWidth="8.85546875" defaultRowHeight="15" x14ac:dyDescent="0.25"/>
  <cols>
    <col min="1" max="4" width="21.7109375" style="131" customWidth="1"/>
    <col min="5" max="6" width="14.140625" style="131" customWidth="1"/>
    <col min="7" max="7" width="12.140625" style="131" customWidth="1"/>
    <col min="8" max="10" width="8.140625" style="131" customWidth="1"/>
    <col min="11" max="11" width="9.7109375" style="131" customWidth="1"/>
    <col min="12" max="12" width="8.140625" style="131" customWidth="1"/>
    <col min="13" max="13" width="10" style="131" customWidth="1"/>
    <col min="14" max="14" width="11.42578125" style="131" customWidth="1"/>
    <col min="15" max="15" width="13.42578125" style="131" customWidth="1"/>
    <col min="16" max="16384" width="8.85546875" style="131"/>
  </cols>
  <sheetData>
    <row r="1" spans="1:26" x14ac:dyDescent="0.25">
      <c r="A1" s="129"/>
      <c r="B1" s="129"/>
      <c r="C1" s="129"/>
      <c r="D1" s="129"/>
      <c r="E1" s="130"/>
      <c r="F1" s="130"/>
      <c r="G1" s="130"/>
      <c r="H1" s="130"/>
      <c r="I1" s="130"/>
      <c r="J1" s="130"/>
      <c r="K1" s="130"/>
      <c r="L1" s="130"/>
      <c r="M1" s="130"/>
      <c r="N1" s="130"/>
      <c r="O1" s="130"/>
      <c r="P1" s="130"/>
      <c r="Q1" s="130"/>
      <c r="R1" s="130"/>
      <c r="S1" s="130"/>
      <c r="T1" s="130"/>
      <c r="U1" s="130"/>
      <c r="V1" s="130"/>
      <c r="W1" s="130"/>
      <c r="X1" s="130"/>
      <c r="Y1" s="130"/>
      <c r="Z1" s="130"/>
    </row>
    <row r="2" spans="1:26" x14ac:dyDescent="0.25">
      <c r="A2" s="129"/>
      <c r="B2" s="129"/>
      <c r="C2" s="129"/>
      <c r="D2" s="129"/>
      <c r="E2" s="130"/>
      <c r="F2" s="130"/>
      <c r="G2" s="130"/>
      <c r="H2" s="130"/>
      <c r="I2" s="130"/>
      <c r="J2" s="130"/>
      <c r="K2" s="130"/>
      <c r="L2" s="130"/>
      <c r="M2" s="130"/>
      <c r="N2" s="130"/>
      <c r="O2" s="130"/>
      <c r="P2" s="130"/>
      <c r="Q2" s="130"/>
      <c r="R2" s="130"/>
      <c r="S2" s="130"/>
      <c r="T2" s="130"/>
      <c r="U2" s="130"/>
      <c r="V2" s="130"/>
      <c r="W2" s="130"/>
      <c r="X2" s="130"/>
      <c r="Y2" s="130"/>
      <c r="Z2" s="130"/>
    </row>
    <row r="3" spans="1:26" x14ac:dyDescent="0.25">
      <c r="A3" s="129"/>
      <c r="B3" s="129"/>
      <c r="C3" s="129"/>
      <c r="D3" s="129"/>
      <c r="E3" s="130"/>
      <c r="F3" s="130"/>
      <c r="G3" s="130"/>
      <c r="H3" s="130"/>
      <c r="I3" s="130"/>
      <c r="J3" s="130"/>
      <c r="K3" s="130"/>
      <c r="L3" s="130"/>
      <c r="M3" s="130"/>
      <c r="N3" s="130"/>
      <c r="O3" s="130"/>
      <c r="P3" s="130"/>
      <c r="Q3" s="130"/>
      <c r="R3" s="130"/>
      <c r="S3" s="130"/>
      <c r="T3" s="130"/>
      <c r="U3" s="130"/>
      <c r="V3" s="130"/>
      <c r="W3" s="130"/>
      <c r="X3" s="130"/>
      <c r="Y3" s="130"/>
      <c r="Z3" s="130"/>
    </row>
    <row r="4" spans="1:26" x14ac:dyDescent="0.25">
      <c r="A4" s="129"/>
      <c r="B4" s="129"/>
      <c r="C4" s="129"/>
      <c r="D4" s="129"/>
      <c r="E4" s="130"/>
      <c r="F4" s="130"/>
      <c r="G4" s="130"/>
      <c r="H4" s="130"/>
      <c r="I4" s="130"/>
      <c r="J4" s="130"/>
      <c r="K4" s="130"/>
      <c r="L4" s="130"/>
      <c r="M4" s="130"/>
      <c r="N4" s="130"/>
      <c r="O4" s="130"/>
      <c r="P4" s="130"/>
      <c r="Q4" s="130"/>
      <c r="R4" s="130"/>
      <c r="S4" s="130"/>
      <c r="T4" s="130"/>
      <c r="U4" s="130"/>
      <c r="V4" s="130"/>
      <c r="W4" s="130"/>
      <c r="X4" s="130"/>
      <c r="Y4" s="130"/>
      <c r="Z4" s="130"/>
    </row>
    <row r="5" spans="1:26" x14ac:dyDescent="0.25">
      <c r="A5" s="129"/>
      <c r="B5" s="129"/>
      <c r="C5" s="129"/>
      <c r="D5" s="129"/>
      <c r="E5" s="130"/>
      <c r="F5" s="130"/>
      <c r="G5" s="130"/>
      <c r="H5" s="130"/>
      <c r="I5" s="130"/>
      <c r="J5" s="130"/>
      <c r="K5" s="130"/>
      <c r="L5" s="130"/>
      <c r="M5" s="130"/>
      <c r="N5" s="130"/>
      <c r="O5" s="130"/>
      <c r="P5" s="130"/>
      <c r="Q5" s="130"/>
      <c r="R5" s="130"/>
      <c r="S5" s="130"/>
      <c r="T5" s="130"/>
      <c r="U5" s="130"/>
      <c r="V5" s="130"/>
      <c r="W5" s="130"/>
      <c r="X5" s="130"/>
      <c r="Y5" s="130"/>
      <c r="Z5" s="130"/>
    </row>
    <row r="6" spans="1:26" x14ac:dyDescent="0.25">
      <c r="A6" s="129"/>
      <c r="B6" s="129"/>
      <c r="C6" s="129"/>
      <c r="D6" s="129"/>
      <c r="E6" s="130"/>
      <c r="F6" s="130"/>
      <c r="G6" s="130"/>
      <c r="H6" s="130"/>
      <c r="I6" s="130"/>
      <c r="J6" s="130"/>
      <c r="K6" s="130"/>
      <c r="L6" s="130"/>
      <c r="M6" s="130"/>
      <c r="N6" s="130"/>
      <c r="O6" s="130"/>
      <c r="P6" s="130"/>
      <c r="Q6" s="130"/>
      <c r="R6" s="130"/>
      <c r="S6" s="130"/>
      <c r="T6" s="130"/>
      <c r="U6" s="130"/>
      <c r="V6" s="130"/>
      <c r="W6" s="130"/>
      <c r="X6" s="130"/>
      <c r="Y6" s="130"/>
      <c r="Z6" s="130"/>
    </row>
    <row r="7" spans="1:26" x14ac:dyDescent="0.25">
      <c r="A7" s="129"/>
      <c r="B7" s="129"/>
      <c r="C7" s="129"/>
      <c r="D7" s="129"/>
      <c r="E7" s="130"/>
      <c r="F7" s="130"/>
      <c r="G7" s="130"/>
      <c r="H7" s="130"/>
      <c r="I7" s="130"/>
      <c r="J7" s="130"/>
      <c r="K7" s="130"/>
      <c r="L7" s="130"/>
      <c r="M7" s="130"/>
      <c r="N7" s="130"/>
      <c r="O7" s="130"/>
      <c r="P7" s="130"/>
      <c r="Q7" s="130"/>
      <c r="R7" s="130"/>
      <c r="S7" s="130"/>
      <c r="T7" s="130"/>
      <c r="U7" s="130"/>
      <c r="V7" s="130"/>
      <c r="W7" s="130"/>
      <c r="X7" s="130"/>
      <c r="Y7" s="130"/>
      <c r="Z7" s="130"/>
    </row>
    <row r="8" spans="1:26" x14ac:dyDescent="0.25">
      <c r="A8" s="129"/>
      <c r="B8" s="129"/>
      <c r="C8" s="129"/>
      <c r="D8" s="129"/>
      <c r="E8" s="130"/>
      <c r="F8" s="130"/>
      <c r="G8" s="130"/>
      <c r="H8" s="130"/>
      <c r="I8" s="130"/>
      <c r="J8" s="130"/>
      <c r="K8" s="130"/>
      <c r="L8" s="130"/>
      <c r="M8" s="130"/>
      <c r="N8" s="130"/>
      <c r="O8" s="130"/>
      <c r="P8" s="130"/>
      <c r="Q8" s="130"/>
      <c r="R8" s="130"/>
      <c r="S8" s="130"/>
      <c r="T8" s="130"/>
      <c r="U8" s="130"/>
      <c r="V8" s="130"/>
      <c r="W8" s="130"/>
      <c r="X8" s="130"/>
      <c r="Y8" s="130"/>
      <c r="Z8" s="130"/>
    </row>
    <row r="9" spans="1:26" x14ac:dyDescent="0.25">
      <c r="A9" s="129"/>
      <c r="B9" s="129"/>
      <c r="C9" s="129"/>
      <c r="D9" s="129"/>
      <c r="E9" s="130"/>
      <c r="F9" s="130"/>
      <c r="G9" s="130"/>
      <c r="H9" s="130"/>
      <c r="I9" s="130"/>
      <c r="J9" s="130"/>
      <c r="K9" s="130"/>
      <c r="L9" s="130"/>
      <c r="M9" s="130"/>
      <c r="N9" s="130"/>
      <c r="O9" s="130"/>
      <c r="P9" s="130"/>
      <c r="Q9" s="130"/>
      <c r="R9" s="130"/>
      <c r="S9" s="130"/>
      <c r="T9" s="130"/>
      <c r="U9" s="130"/>
      <c r="V9" s="130"/>
      <c r="W9" s="130"/>
      <c r="X9" s="130"/>
      <c r="Y9" s="130"/>
      <c r="Z9" s="130"/>
    </row>
    <row r="10" spans="1:26" x14ac:dyDescent="0.25">
      <c r="A10" s="129"/>
      <c r="B10" s="129"/>
      <c r="C10" s="129"/>
      <c r="D10" s="129"/>
      <c r="E10" s="130"/>
      <c r="F10" s="130"/>
      <c r="G10" s="130"/>
      <c r="H10" s="130"/>
      <c r="I10" s="130"/>
      <c r="J10" s="130"/>
      <c r="K10" s="130"/>
      <c r="L10" s="130"/>
      <c r="M10" s="130"/>
      <c r="N10" s="130"/>
      <c r="O10" s="130"/>
      <c r="P10" s="130"/>
      <c r="Q10" s="130"/>
      <c r="R10" s="130"/>
      <c r="S10" s="130"/>
      <c r="T10" s="130"/>
      <c r="U10" s="130"/>
      <c r="V10" s="130"/>
      <c r="W10" s="130"/>
      <c r="X10" s="130"/>
      <c r="Y10" s="130"/>
      <c r="Z10" s="130"/>
    </row>
    <row r="11" spans="1:26" x14ac:dyDescent="0.25">
      <c r="A11" s="129"/>
      <c r="B11" s="129"/>
      <c r="C11" s="129"/>
      <c r="D11" s="129"/>
      <c r="E11" s="130"/>
      <c r="F11" s="130"/>
      <c r="G11" s="130"/>
      <c r="H11" s="130"/>
      <c r="I11" s="130"/>
      <c r="J11" s="130"/>
      <c r="K11" s="130"/>
      <c r="L11" s="130"/>
      <c r="M11" s="130"/>
      <c r="N11" s="130"/>
      <c r="O11" s="130"/>
      <c r="P11" s="130"/>
      <c r="Q11" s="130"/>
      <c r="R11" s="130"/>
      <c r="S11" s="130"/>
      <c r="T11" s="130"/>
      <c r="U11" s="130"/>
      <c r="V11" s="130"/>
      <c r="W11" s="130"/>
      <c r="X11" s="130"/>
      <c r="Y11" s="130"/>
      <c r="Z11" s="130"/>
    </row>
    <row r="12" spans="1:26" x14ac:dyDescent="0.25">
      <c r="A12" s="129"/>
      <c r="B12" s="129"/>
      <c r="C12" s="129"/>
      <c r="D12" s="129"/>
      <c r="E12" s="130"/>
      <c r="F12" s="130"/>
      <c r="G12" s="130"/>
      <c r="H12" s="130"/>
      <c r="I12" s="130"/>
      <c r="J12" s="130"/>
      <c r="K12" s="130"/>
      <c r="L12" s="130"/>
      <c r="M12" s="130"/>
      <c r="N12" s="130"/>
      <c r="O12" s="130"/>
      <c r="P12" s="130"/>
      <c r="Q12" s="130"/>
      <c r="R12" s="130"/>
      <c r="S12" s="130"/>
      <c r="T12" s="130"/>
      <c r="U12" s="130"/>
      <c r="V12" s="130"/>
      <c r="W12" s="130"/>
      <c r="X12" s="130"/>
      <c r="Y12" s="130"/>
      <c r="Z12" s="130"/>
    </row>
    <row r="13" spans="1:26" x14ac:dyDescent="0.25">
      <c r="A13" s="129"/>
      <c r="B13" s="129"/>
      <c r="C13" s="129"/>
      <c r="D13" s="129"/>
      <c r="E13" s="130"/>
      <c r="F13" s="130"/>
      <c r="G13" s="130"/>
      <c r="H13" s="130"/>
      <c r="I13" s="130"/>
      <c r="J13" s="130"/>
      <c r="K13" s="130"/>
      <c r="L13" s="130"/>
      <c r="M13" s="130"/>
      <c r="N13" s="130"/>
      <c r="O13" s="130"/>
      <c r="P13" s="130"/>
      <c r="Q13" s="130"/>
      <c r="R13" s="130"/>
      <c r="S13" s="130"/>
      <c r="T13" s="130"/>
      <c r="U13" s="130"/>
      <c r="V13" s="130"/>
      <c r="W13" s="130"/>
      <c r="X13" s="130"/>
      <c r="Y13" s="130"/>
      <c r="Z13" s="130"/>
    </row>
    <row r="14" spans="1:26" x14ac:dyDescent="0.25">
      <c r="A14" s="129"/>
      <c r="B14" s="129"/>
      <c r="C14" s="129"/>
      <c r="D14" s="129"/>
      <c r="E14" s="130"/>
      <c r="F14" s="130"/>
      <c r="G14" s="130"/>
      <c r="H14" s="130"/>
      <c r="I14" s="130"/>
      <c r="J14" s="130"/>
      <c r="K14" s="130"/>
      <c r="L14" s="130"/>
      <c r="M14" s="130"/>
      <c r="N14" s="130"/>
      <c r="O14" s="130"/>
      <c r="P14" s="130"/>
      <c r="Q14" s="130"/>
      <c r="R14" s="130"/>
      <c r="S14" s="130"/>
      <c r="T14" s="130"/>
      <c r="U14" s="130"/>
      <c r="V14" s="130"/>
      <c r="W14" s="130"/>
      <c r="X14" s="130"/>
      <c r="Y14" s="130"/>
      <c r="Z14" s="130"/>
    </row>
    <row r="15" spans="1:26" x14ac:dyDescent="0.25">
      <c r="A15" s="129"/>
      <c r="B15" s="129"/>
      <c r="C15" s="129"/>
      <c r="D15" s="129"/>
      <c r="E15" s="130"/>
      <c r="F15" s="130"/>
      <c r="G15" s="130"/>
      <c r="H15" s="130"/>
      <c r="I15" s="130"/>
      <c r="J15" s="130"/>
      <c r="K15" s="130"/>
      <c r="L15" s="130"/>
      <c r="M15" s="130"/>
      <c r="N15" s="130"/>
      <c r="O15" s="130"/>
      <c r="P15" s="130"/>
      <c r="Q15" s="130"/>
      <c r="R15" s="130"/>
      <c r="S15" s="130"/>
      <c r="T15" s="130"/>
      <c r="U15" s="130"/>
      <c r="V15" s="130"/>
      <c r="W15" s="130"/>
      <c r="X15" s="130"/>
      <c r="Y15" s="130"/>
      <c r="Z15" s="130"/>
    </row>
    <row r="16" spans="1:26" ht="102.75" customHeight="1" x14ac:dyDescent="0.25">
      <c r="A16" s="132" t="s">
        <v>266</v>
      </c>
      <c r="B16" s="132"/>
      <c r="C16" s="132"/>
      <c r="D16" s="132"/>
      <c r="E16" s="133"/>
      <c r="F16" s="133"/>
      <c r="G16" s="134"/>
      <c r="H16" s="134"/>
      <c r="I16" s="134"/>
      <c r="J16" s="134"/>
      <c r="K16" s="134"/>
      <c r="L16" s="134"/>
      <c r="M16" s="130"/>
      <c r="N16" s="130"/>
      <c r="O16" s="130"/>
      <c r="P16" s="130"/>
      <c r="Q16" s="130"/>
      <c r="R16" s="130"/>
      <c r="S16" s="130"/>
      <c r="T16" s="130"/>
      <c r="U16" s="130"/>
      <c r="V16" s="130"/>
      <c r="W16" s="130"/>
      <c r="X16" s="130"/>
      <c r="Y16" s="130"/>
      <c r="Z16" s="130"/>
    </row>
    <row r="17" spans="1:26" ht="17.25" customHeight="1" x14ac:dyDescent="0.25">
      <c r="A17" s="135"/>
      <c r="B17" s="135"/>
      <c r="C17" s="135"/>
      <c r="D17" s="135"/>
      <c r="E17" s="130"/>
      <c r="F17" s="130"/>
      <c r="G17" s="130"/>
      <c r="H17" s="130"/>
      <c r="I17" s="130"/>
      <c r="J17" s="130"/>
      <c r="K17" s="130"/>
      <c r="L17" s="130"/>
      <c r="M17" s="130"/>
      <c r="N17" s="130"/>
      <c r="O17" s="130"/>
      <c r="P17" s="130"/>
      <c r="Q17" s="130"/>
      <c r="R17" s="130"/>
      <c r="S17" s="130"/>
      <c r="T17" s="130"/>
      <c r="U17" s="130"/>
      <c r="V17" s="130"/>
      <c r="W17" s="130"/>
      <c r="X17" s="130"/>
      <c r="Y17" s="130"/>
      <c r="Z17" s="130"/>
    </row>
    <row r="18" spans="1:26" ht="17.25" customHeight="1" x14ac:dyDescent="0.25">
      <c r="A18" s="135"/>
      <c r="B18" s="135"/>
      <c r="C18" s="135"/>
      <c r="D18" s="135"/>
      <c r="E18" s="136"/>
      <c r="F18" s="136"/>
      <c r="G18" s="137"/>
      <c r="H18" s="137"/>
      <c r="I18" s="137"/>
      <c r="J18" s="137"/>
      <c r="K18" s="137"/>
      <c r="L18" s="137"/>
      <c r="M18" s="130"/>
      <c r="N18" s="130"/>
      <c r="O18" s="130"/>
      <c r="P18" s="130"/>
      <c r="Q18" s="130"/>
      <c r="R18" s="130"/>
      <c r="S18" s="130"/>
      <c r="T18" s="130"/>
      <c r="U18" s="130"/>
      <c r="V18" s="130"/>
      <c r="W18" s="130"/>
      <c r="X18" s="130"/>
      <c r="Y18" s="130"/>
      <c r="Z18" s="130"/>
    </row>
    <row r="19" spans="1:26" ht="17.25" customHeight="1" x14ac:dyDescent="0.25">
      <c r="A19" s="138" t="s">
        <v>267</v>
      </c>
      <c r="B19" s="139" t="s">
        <v>268</v>
      </c>
      <c r="C19" s="139"/>
      <c r="D19" s="139"/>
      <c r="E19" s="140"/>
      <c r="F19" s="140"/>
      <c r="G19" s="141"/>
      <c r="H19" s="141"/>
      <c r="I19" s="141"/>
      <c r="J19" s="141"/>
      <c r="K19" s="141"/>
      <c r="L19" s="141"/>
      <c r="M19" s="130"/>
      <c r="N19" s="130"/>
      <c r="O19" s="130"/>
      <c r="P19" s="130"/>
      <c r="Q19" s="130"/>
      <c r="R19" s="130"/>
      <c r="S19" s="130"/>
      <c r="T19" s="130"/>
      <c r="U19" s="130"/>
      <c r="V19" s="130"/>
      <c r="W19" s="130"/>
      <c r="X19" s="130"/>
      <c r="Y19" s="130"/>
      <c r="Z19" s="130"/>
    </row>
    <row r="20" spans="1:26" ht="17.25" customHeight="1" x14ac:dyDescent="0.25">
      <c r="A20" s="138" t="s">
        <v>269</v>
      </c>
      <c r="B20" s="139" t="s">
        <v>270</v>
      </c>
      <c r="C20" s="139"/>
      <c r="D20" s="139"/>
      <c r="E20" s="140"/>
      <c r="F20" s="140"/>
      <c r="G20" s="141"/>
      <c r="H20" s="141"/>
      <c r="I20" s="141"/>
      <c r="J20" s="141"/>
      <c r="K20" s="141"/>
      <c r="L20" s="141"/>
      <c r="M20" s="130"/>
      <c r="N20" s="130"/>
      <c r="O20" s="130"/>
      <c r="P20" s="130"/>
      <c r="Q20" s="130"/>
      <c r="R20" s="130"/>
      <c r="S20" s="130"/>
      <c r="T20" s="130"/>
      <c r="U20" s="130"/>
      <c r="V20" s="130"/>
      <c r="W20" s="130"/>
      <c r="X20" s="130"/>
      <c r="Y20" s="130"/>
      <c r="Z20" s="130"/>
    </row>
    <row r="21" spans="1:26" ht="17.25" customHeight="1" x14ac:dyDescent="0.25">
      <c r="A21" s="138" t="s">
        <v>271</v>
      </c>
      <c r="B21" s="142" t="s">
        <v>272</v>
      </c>
      <c r="C21" s="142"/>
      <c r="D21" s="142"/>
      <c r="E21" s="140"/>
      <c r="F21" s="140"/>
      <c r="G21" s="141"/>
      <c r="H21" s="141"/>
      <c r="I21" s="141"/>
      <c r="J21" s="141"/>
      <c r="K21" s="141"/>
      <c r="L21" s="141"/>
      <c r="M21" s="130"/>
      <c r="N21" s="130"/>
      <c r="O21" s="130"/>
      <c r="P21" s="130"/>
      <c r="Q21" s="130"/>
      <c r="R21" s="130"/>
      <c r="S21" s="130"/>
      <c r="T21" s="130"/>
      <c r="U21" s="130"/>
      <c r="V21" s="130"/>
      <c r="W21" s="130"/>
      <c r="X21" s="130"/>
      <c r="Y21" s="130"/>
      <c r="Z21" s="130"/>
    </row>
    <row r="22" spans="1:26" ht="17.25" customHeight="1" x14ac:dyDescent="0.25">
      <c r="A22" s="138"/>
      <c r="B22" s="142"/>
      <c r="C22" s="142"/>
      <c r="D22" s="142"/>
      <c r="E22" s="140"/>
      <c r="F22" s="140"/>
      <c r="G22" s="141"/>
      <c r="H22" s="141"/>
      <c r="I22" s="141"/>
      <c r="J22" s="141"/>
      <c r="K22" s="141"/>
      <c r="L22" s="141"/>
      <c r="M22" s="130"/>
      <c r="N22" s="130"/>
      <c r="O22" s="130"/>
      <c r="P22" s="130"/>
      <c r="Q22" s="130"/>
      <c r="R22" s="130"/>
      <c r="S22" s="130"/>
      <c r="T22" s="130"/>
      <c r="U22" s="130"/>
      <c r="V22" s="130"/>
      <c r="W22" s="130"/>
      <c r="X22" s="130"/>
      <c r="Y22" s="130"/>
      <c r="Z22" s="130"/>
    </row>
    <row r="23" spans="1:26" ht="17.25" customHeight="1" x14ac:dyDescent="0.25">
      <c r="A23" s="138" t="s">
        <v>273</v>
      </c>
      <c r="B23" s="139" t="s">
        <v>274</v>
      </c>
      <c r="C23" s="139"/>
      <c r="D23" s="139"/>
      <c r="E23" s="130"/>
      <c r="F23" s="130"/>
      <c r="G23" s="130"/>
      <c r="H23" s="130"/>
      <c r="I23" s="130"/>
      <c r="J23" s="130"/>
      <c r="K23" s="130"/>
      <c r="L23" s="130"/>
      <c r="M23" s="130"/>
      <c r="N23" s="130"/>
      <c r="O23" s="130"/>
      <c r="P23" s="130"/>
      <c r="Q23" s="130"/>
      <c r="R23" s="130"/>
      <c r="S23" s="130"/>
      <c r="T23" s="130"/>
      <c r="U23" s="130"/>
      <c r="V23" s="130"/>
      <c r="W23" s="130"/>
      <c r="X23" s="130"/>
      <c r="Y23" s="130"/>
      <c r="Z23" s="130"/>
    </row>
    <row r="24" spans="1:26" ht="17.25" customHeight="1" x14ac:dyDescent="0.25">
      <c r="A24" s="138"/>
      <c r="B24" s="142"/>
      <c r="C24" s="142"/>
      <c r="D24" s="142"/>
      <c r="E24" s="130"/>
      <c r="F24" s="130"/>
      <c r="G24" s="130"/>
      <c r="H24" s="130"/>
      <c r="I24" s="130"/>
      <c r="J24" s="130"/>
      <c r="K24" s="130"/>
      <c r="L24" s="130"/>
      <c r="M24" s="130"/>
      <c r="N24" s="130"/>
      <c r="O24" s="130"/>
      <c r="P24" s="130"/>
      <c r="Q24" s="130"/>
      <c r="R24" s="130"/>
      <c r="S24" s="130"/>
      <c r="T24" s="130"/>
      <c r="U24" s="130"/>
      <c r="V24" s="130"/>
      <c r="W24" s="130"/>
      <c r="X24" s="130"/>
      <c r="Y24" s="130"/>
      <c r="Z24" s="130"/>
    </row>
    <row r="25" spans="1:26" ht="17.25" customHeight="1" x14ac:dyDescent="0.25">
      <c r="A25" s="138"/>
      <c r="B25" s="142"/>
      <c r="C25" s="142"/>
      <c r="D25" s="142"/>
      <c r="E25" s="130"/>
      <c r="F25" s="130"/>
      <c r="G25" s="130"/>
      <c r="H25" s="130"/>
      <c r="I25" s="130"/>
      <c r="J25" s="130"/>
      <c r="K25" s="130"/>
      <c r="L25" s="130"/>
      <c r="M25" s="130"/>
      <c r="N25" s="130"/>
      <c r="O25" s="130"/>
      <c r="P25" s="130"/>
      <c r="Q25" s="130"/>
      <c r="R25" s="130"/>
      <c r="S25" s="130"/>
      <c r="T25" s="130"/>
      <c r="U25" s="130"/>
      <c r="V25" s="130"/>
      <c r="W25" s="130"/>
      <c r="X25" s="130"/>
      <c r="Y25" s="130"/>
      <c r="Z25" s="130"/>
    </row>
    <row r="26" spans="1:26" ht="17.25" customHeight="1" x14ac:dyDescent="0.25">
      <c r="A26" s="138" t="s">
        <v>275</v>
      </c>
      <c r="B26" s="139" t="s">
        <v>274</v>
      </c>
      <c r="C26" s="139"/>
      <c r="D26" s="139"/>
      <c r="E26" s="130"/>
      <c r="F26" s="130"/>
      <c r="G26" s="130"/>
      <c r="H26" s="130"/>
      <c r="I26" s="130"/>
      <c r="J26" s="130"/>
      <c r="K26" s="130"/>
      <c r="L26" s="130"/>
      <c r="M26" s="130"/>
      <c r="N26" s="130"/>
      <c r="O26" s="130"/>
      <c r="P26" s="130"/>
      <c r="Q26" s="130"/>
      <c r="R26" s="130"/>
      <c r="S26" s="130"/>
      <c r="T26" s="130"/>
      <c r="U26" s="130"/>
      <c r="V26" s="130"/>
      <c r="W26" s="130"/>
      <c r="X26" s="130"/>
      <c r="Y26" s="130"/>
      <c r="Z26" s="130"/>
    </row>
    <row r="27" spans="1:26" ht="17.25" customHeight="1" x14ac:dyDescent="0.25">
      <c r="A27" s="138"/>
      <c r="B27" s="142"/>
      <c r="C27" s="142"/>
      <c r="D27" s="142"/>
      <c r="E27" s="130"/>
      <c r="F27" s="130"/>
      <c r="G27" s="130"/>
      <c r="H27" s="130"/>
      <c r="I27" s="130"/>
      <c r="J27" s="130"/>
      <c r="K27" s="130"/>
      <c r="L27" s="130"/>
      <c r="M27" s="130"/>
      <c r="N27" s="130"/>
      <c r="O27" s="130"/>
      <c r="P27" s="130"/>
      <c r="Q27" s="130"/>
      <c r="R27" s="130"/>
      <c r="S27" s="130"/>
      <c r="T27" s="130"/>
      <c r="U27" s="130"/>
      <c r="V27" s="130"/>
      <c r="W27" s="130"/>
      <c r="X27" s="130"/>
      <c r="Y27" s="130"/>
      <c r="Z27" s="130"/>
    </row>
    <row r="28" spans="1:26" ht="17.25" customHeight="1" x14ac:dyDescent="0.25">
      <c r="A28" s="138"/>
      <c r="B28" s="142"/>
      <c r="C28" s="142"/>
      <c r="D28" s="142"/>
      <c r="E28" s="130"/>
      <c r="F28" s="130"/>
      <c r="G28" s="130"/>
      <c r="H28" s="130"/>
      <c r="I28" s="130"/>
      <c r="J28" s="130"/>
      <c r="K28" s="130"/>
      <c r="L28" s="130"/>
      <c r="M28" s="130"/>
      <c r="N28" s="130"/>
      <c r="O28" s="130"/>
      <c r="P28" s="130"/>
      <c r="Q28" s="130"/>
      <c r="R28" s="130"/>
      <c r="S28" s="130"/>
      <c r="T28" s="130"/>
      <c r="U28" s="130"/>
      <c r="V28" s="130"/>
      <c r="W28" s="130"/>
      <c r="X28" s="130"/>
      <c r="Y28" s="130"/>
      <c r="Z28" s="130"/>
    </row>
    <row r="29" spans="1:26" ht="17.25" customHeight="1" x14ac:dyDescent="0.25">
      <c r="A29" s="138" t="s">
        <v>276</v>
      </c>
      <c r="B29" s="143">
        <v>1</v>
      </c>
      <c r="C29" s="142"/>
      <c r="D29" s="142"/>
      <c r="E29" s="130"/>
      <c r="F29" s="130"/>
      <c r="G29" s="130"/>
      <c r="H29" s="130"/>
      <c r="I29" s="130"/>
      <c r="J29" s="130"/>
      <c r="K29" s="130"/>
      <c r="L29" s="130"/>
      <c r="M29" s="130"/>
      <c r="N29" s="130"/>
      <c r="O29" s="130"/>
      <c r="P29" s="130"/>
      <c r="Q29" s="130"/>
      <c r="R29" s="130"/>
      <c r="S29" s="130"/>
      <c r="T29" s="130"/>
      <c r="U29" s="130"/>
      <c r="V29" s="130"/>
      <c r="W29" s="130"/>
      <c r="X29" s="130"/>
      <c r="Y29" s="130"/>
      <c r="Z29" s="130"/>
    </row>
    <row r="30" spans="1:26" ht="17.25" customHeight="1" x14ac:dyDescent="0.25">
      <c r="A30" s="138" t="s">
        <v>277</v>
      </c>
      <c r="B30" s="144" t="s">
        <v>278</v>
      </c>
      <c r="C30" s="139"/>
      <c r="D30" s="139"/>
      <c r="E30" s="145"/>
      <c r="F30" s="145"/>
      <c r="G30" s="130"/>
      <c r="H30" s="130"/>
      <c r="I30" s="130"/>
      <c r="J30" s="130"/>
      <c r="K30" s="130"/>
      <c r="L30" s="130"/>
      <c r="M30" s="130"/>
      <c r="N30" s="130"/>
      <c r="O30" s="130"/>
      <c r="P30" s="130"/>
      <c r="Q30" s="130"/>
      <c r="R30" s="130"/>
      <c r="S30" s="130"/>
      <c r="T30" s="130"/>
      <c r="U30" s="130"/>
      <c r="V30" s="130"/>
      <c r="W30" s="130"/>
      <c r="X30" s="130"/>
      <c r="Y30" s="130"/>
      <c r="Z30" s="130"/>
    </row>
    <row r="31" spans="1:26" ht="17.25" customHeight="1" x14ac:dyDescent="0.25">
      <c r="A31" s="138" t="s">
        <v>279</v>
      </c>
      <c r="B31" s="139" t="s">
        <v>280</v>
      </c>
      <c r="C31" s="139"/>
      <c r="D31" s="139"/>
      <c r="E31" s="145"/>
      <c r="F31" s="145"/>
      <c r="G31" s="130"/>
      <c r="H31" s="130"/>
      <c r="I31" s="130"/>
      <c r="J31" s="130"/>
      <c r="K31" s="130"/>
      <c r="L31" s="130"/>
      <c r="M31" s="130"/>
      <c r="N31" s="130"/>
      <c r="O31" s="130"/>
      <c r="P31" s="130"/>
      <c r="Q31" s="130"/>
      <c r="R31" s="130"/>
      <c r="S31" s="130"/>
      <c r="T31" s="130"/>
      <c r="U31" s="130"/>
      <c r="V31" s="130"/>
      <c r="W31" s="130"/>
      <c r="X31" s="130"/>
      <c r="Y31" s="130"/>
      <c r="Z31" s="130"/>
    </row>
    <row r="32" spans="1:26" ht="17.25" customHeight="1" x14ac:dyDescent="0.25">
      <c r="A32" s="146"/>
      <c r="B32" s="147" t="s">
        <v>281</v>
      </c>
      <c r="C32" s="146"/>
      <c r="D32" s="146"/>
      <c r="E32" s="130"/>
      <c r="F32" s="130"/>
      <c r="G32" s="130"/>
      <c r="H32" s="130"/>
      <c r="I32" s="130"/>
      <c r="J32" s="130"/>
      <c r="K32" s="130"/>
      <c r="L32" s="130"/>
      <c r="M32" s="130"/>
      <c r="N32" s="130"/>
      <c r="O32" s="130"/>
      <c r="P32" s="130"/>
      <c r="Q32" s="130"/>
      <c r="R32" s="130"/>
      <c r="S32" s="130"/>
      <c r="T32" s="130"/>
      <c r="U32" s="130"/>
      <c r="V32" s="130"/>
      <c r="W32" s="130"/>
      <c r="X32" s="130"/>
      <c r="Y32" s="130"/>
      <c r="Z32" s="130"/>
    </row>
    <row r="33" spans="1:26" x14ac:dyDescent="0.25">
      <c r="A33" s="129"/>
      <c r="B33" s="129"/>
      <c r="C33" s="129"/>
      <c r="D33" s="129"/>
      <c r="E33" s="130"/>
      <c r="F33" s="130"/>
      <c r="G33" s="130"/>
      <c r="H33" s="130"/>
      <c r="I33" s="130"/>
      <c r="J33" s="130"/>
      <c r="K33" s="130"/>
      <c r="L33" s="130"/>
      <c r="M33" s="130"/>
      <c r="N33" s="130"/>
      <c r="O33" s="130"/>
      <c r="P33" s="130"/>
      <c r="Q33" s="130"/>
      <c r="R33" s="130"/>
      <c r="S33" s="130"/>
      <c r="T33" s="130"/>
      <c r="U33" s="130"/>
      <c r="V33" s="130"/>
      <c r="W33" s="130"/>
      <c r="X33" s="130"/>
      <c r="Y33" s="130"/>
      <c r="Z33" s="130"/>
    </row>
    <row r="34" spans="1:26" x14ac:dyDescent="0.25">
      <c r="A34" s="129"/>
      <c r="B34" s="129"/>
      <c r="C34" s="129"/>
      <c r="D34" s="129"/>
      <c r="E34" s="130"/>
      <c r="F34" s="130"/>
      <c r="G34" s="130"/>
      <c r="H34" s="130"/>
      <c r="I34" s="130"/>
      <c r="J34" s="130"/>
      <c r="K34" s="130"/>
      <c r="L34" s="130"/>
      <c r="M34" s="130"/>
      <c r="N34" s="130"/>
      <c r="O34" s="130"/>
      <c r="P34" s="130"/>
      <c r="Q34" s="130"/>
      <c r="R34" s="130"/>
      <c r="S34" s="130"/>
      <c r="T34" s="130"/>
      <c r="U34" s="130"/>
      <c r="V34" s="130"/>
      <c r="W34" s="130"/>
      <c r="X34" s="130"/>
      <c r="Y34" s="130"/>
      <c r="Z34" s="130"/>
    </row>
    <row r="35" spans="1:26" x14ac:dyDescent="0.25">
      <c r="A35" s="129"/>
      <c r="B35" s="129"/>
      <c r="C35" s="129"/>
      <c r="D35" s="129"/>
      <c r="E35" s="130"/>
      <c r="F35" s="130"/>
      <c r="G35" s="130"/>
      <c r="H35" s="130"/>
      <c r="I35" s="130"/>
      <c r="J35" s="130"/>
      <c r="K35" s="130"/>
      <c r="L35" s="130"/>
      <c r="M35" s="130"/>
      <c r="N35" s="130"/>
      <c r="O35" s="130"/>
      <c r="P35" s="130"/>
      <c r="Q35" s="130"/>
      <c r="R35" s="130"/>
      <c r="S35" s="130"/>
      <c r="T35" s="130"/>
      <c r="U35" s="130"/>
      <c r="V35" s="130"/>
      <c r="W35" s="130"/>
      <c r="X35" s="130"/>
      <c r="Y35" s="130"/>
      <c r="Z35" s="130"/>
    </row>
    <row r="36" spans="1:26" x14ac:dyDescent="0.25">
      <c r="A36" s="129"/>
      <c r="B36" s="129"/>
      <c r="C36" s="129"/>
      <c r="D36" s="129"/>
      <c r="E36" s="130"/>
      <c r="F36" s="130"/>
      <c r="G36" s="130"/>
      <c r="H36" s="130"/>
      <c r="I36" s="130"/>
      <c r="J36" s="130"/>
      <c r="K36" s="130"/>
      <c r="L36" s="130"/>
      <c r="M36" s="130"/>
      <c r="N36" s="130"/>
      <c r="O36" s="130"/>
      <c r="P36" s="130"/>
      <c r="Q36" s="130"/>
      <c r="R36" s="130"/>
      <c r="S36" s="130"/>
      <c r="T36" s="130"/>
      <c r="U36" s="130"/>
      <c r="V36" s="130"/>
      <c r="W36" s="130"/>
      <c r="X36" s="130"/>
      <c r="Y36" s="130"/>
      <c r="Z36" s="130"/>
    </row>
    <row r="37" spans="1:26" x14ac:dyDescent="0.25">
      <c r="A37" s="129"/>
      <c r="B37" s="129"/>
      <c r="C37" s="129"/>
      <c r="D37" s="129"/>
      <c r="E37" s="130"/>
      <c r="F37" s="130"/>
      <c r="G37" s="130"/>
      <c r="H37" s="130"/>
      <c r="I37" s="130"/>
      <c r="J37" s="130"/>
      <c r="K37" s="130"/>
      <c r="L37" s="130"/>
      <c r="M37" s="130"/>
      <c r="N37" s="130"/>
      <c r="O37" s="130"/>
      <c r="P37" s="130"/>
      <c r="Q37" s="130"/>
      <c r="R37" s="130"/>
      <c r="S37" s="130"/>
      <c r="T37" s="130"/>
      <c r="U37" s="130"/>
      <c r="V37" s="130"/>
      <c r="W37" s="130"/>
      <c r="X37" s="130"/>
      <c r="Y37" s="130"/>
      <c r="Z37" s="130"/>
    </row>
    <row r="38" spans="1:26" x14ac:dyDescent="0.25">
      <c r="A38" s="129"/>
      <c r="B38" s="129"/>
      <c r="C38" s="129"/>
      <c r="D38" s="129"/>
      <c r="E38" s="130"/>
      <c r="F38" s="130"/>
      <c r="G38" s="130"/>
      <c r="H38" s="130"/>
      <c r="I38" s="130"/>
      <c r="J38" s="130"/>
      <c r="K38" s="130"/>
      <c r="L38" s="130"/>
      <c r="M38" s="130"/>
      <c r="N38" s="130"/>
      <c r="O38" s="130"/>
      <c r="P38" s="130"/>
      <c r="Q38" s="130"/>
      <c r="R38" s="130"/>
      <c r="S38" s="130"/>
      <c r="T38" s="130"/>
      <c r="U38" s="130"/>
      <c r="V38" s="130"/>
      <c r="W38" s="130"/>
      <c r="X38" s="130"/>
      <c r="Y38" s="130"/>
      <c r="Z38" s="130"/>
    </row>
    <row r="39" spans="1:26" x14ac:dyDescent="0.25">
      <c r="A39" s="129"/>
      <c r="B39" s="129"/>
      <c r="C39" s="129"/>
      <c r="D39" s="129"/>
      <c r="E39" s="130"/>
      <c r="F39" s="130"/>
      <c r="G39" s="130"/>
      <c r="H39" s="130"/>
      <c r="I39" s="130"/>
      <c r="J39" s="130"/>
      <c r="K39" s="130"/>
      <c r="L39" s="130"/>
      <c r="M39" s="130"/>
      <c r="N39" s="130"/>
      <c r="O39" s="130"/>
      <c r="P39" s="130"/>
      <c r="Q39" s="130"/>
      <c r="R39" s="130"/>
      <c r="S39" s="130"/>
      <c r="T39" s="130"/>
      <c r="U39" s="130"/>
      <c r="V39" s="130"/>
      <c r="W39" s="130"/>
      <c r="X39" s="130"/>
      <c r="Y39" s="130"/>
      <c r="Z39" s="130"/>
    </row>
    <row r="40" spans="1:26" x14ac:dyDescent="0.25">
      <c r="A40" s="129"/>
      <c r="B40" s="129"/>
      <c r="C40" s="129"/>
      <c r="D40" s="129"/>
      <c r="E40" s="130"/>
      <c r="F40" s="130"/>
      <c r="G40" s="130"/>
      <c r="H40" s="130"/>
      <c r="I40" s="130"/>
      <c r="J40" s="130"/>
      <c r="K40" s="130"/>
      <c r="L40" s="130"/>
      <c r="M40" s="130"/>
      <c r="N40" s="130"/>
      <c r="O40" s="130"/>
      <c r="P40" s="130"/>
      <c r="Q40" s="130"/>
      <c r="R40" s="130"/>
      <c r="S40" s="130"/>
      <c r="T40" s="130"/>
      <c r="U40" s="130"/>
      <c r="V40" s="130"/>
      <c r="W40" s="130"/>
      <c r="X40" s="130"/>
      <c r="Y40" s="130"/>
      <c r="Z40" s="130"/>
    </row>
    <row r="41" spans="1:26" x14ac:dyDescent="0.25">
      <c r="A41" s="129"/>
      <c r="B41" s="129"/>
      <c r="C41" s="129"/>
      <c r="D41" s="129"/>
      <c r="E41" s="130"/>
      <c r="F41" s="130"/>
      <c r="G41" s="130"/>
      <c r="H41" s="130"/>
      <c r="I41" s="130"/>
      <c r="J41" s="130"/>
      <c r="K41" s="130"/>
      <c r="L41" s="130"/>
      <c r="M41" s="130"/>
      <c r="N41" s="130"/>
      <c r="O41" s="130"/>
      <c r="P41" s="130"/>
      <c r="Q41" s="130"/>
      <c r="R41" s="130"/>
      <c r="S41" s="130"/>
      <c r="T41" s="130"/>
      <c r="U41" s="130"/>
      <c r="V41" s="130"/>
      <c r="W41" s="130"/>
      <c r="X41" s="130"/>
      <c r="Y41" s="130"/>
      <c r="Z41" s="130"/>
    </row>
    <row r="42" spans="1:26" x14ac:dyDescent="0.25">
      <c r="A42" s="129"/>
      <c r="B42" s="129"/>
      <c r="C42" s="129"/>
      <c r="D42" s="129"/>
      <c r="E42" s="130"/>
      <c r="F42" s="130"/>
      <c r="G42" s="130"/>
      <c r="H42" s="130"/>
      <c r="I42" s="130"/>
      <c r="J42" s="130"/>
      <c r="K42" s="130"/>
      <c r="L42" s="130"/>
      <c r="M42" s="130"/>
      <c r="N42" s="130"/>
      <c r="O42" s="130"/>
      <c r="P42" s="130"/>
      <c r="Q42" s="130"/>
      <c r="R42" s="130"/>
      <c r="S42" s="130"/>
      <c r="T42" s="130"/>
      <c r="U42" s="130"/>
      <c r="V42" s="130"/>
      <c r="W42" s="130"/>
      <c r="X42" s="130"/>
      <c r="Y42" s="130"/>
      <c r="Z42" s="130"/>
    </row>
    <row r="43" spans="1:26" x14ac:dyDescent="0.25">
      <c r="A43" s="130"/>
      <c r="B43" s="130"/>
      <c r="C43" s="130"/>
      <c r="D43" s="130"/>
      <c r="E43" s="130"/>
      <c r="F43" s="130"/>
      <c r="G43" s="130"/>
      <c r="H43" s="130"/>
      <c r="I43" s="130"/>
      <c r="J43" s="130"/>
      <c r="K43" s="130"/>
      <c r="L43" s="130"/>
      <c r="M43" s="130"/>
      <c r="N43" s="130"/>
      <c r="O43" s="130"/>
      <c r="P43" s="130"/>
      <c r="Q43" s="130"/>
      <c r="R43" s="130"/>
      <c r="S43" s="130"/>
      <c r="T43" s="130"/>
      <c r="U43" s="130"/>
      <c r="V43" s="130"/>
      <c r="W43" s="130"/>
      <c r="X43" s="130"/>
      <c r="Y43" s="130"/>
      <c r="Z43" s="130"/>
    </row>
    <row r="44" spans="1:26" x14ac:dyDescent="0.25">
      <c r="A44" s="130"/>
      <c r="B44" s="130"/>
      <c r="C44" s="130"/>
      <c r="D44" s="130"/>
      <c r="E44" s="130"/>
      <c r="F44" s="130"/>
      <c r="G44" s="130"/>
      <c r="H44" s="130"/>
      <c r="I44" s="130"/>
      <c r="J44" s="130"/>
      <c r="K44" s="130"/>
      <c r="L44" s="130"/>
      <c r="M44" s="130"/>
      <c r="N44" s="130"/>
      <c r="O44" s="130"/>
      <c r="P44" s="130"/>
      <c r="Q44" s="130"/>
      <c r="R44" s="130"/>
      <c r="S44" s="130"/>
      <c r="T44" s="130"/>
      <c r="U44" s="130"/>
      <c r="V44" s="130"/>
      <c r="W44" s="130"/>
      <c r="X44" s="130"/>
      <c r="Y44" s="130"/>
      <c r="Z44" s="130"/>
    </row>
    <row r="45" spans="1:26" x14ac:dyDescent="0.25">
      <c r="A45" s="130"/>
      <c r="B45" s="130"/>
      <c r="C45" s="130"/>
      <c r="D45" s="130"/>
      <c r="E45" s="130"/>
      <c r="F45" s="130"/>
      <c r="G45" s="130"/>
      <c r="H45" s="130"/>
      <c r="I45" s="130"/>
      <c r="J45" s="130"/>
      <c r="K45" s="130"/>
      <c r="L45" s="130"/>
      <c r="M45" s="130"/>
      <c r="N45" s="130"/>
      <c r="O45" s="130"/>
      <c r="P45" s="130"/>
      <c r="Q45" s="130"/>
      <c r="R45" s="130"/>
      <c r="S45" s="130"/>
      <c r="T45" s="130"/>
      <c r="U45" s="130"/>
      <c r="V45" s="130"/>
      <c r="W45" s="130"/>
      <c r="X45" s="130"/>
      <c r="Y45" s="130"/>
      <c r="Z45" s="130"/>
    </row>
    <row r="46" spans="1:26" x14ac:dyDescent="0.25">
      <c r="A46" s="130"/>
      <c r="B46" s="130"/>
      <c r="C46" s="130"/>
      <c r="D46" s="130"/>
      <c r="E46" s="130"/>
      <c r="F46" s="130"/>
      <c r="G46" s="130"/>
      <c r="H46" s="130"/>
      <c r="I46" s="130"/>
      <c r="J46" s="130"/>
      <c r="K46" s="130"/>
      <c r="L46" s="130"/>
      <c r="M46" s="130"/>
      <c r="N46" s="130"/>
      <c r="O46" s="130"/>
      <c r="P46" s="130"/>
      <c r="Q46" s="130"/>
      <c r="R46" s="130"/>
      <c r="S46" s="130"/>
      <c r="T46" s="130"/>
      <c r="U46" s="130"/>
      <c r="V46" s="130"/>
      <c r="W46" s="130"/>
      <c r="X46" s="130"/>
      <c r="Y46" s="130"/>
      <c r="Z46" s="130"/>
    </row>
    <row r="47" spans="1:26" x14ac:dyDescent="0.25">
      <c r="A47" s="130"/>
      <c r="B47" s="130"/>
      <c r="C47" s="130"/>
      <c r="D47" s="130"/>
      <c r="E47" s="130"/>
      <c r="F47" s="130"/>
      <c r="G47" s="130"/>
      <c r="H47" s="130"/>
      <c r="I47" s="130"/>
      <c r="J47" s="130"/>
      <c r="K47" s="130"/>
      <c r="L47" s="130"/>
      <c r="M47" s="130"/>
      <c r="N47" s="130"/>
      <c r="O47" s="130"/>
      <c r="P47" s="130"/>
      <c r="Q47" s="130"/>
      <c r="R47" s="130"/>
      <c r="S47" s="130"/>
      <c r="T47" s="130"/>
      <c r="U47" s="130"/>
      <c r="V47" s="130"/>
      <c r="W47" s="130"/>
      <c r="X47" s="130"/>
      <c r="Y47" s="130"/>
      <c r="Z47" s="130"/>
    </row>
    <row r="48" spans="1:26" x14ac:dyDescent="0.25">
      <c r="A48" s="130"/>
      <c r="B48" s="130"/>
      <c r="C48" s="130"/>
      <c r="D48" s="130"/>
      <c r="E48" s="130"/>
      <c r="F48" s="130"/>
      <c r="G48" s="130"/>
      <c r="H48" s="130"/>
      <c r="I48" s="130"/>
      <c r="J48" s="130"/>
      <c r="K48" s="130"/>
      <c r="L48" s="130"/>
      <c r="M48" s="130"/>
      <c r="N48" s="130"/>
      <c r="O48" s="130"/>
      <c r="P48" s="130"/>
      <c r="Q48" s="130"/>
      <c r="R48" s="130"/>
      <c r="S48" s="130"/>
      <c r="T48" s="130"/>
      <c r="U48" s="130"/>
      <c r="V48" s="130"/>
      <c r="W48" s="130"/>
      <c r="X48" s="130"/>
      <c r="Y48" s="130"/>
      <c r="Z48" s="130"/>
    </row>
    <row r="49" spans="1:26" x14ac:dyDescent="0.25">
      <c r="A49" s="130"/>
      <c r="B49" s="130"/>
      <c r="C49" s="130"/>
      <c r="D49" s="130"/>
      <c r="E49" s="130"/>
      <c r="F49" s="130"/>
      <c r="G49" s="130"/>
      <c r="H49" s="130"/>
      <c r="I49" s="130"/>
      <c r="J49" s="130"/>
      <c r="K49" s="130"/>
      <c r="L49" s="130"/>
      <c r="M49" s="130"/>
      <c r="N49" s="130"/>
      <c r="O49" s="130"/>
      <c r="P49" s="130"/>
      <c r="Q49" s="130"/>
      <c r="R49" s="130"/>
      <c r="S49" s="130"/>
      <c r="T49" s="130"/>
      <c r="U49" s="130"/>
      <c r="V49" s="130"/>
      <c r="W49" s="130"/>
      <c r="X49" s="130"/>
      <c r="Y49" s="130"/>
      <c r="Z49" s="130"/>
    </row>
    <row r="50" spans="1:26" x14ac:dyDescent="0.25">
      <c r="A50" s="130"/>
      <c r="B50" s="130"/>
      <c r="C50" s="130"/>
      <c r="D50" s="130"/>
      <c r="E50" s="130"/>
      <c r="F50" s="130"/>
      <c r="G50" s="130"/>
      <c r="H50" s="130"/>
      <c r="I50" s="130"/>
      <c r="J50" s="130"/>
      <c r="K50" s="130"/>
      <c r="L50" s="130"/>
      <c r="M50" s="130"/>
      <c r="N50" s="130"/>
      <c r="O50" s="130"/>
      <c r="P50" s="130"/>
      <c r="Q50" s="130"/>
      <c r="R50" s="130"/>
      <c r="S50" s="130"/>
      <c r="T50" s="130"/>
      <c r="U50" s="130"/>
      <c r="V50" s="130"/>
      <c r="W50" s="130"/>
      <c r="X50" s="130"/>
      <c r="Y50" s="130"/>
      <c r="Z50" s="130"/>
    </row>
    <row r="51" spans="1:26" x14ac:dyDescent="0.25">
      <c r="A51" s="130"/>
      <c r="B51" s="130"/>
      <c r="C51" s="130"/>
      <c r="D51" s="130"/>
      <c r="E51" s="130"/>
      <c r="F51" s="130"/>
      <c r="G51" s="130"/>
      <c r="H51" s="130"/>
      <c r="I51" s="130"/>
      <c r="J51" s="130"/>
      <c r="K51" s="130"/>
      <c r="L51" s="130"/>
      <c r="M51" s="130"/>
      <c r="N51" s="130"/>
      <c r="O51" s="130"/>
      <c r="P51" s="130"/>
      <c r="Q51" s="130"/>
      <c r="R51" s="130"/>
      <c r="S51" s="130"/>
      <c r="T51" s="130"/>
      <c r="U51" s="130"/>
      <c r="V51" s="130"/>
      <c r="W51" s="130"/>
      <c r="X51" s="130"/>
      <c r="Y51" s="130"/>
      <c r="Z51" s="130"/>
    </row>
    <row r="52" spans="1:26" x14ac:dyDescent="0.25">
      <c r="A52" s="130"/>
      <c r="B52" s="130"/>
      <c r="C52" s="130"/>
      <c r="D52" s="130"/>
      <c r="E52" s="130"/>
      <c r="F52" s="130"/>
      <c r="G52" s="130"/>
      <c r="H52" s="130"/>
      <c r="I52" s="130"/>
      <c r="J52" s="130"/>
      <c r="K52" s="130"/>
      <c r="L52" s="130"/>
      <c r="M52" s="130"/>
      <c r="N52" s="130"/>
      <c r="O52" s="130"/>
      <c r="P52" s="130"/>
      <c r="Q52" s="130"/>
      <c r="R52" s="130"/>
      <c r="S52" s="130"/>
      <c r="T52" s="130"/>
      <c r="U52" s="130"/>
      <c r="V52" s="130"/>
      <c r="W52" s="130"/>
      <c r="X52" s="130"/>
      <c r="Y52" s="130"/>
      <c r="Z52" s="130"/>
    </row>
    <row r="53" spans="1:26" x14ac:dyDescent="0.25">
      <c r="A53" s="130"/>
      <c r="B53" s="130"/>
      <c r="C53" s="130"/>
      <c r="D53" s="130"/>
      <c r="E53" s="130"/>
      <c r="F53" s="130"/>
      <c r="G53" s="130"/>
      <c r="H53" s="130"/>
      <c r="I53" s="130"/>
      <c r="J53" s="130"/>
      <c r="K53" s="130"/>
      <c r="L53" s="130"/>
      <c r="M53" s="130"/>
      <c r="N53" s="130"/>
      <c r="O53" s="130"/>
      <c r="P53" s="130"/>
      <c r="Q53" s="130"/>
      <c r="R53" s="130"/>
      <c r="S53" s="130"/>
      <c r="T53" s="130"/>
      <c r="U53" s="130"/>
      <c r="V53" s="130"/>
      <c r="W53" s="130"/>
      <c r="X53" s="130"/>
      <c r="Y53" s="130"/>
      <c r="Z53" s="130"/>
    </row>
    <row r="54" spans="1:26" x14ac:dyDescent="0.25">
      <c r="A54" s="130"/>
      <c r="B54" s="130"/>
      <c r="C54" s="130"/>
      <c r="D54" s="130"/>
      <c r="E54" s="130"/>
      <c r="F54" s="130"/>
      <c r="G54" s="130"/>
      <c r="H54" s="130"/>
      <c r="I54" s="130"/>
      <c r="J54" s="130"/>
      <c r="K54" s="130"/>
      <c r="L54" s="130"/>
      <c r="M54" s="130"/>
      <c r="N54" s="130"/>
      <c r="O54" s="130"/>
      <c r="P54" s="130"/>
      <c r="Q54" s="130"/>
      <c r="R54" s="130"/>
      <c r="S54" s="130"/>
      <c r="T54" s="130"/>
      <c r="U54" s="130"/>
      <c r="V54" s="130"/>
      <c r="W54" s="130"/>
      <c r="X54" s="130"/>
      <c r="Y54" s="130"/>
      <c r="Z54" s="130"/>
    </row>
    <row r="55" spans="1:26" x14ac:dyDescent="0.25">
      <c r="A55" s="130"/>
      <c r="B55" s="130"/>
      <c r="C55" s="130"/>
      <c r="D55" s="130"/>
      <c r="E55" s="130"/>
      <c r="F55" s="130"/>
      <c r="G55" s="130"/>
      <c r="H55" s="130"/>
      <c r="I55" s="130"/>
      <c r="J55" s="130"/>
      <c r="K55" s="130"/>
      <c r="L55" s="130"/>
      <c r="M55" s="130"/>
      <c r="N55" s="130"/>
      <c r="O55" s="130"/>
      <c r="P55" s="130"/>
      <c r="Q55" s="130"/>
      <c r="R55" s="130"/>
      <c r="S55" s="130"/>
      <c r="T55" s="130"/>
      <c r="U55" s="130"/>
      <c r="V55" s="130"/>
      <c r="W55" s="130"/>
      <c r="X55" s="130"/>
      <c r="Y55" s="130"/>
      <c r="Z55" s="130"/>
    </row>
    <row r="56" spans="1:26" x14ac:dyDescent="0.25">
      <c r="A56" s="130"/>
      <c r="B56" s="130"/>
      <c r="C56" s="130"/>
      <c r="D56" s="130"/>
      <c r="E56" s="130"/>
      <c r="F56" s="130"/>
      <c r="G56" s="130"/>
      <c r="H56" s="130"/>
      <c r="I56" s="130"/>
      <c r="J56" s="130"/>
      <c r="K56" s="130"/>
      <c r="L56" s="130"/>
      <c r="M56" s="130"/>
      <c r="N56" s="130"/>
      <c r="O56" s="130"/>
      <c r="P56" s="130"/>
      <c r="Q56" s="130"/>
      <c r="R56" s="130"/>
      <c r="S56" s="130"/>
      <c r="T56" s="130"/>
      <c r="U56" s="130"/>
      <c r="V56" s="130"/>
      <c r="W56" s="130"/>
      <c r="X56" s="130"/>
      <c r="Y56" s="130"/>
      <c r="Z56" s="130"/>
    </row>
    <row r="57" spans="1:26" x14ac:dyDescent="0.25">
      <c r="A57" s="130"/>
      <c r="B57" s="130"/>
      <c r="C57" s="130"/>
      <c r="D57" s="130"/>
      <c r="E57" s="130"/>
      <c r="F57" s="130"/>
      <c r="G57" s="130"/>
      <c r="H57" s="130"/>
      <c r="I57" s="130"/>
      <c r="J57" s="130"/>
      <c r="K57" s="130"/>
      <c r="L57" s="130"/>
      <c r="M57" s="130"/>
      <c r="N57" s="130"/>
      <c r="O57" s="130"/>
      <c r="P57" s="130"/>
      <c r="Q57" s="130"/>
      <c r="R57" s="130"/>
      <c r="S57" s="130"/>
      <c r="T57" s="130"/>
      <c r="U57" s="130"/>
      <c r="V57" s="130"/>
      <c r="W57" s="130"/>
      <c r="X57" s="130"/>
      <c r="Y57" s="130"/>
      <c r="Z57" s="130"/>
    </row>
    <row r="58" spans="1:26" x14ac:dyDescent="0.25">
      <c r="A58" s="130"/>
      <c r="B58" s="130"/>
      <c r="C58" s="130"/>
      <c r="D58" s="130"/>
      <c r="E58" s="130"/>
      <c r="F58" s="130"/>
      <c r="G58" s="130"/>
      <c r="H58" s="130"/>
      <c r="I58" s="130"/>
      <c r="J58" s="130"/>
      <c r="K58" s="130"/>
      <c r="L58" s="130"/>
      <c r="M58" s="130"/>
      <c r="N58" s="130"/>
      <c r="O58" s="130"/>
      <c r="P58" s="130"/>
      <c r="Q58" s="130"/>
      <c r="R58" s="130"/>
      <c r="S58" s="130"/>
      <c r="T58" s="130"/>
      <c r="U58" s="130"/>
      <c r="V58" s="130"/>
      <c r="W58" s="130"/>
      <c r="X58" s="130"/>
      <c r="Y58" s="130"/>
      <c r="Z58" s="130"/>
    </row>
    <row r="59" spans="1:26" x14ac:dyDescent="0.25">
      <c r="A59" s="130"/>
      <c r="B59" s="130"/>
      <c r="C59" s="130"/>
      <c r="D59" s="130"/>
      <c r="E59" s="130"/>
      <c r="F59" s="130"/>
      <c r="G59" s="130"/>
      <c r="H59" s="130"/>
      <c r="I59" s="130"/>
      <c r="J59" s="130"/>
      <c r="K59" s="130"/>
      <c r="L59" s="130"/>
      <c r="M59" s="130"/>
      <c r="N59" s="130"/>
      <c r="O59" s="130"/>
      <c r="P59" s="130"/>
      <c r="Q59" s="130"/>
      <c r="R59" s="130"/>
      <c r="S59" s="130"/>
      <c r="T59" s="130"/>
      <c r="U59" s="130"/>
      <c r="V59" s="130"/>
      <c r="W59" s="130"/>
      <c r="X59" s="130"/>
      <c r="Y59" s="130"/>
      <c r="Z59" s="130"/>
    </row>
    <row r="60" spans="1:26" x14ac:dyDescent="0.25">
      <c r="A60" s="130"/>
      <c r="B60" s="130"/>
      <c r="C60" s="130"/>
      <c r="D60" s="130"/>
      <c r="E60" s="130"/>
      <c r="F60" s="130"/>
      <c r="G60" s="130"/>
      <c r="H60" s="130"/>
      <c r="I60" s="130"/>
      <c r="J60" s="130"/>
      <c r="K60" s="130"/>
      <c r="L60" s="130"/>
      <c r="M60" s="130"/>
      <c r="N60" s="130"/>
      <c r="O60" s="130"/>
      <c r="P60" s="130"/>
      <c r="Q60" s="130"/>
      <c r="R60" s="130"/>
      <c r="S60" s="130"/>
      <c r="T60" s="130"/>
      <c r="U60" s="130"/>
      <c r="V60" s="130"/>
      <c r="W60" s="130"/>
      <c r="X60" s="130"/>
      <c r="Y60" s="130"/>
      <c r="Z60" s="130"/>
    </row>
    <row r="61" spans="1:26" x14ac:dyDescent="0.25">
      <c r="A61" s="130"/>
      <c r="B61" s="130"/>
      <c r="C61" s="130"/>
      <c r="D61" s="130"/>
      <c r="E61" s="130"/>
      <c r="F61" s="130"/>
      <c r="G61" s="130"/>
      <c r="H61" s="130"/>
      <c r="I61" s="130"/>
      <c r="J61" s="130"/>
      <c r="K61" s="130"/>
      <c r="L61" s="130"/>
      <c r="M61" s="130"/>
      <c r="N61" s="130"/>
      <c r="O61" s="130"/>
      <c r="P61" s="130"/>
      <c r="Q61" s="130"/>
      <c r="R61" s="130"/>
      <c r="S61" s="130"/>
      <c r="T61" s="130"/>
      <c r="U61" s="130"/>
      <c r="V61" s="130"/>
      <c r="W61" s="130"/>
      <c r="X61" s="130"/>
      <c r="Y61" s="130"/>
      <c r="Z61" s="130"/>
    </row>
    <row r="62" spans="1:26" x14ac:dyDescent="0.25">
      <c r="A62" s="130"/>
      <c r="B62" s="130"/>
      <c r="C62" s="130"/>
      <c r="D62" s="130"/>
      <c r="E62" s="130"/>
      <c r="F62" s="130"/>
      <c r="G62" s="130"/>
      <c r="H62" s="130"/>
      <c r="I62" s="130"/>
      <c r="J62" s="130"/>
      <c r="K62" s="130"/>
      <c r="L62" s="130"/>
      <c r="M62" s="130"/>
      <c r="N62" s="130"/>
      <c r="O62" s="130"/>
      <c r="P62" s="130"/>
      <c r="Q62" s="130"/>
      <c r="R62" s="130"/>
      <c r="S62" s="130"/>
      <c r="T62" s="130"/>
      <c r="U62" s="130"/>
      <c r="V62" s="130"/>
      <c r="W62" s="130"/>
      <c r="X62" s="130"/>
      <c r="Y62" s="130"/>
      <c r="Z62" s="130"/>
    </row>
    <row r="63" spans="1:26" x14ac:dyDescent="0.25">
      <c r="A63" s="130"/>
      <c r="B63" s="130"/>
      <c r="C63" s="130"/>
      <c r="D63" s="130"/>
      <c r="E63" s="130"/>
      <c r="F63" s="130"/>
      <c r="G63" s="130"/>
      <c r="H63" s="130"/>
      <c r="I63" s="130"/>
      <c r="J63" s="130"/>
      <c r="K63" s="130"/>
      <c r="L63" s="130"/>
      <c r="M63" s="130"/>
      <c r="N63" s="130"/>
      <c r="O63" s="130"/>
      <c r="P63" s="130"/>
      <c r="Q63" s="130"/>
      <c r="R63" s="130"/>
      <c r="S63" s="130"/>
      <c r="T63" s="130"/>
      <c r="U63" s="130"/>
      <c r="V63" s="130"/>
      <c r="W63" s="130"/>
      <c r="X63" s="130"/>
      <c r="Y63" s="130"/>
      <c r="Z63" s="130"/>
    </row>
    <row r="64" spans="1:26" x14ac:dyDescent="0.25">
      <c r="A64" s="130"/>
      <c r="B64" s="130"/>
      <c r="C64" s="130"/>
      <c r="D64" s="130"/>
      <c r="E64" s="130"/>
      <c r="F64" s="130"/>
      <c r="G64" s="130"/>
      <c r="H64" s="130"/>
      <c r="I64" s="130"/>
      <c r="J64" s="130"/>
      <c r="K64" s="130"/>
      <c r="L64" s="130"/>
      <c r="M64" s="130"/>
      <c r="N64" s="130"/>
      <c r="O64" s="130"/>
      <c r="P64" s="130"/>
      <c r="Q64" s="130"/>
      <c r="R64" s="130"/>
      <c r="S64" s="130"/>
      <c r="T64" s="130"/>
      <c r="U64" s="130"/>
      <c r="V64" s="130"/>
      <c r="W64" s="130"/>
      <c r="X64" s="130"/>
      <c r="Y64" s="130"/>
      <c r="Z64" s="130"/>
    </row>
    <row r="65" spans="1:26" x14ac:dyDescent="0.25">
      <c r="A65" s="130"/>
      <c r="B65" s="130"/>
      <c r="C65" s="130"/>
      <c r="D65" s="130"/>
      <c r="E65" s="130"/>
      <c r="F65" s="130"/>
      <c r="G65" s="130"/>
      <c r="H65" s="130"/>
      <c r="I65" s="130"/>
      <c r="J65" s="130"/>
      <c r="K65" s="130"/>
      <c r="L65" s="130"/>
      <c r="M65" s="130"/>
      <c r="N65" s="130"/>
      <c r="O65" s="130"/>
      <c r="P65" s="130"/>
      <c r="Q65" s="130"/>
      <c r="R65" s="130"/>
      <c r="S65" s="130"/>
      <c r="T65" s="130"/>
      <c r="U65" s="130"/>
      <c r="V65" s="130"/>
      <c r="W65" s="130"/>
      <c r="X65" s="130"/>
      <c r="Y65" s="130"/>
      <c r="Z65" s="130"/>
    </row>
    <row r="66" spans="1:26" x14ac:dyDescent="0.25">
      <c r="A66" s="130"/>
      <c r="B66" s="130"/>
      <c r="C66" s="130"/>
      <c r="D66" s="130"/>
      <c r="E66" s="130"/>
      <c r="F66" s="130"/>
      <c r="G66" s="130"/>
      <c r="H66" s="130"/>
      <c r="I66" s="130"/>
      <c r="J66" s="130"/>
      <c r="K66" s="130"/>
      <c r="L66" s="130"/>
      <c r="M66" s="130"/>
      <c r="N66" s="130"/>
      <c r="O66" s="130"/>
      <c r="P66" s="130"/>
      <c r="Q66" s="130"/>
      <c r="R66" s="130"/>
      <c r="S66" s="130"/>
      <c r="T66" s="130"/>
      <c r="U66" s="130"/>
      <c r="V66" s="130"/>
      <c r="W66" s="130"/>
      <c r="X66" s="130"/>
      <c r="Y66" s="130"/>
      <c r="Z66" s="130"/>
    </row>
    <row r="67" spans="1:26" x14ac:dyDescent="0.25">
      <c r="A67" s="130"/>
      <c r="B67" s="130"/>
      <c r="C67" s="130"/>
      <c r="D67" s="130"/>
      <c r="E67" s="130"/>
      <c r="F67" s="130"/>
      <c r="G67" s="130"/>
      <c r="H67" s="130"/>
      <c r="I67" s="130"/>
      <c r="J67" s="130"/>
      <c r="K67" s="130"/>
      <c r="L67" s="130"/>
      <c r="M67" s="130"/>
      <c r="N67" s="130"/>
      <c r="O67" s="130"/>
      <c r="P67" s="130"/>
      <c r="Q67" s="130"/>
      <c r="R67" s="130"/>
      <c r="S67" s="130"/>
      <c r="T67" s="130"/>
      <c r="U67" s="130"/>
      <c r="V67" s="130"/>
      <c r="W67" s="130"/>
      <c r="X67" s="130"/>
      <c r="Y67" s="130"/>
      <c r="Z67" s="130"/>
    </row>
    <row r="68" spans="1:26" x14ac:dyDescent="0.25">
      <c r="A68" s="130"/>
      <c r="B68" s="130"/>
      <c r="C68" s="130"/>
      <c r="D68" s="130"/>
      <c r="E68" s="130"/>
      <c r="F68" s="130"/>
      <c r="G68" s="130"/>
      <c r="H68" s="130"/>
      <c r="I68" s="130"/>
      <c r="J68" s="130"/>
      <c r="K68" s="130"/>
      <c r="L68" s="130"/>
      <c r="M68" s="130"/>
      <c r="N68" s="130"/>
      <c r="O68" s="130"/>
      <c r="P68" s="130"/>
      <c r="Q68" s="130"/>
      <c r="R68" s="130"/>
      <c r="S68" s="130"/>
      <c r="T68" s="130"/>
      <c r="U68" s="130"/>
      <c r="V68" s="130"/>
      <c r="W68" s="130"/>
      <c r="X68" s="130"/>
      <c r="Y68" s="130"/>
      <c r="Z68" s="130"/>
    </row>
    <row r="69" spans="1:26" x14ac:dyDescent="0.25">
      <c r="A69" s="130"/>
      <c r="B69" s="130"/>
      <c r="C69" s="130"/>
      <c r="D69" s="130"/>
      <c r="E69" s="130"/>
      <c r="F69" s="130"/>
      <c r="G69" s="130"/>
      <c r="H69" s="130"/>
      <c r="I69" s="130"/>
      <c r="J69" s="130"/>
      <c r="K69" s="130"/>
      <c r="L69" s="130"/>
      <c r="M69" s="130"/>
      <c r="N69" s="130"/>
      <c r="O69" s="130"/>
      <c r="P69" s="130"/>
      <c r="Q69" s="130"/>
      <c r="R69" s="130"/>
      <c r="S69" s="130"/>
      <c r="T69" s="130"/>
      <c r="U69" s="130"/>
      <c r="V69" s="130"/>
      <c r="W69" s="130"/>
      <c r="X69" s="130"/>
      <c r="Y69" s="130"/>
      <c r="Z69" s="130"/>
    </row>
    <row r="70" spans="1:26" x14ac:dyDescent="0.25">
      <c r="A70" s="130"/>
      <c r="B70" s="130"/>
      <c r="C70" s="130"/>
      <c r="D70" s="130"/>
      <c r="E70" s="130"/>
      <c r="F70" s="130"/>
      <c r="G70" s="130"/>
      <c r="H70" s="130"/>
      <c r="I70" s="130"/>
      <c r="J70" s="130"/>
      <c r="K70" s="130"/>
      <c r="L70" s="130"/>
      <c r="M70" s="130"/>
      <c r="N70" s="130"/>
      <c r="O70" s="130"/>
      <c r="P70" s="130"/>
      <c r="Q70" s="130"/>
      <c r="R70" s="130"/>
      <c r="S70" s="130"/>
      <c r="T70" s="130"/>
      <c r="U70" s="130"/>
      <c r="V70" s="130"/>
      <c r="W70" s="130"/>
      <c r="X70" s="130"/>
      <c r="Y70" s="130"/>
      <c r="Z70" s="130"/>
    </row>
    <row r="71" spans="1:26" x14ac:dyDescent="0.25">
      <c r="A71" s="130"/>
      <c r="B71" s="130"/>
      <c r="C71" s="130"/>
      <c r="D71" s="130"/>
      <c r="E71" s="130"/>
      <c r="F71" s="130"/>
      <c r="G71" s="130"/>
      <c r="H71" s="130"/>
      <c r="I71" s="130"/>
      <c r="J71" s="130"/>
      <c r="K71" s="130"/>
      <c r="L71" s="130"/>
      <c r="M71" s="130"/>
      <c r="N71" s="130"/>
      <c r="O71" s="130"/>
      <c r="P71" s="130"/>
      <c r="Q71" s="130"/>
      <c r="R71" s="130"/>
      <c r="S71" s="130"/>
      <c r="T71" s="130"/>
      <c r="U71" s="130"/>
      <c r="V71" s="130"/>
      <c r="W71" s="130"/>
      <c r="X71" s="130"/>
      <c r="Y71" s="130"/>
      <c r="Z71" s="130"/>
    </row>
    <row r="72" spans="1:26" x14ac:dyDescent="0.25">
      <c r="A72" s="130"/>
      <c r="B72" s="130"/>
      <c r="C72" s="130"/>
      <c r="D72" s="130"/>
      <c r="E72" s="130"/>
      <c r="F72" s="130"/>
      <c r="G72" s="130"/>
      <c r="H72" s="130"/>
      <c r="I72" s="130"/>
      <c r="J72" s="130"/>
      <c r="K72" s="130"/>
      <c r="L72" s="130"/>
      <c r="M72" s="130"/>
      <c r="N72" s="130"/>
      <c r="O72" s="130"/>
      <c r="P72" s="130"/>
      <c r="Q72" s="130"/>
      <c r="R72" s="130"/>
      <c r="S72" s="130"/>
      <c r="T72" s="130"/>
      <c r="U72" s="130"/>
      <c r="V72" s="130"/>
      <c r="W72" s="130"/>
      <c r="X72" s="130"/>
      <c r="Y72" s="130"/>
      <c r="Z72" s="130"/>
    </row>
    <row r="73" spans="1:26" x14ac:dyDescent="0.25">
      <c r="A73" s="130"/>
      <c r="B73" s="130"/>
      <c r="C73" s="130"/>
      <c r="D73" s="130"/>
      <c r="E73" s="130"/>
      <c r="F73" s="130"/>
      <c r="G73" s="130"/>
      <c r="H73" s="130"/>
      <c r="I73" s="130"/>
      <c r="J73" s="130"/>
      <c r="K73" s="130"/>
      <c r="L73" s="130"/>
      <c r="M73" s="130"/>
      <c r="N73" s="130"/>
      <c r="O73" s="130"/>
      <c r="P73" s="130"/>
      <c r="Q73" s="130"/>
      <c r="R73" s="130"/>
      <c r="S73" s="130"/>
      <c r="T73" s="130"/>
      <c r="U73" s="130"/>
      <c r="V73" s="130"/>
      <c r="W73" s="130"/>
      <c r="X73" s="130"/>
      <c r="Y73" s="130"/>
      <c r="Z73" s="130"/>
    </row>
    <row r="74" spans="1:26" x14ac:dyDescent="0.25">
      <c r="A74" s="130"/>
      <c r="B74" s="130"/>
      <c r="C74" s="130"/>
      <c r="D74" s="130"/>
      <c r="E74" s="130"/>
      <c r="F74" s="130"/>
      <c r="G74" s="130"/>
      <c r="H74" s="130"/>
      <c r="I74" s="130"/>
      <c r="J74" s="130"/>
      <c r="K74" s="130"/>
      <c r="L74" s="130"/>
      <c r="M74" s="130"/>
      <c r="N74" s="130"/>
      <c r="O74" s="130"/>
      <c r="P74" s="130"/>
      <c r="Q74" s="130"/>
      <c r="R74" s="130"/>
      <c r="S74" s="130"/>
      <c r="T74" s="130"/>
      <c r="U74" s="130"/>
      <c r="V74" s="130"/>
      <c r="W74" s="130"/>
      <c r="X74" s="130"/>
      <c r="Y74" s="130"/>
      <c r="Z74" s="130"/>
    </row>
    <row r="75" spans="1:26" x14ac:dyDescent="0.25">
      <c r="A75" s="130"/>
      <c r="B75" s="130"/>
      <c r="C75" s="130"/>
      <c r="D75" s="130"/>
      <c r="E75" s="130"/>
      <c r="F75" s="130"/>
      <c r="G75" s="130"/>
      <c r="H75" s="130"/>
      <c r="I75" s="130"/>
      <c r="J75" s="130"/>
      <c r="K75" s="130"/>
      <c r="L75" s="130"/>
      <c r="M75" s="130"/>
      <c r="N75" s="130"/>
      <c r="O75" s="130"/>
      <c r="P75" s="130"/>
      <c r="Q75" s="130"/>
      <c r="R75" s="130"/>
      <c r="S75" s="130"/>
      <c r="T75" s="130"/>
      <c r="U75" s="130"/>
      <c r="V75" s="130"/>
      <c r="W75" s="130"/>
      <c r="X75" s="130"/>
      <c r="Y75" s="130"/>
      <c r="Z75" s="130"/>
    </row>
    <row r="76" spans="1:26" x14ac:dyDescent="0.25">
      <c r="A76" s="130"/>
      <c r="B76" s="130"/>
      <c r="C76" s="130"/>
      <c r="D76" s="130"/>
      <c r="E76" s="130"/>
      <c r="F76" s="130"/>
      <c r="G76" s="130"/>
      <c r="H76" s="130"/>
      <c r="I76" s="130"/>
      <c r="J76" s="130"/>
      <c r="K76" s="130"/>
      <c r="L76" s="130"/>
      <c r="M76" s="130"/>
      <c r="N76" s="130"/>
      <c r="O76" s="130"/>
      <c r="P76" s="130"/>
      <c r="Q76" s="130"/>
      <c r="R76" s="130"/>
      <c r="S76" s="130"/>
      <c r="T76" s="130"/>
      <c r="U76" s="130"/>
      <c r="V76" s="130"/>
      <c r="W76" s="130"/>
      <c r="X76" s="130"/>
      <c r="Y76" s="130"/>
      <c r="Z76" s="130"/>
    </row>
    <row r="77" spans="1:26" x14ac:dyDescent="0.25">
      <c r="A77" s="130"/>
      <c r="B77" s="130"/>
      <c r="C77" s="130"/>
      <c r="D77" s="130"/>
      <c r="E77" s="130"/>
      <c r="F77" s="130"/>
      <c r="G77" s="130"/>
      <c r="H77" s="130"/>
      <c r="I77" s="130"/>
      <c r="J77" s="130"/>
      <c r="K77" s="130"/>
      <c r="L77" s="130"/>
      <c r="M77" s="130"/>
      <c r="N77" s="130"/>
      <c r="O77" s="130"/>
      <c r="P77" s="130"/>
      <c r="Q77" s="130"/>
      <c r="R77" s="130"/>
      <c r="S77" s="130"/>
      <c r="T77" s="130"/>
      <c r="U77" s="130"/>
      <c r="V77" s="130"/>
      <c r="W77" s="130"/>
      <c r="X77" s="130"/>
      <c r="Y77" s="130"/>
      <c r="Z77" s="130"/>
    </row>
    <row r="78" spans="1:26" x14ac:dyDescent="0.25">
      <c r="A78" s="130"/>
      <c r="B78" s="130"/>
      <c r="C78" s="130"/>
      <c r="D78" s="130"/>
      <c r="E78" s="130"/>
      <c r="F78" s="130"/>
      <c r="G78" s="130"/>
      <c r="H78" s="130"/>
      <c r="I78" s="130"/>
      <c r="J78" s="130"/>
      <c r="K78" s="130"/>
      <c r="L78" s="130"/>
      <c r="M78" s="130"/>
      <c r="N78" s="130"/>
      <c r="O78" s="130"/>
      <c r="P78" s="130"/>
      <c r="Q78" s="130"/>
      <c r="R78" s="130"/>
      <c r="S78" s="130"/>
      <c r="T78" s="130"/>
      <c r="U78" s="130"/>
      <c r="V78" s="130"/>
      <c r="W78" s="130"/>
      <c r="X78" s="130"/>
      <c r="Y78" s="130"/>
      <c r="Z78" s="130"/>
    </row>
    <row r="79" spans="1:26" x14ac:dyDescent="0.25">
      <c r="A79" s="130"/>
      <c r="B79" s="130"/>
      <c r="C79" s="130"/>
      <c r="D79" s="130"/>
      <c r="E79" s="130"/>
      <c r="F79" s="130"/>
      <c r="G79" s="130"/>
      <c r="H79" s="130"/>
      <c r="I79" s="130"/>
      <c r="J79" s="130"/>
      <c r="K79" s="130"/>
      <c r="L79" s="130"/>
      <c r="M79" s="130"/>
      <c r="N79" s="130"/>
      <c r="O79" s="130"/>
      <c r="P79" s="130"/>
      <c r="Q79" s="130"/>
      <c r="R79" s="130"/>
      <c r="S79" s="130"/>
      <c r="T79" s="130"/>
      <c r="U79" s="130"/>
      <c r="V79" s="130"/>
      <c r="W79" s="130"/>
      <c r="X79" s="130"/>
      <c r="Y79" s="130"/>
      <c r="Z79" s="130"/>
    </row>
    <row r="80" spans="1:26" x14ac:dyDescent="0.25">
      <c r="A80" s="130"/>
      <c r="B80" s="130"/>
      <c r="C80" s="130"/>
      <c r="D80" s="130"/>
      <c r="E80" s="130"/>
      <c r="F80" s="130"/>
      <c r="G80" s="130"/>
      <c r="H80" s="130"/>
      <c r="I80" s="130"/>
      <c r="J80" s="130"/>
      <c r="K80" s="130"/>
      <c r="L80" s="130"/>
      <c r="M80" s="130"/>
      <c r="N80" s="130"/>
      <c r="O80" s="130"/>
      <c r="P80" s="130"/>
      <c r="Q80" s="130"/>
      <c r="R80" s="130"/>
      <c r="S80" s="130"/>
      <c r="T80" s="130"/>
      <c r="U80" s="130"/>
      <c r="V80" s="130"/>
      <c r="W80" s="130"/>
      <c r="X80" s="130"/>
      <c r="Y80" s="130"/>
      <c r="Z80" s="130"/>
    </row>
    <row r="81" spans="1:26" x14ac:dyDescent="0.25">
      <c r="A81" s="130"/>
      <c r="B81" s="130"/>
      <c r="C81" s="130"/>
      <c r="D81" s="130"/>
      <c r="E81" s="130"/>
      <c r="F81" s="130"/>
      <c r="G81" s="130"/>
      <c r="H81" s="130"/>
      <c r="I81" s="130"/>
      <c r="J81" s="130"/>
      <c r="K81" s="130"/>
      <c r="L81" s="130"/>
      <c r="M81" s="130"/>
      <c r="N81" s="130"/>
      <c r="O81" s="130"/>
      <c r="P81" s="130"/>
      <c r="Q81" s="130"/>
      <c r="R81" s="130"/>
      <c r="S81" s="130"/>
      <c r="T81" s="130"/>
      <c r="U81" s="130"/>
      <c r="V81" s="130"/>
      <c r="W81" s="130"/>
      <c r="X81" s="130"/>
      <c r="Y81" s="130"/>
      <c r="Z81" s="130"/>
    </row>
    <row r="82" spans="1:26" x14ac:dyDescent="0.25">
      <c r="A82" s="130"/>
      <c r="B82" s="130"/>
      <c r="C82" s="130"/>
      <c r="D82" s="130"/>
      <c r="E82" s="130"/>
      <c r="F82" s="130"/>
      <c r="G82" s="130"/>
      <c r="H82" s="130"/>
      <c r="I82" s="130"/>
      <c r="J82" s="130"/>
      <c r="K82" s="130"/>
      <c r="L82" s="130"/>
      <c r="M82" s="130"/>
      <c r="N82" s="130"/>
      <c r="O82" s="130"/>
      <c r="P82" s="130"/>
      <c r="Q82" s="130"/>
      <c r="R82" s="130"/>
      <c r="S82" s="130"/>
      <c r="T82" s="130"/>
      <c r="U82" s="130"/>
      <c r="V82" s="130"/>
      <c r="W82" s="130"/>
      <c r="X82" s="130"/>
      <c r="Y82" s="130"/>
      <c r="Z82" s="130"/>
    </row>
    <row r="83" spans="1:26" x14ac:dyDescent="0.25">
      <c r="A83" s="130"/>
      <c r="B83" s="130"/>
      <c r="C83" s="130"/>
      <c r="D83" s="130"/>
      <c r="E83" s="130"/>
      <c r="F83" s="130"/>
      <c r="G83" s="130"/>
      <c r="H83" s="130"/>
      <c r="I83" s="130"/>
      <c r="J83" s="130"/>
      <c r="K83" s="130"/>
      <c r="L83" s="130"/>
      <c r="M83" s="130"/>
      <c r="N83" s="130"/>
      <c r="O83" s="130"/>
      <c r="P83" s="130"/>
      <c r="Q83" s="130"/>
      <c r="R83" s="130"/>
      <c r="S83" s="130"/>
      <c r="T83" s="130"/>
      <c r="U83" s="130"/>
      <c r="V83" s="130"/>
      <c r="W83" s="130"/>
      <c r="X83" s="130"/>
      <c r="Y83" s="130"/>
      <c r="Z83" s="130"/>
    </row>
    <row r="84" spans="1:26" x14ac:dyDescent="0.25">
      <c r="A84" s="130"/>
      <c r="B84" s="130"/>
      <c r="C84" s="130"/>
      <c r="D84" s="130"/>
      <c r="E84" s="130"/>
      <c r="F84" s="130"/>
      <c r="G84" s="130"/>
      <c r="H84" s="130"/>
      <c r="I84" s="130"/>
      <c r="J84" s="130"/>
      <c r="K84" s="130"/>
      <c r="L84" s="130"/>
      <c r="M84" s="130"/>
      <c r="N84" s="130"/>
      <c r="O84" s="130"/>
      <c r="P84" s="130"/>
      <c r="Q84" s="130"/>
      <c r="R84" s="130"/>
      <c r="S84" s="130"/>
      <c r="T84" s="130"/>
      <c r="U84" s="130"/>
      <c r="V84" s="130"/>
      <c r="W84" s="130"/>
      <c r="X84" s="130"/>
      <c r="Y84" s="130"/>
      <c r="Z84" s="130"/>
    </row>
    <row r="85" spans="1:26" x14ac:dyDescent="0.25">
      <c r="A85" s="130"/>
      <c r="B85" s="130"/>
      <c r="C85" s="130"/>
      <c r="D85" s="130"/>
      <c r="E85" s="130"/>
      <c r="F85" s="130"/>
      <c r="G85" s="130"/>
      <c r="H85" s="130"/>
      <c r="I85" s="130"/>
      <c r="J85" s="130"/>
      <c r="K85" s="130"/>
      <c r="L85" s="130"/>
      <c r="M85" s="130"/>
      <c r="N85" s="130"/>
      <c r="O85" s="130"/>
      <c r="P85" s="130"/>
      <c r="Q85" s="130"/>
      <c r="R85" s="130"/>
      <c r="S85" s="130"/>
      <c r="T85" s="130"/>
      <c r="U85" s="130"/>
      <c r="V85" s="130"/>
      <c r="W85" s="130"/>
      <c r="X85" s="130"/>
      <c r="Y85" s="130"/>
      <c r="Z85" s="130"/>
    </row>
    <row r="86" spans="1:26" x14ac:dyDescent="0.25">
      <c r="A86" s="130"/>
      <c r="B86" s="130"/>
      <c r="C86" s="130"/>
      <c r="D86" s="130"/>
      <c r="E86" s="130"/>
      <c r="F86" s="130"/>
      <c r="G86" s="130"/>
      <c r="H86" s="130"/>
      <c r="I86" s="130"/>
      <c r="J86" s="130"/>
      <c r="K86" s="130"/>
      <c r="L86" s="130"/>
      <c r="M86" s="130"/>
      <c r="N86" s="130"/>
      <c r="O86" s="130"/>
      <c r="P86" s="130"/>
      <c r="Q86" s="130"/>
      <c r="R86" s="130"/>
      <c r="S86" s="130"/>
      <c r="T86" s="130"/>
      <c r="U86" s="130"/>
      <c r="V86" s="130"/>
      <c r="W86" s="130"/>
      <c r="X86" s="130"/>
      <c r="Y86" s="130"/>
      <c r="Z86" s="130"/>
    </row>
    <row r="87" spans="1:26" x14ac:dyDescent="0.25">
      <c r="A87" s="130"/>
      <c r="B87" s="130"/>
      <c r="C87" s="130"/>
      <c r="D87" s="130"/>
      <c r="E87" s="130"/>
      <c r="F87" s="130"/>
      <c r="G87" s="130"/>
      <c r="H87" s="130"/>
      <c r="I87" s="130"/>
      <c r="J87" s="130"/>
      <c r="K87" s="130"/>
      <c r="L87" s="130"/>
      <c r="M87" s="130"/>
      <c r="N87" s="130"/>
      <c r="O87" s="130"/>
      <c r="P87" s="130"/>
      <c r="Q87" s="130"/>
      <c r="R87" s="130"/>
      <c r="S87" s="130"/>
      <c r="T87" s="130"/>
      <c r="U87" s="130"/>
      <c r="V87" s="130"/>
      <c r="W87" s="130"/>
      <c r="X87" s="130"/>
      <c r="Y87" s="130"/>
      <c r="Z87" s="130"/>
    </row>
    <row r="88" spans="1:26" x14ac:dyDescent="0.25">
      <c r="A88" s="130"/>
      <c r="B88" s="130"/>
      <c r="C88" s="130"/>
      <c r="D88" s="130"/>
      <c r="E88" s="130"/>
      <c r="F88" s="130"/>
      <c r="G88" s="130"/>
      <c r="H88" s="130"/>
      <c r="I88" s="130"/>
      <c r="J88" s="130"/>
      <c r="K88" s="130"/>
      <c r="L88" s="130"/>
      <c r="M88" s="130"/>
      <c r="N88" s="130"/>
      <c r="O88" s="130"/>
      <c r="P88" s="130"/>
      <c r="Q88" s="130"/>
      <c r="R88" s="130"/>
      <c r="S88" s="130"/>
      <c r="T88" s="130"/>
      <c r="U88" s="130"/>
      <c r="V88" s="130"/>
      <c r="W88" s="130"/>
      <c r="X88" s="130"/>
      <c r="Y88" s="130"/>
      <c r="Z88" s="130"/>
    </row>
    <row r="89" spans="1:26" x14ac:dyDescent="0.25">
      <c r="A89" s="130"/>
      <c r="B89" s="130"/>
      <c r="C89" s="130"/>
      <c r="D89" s="130"/>
      <c r="E89" s="130"/>
      <c r="F89" s="130"/>
      <c r="G89" s="130"/>
      <c r="H89" s="130"/>
      <c r="I89" s="130"/>
      <c r="J89" s="130"/>
      <c r="K89" s="130"/>
      <c r="L89" s="130"/>
      <c r="M89" s="130"/>
      <c r="N89" s="130"/>
      <c r="O89" s="130"/>
      <c r="P89" s="130"/>
      <c r="Q89" s="130"/>
      <c r="R89" s="130"/>
      <c r="S89" s="130"/>
      <c r="T89" s="130"/>
      <c r="U89" s="130"/>
      <c r="V89" s="130"/>
      <c r="W89" s="130"/>
      <c r="X89" s="130"/>
      <c r="Y89" s="130"/>
      <c r="Z89" s="130"/>
    </row>
    <row r="90" spans="1:26" x14ac:dyDescent="0.25">
      <c r="A90" s="130"/>
      <c r="B90" s="130"/>
      <c r="C90" s="130"/>
      <c r="D90" s="130"/>
      <c r="E90" s="130"/>
      <c r="F90" s="130"/>
      <c r="G90" s="130"/>
      <c r="H90" s="130"/>
      <c r="I90" s="130"/>
      <c r="J90" s="130"/>
      <c r="K90" s="130"/>
      <c r="L90" s="130"/>
      <c r="M90" s="130"/>
      <c r="N90" s="130"/>
      <c r="O90" s="130"/>
      <c r="P90" s="130"/>
      <c r="Q90" s="130"/>
      <c r="R90" s="130"/>
      <c r="S90" s="130"/>
      <c r="T90" s="130"/>
      <c r="U90" s="130"/>
      <c r="V90" s="130"/>
      <c r="W90" s="130"/>
      <c r="X90" s="130"/>
      <c r="Y90" s="130"/>
      <c r="Z90" s="130"/>
    </row>
    <row r="91" spans="1:26" x14ac:dyDescent="0.25">
      <c r="A91" s="130"/>
      <c r="B91" s="130"/>
      <c r="C91" s="130"/>
      <c r="D91" s="130"/>
      <c r="E91" s="130"/>
      <c r="F91" s="130"/>
      <c r="G91" s="130"/>
      <c r="H91" s="130"/>
      <c r="I91" s="130"/>
      <c r="J91" s="130"/>
      <c r="K91" s="130"/>
      <c r="L91" s="130"/>
      <c r="M91" s="130"/>
      <c r="N91" s="130"/>
      <c r="O91" s="130"/>
      <c r="P91" s="130"/>
      <c r="Q91" s="130"/>
      <c r="R91" s="130"/>
      <c r="S91" s="130"/>
      <c r="T91" s="130"/>
      <c r="U91" s="130"/>
      <c r="V91" s="130"/>
      <c r="W91" s="130"/>
      <c r="X91" s="130"/>
      <c r="Y91" s="130"/>
      <c r="Z91" s="130"/>
    </row>
    <row r="92" spans="1:26" x14ac:dyDescent="0.25">
      <c r="A92" s="130"/>
      <c r="B92" s="130"/>
      <c r="C92" s="130"/>
      <c r="D92" s="130"/>
      <c r="E92" s="130"/>
      <c r="F92" s="130"/>
      <c r="G92" s="130"/>
      <c r="H92" s="130"/>
      <c r="I92" s="130"/>
      <c r="J92" s="130"/>
      <c r="K92" s="130"/>
      <c r="L92" s="130"/>
      <c r="M92" s="130"/>
      <c r="N92" s="130"/>
      <c r="O92" s="130"/>
      <c r="P92" s="130"/>
      <c r="Q92" s="130"/>
      <c r="R92" s="130"/>
      <c r="S92" s="130"/>
      <c r="T92" s="130"/>
      <c r="U92" s="130"/>
      <c r="V92" s="130"/>
      <c r="W92" s="130"/>
      <c r="X92" s="130"/>
      <c r="Y92" s="130"/>
      <c r="Z92" s="130"/>
    </row>
    <row r="93" spans="1:26" x14ac:dyDescent="0.25">
      <c r="A93" s="130"/>
      <c r="B93" s="130"/>
      <c r="C93" s="130"/>
      <c r="D93" s="130"/>
      <c r="E93" s="130"/>
      <c r="F93" s="130"/>
      <c r="G93" s="130"/>
      <c r="H93" s="130"/>
      <c r="I93" s="130"/>
      <c r="J93" s="130"/>
      <c r="K93" s="130"/>
      <c r="L93" s="130"/>
      <c r="M93" s="130"/>
      <c r="N93" s="130"/>
      <c r="O93" s="130"/>
      <c r="P93" s="130"/>
      <c r="Q93" s="130"/>
      <c r="R93" s="130"/>
      <c r="S93" s="130"/>
      <c r="T93" s="130"/>
      <c r="U93" s="130"/>
      <c r="V93" s="130"/>
      <c r="W93" s="130"/>
      <c r="X93" s="130"/>
      <c r="Y93" s="130"/>
      <c r="Z93" s="130"/>
    </row>
    <row r="94" spans="1:26" x14ac:dyDescent="0.25">
      <c r="A94" s="130"/>
      <c r="B94" s="130"/>
      <c r="C94" s="130"/>
      <c r="D94" s="130"/>
      <c r="E94" s="130"/>
      <c r="F94" s="130"/>
      <c r="G94" s="130"/>
      <c r="H94" s="130"/>
      <c r="I94" s="130"/>
      <c r="J94" s="130"/>
      <c r="K94" s="130"/>
      <c r="L94" s="130"/>
      <c r="M94" s="130"/>
      <c r="N94" s="130"/>
      <c r="O94" s="130"/>
      <c r="P94" s="130"/>
      <c r="Q94" s="130"/>
      <c r="R94" s="130"/>
      <c r="S94" s="130"/>
      <c r="T94" s="130"/>
      <c r="U94" s="130"/>
      <c r="V94" s="130"/>
      <c r="W94" s="130"/>
      <c r="X94" s="130"/>
      <c r="Y94" s="130"/>
      <c r="Z94" s="130"/>
    </row>
    <row r="95" spans="1:26" x14ac:dyDescent="0.25">
      <c r="A95" s="130"/>
      <c r="B95" s="130"/>
      <c r="C95" s="130"/>
      <c r="D95" s="130"/>
      <c r="E95" s="130"/>
      <c r="F95" s="130"/>
      <c r="G95" s="130"/>
      <c r="H95" s="130"/>
      <c r="I95" s="130"/>
      <c r="J95" s="130"/>
      <c r="K95" s="130"/>
      <c r="L95" s="130"/>
      <c r="M95" s="130"/>
      <c r="N95" s="130"/>
      <c r="O95" s="130"/>
      <c r="P95" s="130"/>
      <c r="Q95" s="130"/>
      <c r="R95" s="130"/>
      <c r="S95" s="130"/>
      <c r="T95" s="130"/>
      <c r="U95" s="130"/>
      <c r="V95" s="130"/>
      <c r="W95" s="130"/>
      <c r="X95" s="130"/>
      <c r="Y95" s="130"/>
      <c r="Z95" s="130"/>
    </row>
    <row r="96" spans="1:26" x14ac:dyDescent="0.25">
      <c r="A96" s="130"/>
      <c r="B96" s="130"/>
      <c r="C96" s="130"/>
      <c r="D96" s="130"/>
      <c r="E96" s="130"/>
      <c r="F96" s="130"/>
      <c r="G96" s="130"/>
      <c r="H96" s="130"/>
      <c r="I96" s="130"/>
      <c r="J96" s="130"/>
      <c r="K96" s="130"/>
      <c r="L96" s="130"/>
      <c r="M96" s="130"/>
      <c r="N96" s="130"/>
      <c r="O96" s="130"/>
      <c r="P96" s="130"/>
      <c r="Q96" s="130"/>
      <c r="R96" s="130"/>
      <c r="S96" s="130"/>
      <c r="T96" s="130"/>
      <c r="U96" s="130"/>
      <c r="V96" s="130"/>
      <c r="W96" s="130"/>
      <c r="X96" s="130"/>
      <c r="Y96" s="130"/>
      <c r="Z96" s="130"/>
    </row>
    <row r="97" spans="1:26" x14ac:dyDescent="0.25">
      <c r="A97" s="130"/>
      <c r="B97" s="130"/>
      <c r="C97" s="130"/>
      <c r="D97" s="130"/>
      <c r="E97" s="130"/>
      <c r="F97" s="130"/>
      <c r="G97" s="130"/>
      <c r="H97" s="130"/>
      <c r="I97" s="130"/>
      <c r="J97" s="130"/>
      <c r="K97" s="130"/>
      <c r="L97" s="130"/>
      <c r="M97" s="130"/>
      <c r="N97" s="130"/>
      <c r="O97" s="130"/>
      <c r="P97" s="130"/>
      <c r="Q97" s="130"/>
      <c r="R97" s="130"/>
      <c r="S97" s="130"/>
      <c r="T97" s="130"/>
      <c r="U97" s="130"/>
      <c r="V97" s="130"/>
      <c r="W97" s="130"/>
      <c r="X97" s="130"/>
      <c r="Y97" s="130"/>
      <c r="Z97" s="130"/>
    </row>
    <row r="98" spans="1:26" x14ac:dyDescent="0.25">
      <c r="A98" s="130"/>
      <c r="B98" s="130"/>
      <c r="C98" s="130"/>
      <c r="D98" s="130"/>
      <c r="E98" s="130"/>
      <c r="F98" s="130"/>
      <c r="G98" s="130"/>
      <c r="H98" s="130"/>
      <c r="I98" s="130"/>
      <c r="J98" s="130"/>
      <c r="K98" s="130"/>
      <c r="L98" s="130"/>
      <c r="M98" s="130"/>
      <c r="N98" s="130"/>
      <c r="O98" s="130"/>
      <c r="P98" s="130"/>
      <c r="Q98" s="130"/>
      <c r="R98" s="130"/>
      <c r="S98" s="130"/>
      <c r="T98" s="130"/>
      <c r="U98" s="130"/>
      <c r="V98" s="130"/>
      <c r="W98" s="130"/>
      <c r="X98" s="130"/>
      <c r="Y98" s="130"/>
      <c r="Z98" s="130"/>
    </row>
    <row r="99" spans="1:26" x14ac:dyDescent="0.25">
      <c r="A99" s="130"/>
      <c r="B99" s="130"/>
      <c r="C99" s="130"/>
      <c r="D99" s="130"/>
      <c r="E99" s="130"/>
      <c r="F99" s="130"/>
      <c r="G99" s="130"/>
      <c r="H99" s="130"/>
      <c r="I99" s="130"/>
      <c r="J99" s="130"/>
      <c r="K99" s="130"/>
      <c r="L99" s="130"/>
      <c r="M99" s="130"/>
      <c r="N99" s="130"/>
      <c r="O99" s="130"/>
      <c r="P99" s="130"/>
      <c r="Q99" s="130"/>
      <c r="R99" s="130"/>
      <c r="S99" s="130"/>
      <c r="T99" s="130"/>
      <c r="U99" s="130"/>
      <c r="V99" s="130"/>
      <c r="W99" s="130"/>
      <c r="X99" s="130"/>
      <c r="Y99" s="130"/>
      <c r="Z99" s="130"/>
    </row>
  </sheetData>
  <mergeCells count="7">
    <mergeCell ref="B31:D31"/>
    <mergeCell ref="A16:D16"/>
    <mergeCell ref="B19:D19"/>
    <mergeCell ref="B20:D20"/>
    <mergeCell ref="B23:D23"/>
    <mergeCell ref="B26:D26"/>
    <mergeCell ref="B30:D30"/>
  </mergeCells>
  <hyperlinks>
    <hyperlink ref="B30" r:id="rId1" xr:uid="{22F202A2-C097-4F62-9B78-87918C6916D4}"/>
    <hyperlink ref="B32" r:id="rId2" xr:uid="{ABA38B7E-F12F-4D8C-83F8-F9A61FF59289}"/>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B1:J12"/>
  <sheetViews>
    <sheetView zoomScaleNormal="100" workbookViewId="0">
      <selection activeCell="E23" sqref="E23"/>
    </sheetView>
  </sheetViews>
  <sheetFormatPr defaultRowHeight="12.75" x14ac:dyDescent="0.2"/>
  <cols>
    <col min="1" max="1" width="2.85546875" customWidth="1"/>
    <col min="2" max="2" width="15.5703125" customWidth="1"/>
    <col min="3" max="3" width="19.42578125" customWidth="1"/>
    <col min="4" max="4" width="14.140625" customWidth="1"/>
    <col min="5" max="5" width="49.140625" customWidth="1"/>
    <col min="6" max="6" width="9.5703125" bestFit="1" customWidth="1"/>
    <col min="7" max="7" width="11.42578125" bestFit="1" customWidth="1"/>
    <col min="8" max="8" width="12" customWidth="1"/>
    <col min="9" max="9" width="12.140625" customWidth="1"/>
    <col min="10" max="10" width="10.140625" customWidth="1"/>
    <col min="11" max="11" width="7.42578125" bestFit="1" customWidth="1"/>
    <col min="12" max="13" width="10.85546875" bestFit="1" customWidth="1"/>
  </cols>
  <sheetData>
    <row r="1" spans="2:10" ht="21.75" customHeight="1" x14ac:dyDescent="0.4">
      <c r="B1" s="34" t="s">
        <v>101</v>
      </c>
      <c r="C1" s="34"/>
    </row>
    <row r="4" spans="2:10" ht="15" x14ac:dyDescent="0.2">
      <c r="B4" s="35" t="s">
        <v>102</v>
      </c>
      <c r="C4" s="35"/>
    </row>
    <row r="6" spans="2:10" ht="18" x14ac:dyDescent="0.25">
      <c r="B6" s="36" t="s">
        <v>103</v>
      </c>
      <c r="C6" s="36"/>
      <c r="D6" s="37"/>
      <c r="E6" s="38"/>
      <c r="F6" s="38"/>
      <c r="G6" s="38"/>
      <c r="H6" s="38"/>
      <c r="I6" s="38"/>
      <c r="J6" s="38"/>
    </row>
    <row r="7" spans="2:10" ht="17.25" customHeight="1" x14ac:dyDescent="0.2">
      <c r="B7" s="19" t="s">
        <v>82</v>
      </c>
      <c r="C7" s="19"/>
      <c r="D7" s="38"/>
      <c r="E7" s="38"/>
      <c r="F7" s="38"/>
      <c r="G7" s="38"/>
      <c r="H7" s="38"/>
      <c r="I7" s="38"/>
      <c r="J7" s="38"/>
    </row>
    <row r="8" spans="2:10" ht="18" customHeight="1" x14ac:dyDescent="0.2">
      <c r="B8" s="39" t="s">
        <v>83</v>
      </c>
      <c r="C8" s="21" t="s">
        <v>104</v>
      </c>
      <c r="D8" s="39" t="s">
        <v>84</v>
      </c>
      <c r="E8" s="39" t="s">
        <v>85</v>
      </c>
      <c r="F8" s="40" t="s">
        <v>86</v>
      </c>
      <c r="G8" s="40" t="s">
        <v>87</v>
      </c>
      <c r="H8" s="40" t="s">
        <v>88</v>
      </c>
      <c r="I8" s="40" t="s">
        <v>89</v>
      </c>
      <c r="J8" s="40" t="s">
        <v>90</v>
      </c>
    </row>
    <row r="9" spans="2:10" ht="39" thickBot="1" x14ac:dyDescent="0.25">
      <c r="B9" s="41" t="s">
        <v>105</v>
      </c>
      <c r="C9" s="22" t="s">
        <v>106</v>
      </c>
      <c r="D9" s="41" t="s">
        <v>91</v>
      </c>
      <c r="E9" s="41" t="s">
        <v>107</v>
      </c>
      <c r="F9" s="41" t="s">
        <v>86</v>
      </c>
      <c r="G9" s="41" t="s">
        <v>92</v>
      </c>
      <c r="H9" s="41" t="s">
        <v>93</v>
      </c>
      <c r="I9" s="41" t="s">
        <v>94</v>
      </c>
      <c r="J9" s="41" t="s">
        <v>95</v>
      </c>
    </row>
    <row r="10" spans="2:10" x14ac:dyDescent="0.2">
      <c r="B10" s="42" t="s">
        <v>96</v>
      </c>
      <c r="C10" s="42"/>
      <c r="D10" s="42" t="s">
        <v>112</v>
      </c>
      <c r="E10" s="42" t="s">
        <v>113</v>
      </c>
      <c r="F10" s="42" t="s">
        <v>36</v>
      </c>
      <c r="G10" s="42"/>
      <c r="H10" s="42" t="s">
        <v>37</v>
      </c>
      <c r="I10" s="42"/>
      <c r="J10" s="42" t="s">
        <v>108</v>
      </c>
    </row>
    <row r="11" spans="2:10" x14ac:dyDescent="0.2">
      <c r="B11" s="42"/>
      <c r="C11" s="42"/>
      <c r="D11" s="42" t="s">
        <v>114</v>
      </c>
      <c r="E11" s="42" t="s">
        <v>115</v>
      </c>
      <c r="F11" s="42" t="s">
        <v>36</v>
      </c>
      <c r="G11" s="42"/>
      <c r="H11" s="42" t="s">
        <v>37</v>
      </c>
      <c r="I11" s="42"/>
      <c r="J11" s="42"/>
    </row>
    <row r="12" spans="2:10" x14ac:dyDescent="0.2">
      <c r="B12" s="46" t="s">
        <v>96</v>
      </c>
      <c r="C12" s="2"/>
      <c r="D12" s="47" t="s">
        <v>116</v>
      </c>
      <c r="E12" s="47" t="s">
        <v>117</v>
      </c>
      <c r="F12" s="43" t="s">
        <v>36</v>
      </c>
      <c r="G12" s="46"/>
      <c r="H12" s="46" t="s">
        <v>37</v>
      </c>
      <c r="I12" s="46"/>
      <c r="J12" s="2"/>
    </row>
  </sheetData>
  <pageMargins left="0.75" right="0.75" top="1" bottom="1" header="0.5" footer="0.5"/>
  <pageSetup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B3:AE18"/>
  <sheetViews>
    <sheetView zoomScaleNormal="100" workbookViewId="0">
      <selection activeCell="G25" sqref="G25"/>
    </sheetView>
  </sheetViews>
  <sheetFormatPr defaultRowHeight="12.75" x14ac:dyDescent="0.2"/>
  <cols>
    <col min="1" max="1" width="5.85546875" customWidth="1"/>
    <col min="2" max="2" width="15.5703125" customWidth="1"/>
    <col min="3" max="3" width="60.5703125" bestFit="1" customWidth="1"/>
    <col min="4" max="4" width="12" bestFit="1" customWidth="1"/>
    <col min="5" max="5" width="11.85546875" customWidth="1"/>
    <col min="6" max="6" width="13.85546875" bestFit="1" customWidth="1"/>
    <col min="7" max="7" width="13.42578125" customWidth="1"/>
    <col min="8" max="8" width="14.42578125" customWidth="1"/>
    <col min="9" max="9" width="14.140625" bestFit="1" customWidth="1"/>
    <col min="10" max="12" width="12" bestFit="1" customWidth="1"/>
    <col min="13" max="13" width="12" customWidth="1"/>
    <col min="14" max="14" width="12" bestFit="1" customWidth="1"/>
    <col min="15" max="15" width="11.7109375" bestFit="1" customWidth="1"/>
    <col min="16" max="16" width="9.5703125" bestFit="1" customWidth="1"/>
    <col min="17" max="17" width="14.140625" bestFit="1" customWidth="1"/>
    <col min="18" max="18" width="9.140625" bestFit="1" customWidth="1"/>
    <col min="19" max="19" width="14.85546875" customWidth="1"/>
    <col min="20" max="20" width="13.28515625" bestFit="1" customWidth="1"/>
    <col min="21" max="21" width="9" bestFit="1" customWidth="1"/>
    <col min="23" max="23" width="11.5703125" bestFit="1" customWidth="1"/>
    <col min="24" max="24" width="15.85546875" bestFit="1" customWidth="1"/>
    <col min="25" max="25" width="20.42578125" customWidth="1"/>
    <col min="26" max="26" width="64.7109375" bestFit="1" customWidth="1"/>
    <col min="29" max="29" width="16.28515625" customWidth="1"/>
    <col min="30" max="30" width="16.5703125" customWidth="1"/>
    <col min="31" max="31" width="9.28515625" customWidth="1"/>
  </cols>
  <sheetData>
    <row r="3" spans="2:31" x14ac:dyDescent="0.2">
      <c r="W3" s="20"/>
      <c r="X3" s="20"/>
      <c r="Y3" s="20"/>
      <c r="Z3" s="20"/>
      <c r="AA3" s="20"/>
      <c r="AB3" s="20"/>
      <c r="AC3" s="20"/>
      <c r="AD3" s="20"/>
    </row>
    <row r="4" spans="2:31" x14ac:dyDescent="0.2">
      <c r="G4" s="3" t="s">
        <v>0</v>
      </c>
      <c r="I4" s="1"/>
      <c r="J4" s="1"/>
      <c r="K4" s="1"/>
      <c r="L4" s="1"/>
      <c r="M4" s="1"/>
      <c r="N4" s="1"/>
      <c r="O4" s="1"/>
      <c r="P4" s="2"/>
      <c r="W4" s="19" t="s">
        <v>7</v>
      </c>
      <c r="X4" s="19"/>
      <c r="Y4" s="20"/>
      <c r="Z4" s="20"/>
      <c r="AA4" s="20"/>
      <c r="AB4" s="20"/>
      <c r="AC4" s="20"/>
      <c r="AD4" s="20"/>
      <c r="AE4" s="20"/>
    </row>
    <row r="5" spans="2:31" s="2" customFormat="1" ht="25.5" x14ac:dyDescent="0.2">
      <c r="B5" s="4" t="s">
        <v>1</v>
      </c>
      <c r="C5" s="4" t="s">
        <v>2</v>
      </c>
      <c r="D5" s="4" t="s">
        <v>3</v>
      </c>
      <c r="E5" s="4" t="s">
        <v>4</v>
      </c>
      <c r="F5" s="4" t="s">
        <v>31</v>
      </c>
      <c r="G5" s="4" t="s">
        <v>29</v>
      </c>
      <c r="H5" s="16" t="s">
        <v>35</v>
      </c>
      <c r="I5" s="16" t="s">
        <v>6</v>
      </c>
      <c r="J5" s="23" t="s">
        <v>79</v>
      </c>
      <c r="K5" s="23" t="s">
        <v>202</v>
      </c>
      <c r="L5" s="23" t="s">
        <v>78</v>
      </c>
      <c r="M5" s="23" t="s">
        <v>203</v>
      </c>
      <c r="N5" s="23" t="s">
        <v>77</v>
      </c>
      <c r="O5" s="23" t="s">
        <v>80</v>
      </c>
      <c r="P5" s="16" t="s">
        <v>39</v>
      </c>
      <c r="Q5" s="16" t="s">
        <v>40</v>
      </c>
      <c r="R5" s="16" t="s">
        <v>41</v>
      </c>
      <c r="S5" s="16" t="s">
        <v>42</v>
      </c>
      <c r="T5" s="4" t="s">
        <v>33</v>
      </c>
      <c r="U5" s="16" t="s">
        <v>74</v>
      </c>
      <c r="V5" s="48"/>
      <c r="W5" s="49" t="s">
        <v>5</v>
      </c>
      <c r="X5" s="49" t="s">
        <v>104</v>
      </c>
      <c r="Y5" s="49" t="s">
        <v>1</v>
      </c>
      <c r="Z5" s="49" t="s">
        <v>2</v>
      </c>
      <c r="AA5" s="49" t="s">
        <v>8</v>
      </c>
      <c r="AB5" s="49" t="s">
        <v>9</v>
      </c>
      <c r="AC5" s="49" t="s">
        <v>10</v>
      </c>
      <c r="AD5" s="49" t="s">
        <v>11</v>
      </c>
      <c r="AE5" s="49" t="s">
        <v>12</v>
      </c>
    </row>
    <row r="6" spans="2:31" ht="39" thickBot="1" x14ac:dyDescent="0.25">
      <c r="B6" s="50" t="s">
        <v>18</v>
      </c>
      <c r="C6" s="50" t="s">
        <v>14</v>
      </c>
      <c r="D6" s="50" t="s">
        <v>19</v>
      </c>
      <c r="E6" s="50" t="s">
        <v>20</v>
      </c>
      <c r="F6" s="50" t="s">
        <v>32</v>
      </c>
      <c r="G6" s="50" t="s">
        <v>30</v>
      </c>
      <c r="H6" s="50" t="s">
        <v>24</v>
      </c>
      <c r="I6" s="50" t="s">
        <v>34</v>
      </c>
      <c r="J6" s="50"/>
      <c r="K6" s="50"/>
      <c r="L6" s="50"/>
      <c r="M6" s="50"/>
      <c r="N6" s="50"/>
      <c r="O6" s="50" t="s">
        <v>81</v>
      </c>
      <c r="P6" s="50" t="s">
        <v>25</v>
      </c>
      <c r="Q6" s="50" t="s">
        <v>26</v>
      </c>
      <c r="R6" s="50" t="s">
        <v>27</v>
      </c>
      <c r="S6" s="50" t="s">
        <v>21</v>
      </c>
      <c r="T6" s="50" t="s">
        <v>23</v>
      </c>
      <c r="U6" s="50" t="s">
        <v>22</v>
      </c>
      <c r="V6" s="51"/>
      <c r="W6" s="52" t="s">
        <v>109</v>
      </c>
      <c r="X6" s="52" t="s">
        <v>106</v>
      </c>
      <c r="Y6" s="52" t="s">
        <v>13</v>
      </c>
      <c r="Z6" s="52" t="s">
        <v>14</v>
      </c>
      <c r="AA6" s="52" t="s">
        <v>15</v>
      </c>
      <c r="AB6" s="52" t="s">
        <v>16</v>
      </c>
      <c r="AC6" s="52" t="s">
        <v>110</v>
      </c>
      <c r="AD6" s="52" t="s">
        <v>111</v>
      </c>
      <c r="AE6" s="52" t="s">
        <v>17</v>
      </c>
    </row>
    <row r="7" spans="2:31" ht="14.65" customHeight="1" thickBot="1" x14ac:dyDescent="0.25">
      <c r="B7" s="5" t="s">
        <v>28</v>
      </c>
      <c r="C7" s="6"/>
      <c r="D7" s="6"/>
      <c r="E7" s="5"/>
      <c r="F7" s="6"/>
      <c r="G7" s="6"/>
      <c r="H7" s="5"/>
      <c r="I7" s="5" t="s">
        <v>75</v>
      </c>
      <c r="J7" s="5" t="s">
        <v>75</v>
      </c>
      <c r="K7" s="5" t="s">
        <v>75</v>
      </c>
      <c r="L7" s="5" t="s">
        <v>75</v>
      </c>
      <c r="M7" s="5"/>
      <c r="N7" s="5" t="s">
        <v>75</v>
      </c>
      <c r="O7" s="5"/>
      <c r="P7" s="5" t="s">
        <v>207</v>
      </c>
      <c r="Q7" s="5" t="s">
        <v>207</v>
      </c>
      <c r="R7" s="5" t="s">
        <v>206</v>
      </c>
      <c r="S7" s="5" t="s">
        <v>75</v>
      </c>
      <c r="T7" s="5" t="s">
        <v>75</v>
      </c>
      <c r="U7" s="5" t="s">
        <v>43</v>
      </c>
      <c r="W7" s="43" t="s">
        <v>76</v>
      </c>
      <c r="X7" s="2"/>
      <c r="Y7" s="44" t="s">
        <v>120</v>
      </c>
      <c r="Z7" s="45" t="s">
        <v>122</v>
      </c>
      <c r="AA7" s="43" t="s">
        <v>36</v>
      </c>
      <c r="AB7" s="43" t="s">
        <v>205</v>
      </c>
      <c r="AC7" s="43" t="s">
        <v>37</v>
      </c>
      <c r="AD7" s="43"/>
      <c r="AE7" s="43" t="s">
        <v>38</v>
      </c>
    </row>
    <row r="8" spans="2:31" ht="15" x14ac:dyDescent="0.25">
      <c r="B8" s="9" t="str">
        <f>SRV_DC_Processes!Y7</f>
        <v>S-DCE-CS-HP_N1</v>
      </c>
      <c r="C8" s="9" t="str">
        <f>SRV_DC_Processes!Z7</f>
        <v>Commercial Services - Data Centres - Heat Pump for Upgrading Excess Heat</v>
      </c>
      <c r="D8" s="8" t="str">
        <f>SRV_DC_Commodities!D12</f>
        <v>SRVHET-LT</v>
      </c>
      <c r="E8" s="9" t="s">
        <v>119</v>
      </c>
      <c r="F8" s="10">
        <v>2020</v>
      </c>
      <c r="G8" s="12" t="s">
        <v>204</v>
      </c>
      <c r="H8" s="13">
        <v>2022</v>
      </c>
      <c r="I8" s="13">
        <v>1</v>
      </c>
      <c r="J8" s="15">
        <f>1-J9</f>
        <v>0.78260869565217384</v>
      </c>
      <c r="K8" s="14">
        <f>1-K9</f>
        <v>0.78723404255319152</v>
      </c>
      <c r="L8" s="14">
        <f>1-L9</f>
        <v>0.79166666666666663</v>
      </c>
      <c r="M8" s="14">
        <f>1-M9</f>
        <v>0.79591836734693877</v>
      </c>
      <c r="N8" s="14">
        <f>1-N9</f>
        <v>0.8</v>
      </c>
      <c r="O8" s="27">
        <v>5</v>
      </c>
      <c r="P8" s="15">
        <f>HP_data!C28*1000</f>
        <v>856.24674070652816</v>
      </c>
      <c r="Q8" s="15">
        <f>HP_data!C32/1000</f>
        <v>2</v>
      </c>
      <c r="R8" s="15">
        <f>HP_data!C33/3.6</f>
        <v>0.60833333333333328</v>
      </c>
      <c r="S8" s="15">
        <f>ROUND(1-HP_data!C11/52,2)</f>
        <v>0.98</v>
      </c>
      <c r="T8" s="13">
        <f>8760*3.6/10^3</f>
        <v>31.536000000000001</v>
      </c>
      <c r="U8" s="13">
        <f>HP_data!C12</f>
        <v>25</v>
      </c>
      <c r="W8" s="7"/>
      <c r="X8" s="2"/>
      <c r="Y8" s="43" t="s">
        <v>121</v>
      </c>
      <c r="Z8" s="43" t="s">
        <v>123</v>
      </c>
      <c r="AA8" s="43" t="s">
        <v>36</v>
      </c>
      <c r="AB8" s="43" t="s">
        <v>205</v>
      </c>
      <c r="AC8" s="43" t="s">
        <v>37</v>
      </c>
      <c r="AD8" s="43"/>
      <c r="AE8" s="43" t="s">
        <v>38</v>
      </c>
    </row>
    <row r="9" spans="2:31" x14ac:dyDescent="0.2">
      <c r="B9" s="9"/>
      <c r="C9" s="9"/>
      <c r="D9" s="9" t="s">
        <v>118</v>
      </c>
      <c r="E9" s="9"/>
      <c r="F9" s="10"/>
      <c r="J9" s="14">
        <f>1/(HP_data!C8/100)</f>
        <v>0.21739130434782611</v>
      </c>
      <c r="K9" s="14">
        <f>1/(HP_data!D8/100)</f>
        <v>0.21276595744680851</v>
      </c>
      <c r="L9" s="14">
        <f>1/(HP_data!E8/100)</f>
        <v>0.20833333333333334</v>
      </c>
      <c r="M9" s="14">
        <f>1/(HP_data!F8/100)</f>
        <v>0.2040816326530612</v>
      </c>
      <c r="N9" s="24">
        <f>1/(HP_data!G8/100)</f>
        <v>0.2</v>
      </c>
      <c r="O9" s="28">
        <v>5</v>
      </c>
    </row>
    <row r="10" spans="2:31" x14ac:dyDescent="0.2">
      <c r="B10" s="9"/>
      <c r="C10" s="9"/>
      <c r="D10" s="9"/>
      <c r="E10" s="9"/>
      <c r="F10" s="10">
        <v>2025</v>
      </c>
      <c r="G10" s="12" t="s">
        <v>204</v>
      </c>
      <c r="K10" s="14"/>
      <c r="L10" s="14"/>
      <c r="M10" s="14"/>
      <c r="N10" s="14"/>
      <c r="O10" s="14"/>
      <c r="P10" s="14">
        <f>HP_data!D28*1000</f>
        <v>856.24674070652816</v>
      </c>
      <c r="Q10" s="14"/>
      <c r="R10" s="14"/>
      <c r="U10">
        <f>HP_data!D12</f>
        <v>25</v>
      </c>
    </row>
    <row r="11" spans="2:31" x14ac:dyDescent="0.2">
      <c r="B11" s="9"/>
      <c r="C11" s="9"/>
      <c r="D11" s="9"/>
      <c r="E11" s="9"/>
      <c r="F11" s="10">
        <v>2030</v>
      </c>
      <c r="G11" s="12" t="s">
        <v>204</v>
      </c>
      <c r="K11" s="14"/>
      <c r="L11" s="14"/>
      <c r="M11" s="14"/>
      <c r="N11" s="14"/>
      <c r="O11" s="14"/>
      <c r="P11" s="14">
        <f>HP_data!E28*1000</f>
        <v>761.10821396135839</v>
      </c>
      <c r="Q11" s="14"/>
      <c r="R11" s="14"/>
      <c r="U11">
        <f>HP_data!E12</f>
        <v>25</v>
      </c>
    </row>
    <row r="12" spans="2:31" x14ac:dyDescent="0.2">
      <c r="B12" s="32"/>
      <c r="C12" s="32"/>
      <c r="D12" s="32"/>
      <c r="E12" s="32"/>
      <c r="F12" s="10">
        <v>2040</v>
      </c>
      <c r="G12" s="12" t="s">
        <v>204</v>
      </c>
      <c r="K12" s="14"/>
      <c r="L12" s="14"/>
      <c r="M12" s="14"/>
      <c r="N12" s="14"/>
      <c r="O12" s="14"/>
      <c r="P12" s="14">
        <f>HP_data!F28*1000</f>
        <v>761.10821396135839</v>
      </c>
      <c r="Q12" s="14"/>
      <c r="R12" s="14"/>
      <c r="U12">
        <f>HP_data!F12</f>
        <v>25</v>
      </c>
    </row>
    <row r="13" spans="2:31" x14ac:dyDescent="0.2">
      <c r="B13" s="11"/>
      <c r="C13" s="11"/>
      <c r="D13" s="11"/>
      <c r="E13" s="11"/>
      <c r="F13" s="25">
        <v>2050</v>
      </c>
      <c r="G13" s="26" t="s">
        <v>204</v>
      </c>
      <c r="H13" s="17"/>
      <c r="I13" s="17"/>
      <c r="J13" s="17"/>
      <c r="K13" s="18"/>
      <c r="L13" s="18"/>
      <c r="M13" s="18"/>
      <c r="N13" s="18"/>
      <c r="O13" s="18"/>
      <c r="P13" s="18">
        <f>HP_data!G28*1000</f>
        <v>761.10821396135839</v>
      </c>
      <c r="Q13" s="18"/>
      <c r="R13" s="18"/>
      <c r="S13" s="17"/>
      <c r="T13" s="17"/>
      <c r="U13" s="17">
        <f>HP_data!G12</f>
        <v>25</v>
      </c>
    </row>
    <row r="14" spans="2:31" x14ac:dyDescent="0.2">
      <c r="B14" s="30" t="str">
        <f>SRV_DC_Processes!Y8</f>
        <v>S-DCE-CS-HE_N1</v>
      </c>
      <c r="C14" s="30" t="str">
        <f>SRV_DC_Processes!Z8</f>
        <v>Commercial Services - Data Centres - Heat Exchanger for Excess Heat</v>
      </c>
      <c r="D14" s="30" t="str">
        <f>SRV_DC_Commodities!D11</f>
        <v>SRVHET-DC-LT</v>
      </c>
      <c r="E14" s="30" t="str">
        <f>SRV_DC_Commodities!D12</f>
        <v>SRVHET-LT</v>
      </c>
      <c r="F14" s="29">
        <v>2020</v>
      </c>
      <c r="G14" s="31" t="s">
        <v>248</v>
      </c>
      <c r="H14">
        <v>2022</v>
      </c>
      <c r="I14" s="13">
        <v>1</v>
      </c>
      <c r="J14" s="15"/>
      <c r="K14" s="14"/>
      <c r="L14" s="14"/>
      <c r="M14" s="14"/>
      <c r="N14" s="14"/>
      <c r="O14" s="27"/>
      <c r="P14" s="15">
        <f>HE_data!C27/HE_data!C8*10^3</f>
        <v>41.4</v>
      </c>
      <c r="Q14" s="15">
        <f>HE_data!C31/HE_data!C8</f>
        <v>0.35100000000000003</v>
      </c>
      <c r="R14" s="15"/>
      <c r="S14" s="15"/>
      <c r="T14" s="13">
        <f>8760*3.6/10^3</f>
        <v>31.536000000000001</v>
      </c>
      <c r="U14" s="13">
        <f>HE_data!C13</f>
        <v>25</v>
      </c>
    </row>
    <row r="15" spans="2:31" x14ac:dyDescent="0.2">
      <c r="F15" s="29">
        <v>2025</v>
      </c>
      <c r="G15" s="33" t="s">
        <v>248</v>
      </c>
      <c r="I15" s="13">
        <v>1</v>
      </c>
      <c r="P15" s="15">
        <f>HE_data!D27/HE_data!D8*10^3</f>
        <v>40.375298379245628</v>
      </c>
      <c r="Q15" s="15">
        <f>HE_data!D31/HE_data!D8</f>
        <v>0.35812500000000003</v>
      </c>
      <c r="R15" s="15"/>
      <c r="S15" s="15"/>
      <c r="T15" s="13"/>
      <c r="U15" s="13">
        <f>HE_data!D13</f>
        <v>25</v>
      </c>
    </row>
    <row r="16" spans="2:31" x14ac:dyDescent="0.2">
      <c r="F16" s="29">
        <v>2030</v>
      </c>
      <c r="G16" s="33" t="s">
        <v>248</v>
      </c>
      <c r="I16" s="13">
        <v>1</v>
      </c>
      <c r="P16" s="15">
        <f>HE_data!E27/HE_data!E8*10^3</f>
        <v>39.375959401282962</v>
      </c>
      <c r="Q16" s="15">
        <f>HE_data!E31/HE_data!E8</f>
        <v>0.36125000000000002</v>
      </c>
      <c r="R16" s="15"/>
      <c r="S16" s="15"/>
      <c r="T16" s="13"/>
      <c r="U16" s="13">
        <f>HE_data!E13</f>
        <v>25</v>
      </c>
    </row>
    <row r="17" spans="6:21" x14ac:dyDescent="0.2">
      <c r="F17" s="29">
        <v>2040</v>
      </c>
      <c r="G17" s="33" t="s">
        <v>248</v>
      </c>
      <c r="I17" s="13">
        <v>1</v>
      </c>
      <c r="P17" s="15">
        <f>HE_data!F27/HE_data!F8*10^3</f>
        <v>37.450873883369177</v>
      </c>
      <c r="Q17" s="15">
        <f>HE_data!F31/HE_data!F8</f>
        <v>0.34637500000000004</v>
      </c>
      <c r="R17" s="15"/>
      <c r="S17" s="15"/>
      <c r="T17" s="13"/>
      <c r="U17" s="13">
        <f>HE_data!F13</f>
        <v>25</v>
      </c>
    </row>
    <row r="18" spans="6:21" x14ac:dyDescent="0.2">
      <c r="F18" s="29">
        <v>2050</v>
      </c>
      <c r="G18" s="33" t="s">
        <v>248</v>
      </c>
      <c r="I18" s="13">
        <v>1</v>
      </c>
      <c r="P18" s="15">
        <f>HE_data!G27/HE_data!G8*10^3</f>
        <v>35.619905545268438</v>
      </c>
      <c r="Q18" s="15">
        <f>HE_data!G31/HE_data!G8</f>
        <v>0.32950000000000002</v>
      </c>
      <c r="R18" s="15"/>
      <c r="S18" s="15"/>
      <c r="T18" s="13"/>
      <c r="U18" s="13">
        <f>HE_data!G13</f>
        <v>25</v>
      </c>
    </row>
  </sheetData>
  <pageMargins left="0.75" right="0.75" top="1" bottom="1" header="0.5" footer="0.5"/>
  <pageSetup orientation="portrait" horizont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B6AD4-5CAE-4828-8B62-958E8B412350}">
  <sheetPr codeName="Sheet3">
    <tabColor theme="3" tint="0.39997558519241921"/>
  </sheetPr>
  <dimension ref="A1:M87"/>
  <sheetViews>
    <sheetView showGridLines="0" zoomScaleNormal="100" zoomScaleSheetLayoutView="85" workbookViewId="0">
      <selection activeCell="G22" sqref="G22"/>
    </sheetView>
  </sheetViews>
  <sheetFormatPr defaultColWidth="9.140625" defaultRowHeight="11.25" x14ac:dyDescent="0.2"/>
  <cols>
    <col min="1" max="1" width="2.140625" style="53" customWidth="1"/>
    <col min="2" max="2" width="32.28515625" style="53" customWidth="1"/>
    <col min="3" max="7" width="6.28515625" style="53" customWidth="1"/>
    <col min="8" max="11" width="7.140625" style="53" customWidth="1"/>
    <col min="12" max="13" width="6.28515625" style="53" customWidth="1"/>
    <col min="14" max="16384" width="9.140625" style="55"/>
  </cols>
  <sheetData>
    <row r="1" spans="1:13" x14ac:dyDescent="0.2">
      <c r="B1" s="54" t="s">
        <v>250</v>
      </c>
      <c r="C1" s="54"/>
    </row>
    <row r="3" spans="1:13" ht="15" customHeight="1" x14ac:dyDescent="0.2">
      <c r="A3" s="56"/>
      <c r="B3" s="57" t="s">
        <v>44</v>
      </c>
      <c r="C3" s="119" t="s">
        <v>124</v>
      </c>
      <c r="D3" s="120"/>
      <c r="E3" s="120"/>
      <c r="F3" s="120"/>
      <c r="G3" s="120"/>
      <c r="H3" s="120"/>
      <c r="I3" s="120"/>
      <c r="J3" s="120"/>
      <c r="K3" s="120"/>
      <c r="L3" s="120"/>
      <c r="M3" s="121"/>
    </row>
    <row r="4" spans="1:13" ht="10.15" customHeight="1" x14ac:dyDescent="0.2">
      <c r="A4" s="56"/>
      <c r="B4" s="58"/>
      <c r="C4" s="59">
        <v>2020</v>
      </c>
      <c r="D4" s="59">
        <v>2025</v>
      </c>
      <c r="E4" s="59">
        <v>2030</v>
      </c>
      <c r="F4" s="59">
        <v>2040</v>
      </c>
      <c r="G4" s="59">
        <v>2050</v>
      </c>
      <c r="H4" s="122" t="s">
        <v>125</v>
      </c>
      <c r="I4" s="123"/>
      <c r="J4" s="122" t="s">
        <v>45</v>
      </c>
      <c r="K4" s="123"/>
      <c r="L4" s="59" t="s">
        <v>46</v>
      </c>
      <c r="M4" s="59" t="s">
        <v>47</v>
      </c>
    </row>
    <row r="5" spans="1:13" x14ac:dyDescent="0.2">
      <c r="A5" s="56"/>
      <c r="B5" s="60" t="s">
        <v>48</v>
      </c>
      <c r="C5" s="61"/>
      <c r="D5" s="61"/>
      <c r="E5" s="61"/>
      <c r="F5" s="61"/>
      <c r="G5" s="61"/>
      <c r="H5" s="62" t="s">
        <v>49</v>
      </c>
      <c r="I5" s="62" t="s">
        <v>50</v>
      </c>
      <c r="J5" s="62" t="s">
        <v>49</v>
      </c>
      <c r="K5" s="62" t="s">
        <v>50</v>
      </c>
      <c r="L5" s="61"/>
      <c r="M5" s="63"/>
    </row>
    <row r="6" spans="1:13" x14ac:dyDescent="0.2">
      <c r="A6" s="56"/>
      <c r="B6" s="64" t="s">
        <v>126</v>
      </c>
      <c r="C6" s="65">
        <v>3</v>
      </c>
      <c r="D6" s="65">
        <v>3</v>
      </c>
      <c r="E6" s="65">
        <v>3</v>
      </c>
      <c r="F6" s="65">
        <v>3</v>
      </c>
      <c r="G6" s="65">
        <v>3</v>
      </c>
      <c r="H6" s="65">
        <v>1.5</v>
      </c>
      <c r="I6" s="66">
        <v>5</v>
      </c>
      <c r="J6" s="67">
        <v>1.5</v>
      </c>
      <c r="K6" s="67">
        <v>5</v>
      </c>
      <c r="L6" s="68"/>
      <c r="M6" s="69"/>
    </row>
    <row r="7" spans="1:13" ht="16.5" x14ac:dyDescent="0.2">
      <c r="A7" s="56"/>
      <c r="B7" s="64" t="s">
        <v>51</v>
      </c>
      <c r="C7" s="70">
        <v>450</v>
      </c>
      <c r="D7" s="70">
        <v>460</v>
      </c>
      <c r="E7" s="70">
        <v>470</v>
      </c>
      <c r="F7" s="70">
        <v>480</v>
      </c>
      <c r="G7" s="70">
        <v>490</v>
      </c>
      <c r="H7" s="70">
        <v>440</v>
      </c>
      <c r="I7" s="70">
        <v>480</v>
      </c>
      <c r="J7" s="70">
        <v>450</v>
      </c>
      <c r="K7" s="70">
        <v>510</v>
      </c>
      <c r="L7" s="71" t="s">
        <v>127</v>
      </c>
      <c r="M7" s="72" t="s">
        <v>128</v>
      </c>
    </row>
    <row r="8" spans="1:13" ht="16.5" x14ac:dyDescent="0.2">
      <c r="A8" s="56"/>
      <c r="B8" s="73" t="s">
        <v>129</v>
      </c>
      <c r="C8" s="74">
        <v>460</v>
      </c>
      <c r="D8" s="74">
        <v>470</v>
      </c>
      <c r="E8" s="74">
        <v>480</v>
      </c>
      <c r="F8" s="74">
        <v>490</v>
      </c>
      <c r="G8" s="74">
        <v>500</v>
      </c>
      <c r="H8" s="74">
        <v>450</v>
      </c>
      <c r="I8" s="74">
        <v>490</v>
      </c>
      <c r="J8" s="74">
        <v>460</v>
      </c>
      <c r="K8" s="74">
        <v>520</v>
      </c>
      <c r="L8" s="75" t="s">
        <v>130</v>
      </c>
      <c r="M8" s="72" t="s">
        <v>128</v>
      </c>
    </row>
    <row r="9" spans="1:13" ht="22.5" x14ac:dyDescent="0.2">
      <c r="A9" s="56"/>
      <c r="B9" s="64" t="s">
        <v>131</v>
      </c>
      <c r="C9" s="76">
        <v>1</v>
      </c>
      <c r="D9" s="76">
        <v>1</v>
      </c>
      <c r="E9" s="76">
        <v>1</v>
      </c>
      <c r="F9" s="76">
        <v>1</v>
      </c>
      <c r="G9" s="74">
        <v>1</v>
      </c>
      <c r="H9" s="74">
        <v>1</v>
      </c>
      <c r="I9" s="74">
        <v>1</v>
      </c>
      <c r="J9" s="74">
        <v>1</v>
      </c>
      <c r="K9" s="74">
        <v>1</v>
      </c>
      <c r="L9" s="75" t="s">
        <v>61</v>
      </c>
      <c r="M9" s="72" t="s">
        <v>128</v>
      </c>
    </row>
    <row r="10" spans="1:13" x14ac:dyDescent="0.2">
      <c r="A10" s="56"/>
      <c r="B10" s="64" t="s">
        <v>52</v>
      </c>
      <c r="C10" s="74">
        <v>0</v>
      </c>
      <c r="D10" s="74">
        <v>0</v>
      </c>
      <c r="E10" s="74">
        <v>0</v>
      </c>
      <c r="F10" s="74">
        <v>0</v>
      </c>
      <c r="G10" s="74">
        <v>0</v>
      </c>
      <c r="H10" s="74">
        <v>0</v>
      </c>
      <c r="I10" s="74">
        <v>5</v>
      </c>
      <c r="J10" s="74">
        <v>0</v>
      </c>
      <c r="K10" s="74">
        <v>5</v>
      </c>
      <c r="L10" s="75"/>
      <c r="M10" s="72" t="s">
        <v>128</v>
      </c>
    </row>
    <row r="11" spans="1:13" x14ac:dyDescent="0.2">
      <c r="A11" s="56"/>
      <c r="B11" s="58" t="s">
        <v>54</v>
      </c>
      <c r="C11" s="69">
        <v>1</v>
      </c>
      <c r="D11" s="69">
        <v>1</v>
      </c>
      <c r="E11" s="69">
        <v>1</v>
      </c>
      <c r="F11" s="69">
        <v>1</v>
      </c>
      <c r="G11" s="69">
        <v>1</v>
      </c>
      <c r="H11" s="69" t="s">
        <v>132</v>
      </c>
      <c r="I11" s="69">
        <v>2</v>
      </c>
      <c r="J11" s="69" t="s">
        <v>132</v>
      </c>
      <c r="K11" s="69">
        <v>2</v>
      </c>
      <c r="L11" s="68"/>
      <c r="M11" s="72" t="s">
        <v>128</v>
      </c>
    </row>
    <row r="12" spans="1:13" ht="22.5" x14ac:dyDescent="0.2">
      <c r="A12" s="56"/>
      <c r="B12" s="58" t="s">
        <v>56</v>
      </c>
      <c r="C12" s="69">
        <v>25</v>
      </c>
      <c r="D12" s="69">
        <v>25</v>
      </c>
      <c r="E12" s="69">
        <v>25</v>
      </c>
      <c r="F12" s="69">
        <v>25</v>
      </c>
      <c r="G12" s="69">
        <v>25</v>
      </c>
      <c r="H12" s="69">
        <v>15</v>
      </c>
      <c r="I12" s="69">
        <v>40</v>
      </c>
      <c r="J12" s="69">
        <v>15</v>
      </c>
      <c r="K12" s="69">
        <v>40</v>
      </c>
      <c r="L12" s="68"/>
      <c r="M12" s="72" t="s">
        <v>133</v>
      </c>
    </row>
    <row r="13" spans="1:13" x14ac:dyDescent="0.2">
      <c r="A13" s="56"/>
      <c r="B13" s="58" t="s">
        <v>57</v>
      </c>
      <c r="C13" s="69" t="s">
        <v>132</v>
      </c>
      <c r="D13" s="69" t="s">
        <v>132</v>
      </c>
      <c r="E13" s="69" t="s">
        <v>132</v>
      </c>
      <c r="F13" s="69" t="s">
        <v>132</v>
      </c>
      <c r="G13" s="69" t="s">
        <v>132</v>
      </c>
      <c r="H13" s="69" t="s">
        <v>134</v>
      </c>
      <c r="I13" s="69">
        <v>1</v>
      </c>
      <c r="J13" s="69" t="s">
        <v>134</v>
      </c>
      <c r="K13" s="69">
        <v>1</v>
      </c>
      <c r="L13" s="68" t="s">
        <v>135</v>
      </c>
      <c r="M13" s="72" t="s">
        <v>136</v>
      </c>
    </row>
    <row r="14" spans="1:13" x14ac:dyDescent="0.2">
      <c r="A14" s="56"/>
      <c r="B14" s="77" t="s">
        <v>137</v>
      </c>
      <c r="C14" s="74" t="s">
        <v>138</v>
      </c>
      <c r="D14" s="74" t="s">
        <v>138</v>
      </c>
      <c r="E14" s="74" t="s">
        <v>138</v>
      </c>
      <c r="F14" s="74" t="s">
        <v>138</v>
      </c>
      <c r="G14" s="74" t="s">
        <v>138</v>
      </c>
      <c r="H14" s="74" t="s">
        <v>139</v>
      </c>
      <c r="I14" s="74" t="s">
        <v>140</v>
      </c>
      <c r="J14" s="74" t="s">
        <v>139</v>
      </c>
      <c r="K14" s="74" t="s">
        <v>140</v>
      </c>
      <c r="L14" s="75"/>
      <c r="M14" s="74" t="s">
        <v>141</v>
      </c>
    </row>
    <row r="15" spans="1:13" x14ac:dyDescent="0.2">
      <c r="A15" s="56"/>
      <c r="B15" s="60" t="s">
        <v>59</v>
      </c>
      <c r="C15" s="61"/>
      <c r="D15" s="61"/>
      <c r="E15" s="61"/>
      <c r="F15" s="61"/>
      <c r="G15" s="61"/>
      <c r="H15" s="61"/>
      <c r="I15" s="61"/>
      <c r="J15" s="61"/>
      <c r="K15" s="61"/>
      <c r="L15" s="78"/>
      <c r="M15" s="63"/>
    </row>
    <row r="16" spans="1:13" ht="22.5" x14ac:dyDescent="0.2">
      <c r="A16" s="56"/>
      <c r="B16" s="58" t="s">
        <v>60</v>
      </c>
      <c r="C16" s="69">
        <v>5</v>
      </c>
      <c r="D16" s="69">
        <v>5</v>
      </c>
      <c r="E16" s="69">
        <v>5</v>
      </c>
      <c r="F16" s="69">
        <v>5</v>
      </c>
      <c r="G16" s="69">
        <v>5</v>
      </c>
      <c r="H16" s="69">
        <v>5</v>
      </c>
      <c r="I16" s="69">
        <v>50</v>
      </c>
      <c r="J16" s="69">
        <v>5</v>
      </c>
      <c r="K16" s="69">
        <v>50</v>
      </c>
      <c r="L16" s="68" t="s">
        <v>53</v>
      </c>
      <c r="M16" s="69" t="s">
        <v>142</v>
      </c>
    </row>
    <row r="17" spans="1:13" ht="22.5" x14ac:dyDescent="0.2">
      <c r="A17" s="56"/>
      <c r="B17" s="58" t="s">
        <v>62</v>
      </c>
      <c r="C17" s="69">
        <v>10</v>
      </c>
      <c r="D17" s="69">
        <v>10</v>
      </c>
      <c r="E17" s="69">
        <v>10</v>
      </c>
      <c r="F17" s="69">
        <v>10</v>
      </c>
      <c r="G17" s="69">
        <v>10</v>
      </c>
      <c r="H17" s="69">
        <v>10</v>
      </c>
      <c r="I17" s="69">
        <v>100</v>
      </c>
      <c r="J17" s="69">
        <v>10</v>
      </c>
      <c r="K17" s="69">
        <v>100</v>
      </c>
      <c r="L17" s="68" t="s">
        <v>53</v>
      </c>
      <c r="M17" s="69" t="s">
        <v>142</v>
      </c>
    </row>
    <row r="18" spans="1:13" ht="22.5" x14ac:dyDescent="0.2">
      <c r="A18" s="56"/>
      <c r="B18" s="58" t="s">
        <v>63</v>
      </c>
      <c r="C18" s="69">
        <v>25</v>
      </c>
      <c r="D18" s="69">
        <v>25</v>
      </c>
      <c r="E18" s="69">
        <v>25</v>
      </c>
      <c r="F18" s="69">
        <v>25</v>
      </c>
      <c r="G18" s="69">
        <v>25</v>
      </c>
      <c r="H18" s="69">
        <v>10</v>
      </c>
      <c r="I18" s="69">
        <v>50</v>
      </c>
      <c r="J18" s="69">
        <v>10</v>
      </c>
      <c r="K18" s="69">
        <v>50</v>
      </c>
      <c r="L18" s="68" t="s">
        <v>143</v>
      </c>
      <c r="M18" s="69" t="s">
        <v>142</v>
      </c>
    </row>
    <row r="19" spans="1:13" x14ac:dyDescent="0.2">
      <c r="A19" s="56"/>
      <c r="B19" s="58" t="s">
        <v>64</v>
      </c>
      <c r="C19" s="69" t="s">
        <v>140</v>
      </c>
      <c r="D19" s="69" t="s">
        <v>140</v>
      </c>
      <c r="E19" s="69" t="s">
        <v>140</v>
      </c>
      <c r="F19" s="69" t="s">
        <v>140</v>
      </c>
      <c r="G19" s="69" t="s">
        <v>140</v>
      </c>
      <c r="H19" s="69" t="s">
        <v>140</v>
      </c>
      <c r="I19" s="69" t="s">
        <v>144</v>
      </c>
      <c r="J19" s="69" t="s">
        <v>140</v>
      </c>
      <c r="K19" s="69" t="s">
        <v>144</v>
      </c>
      <c r="L19" s="68" t="s">
        <v>53</v>
      </c>
      <c r="M19" s="72" t="s">
        <v>136</v>
      </c>
    </row>
    <row r="20" spans="1:13" x14ac:dyDescent="0.2">
      <c r="A20" s="56"/>
      <c r="B20" s="58" t="s">
        <v>65</v>
      </c>
      <c r="C20" s="69">
        <v>1</v>
      </c>
      <c r="D20" s="69">
        <v>1</v>
      </c>
      <c r="E20" s="69">
        <v>1</v>
      </c>
      <c r="F20" s="69">
        <v>1</v>
      </c>
      <c r="G20" s="69">
        <v>1</v>
      </c>
      <c r="H20" s="69" t="s">
        <v>144</v>
      </c>
      <c r="I20" s="69">
        <v>1</v>
      </c>
      <c r="J20" s="69" t="s">
        <v>144</v>
      </c>
      <c r="K20" s="69">
        <v>1</v>
      </c>
      <c r="L20" s="68" t="s">
        <v>145</v>
      </c>
      <c r="M20" s="72" t="s">
        <v>136</v>
      </c>
    </row>
    <row r="21" spans="1:13" x14ac:dyDescent="0.2">
      <c r="A21" s="56"/>
      <c r="B21" s="60" t="s">
        <v>67</v>
      </c>
      <c r="C21" s="61"/>
      <c r="D21" s="61"/>
      <c r="E21" s="61"/>
      <c r="F21" s="61"/>
      <c r="G21" s="61"/>
      <c r="H21" s="61"/>
      <c r="I21" s="61"/>
      <c r="J21" s="61"/>
      <c r="K21" s="61"/>
      <c r="L21" s="78"/>
      <c r="M21" s="63"/>
    </row>
    <row r="22" spans="1:13" x14ac:dyDescent="0.2">
      <c r="A22" s="56"/>
      <c r="B22" s="58" t="s">
        <v>146</v>
      </c>
      <c r="C22" s="69"/>
      <c r="D22" s="69"/>
      <c r="E22" s="69"/>
      <c r="F22" s="69"/>
      <c r="G22" s="69"/>
      <c r="H22" s="69"/>
      <c r="I22" s="69"/>
      <c r="J22" s="69"/>
      <c r="K22" s="69"/>
      <c r="L22" s="75"/>
      <c r="M22" s="70"/>
    </row>
    <row r="23" spans="1:13" x14ac:dyDescent="0.2">
      <c r="A23" s="56"/>
      <c r="B23" s="58" t="s">
        <v>147</v>
      </c>
      <c r="C23" s="69"/>
      <c r="D23" s="69"/>
      <c r="E23" s="69"/>
      <c r="F23" s="69"/>
      <c r="G23" s="69"/>
      <c r="H23" s="69"/>
      <c r="I23" s="69"/>
      <c r="J23" s="69"/>
      <c r="K23" s="69"/>
      <c r="L23" s="68"/>
      <c r="M23" s="74"/>
    </row>
    <row r="24" spans="1:13" x14ac:dyDescent="0.2">
      <c r="A24" s="56"/>
      <c r="B24" s="58" t="s">
        <v>68</v>
      </c>
      <c r="C24" s="79"/>
      <c r="D24" s="79"/>
      <c r="E24" s="79"/>
      <c r="F24" s="79"/>
      <c r="G24" s="79"/>
      <c r="H24" s="79"/>
      <c r="I24" s="79"/>
      <c r="J24" s="79"/>
      <c r="K24" s="79"/>
      <c r="L24" s="68"/>
      <c r="M24" s="74"/>
    </row>
    <row r="25" spans="1:13" x14ac:dyDescent="0.2">
      <c r="A25" s="56"/>
      <c r="B25" s="58" t="s">
        <v>69</v>
      </c>
      <c r="C25" s="80"/>
      <c r="D25" s="80"/>
      <c r="E25" s="80"/>
      <c r="F25" s="80"/>
      <c r="G25" s="80"/>
      <c r="H25" s="80"/>
      <c r="I25" s="80"/>
      <c r="J25" s="80"/>
      <c r="K25" s="80"/>
      <c r="L25" s="81"/>
      <c r="M25" s="74"/>
    </row>
    <row r="26" spans="1:13" x14ac:dyDescent="0.2">
      <c r="A26" s="56"/>
      <c r="B26" s="58" t="s">
        <v>99</v>
      </c>
      <c r="C26" s="80"/>
      <c r="D26" s="80"/>
      <c r="E26" s="80"/>
      <c r="F26" s="80"/>
      <c r="G26" s="80"/>
      <c r="H26" s="80"/>
      <c r="I26" s="80"/>
      <c r="J26" s="80"/>
      <c r="K26" s="80"/>
      <c r="L26" s="81"/>
      <c r="M26" s="74"/>
    </row>
    <row r="27" spans="1:13" x14ac:dyDescent="0.2">
      <c r="A27" s="56"/>
      <c r="B27" s="60" t="s">
        <v>70</v>
      </c>
      <c r="C27" s="61"/>
      <c r="D27" s="61"/>
      <c r="E27" s="61"/>
      <c r="F27" s="61"/>
      <c r="G27" s="61"/>
      <c r="H27" s="61"/>
      <c r="I27" s="61"/>
      <c r="J27" s="61"/>
      <c r="K27" s="61"/>
      <c r="L27" s="78"/>
      <c r="M27" s="63"/>
    </row>
    <row r="28" spans="1:13" x14ac:dyDescent="0.2">
      <c r="A28" s="56"/>
      <c r="B28" s="58" t="s">
        <v>148</v>
      </c>
      <c r="C28" s="82">
        <v>0.85624674070652818</v>
      </c>
      <c r="D28" s="82">
        <v>0.85624674070652818</v>
      </c>
      <c r="E28" s="82">
        <v>0.76110821396135842</v>
      </c>
      <c r="F28" s="82">
        <v>0.76110821396135842</v>
      </c>
      <c r="G28" s="82">
        <v>0.76110821396135842</v>
      </c>
      <c r="H28" s="82">
        <v>0.66596968721618854</v>
      </c>
      <c r="I28" s="82">
        <v>1.1416623209420376</v>
      </c>
      <c r="J28" s="82">
        <v>0.66596968721618854</v>
      </c>
      <c r="K28" s="82">
        <v>1.1416623209420376</v>
      </c>
      <c r="L28" s="68" t="s">
        <v>149</v>
      </c>
      <c r="M28" s="72" t="s">
        <v>128</v>
      </c>
    </row>
    <row r="29" spans="1:13" x14ac:dyDescent="0.2">
      <c r="A29" s="56"/>
      <c r="B29" s="58" t="s">
        <v>150</v>
      </c>
      <c r="C29" s="82">
        <v>0.68499739256522263</v>
      </c>
      <c r="D29" s="82">
        <v>0.68499739256522263</v>
      </c>
      <c r="E29" s="82">
        <v>0.60888657116908673</v>
      </c>
      <c r="F29" s="82">
        <v>0.60888657116908673</v>
      </c>
      <c r="G29" s="82">
        <v>0.60888657116908673</v>
      </c>
      <c r="H29" s="82">
        <v>0.53277574977295084</v>
      </c>
      <c r="I29" s="82">
        <v>0.9133298567536301</v>
      </c>
      <c r="J29" s="82">
        <v>0.53277574977295084</v>
      </c>
      <c r="K29" s="82">
        <v>0.9133298567536301</v>
      </c>
      <c r="L29" s="68" t="s">
        <v>97</v>
      </c>
      <c r="M29" s="72" t="s">
        <v>128</v>
      </c>
    </row>
    <row r="30" spans="1:13" x14ac:dyDescent="0.2">
      <c r="A30" s="56"/>
      <c r="B30" s="58" t="s">
        <v>151</v>
      </c>
      <c r="C30" s="82">
        <v>0.15412441332717505</v>
      </c>
      <c r="D30" s="82">
        <v>0.15412441332717505</v>
      </c>
      <c r="E30" s="82">
        <v>0.1369994785130445</v>
      </c>
      <c r="F30" s="82">
        <v>0.1369994785130445</v>
      </c>
      <c r="G30" s="82">
        <v>0.1369994785130445</v>
      </c>
      <c r="H30" s="82">
        <v>0.11987454369891393</v>
      </c>
      <c r="I30" s="82">
        <v>0.11416623209420376</v>
      </c>
      <c r="J30" s="82">
        <v>0.11987454369891393</v>
      </c>
      <c r="K30" s="82">
        <v>0.11416623209420376</v>
      </c>
      <c r="L30" s="68" t="s">
        <v>97</v>
      </c>
      <c r="M30" s="72" t="s">
        <v>128</v>
      </c>
    </row>
    <row r="31" spans="1:13" x14ac:dyDescent="0.2">
      <c r="A31" s="56"/>
      <c r="B31" s="58" t="s">
        <v>152</v>
      </c>
      <c r="C31" s="82">
        <v>1.7124934814130563E-2</v>
      </c>
      <c r="D31" s="82">
        <v>1.7124934814130563E-2</v>
      </c>
      <c r="E31" s="82">
        <v>1.5222164279227169E-2</v>
      </c>
      <c r="F31" s="82">
        <v>1.5222164279227169E-2</v>
      </c>
      <c r="G31" s="82">
        <v>1.5222164279227169E-2</v>
      </c>
      <c r="H31" s="82">
        <v>1.3319393744323772E-2</v>
      </c>
      <c r="I31" s="82">
        <v>0.11416623209420376</v>
      </c>
      <c r="J31" s="82">
        <v>1.3319393744323772E-2</v>
      </c>
      <c r="K31" s="82">
        <v>0.11416623209420376</v>
      </c>
      <c r="L31" s="68" t="s">
        <v>153</v>
      </c>
      <c r="M31" s="72" t="s">
        <v>128</v>
      </c>
    </row>
    <row r="32" spans="1:13" x14ac:dyDescent="0.2">
      <c r="A32" s="56"/>
      <c r="B32" s="58" t="s">
        <v>154</v>
      </c>
      <c r="C32" s="69">
        <v>2000</v>
      </c>
      <c r="D32" s="69">
        <v>2000</v>
      </c>
      <c r="E32" s="69">
        <v>2000</v>
      </c>
      <c r="F32" s="69">
        <v>2000</v>
      </c>
      <c r="G32" s="69">
        <v>2000</v>
      </c>
      <c r="H32" s="69">
        <v>1000</v>
      </c>
      <c r="I32" s="69">
        <v>3000</v>
      </c>
      <c r="J32" s="69">
        <v>1000</v>
      </c>
      <c r="K32" s="69">
        <v>5000</v>
      </c>
      <c r="L32" s="68" t="s">
        <v>155</v>
      </c>
      <c r="M32" s="72" t="s">
        <v>128</v>
      </c>
    </row>
    <row r="33" spans="1:13" x14ac:dyDescent="0.2">
      <c r="A33" s="56"/>
      <c r="B33" s="58" t="s">
        <v>156</v>
      </c>
      <c r="C33" s="80">
        <v>2.19</v>
      </c>
      <c r="D33" s="80">
        <v>2.19</v>
      </c>
      <c r="E33" s="80">
        <v>2.5099999999999998</v>
      </c>
      <c r="F33" s="80">
        <v>2.19</v>
      </c>
      <c r="G33" s="80">
        <v>2.67</v>
      </c>
      <c r="H33" s="80">
        <v>2.19</v>
      </c>
      <c r="I33" s="80">
        <v>2.19</v>
      </c>
      <c r="J33" s="80">
        <v>2.17</v>
      </c>
      <c r="K33" s="80">
        <v>2.19</v>
      </c>
      <c r="L33" s="68"/>
      <c r="M33" s="72" t="s">
        <v>128</v>
      </c>
    </row>
    <row r="34" spans="1:13" x14ac:dyDescent="0.2">
      <c r="A34" s="56"/>
      <c r="B34" s="83" t="s">
        <v>157</v>
      </c>
      <c r="C34" s="80">
        <v>0</v>
      </c>
      <c r="D34" s="80">
        <v>0</v>
      </c>
      <c r="E34" s="80">
        <v>0</v>
      </c>
      <c r="F34" s="80">
        <v>0</v>
      </c>
      <c r="G34" s="80">
        <v>0</v>
      </c>
      <c r="H34" s="80">
        <v>0</v>
      </c>
      <c r="I34" s="80">
        <v>0</v>
      </c>
      <c r="J34" s="80">
        <v>0</v>
      </c>
      <c r="K34" s="80">
        <v>0</v>
      </c>
      <c r="L34" s="68" t="s">
        <v>158</v>
      </c>
      <c r="M34" s="72" t="s">
        <v>128</v>
      </c>
    </row>
    <row r="35" spans="1:13" x14ac:dyDescent="0.2">
      <c r="A35" s="56"/>
      <c r="B35" s="83" t="s">
        <v>159</v>
      </c>
      <c r="C35" s="69">
        <v>2.19</v>
      </c>
      <c r="D35" s="69">
        <v>2.19</v>
      </c>
      <c r="E35" s="69">
        <v>2.5099999999999998</v>
      </c>
      <c r="F35" s="69">
        <v>2.19</v>
      </c>
      <c r="G35" s="69">
        <v>2.67</v>
      </c>
      <c r="H35" s="69">
        <v>2.19</v>
      </c>
      <c r="I35" s="69">
        <v>2.19</v>
      </c>
      <c r="J35" s="69">
        <v>2.17</v>
      </c>
      <c r="K35" s="69">
        <v>2.19</v>
      </c>
      <c r="L35" s="68" t="s">
        <v>155</v>
      </c>
      <c r="M35" s="72" t="s">
        <v>128</v>
      </c>
    </row>
    <row r="36" spans="1:13" x14ac:dyDescent="0.2">
      <c r="A36" s="56"/>
      <c r="B36" s="58" t="s">
        <v>160</v>
      </c>
      <c r="C36" s="69">
        <v>10</v>
      </c>
      <c r="D36" s="69">
        <v>10</v>
      </c>
      <c r="E36" s="69">
        <v>10</v>
      </c>
      <c r="F36" s="69">
        <v>10</v>
      </c>
      <c r="G36" s="69">
        <v>10</v>
      </c>
      <c r="H36" s="69">
        <v>5</v>
      </c>
      <c r="I36" s="69">
        <v>20</v>
      </c>
      <c r="J36" s="69">
        <v>2</v>
      </c>
      <c r="K36" s="69">
        <v>20</v>
      </c>
      <c r="L36" s="68" t="s">
        <v>161</v>
      </c>
      <c r="M36" s="69">
        <v>15</v>
      </c>
    </row>
    <row r="37" spans="1:13" x14ac:dyDescent="0.2">
      <c r="A37" s="56"/>
      <c r="B37" s="60" t="s">
        <v>73</v>
      </c>
      <c r="C37" s="61"/>
      <c r="D37" s="61"/>
      <c r="E37" s="61"/>
      <c r="F37" s="61"/>
      <c r="G37" s="61"/>
      <c r="H37" s="61"/>
      <c r="I37" s="61"/>
      <c r="J37" s="61"/>
      <c r="K37" s="61"/>
      <c r="L37" s="78"/>
      <c r="M37" s="63"/>
    </row>
    <row r="38" spans="1:13" x14ac:dyDescent="0.2">
      <c r="A38" s="56"/>
      <c r="B38" s="58"/>
      <c r="C38" s="79"/>
      <c r="D38" s="79"/>
      <c r="E38" s="79"/>
      <c r="F38" s="79"/>
      <c r="G38" s="79"/>
      <c r="H38" s="79"/>
      <c r="I38" s="79"/>
      <c r="J38" s="79"/>
      <c r="K38" s="79"/>
      <c r="L38" s="68"/>
      <c r="M38" s="74"/>
    </row>
    <row r="39" spans="1:13" x14ac:dyDescent="0.2">
      <c r="A39" s="56"/>
      <c r="B39" s="84"/>
      <c r="C39" s="85"/>
      <c r="D39" s="85"/>
      <c r="E39" s="85"/>
      <c r="F39" s="85"/>
      <c r="G39" s="85"/>
      <c r="H39" s="85"/>
      <c r="I39" s="85"/>
      <c r="J39" s="85"/>
      <c r="K39" s="85"/>
      <c r="L39" s="86"/>
      <c r="M39" s="86"/>
    </row>
    <row r="40" spans="1:13" x14ac:dyDescent="0.2">
      <c r="A40" s="87" t="s">
        <v>162</v>
      </c>
      <c r="B40" s="56"/>
      <c r="C40" s="56"/>
      <c r="D40" s="56"/>
      <c r="E40" s="56"/>
      <c r="F40" s="56"/>
      <c r="G40" s="56"/>
      <c r="H40" s="56"/>
      <c r="I40" s="56"/>
      <c r="J40" s="56"/>
      <c r="K40" s="56"/>
      <c r="L40" s="56"/>
      <c r="M40" s="56"/>
    </row>
    <row r="41" spans="1:13" ht="14.45" customHeight="1" x14ac:dyDescent="0.2">
      <c r="A41" s="88" t="s">
        <v>97</v>
      </c>
      <c r="B41" s="118" t="s">
        <v>163</v>
      </c>
      <c r="C41" s="118"/>
      <c r="D41" s="118"/>
      <c r="E41" s="118"/>
      <c r="F41" s="118"/>
      <c r="G41" s="118"/>
      <c r="H41" s="118"/>
      <c r="I41" s="118"/>
      <c r="J41" s="118"/>
      <c r="K41" s="118"/>
      <c r="L41" s="118"/>
      <c r="M41" s="118"/>
    </row>
    <row r="42" spans="1:13" ht="14.45" customHeight="1" x14ac:dyDescent="0.2">
      <c r="A42" s="88" t="s">
        <v>164</v>
      </c>
      <c r="B42" s="88" t="s">
        <v>165</v>
      </c>
      <c r="C42" s="88"/>
      <c r="D42" s="88"/>
      <c r="E42" s="88"/>
      <c r="F42" s="88"/>
      <c r="G42" s="88"/>
      <c r="H42" s="88"/>
      <c r="I42" s="88"/>
      <c r="J42" s="88"/>
      <c r="K42" s="88"/>
      <c r="L42" s="88"/>
      <c r="M42" s="88"/>
    </row>
    <row r="43" spans="1:13" ht="14.45" customHeight="1" x14ac:dyDescent="0.2">
      <c r="A43" s="88" t="s">
        <v>98</v>
      </c>
      <c r="B43" s="118" t="s">
        <v>166</v>
      </c>
      <c r="C43" s="118"/>
      <c r="D43" s="118"/>
      <c r="E43" s="118"/>
      <c r="F43" s="118"/>
      <c r="G43" s="118"/>
      <c r="H43" s="118"/>
      <c r="I43" s="118"/>
      <c r="J43" s="118"/>
      <c r="K43" s="118"/>
      <c r="L43" s="118"/>
      <c r="M43" s="118"/>
    </row>
    <row r="44" spans="1:13" ht="14.45" customHeight="1" x14ac:dyDescent="0.2">
      <c r="A44" s="88" t="s">
        <v>58</v>
      </c>
      <c r="B44" s="118" t="s">
        <v>167</v>
      </c>
      <c r="C44" s="118"/>
      <c r="D44" s="118"/>
      <c r="E44" s="118"/>
      <c r="F44" s="118"/>
      <c r="G44" s="118"/>
      <c r="H44" s="118"/>
      <c r="I44" s="118"/>
      <c r="J44" s="118"/>
      <c r="K44" s="118"/>
      <c r="L44" s="118"/>
      <c r="M44" s="118"/>
    </row>
    <row r="45" spans="1:13" ht="14.45" customHeight="1" x14ac:dyDescent="0.2">
      <c r="A45" s="88" t="s">
        <v>61</v>
      </c>
      <c r="B45" s="118" t="s">
        <v>168</v>
      </c>
      <c r="C45" s="118"/>
      <c r="D45" s="118"/>
      <c r="E45" s="118"/>
      <c r="F45" s="118"/>
      <c r="G45" s="118"/>
      <c r="H45" s="118"/>
      <c r="I45" s="118"/>
      <c r="J45" s="118"/>
      <c r="K45" s="118"/>
      <c r="L45" s="118"/>
      <c r="M45" s="118"/>
    </row>
    <row r="46" spans="1:13" x14ac:dyDescent="0.2">
      <c r="A46" s="88" t="s">
        <v>66</v>
      </c>
      <c r="B46" s="89" t="s">
        <v>169</v>
      </c>
      <c r="C46" s="89"/>
      <c r="D46" s="89"/>
      <c r="E46" s="89"/>
      <c r="F46" s="89"/>
      <c r="G46" s="89"/>
      <c r="H46" s="89"/>
      <c r="I46" s="89"/>
      <c r="J46" s="89"/>
      <c r="K46" s="89"/>
      <c r="L46" s="89"/>
      <c r="M46" s="89"/>
    </row>
    <row r="47" spans="1:13" ht="14.45" customHeight="1" x14ac:dyDescent="0.2">
      <c r="A47" s="88" t="s">
        <v>72</v>
      </c>
      <c r="B47" s="118" t="s">
        <v>170</v>
      </c>
      <c r="C47" s="118"/>
      <c r="D47" s="118"/>
      <c r="E47" s="118"/>
      <c r="F47" s="118"/>
      <c r="G47" s="118"/>
      <c r="H47" s="118"/>
      <c r="I47" s="118"/>
      <c r="J47" s="118"/>
      <c r="K47" s="118"/>
      <c r="L47" s="118"/>
      <c r="M47" s="118"/>
    </row>
    <row r="48" spans="1:13" ht="14.45" customHeight="1" x14ac:dyDescent="0.2">
      <c r="A48" s="88" t="s">
        <v>53</v>
      </c>
      <c r="B48" s="118" t="s">
        <v>171</v>
      </c>
      <c r="C48" s="118"/>
      <c r="D48" s="118"/>
      <c r="E48" s="118"/>
      <c r="F48" s="118"/>
      <c r="G48" s="118"/>
      <c r="H48" s="118"/>
      <c r="I48" s="118"/>
      <c r="J48" s="118"/>
      <c r="K48" s="118"/>
      <c r="L48" s="118"/>
      <c r="M48" s="118"/>
    </row>
    <row r="49" spans="1:13" ht="14.45" customHeight="1" x14ac:dyDescent="0.2">
      <c r="A49" s="88" t="s">
        <v>55</v>
      </c>
      <c r="B49" s="118" t="s">
        <v>172</v>
      </c>
      <c r="C49" s="118"/>
      <c r="D49" s="118"/>
      <c r="E49" s="118"/>
      <c r="F49" s="118"/>
      <c r="G49" s="118"/>
      <c r="H49" s="118"/>
      <c r="I49" s="118"/>
      <c r="J49" s="118"/>
      <c r="K49" s="118"/>
      <c r="L49" s="118"/>
      <c r="M49" s="118"/>
    </row>
    <row r="50" spans="1:13" ht="14.45" customHeight="1" x14ac:dyDescent="0.2">
      <c r="A50" s="88" t="s">
        <v>173</v>
      </c>
      <c r="B50" s="118" t="s">
        <v>174</v>
      </c>
      <c r="C50" s="118"/>
      <c r="D50" s="118"/>
      <c r="E50" s="118"/>
      <c r="F50" s="118"/>
      <c r="G50" s="118"/>
      <c r="H50" s="118"/>
      <c r="I50" s="118"/>
      <c r="J50" s="118"/>
      <c r="K50" s="118"/>
      <c r="L50" s="118"/>
      <c r="M50" s="118"/>
    </row>
    <row r="51" spans="1:13" ht="14.45" customHeight="1" x14ac:dyDescent="0.2">
      <c r="A51" s="88" t="s">
        <v>153</v>
      </c>
      <c r="B51" s="118" t="s">
        <v>175</v>
      </c>
      <c r="C51" s="118"/>
      <c r="D51" s="118"/>
      <c r="E51" s="118"/>
      <c r="F51" s="118"/>
      <c r="G51" s="118"/>
      <c r="H51" s="118"/>
      <c r="I51" s="118"/>
      <c r="J51" s="118"/>
      <c r="K51" s="118"/>
      <c r="L51" s="118"/>
      <c r="M51" s="118"/>
    </row>
    <row r="52" spans="1:13" x14ac:dyDescent="0.2">
      <c r="A52" s="88" t="s">
        <v>176</v>
      </c>
      <c r="B52" s="90" t="s">
        <v>177</v>
      </c>
      <c r="C52" s="90"/>
      <c r="D52" s="90"/>
      <c r="E52" s="90"/>
      <c r="F52" s="90"/>
      <c r="G52" s="90"/>
      <c r="H52" s="90"/>
      <c r="I52" s="90"/>
      <c r="J52" s="90"/>
      <c r="K52" s="90"/>
      <c r="L52" s="90"/>
      <c r="M52" s="90"/>
    </row>
    <row r="53" spans="1:13" ht="14.45" customHeight="1" x14ac:dyDescent="0.2">
      <c r="A53" s="88" t="s">
        <v>155</v>
      </c>
      <c r="B53" s="118" t="s">
        <v>178</v>
      </c>
      <c r="C53" s="118"/>
      <c r="D53" s="118"/>
      <c r="E53" s="118"/>
      <c r="F53" s="118"/>
      <c r="G53" s="118"/>
      <c r="H53" s="118"/>
      <c r="I53" s="118"/>
      <c r="J53" s="118"/>
      <c r="K53" s="118"/>
      <c r="L53" s="118"/>
      <c r="M53" s="118"/>
    </row>
    <row r="54" spans="1:13" ht="14.45" customHeight="1" x14ac:dyDescent="0.2">
      <c r="A54" s="88" t="s">
        <v>71</v>
      </c>
      <c r="B54" s="118" t="s">
        <v>179</v>
      </c>
      <c r="C54" s="118"/>
      <c r="D54" s="118"/>
      <c r="E54" s="118"/>
      <c r="F54" s="118"/>
      <c r="G54" s="118"/>
      <c r="H54" s="118"/>
      <c r="I54" s="118"/>
      <c r="J54" s="118"/>
      <c r="K54" s="118"/>
      <c r="L54" s="118"/>
      <c r="M54" s="118"/>
    </row>
    <row r="55" spans="1:13" ht="14.45" customHeight="1" x14ac:dyDescent="0.2">
      <c r="A55" s="88" t="s">
        <v>161</v>
      </c>
      <c r="B55" s="118" t="s">
        <v>180</v>
      </c>
      <c r="C55" s="118"/>
      <c r="D55" s="118"/>
      <c r="E55" s="118"/>
      <c r="F55" s="118"/>
      <c r="G55" s="118"/>
      <c r="H55" s="118"/>
      <c r="I55" s="118"/>
      <c r="J55" s="118"/>
      <c r="K55" s="118"/>
      <c r="L55" s="118"/>
      <c r="M55" s="118"/>
    </row>
    <row r="56" spans="1:13" x14ac:dyDescent="0.2">
      <c r="A56" s="56" t="s">
        <v>181</v>
      </c>
      <c r="B56" s="56" t="s">
        <v>182</v>
      </c>
    </row>
    <row r="57" spans="1:13" x14ac:dyDescent="0.2">
      <c r="A57" s="87"/>
      <c r="B57" s="56"/>
      <c r="C57" s="91"/>
      <c r="D57" s="91"/>
      <c r="E57" s="91"/>
      <c r="F57" s="91"/>
      <c r="G57" s="91"/>
      <c r="H57" s="91"/>
      <c r="I57" s="91"/>
      <c r="J57" s="91"/>
      <c r="K57" s="91"/>
      <c r="L57" s="91"/>
      <c r="M57" s="91"/>
    </row>
    <row r="58" spans="1:13" ht="15" customHeight="1" x14ac:dyDescent="0.2">
      <c r="A58" s="87" t="s">
        <v>183</v>
      </c>
      <c r="B58" s="56"/>
      <c r="C58" s="92"/>
      <c r="D58" s="92"/>
      <c r="E58" s="92"/>
      <c r="F58" s="92"/>
      <c r="G58" s="92"/>
      <c r="H58" s="92"/>
      <c r="I58" s="92"/>
      <c r="J58" s="92"/>
      <c r="K58" s="92"/>
      <c r="L58" s="92"/>
      <c r="M58" s="92"/>
    </row>
    <row r="59" spans="1:13" x14ac:dyDescent="0.2">
      <c r="A59" s="92">
        <v>1</v>
      </c>
      <c r="B59" s="92" t="s">
        <v>184</v>
      </c>
      <c r="C59" s="92"/>
      <c r="D59" s="92"/>
      <c r="E59" s="92"/>
      <c r="F59" s="92"/>
      <c r="G59" s="92"/>
      <c r="H59" s="92"/>
      <c r="I59" s="92"/>
      <c r="J59" s="92"/>
      <c r="K59" s="92"/>
      <c r="L59" s="92"/>
      <c r="M59" s="92"/>
    </row>
    <row r="60" spans="1:13" x14ac:dyDescent="0.2">
      <c r="A60" s="92">
        <v>2</v>
      </c>
      <c r="B60" s="93" t="s">
        <v>185</v>
      </c>
      <c r="C60" s="92"/>
      <c r="D60" s="92"/>
      <c r="E60" s="92"/>
      <c r="F60" s="92"/>
      <c r="G60" s="92"/>
      <c r="H60" s="92"/>
      <c r="I60" s="92"/>
      <c r="J60" s="92"/>
      <c r="K60" s="92"/>
      <c r="L60" s="92"/>
      <c r="M60" s="92"/>
    </row>
    <row r="61" spans="1:13" x14ac:dyDescent="0.2">
      <c r="A61" s="92">
        <v>3</v>
      </c>
      <c r="B61" s="92" t="s">
        <v>186</v>
      </c>
      <c r="C61" s="94"/>
      <c r="D61" s="94"/>
      <c r="E61" s="94"/>
      <c r="F61" s="94"/>
      <c r="G61" s="94"/>
      <c r="H61" s="94"/>
      <c r="I61" s="94"/>
      <c r="J61" s="94"/>
      <c r="K61" s="94"/>
      <c r="L61" s="94"/>
      <c r="M61" s="94"/>
    </row>
    <row r="62" spans="1:13" x14ac:dyDescent="0.2">
      <c r="A62" s="92">
        <v>4</v>
      </c>
      <c r="B62" s="92" t="s">
        <v>187</v>
      </c>
      <c r="C62" s="94"/>
      <c r="D62" s="94"/>
      <c r="E62" s="94"/>
      <c r="F62" s="94"/>
      <c r="G62" s="94"/>
      <c r="H62" s="94"/>
      <c r="I62" s="94"/>
      <c r="J62" s="94"/>
      <c r="K62" s="94"/>
      <c r="L62" s="94"/>
      <c r="M62" s="94"/>
    </row>
    <row r="63" spans="1:13" x14ac:dyDescent="0.2">
      <c r="A63" s="92">
        <v>5</v>
      </c>
      <c r="B63" s="92" t="s">
        <v>188</v>
      </c>
      <c r="C63" s="94"/>
      <c r="D63" s="94"/>
      <c r="E63" s="94"/>
      <c r="F63" s="94"/>
      <c r="G63" s="94"/>
      <c r="H63" s="94"/>
      <c r="I63" s="94"/>
      <c r="J63" s="94"/>
      <c r="K63" s="94"/>
      <c r="L63" s="94"/>
      <c r="M63" s="94"/>
    </row>
    <row r="64" spans="1:13" x14ac:dyDescent="0.2">
      <c r="A64" s="92">
        <v>6</v>
      </c>
      <c r="B64" s="95" t="s">
        <v>189</v>
      </c>
      <c r="C64" s="84"/>
      <c r="D64" s="84"/>
      <c r="E64" s="84"/>
      <c r="F64" s="84"/>
      <c r="G64" s="84"/>
      <c r="H64" s="84"/>
      <c r="I64" s="84"/>
      <c r="J64" s="84"/>
      <c r="K64" s="84"/>
      <c r="L64" s="84"/>
      <c r="M64" s="84"/>
    </row>
    <row r="65" spans="1:13" x14ac:dyDescent="0.2">
      <c r="A65" s="92">
        <v>7</v>
      </c>
      <c r="B65" s="84" t="s">
        <v>190</v>
      </c>
      <c r="C65" s="84"/>
      <c r="D65" s="84"/>
      <c r="E65" s="84"/>
      <c r="F65" s="84"/>
      <c r="G65" s="84"/>
      <c r="H65" s="84"/>
      <c r="I65" s="84"/>
      <c r="J65" s="84"/>
      <c r="K65" s="84"/>
      <c r="L65" s="84"/>
      <c r="M65" s="84"/>
    </row>
    <row r="66" spans="1:13" x14ac:dyDescent="0.2">
      <c r="A66" s="92">
        <v>8</v>
      </c>
      <c r="B66" s="84" t="s">
        <v>191</v>
      </c>
      <c r="C66" s="84"/>
      <c r="D66" s="84"/>
      <c r="E66" s="84"/>
      <c r="F66" s="84"/>
      <c r="G66" s="84"/>
      <c r="H66" s="84"/>
      <c r="I66" s="84"/>
      <c r="J66" s="84"/>
      <c r="K66" s="84"/>
      <c r="L66" s="84"/>
      <c r="M66" s="84"/>
    </row>
    <row r="67" spans="1:13" x14ac:dyDescent="0.2">
      <c r="A67" s="92">
        <v>9</v>
      </c>
      <c r="B67" s="84" t="s">
        <v>192</v>
      </c>
      <c r="C67" s="84"/>
      <c r="D67" s="84"/>
      <c r="E67" s="84"/>
      <c r="F67" s="84"/>
      <c r="G67" s="84"/>
      <c r="H67" s="84"/>
      <c r="I67" s="84"/>
      <c r="J67" s="84"/>
      <c r="K67" s="84"/>
      <c r="L67" s="84"/>
      <c r="M67" s="84"/>
    </row>
    <row r="68" spans="1:13" ht="22.5" x14ac:dyDescent="0.2">
      <c r="A68" s="92">
        <v>10</v>
      </c>
      <c r="B68" s="84" t="s">
        <v>193</v>
      </c>
      <c r="C68" s="84"/>
      <c r="D68" s="84"/>
      <c r="E68" s="84"/>
      <c r="F68" s="84"/>
      <c r="G68" s="84"/>
      <c r="H68" s="84"/>
      <c r="I68" s="84"/>
      <c r="J68" s="84"/>
      <c r="K68" s="84"/>
      <c r="L68" s="84"/>
      <c r="M68" s="84"/>
    </row>
    <row r="69" spans="1:13" x14ac:dyDescent="0.2">
      <c r="A69" s="92">
        <v>11</v>
      </c>
      <c r="B69" s="84" t="s">
        <v>194</v>
      </c>
    </row>
    <row r="70" spans="1:13" x14ac:dyDescent="0.2">
      <c r="A70" s="92">
        <v>12</v>
      </c>
      <c r="B70" s="53" t="s">
        <v>195</v>
      </c>
    </row>
    <row r="71" spans="1:13" x14ac:dyDescent="0.2">
      <c r="A71" s="92">
        <v>13</v>
      </c>
      <c r="B71" s="53" t="s">
        <v>196</v>
      </c>
    </row>
    <row r="72" spans="1:13" x14ac:dyDescent="0.2">
      <c r="A72" s="92">
        <v>14</v>
      </c>
      <c r="B72" s="53" t="s">
        <v>197</v>
      </c>
    </row>
    <row r="73" spans="1:13" x14ac:dyDescent="0.2">
      <c r="A73" s="92">
        <v>15</v>
      </c>
      <c r="B73" s="53" t="s">
        <v>198</v>
      </c>
    </row>
    <row r="74" spans="1:13" x14ac:dyDescent="0.2">
      <c r="A74" s="92">
        <v>16</v>
      </c>
      <c r="B74" s="53" t="s">
        <v>199</v>
      </c>
    </row>
    <row r="75" spans="1:13" x14ac:dyDescent="0.2">
      <c r="A75" s="92">
        <v>17</v>
      </c>
      <c r="B75" s="53" t="s">
        <v>200</v>
      </c>
    </row>
    <row r="76" spans="1:13" x14ac:dyDescent="0.2">
      <c r="A76" s="92">
        <v>18</v>
      </c>
      <c r="B76" s="53" t="s">
        <v>201</v>
      </c>
    </row>
    <row r="83" spans="2:13" x14ac:dyDescent="0.2">
      <c r="B83" s="96"/>
      <c r="C83" s="97"/>
      <c r="D83" s="97"/>
      <c r="E83" s="97"/>
      <c r="F83" s="97"/>
      <c r="G83" s="97"/>
      <c r="H83" s="97"/>
      <c r="I83" s="97"/>
      <c r="J83" s="97"/>
      <c r="K83" s="97"/>
      <c r="L83" s="97"/>
      <c r="M83" s="97"/>
    </row>
    <row r="86" spans="2:13" x14ac:dyDescent="0.2">
      <c r="C86" s="98"/>
      <c r="D86" s="98"/>
    </row>
    <row r="87" spans="2:13" x14ac:dyDescent="0.2">
      <c r="C87" s="99"/>
      <c r="D87" s="99"/>
      <c r="E87" s="99"/>
      <c r="F87" s="99"/>
    </row>
  </sheetData>
  <mergeCells count="15">
    <mergeCell ref="B53:M53"/>
    <mergeCell ref="B54:M54"/>
    <mergeCell ref="B55:M55"/>
    <mergeCell ref="B45:M45"/>
    <mergeCell ref="B47:M47"/>
    <mergeCell ref="B48:M48"/>
    <mergeCell ref="B49:M49"/>
    <mergeCell ref="B50:M50"/>
    <mergeCell ref="B51:M51"/>
    <mergeCell ref="B44:M44"/>
    <mergeCell ref="C3:M3"/>
    <mergeCell ref="H4:I4"/>
    <mergeCell ref="J4:K4"/>
    <mergeCell ref="B41:M41"/>
    <mergeCell ref="B43:M43"/>
  </mergeCells>
  <hyperlinks>
    <hyperlink ref="C3" location="INDEX" display="Heat pumps utilizing industrial waste heat 3 MW" xr:uid="{42BCD51D-8F42-4398-853E-66F8A7B17C5C}"/>
  </hyperlinks>
  <pageMargins left="0.7" right="0.7" top="0.75" bottom="0.75" header="0.3" footer="0.3"/>
  <pageSetup scale="54"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7F416-8E52-41E7-8C08-CAA5B696D190}">
  <sheetPr codeName="Sheet4">
    <tabColor theme="3" tint="0.39997558519241921"/>
  </sheetPr>
  <dimension ref="A1:M54"/>
  <sheetViews>
    <sheetView topLeftCell="A20" workbookViewId="0">
      <selection activeCell="B67" sqref="B67"/>
    </sheetView>
  </sheetViews>
  <sheetFormatPr defaultRowHeight="11.25" x14ac:dyDescent="0.2"/>
  <cols>
    <col min="1" max="1" width="3.5703125" style="100" customWidth="1"/>
    <col min="2" max="2" width="43.42578125" style="100" customWidth="1"/>
    <col min="3" max="13" width="10.140625" style="100" customWidth="1"/>
    <col min="14" max="16384" width="9.140625" style="100"/>
  </cols>
  <sheetData>
    <row r="1" spans="1:13" x14ac:dyDescent="0.2">
      <c r="B1" s="54" t="s">
        <v>249</v>
      </c>
    </row>
    <row r="3" spans="1:13" ht="12" x14ac:dyDescent="0.2">
      <c r="A3" s="124" t="s">
        <v>44</v>
      </c>
      <c r="B3" s="124"/>
      <c r="C3" s="125" t="s">
        <v>208</v>
      </c>
      <c r="D3" s="126"/>
      <c r="E3" s="126"/>
      <c r="F3" s="126"/>
      <c r="G3" s="126"/>
      <c r="H3" s="126"/>
      <c r="I3" s="126"/>
      <c r="J3" s="126"/>
      <c r="K3" s="126"/>
      <c r="L3" s="126"/>
      <c r="M3" s="126"/>
    </row>
    <row r="4" spans="1:13" x14ac:dyDescent="0.2">
      <c r="A4" s="127" t="s">
        <v>209</v>
      </c>
      <c r="B4" s="127"/>
      <c r="C4" s="101">
        <v>2020</v>
      </c>
      <c r="D4" s="101">
        <v>2025</v>
      </c>
      <c r="E4" s="101">
        <v>2030</v>
      </c>
      <c r="F4" s="101">
        <v>2040</v>
      </c>
      <c r="G4" s="101">
        <v>2050</v>
      </c>
      <c r="H4" s="101">
        <v>2025</v>
      </c>
      <c r="I4" s="101">
        <v>2025</v>
      </c>
      <c r="J4" s="101">
        <v>2050</v>
      </c>
      <c r="K4" s="101">
        <v>2050</v>
      </c>
      <c r="L4" s="101" t="s">
        <v>75</v>
      </c>
      <c r="M4" s="101" t="s">
        <v>75</v>
      </c>
    </row>
    <row r="5" spans="1:13" x14ac:dyDescent="0.2">
      <c r="A5" s="128" t="s">
        <v>210</v>
      </c>
      <c r="B5" s="128"/>
      <c r="C5" s="102" t="s">
        <v>211</v>
      </c>
      <c r="D5" s="102" t="s">
        <v>211</v>
      </c>
      <c r="E5" s="102" t="s">
        <v>211</v>
      </c>
      <c r="F5" s="102" t="s">
        <v>211</v>
      </c>
      <c r="G5" s="102" t="s">
        <v>211</v>
      </c>
      <c r="H5" s="101" t="s">
        <v>212</v>
      </c>
      <c r="I5" s="101" t="s">
        <v>213</v>
      </c>
      <c r="J5" s="101" t="s">
        <v>212</v>
      </c>
      <c r="K5" s="101" t="s">
        <v>213</v>
      </c>
      <c r="L5" s="101" t="s">
        <v>214</v>
      </c>
      <c r="M5" s="101" t="s">
        <v>215</v>
      </c>
    </row>
    <row r="6" spans="1:13" x14ac:dyDescent="0.2">
      <c r="A6" s="103" t="s">
        <v>216</v>
      </c>
      <c r="B6" s="103" t="s">
        <v>217</v>
      </c>
      <c r="C6" s="101"/>
      <c r="D6" s="101"/>
      <c r="E6" s="101"/>
      <c r="F6" s="101"/>
      <c r="G6" s="101"/>
      <c r="H6" s="101"/>
      <c r="I6" s="101"/>
      <c r="J6" s="101"/>
      <c r="K6" s="101"/>
      <c r="L6" s="101"/>
      <c r="M6" s="101"/>
    </row>
    <row r="7" spans="1:13" x14ac:dyDescent="0.2">
      <c r="A7" s="104" t="s">
        <v>48</v>
      </c>
      <c r="B7" s="104"/>
      <c r="C7" s="105"/>
      <c r="D7" s="105"/>
      <c r="E7" s="105"/>
      <c r="F7" s="105"/>
      <c r="G7" s="105"/>
      <c r="H7" s="105"/>
      <c r="I7" s="105"/>
      <c r="J7" s="105"/>
      <c r="K7" s="105"/>
      <c r="L7" s="105"/>
      <c r="M7" s="105"/>
    </row>
    <row r="8" spans="1:13" x14ac:dyDescent="0.2">
      <c r="A8" s="105"/>
      <c r="B8" s="106" t="s">
        <v>251</v>
      </c>
      <c r="C8" s="107">
        <v>400</v>
      </c>
      <c r="D8" s="107">
        <v>400</v>
      </c>
      <c r="E8" s="107">
        <v>400</v>
      </c>
      <c r="F8" s="107">
        <v>400</v>
      </c>
      <c r="G8" s="107">
        <v>400</v>
      </c>
      <c r="H8" s="107">
        <v>150</v>
      </c>
      <c r="I8" s="107">
        <v>500</v>
      </c>
      <c r="J8" s="107">
        <v>150</v>
      </c>
      <c r="K8" s="107">
        <v>500</v>
      </c>
      <c r="L8" s="107" t="s">
        <v>218</v>
      </c>
      <c r="M8" s="107"/>
    </row>
    <row r="9" spans="1:13" x14ac:dyDescent="0.2">
      <c r="A9" s="105"/>
      <c r="B9" s="106" t="s">
        <v>252</v>
      </c>
      <c r="C9" s="108">
        <v>1</v>
      </c>
      <c r="D9" s="108">
        <v>1</v>
      </c>
      <c r="E9" s="108">
        <v>1</v>
      </c>
      <c r="F9" s="108">
        <v>1</v>
      </c>
      <c r="G9" s="108">
        <v>1</v>
      </c>
      <c r="H9" s="108">
        <v>1</v>
      </c>
      <c r="I9" s="108">
        <v>1</v>
      </c>
      <c r="J9" s="108">
        <v>1</v>
      </c>
      <c r="K9" s="108">
        <v>1</v>
      </c>
      <c r="L9" s="107"/>
      <c r="M9" s="107"/>
    </row>
    <row r="10" spans="1:13" x14ac:dyDescent="0.2">
      <c r="A10" s="105"/>
      <c r="B10" s="106" t="s">
        <v>253</v>
      </c>
      <c r="C10" s="108">
        <v>1</v>
      </c>
      <c r="D10" s="108">
        <v>1</v>
      </c>
      <c r="E10" s="108">
        <v>1</v>
      </c>
      <c r="F10" s="108">
        <v>1</v>
      </c>
      <c r="G10" s="108">
        <v>1</v>
      </c>
      <c r="H10" s="108">
        <v>1</v>
      </c>
      <c r="I10" s="108">
        <v>1</v>
      </c>
      <c r="J10" s="108">
        <v>1</v>
      </c>
      <c r="K10" s="108">
        <v>1</v>
      </c>
      <c r="L10" s="107"/>
      <c r="M10" s="107"/>
    </row>
    <row r="11" spans="1:13" x14ac:dyDescent="0.2">
      <c r="A11" s="105"/>
      <c r="B11" s="106" t="s">
        <v>254</v>
      </c>
      <c r="C11" s="108">
        <v>1</v>
      </c>
      <c r="D11" s="108">
        <v>1</v>
      </c>
      <c r="E11" s="108">
        <v>1</v>
      </c>
      <c r="F11" s="108">
        <v>1</v>
      </c>
      <c r="G11" s="108">
        <v>1</v>
      </c>
      <c r="H11" s="108">
        <v>0.98</v>
      </c>
      <c r="I11" s="108">
        <v>1</v>
      </c>
      <c r="J11" s="108">
        <v>0.98</v>
      </c>
      <c r="K11" s="108">
        <v>1</v>
      </c>
      <c r="L11" s="107" t="s">
        <v>219</v>
      </c>
      <c r="M11" s="107"/>
    </row>
    <row r="12" spans="1:13" x14ac:dyDescent="0.2">
      <c r="A12" s="105"/>
      <c r="B12" s="106" t="s">
        <v>255</v>
      </c>
      <c r="C12" s="107">
        <v>600</v>
      </c>
      <c r="D12" s="107">
        <v>550</v>
      </c>
      <c r="E12" s="107">
        <v>500</v>
      </c>
      <c r="F12" s="107">
        <v>450</v>
      </c>
      <c r="G12" s="107">
        <v>400</v>
      </c>
      <c r="H12" s="107">
        <v>400</v>
      </c>
      <c r="I12" s="107">
        <v>1000</v>
      </c>
      <c r="J12" s="107">
        <v>250</v>
      </c>
      <c r="K12" s="107">
        <v>800</v>
      </c>
      <c r="L12" s="107" t="s">
        <v>53</v>
      </c>
      <c r="M12" s="107"/>
    </row>
    <row r="13" spans="1:13" x14ac:dyDescent="0.2">
      <c r="B13" s="106" t="s">
        <v>256</v>
      </c>
      <c r="C13" s="107">
        <v>25</v>
      </c>
      <c r="D13" s="107">
        <v>25</v>
      </c>
      <c r="E13" s="107">
        <v>25</v>
      </c>
      <c r="F13" s="107">
        <v>25</v>
      </c>
      <c r="G13" s="107">
        <v>25</v>
      </c>
      <c r="H13" s="107">
        <v>20</v>
      </c>
      <c r="I13" s="107">
        <v>30</v>
      </c>
      <c r="J13" s="107">
        <v>20</v>
      </c>
      <c r="K13" s="107">
        <v>30</v>
      </c>
      <c r="L13" s="107"/>
      <c r="M13" s="107">
        <v>8</v>
      </c>
    </row>
    <row r="14" spans="1:13" x14ac:dyDescent="0.2">
      <c r="A14" s="104" t="s">
        <v>220</v>
      </c>
      <c r="B14" s="104"/>
      <c r="C14" s="109"/>
      <c r="D14" s="110"/>
      <c r="E14" s="110"/>
      <c r="F14" s="110"/>
      <c r="G14" s="110"/>
      <c r="H14" s="110"/>
      <c r="I14" s="110"/>
      <c r="J14" s="110"/>
      <c r="K14" s="110"/>
      <c r="L14" s="110"/>
      <c r="M14" s="110"/>
    </row>
    <row r="15" spans="1:13" x14ac:dyDescent="0.2">
      <c r="A15" s="105"/>
      <c r="B15" s="106" t="s">
        <v>257</v>
      </c>
      <c r="C15" s="107"/>
      <c r="D15" s="107"/>
      <c r="E15" s="107"/>
      <c r="F15" s="107"/>
      <c r="G15" s="107"/>
      <c r="H15" s="107"/>
      <c r="I15" s="107"/>
      <c r="J15" s="107"/>
      <c r="K15" s="107"/>
      <c r="L15" s="107"/>
      <c r="M15" s="107"/>
    </row>
    <row r="16" spans="1:13" x14ac:dyDescent="0.2">
      <c r="A16" s="105"/>
      <c r="B16" s="106" t="s">
        <v>258</v>
      </c>
      <c r="C16" s="107"/>
      <c r="D16" s="107"/>
      <c r="E16" s="107"/>
      <c r="F16" s="107"/>
      <c r="G16" s="107"/>
      <c r="H16" s="107"/>
      <c r="I16" s="107"/>
      <c r="J16" s="107"/>
      <c r="K16" s="107"/>
      <c r="L16" s="107"/>
      <c r="M16" s="107"/>
    </row>
    <row r="17" spans="1:13" x14ac:dyDescent="0.2">
      <c r="A17" s="105"/>
      <c r="B17" s="106" t="s">
        <v>259</v>
      </c>
      <c r="C17" s="107"/>
      <c r="D17" s="107"/>
      <c r="E17" s="107"/>
      <c r="F17" s="107"/>
      <c r="G17" s="107"/>
      <c r="H17" s="107"/>
      <c r="I17" s="107"/>
      <c r="J17" s="107"/>
      <c r="K17" s="107"/>
      <c r="L17" s="107"/>
      <c r="M17" s="107"/>
    </row>
    <row r="18" spans="1:13" x14ac:dyDescent="0.2">
      <c r="A18" s="105"/>
      <c r="B18" s="106" t="s">
        <v>260</v>
      </c>
      <c r="C18" s="107"/>
      <c r="D18" s="107"/>
      <c r="E18" s="107"/>
      <c r="F18" s="107"/>
      <c r="G18" s="107"/>
      <c r="H18" s="107"/>
      <c r="I18" s="107"/>
      <c r="J18" s="107"/>
      <c r="K18" s="107"/>
      <c r="L18" s="107"/>
      <c r="M18" s="107"/>
    </row>
    <row r="19" spans="1:13" x14ac:dyDescent="0.2">
      <c r="A19" s="105"/>
      <c r="B19" s="106" t="s">
        <v>261</v>
      </c>
      <c r="C19" s="107"/>
      <c r="D19" s="107"/>
      <c r="E19" s="107"/>
      <c r="F19" s="107"/>
      <c r="G19" s="107"/>
      <c r="H19" s="107"/>
      <c r="I19" s="107"/>
      <c r="J19" s="107"/>
      <c r="K19" s="107"/>
      <c r="L19" s="107"/>
      <c r="M19" s="107"/>
    </row>
    <row r="20" spans="1:13" x14ac:dyDescent="0.2">
      <c r="A20" s="104" t="s">
        <v>67</v>
      </c>
      <c r="B20" s="104"/>
      <c r="C20" s="109"/>
      <c r="D20" s="110"/>
      <c r="E20" s="110"/>
      <c r="F20" s="110"/>
      <c r="G20" s="110"/>
      <c r="H20" s="110"/>
      <c r="I20" s="110"/>
      <c r="J20" s="110"/>
      <c r="K20" s="110"/>
      <c r="L20" s="110"/>
      <c r="M20" s="110"/>
    </row>
    <row r="21" spans="1:13" ht="12.75" x14ac:dyDescent="0.2">
      <c r="A21" s="105"/>
      <c r="B21" s="106" t="s">
        <v>221</v>
      </c>
      <c r="C21" s="107"/>
      <c r="D21" s="107"/>
      <c r="E21" s="107"/>
      <c r="F21" s="107"/>
      <c r="G21" s="107"/>
      <c r="H21" s="107"/>
      <c r="I21" s="107"/>
      <c r="J21" s="107"/>
      <c r="K21" s="107"/>
      <c r="L21" s="107"/>
      <c r="M21" s="107"/>
    </row>
    <row r="22" spans="1:13" x14ac:dyDescent="0.2">
      <c r="A22" s="105"/>
      <c r="B22" s="111" t="s">
        <v>222</v>
      </c>
      <c r="C22" s="107"/>
      <c r="D22" s="107"/>
      <c r="E22" s="107"/>
      <c r="F22" s="107"/>
      <c r="G22" s="107"/>
      <c r="H22" s="107"/>
      <c r="I22" s="107"/>
      <c r="J22" s="107"/>
      <c r="K22" s="107"/>
      <c r="L22" s="107"/>
      <c r="M22" s="107"/>
    </row>
    <row r="23" spans="1:13" ht="12.75" x14ac:dyDescent="0.2">
      <c r="A23" s="105"/>
      <c r="B23" s="111" t="s">
        <v>223</v>
      </c>
      <c r="C23" s="107"/>
      <c r="D23" s="107"/>
      <c r="E23" s="107"/>
      <c r="F23" s="107"/>
      <c r="G23" s="107"/>
      <c r="H23" s="107"/>
      <c r="I23" s="107"/>
      <c r="J23" s="107"/>
      <c r="K23" s="107"/>
      <c r="L23" s="107"/>
      <c r="M23" s="107"/>
    </row>
    <row r="24" spans="1:13" x14ac:dyDescent="0.2">
      <c r="A24" s="105"/>
      <c r="B24" s="111" t="s">
        <v>224</v>
      </c>
      <c r="C24" s="107"/>
      <c r="D24" s="107"/>
      <c r="E24" s="107"/>
      <c r="F24" s="107"/>
      <c r="G24" s="107"/>
      <c r="H24" s="107"/>
      <c r="I24" s="107"/>
      <c r="J24" s="107"/>
      <c r="K24" s="107"/>
      <c r="L24" s="107"/>
      <c r="M24" s="107"/>
    </row>
    <row r="25" spans="1:13" x14ac:dyDescent="0.2">
      <c r="A25" s="105"/>
      <c r="B25" s="111" t="s">
        <v>225</v>
      </c>
      <c r="C25" s="107"/>
      <c r="D25" s="107"/>
      <c r="E25" s="107"/>
      <c r="F25" s="107"/>
      <c r="G25" s="107"/>
      <c r="H25" s="107"/>
      <c r="I25" s="107"/>
      <c r="J25" s="107"/>
      <c r="K25" s="107"/>
      <c r="L25" s="107"/>
      <c r="M25" s="107"/>
    </row>
    <row r="26" spans="1:13" x14ac:dyDescent="0.2">
      <c r="A26" s="104" t="s">
        <v>100</v>
      </c>
      <c r="B26" s="104"/>
      <c r="C26" s="109"/>
      <c r="D26" s="110"/>
      <c r="E26" s="110"/>
      <c r="F26" s="110"/>
      <c r="G26" s="110"/>
      <c r="H26" s="110"/>
      <c r="I26" s="110"/>
      <c r="J26" s="110"/>
      <c r="K26" s="110"/>
      <c r="L26" s="110"/>
      <c r="M26" s="110"/>
    </row>
    <row r="27" spans="1:13" x14ac:dyDescent="0.2">
      <c r="B27" s="111" t="s">
        <v>226</v>
      </c>
      <c r="C27" s="112">
        <v>16.559999999999999</v>
      </c>
      <c r="D27" s="112">
        <v>16.150119351698251</v>
      </c>
      <c r="E27" s="112">
        <v>15.750383760513184</v>
      </c>
      <c r="F27" s="112">
        <v>14.980349553347672</v>
      </c>
      <c r="G27" s="112">
        <v>14.247962218107373</v>
      </c>
      <c r="H27" s="112">
        <v>13.727601448943513</v>
      </c>
      <c r="I27" s="112">
        <v>19.380143222037898</v>
      </c>
      <c r="J27" s="112">
        <v>12.110767885391267</v>
      </c>
      <c r="K27" s="112">
        <v>17.097554661728847</v>
      </c>
      <c r="L27" s="107" t="s">
        <v>72</v>
      </c>
      <c r="M27" s="107" t="s">
        <v>227</v>
      </c>
    </row>
    <row r="28" spans="1:13" x14ac:dyDescent="0.2">
      <c r="B28" s="111" t="s">
        <v>228</v>
      </c>
      <c r="C28" s="112">
        <v>11.591999999999999</v>
      </c>
      <c r="D28" s="112">
        <v>11.305083546188776</v>
      </c>
      <c r="E28" s="112">
        <v>11.025268632359229</v>
      </c>
      <c r="F28" s="112">
        <v>10.486244687343369</v>
      </c>
      <c r="G28" s="112">
        <v>9.9735735526751608</v>
      </c>
      <c r="H28" s="112">
        <v>9.609321014260459</v>
      </c>
      <c r="I28" s="112">
        <v>13.566100255426528</v>
      </c>
      <c r="J28" s="112">
        <v>8.477537519773886</v>
      </c>
      <c r="K28" s="112">
        <v>11.968288263210191</v>
      </c>
      <c r="L28" s="108"/>
      <c r="M28" s="108"/>
    </row>
    <row r="29" spans="1:13" x14ac:dyDescent="0.2">
      <c r="B29" s="111" t="s">
        <v>229</v>
      </c>
      <c r="C29" s="112">
        <v>4.9679999999999991</v>
      </c>
      <c r="D29" s="112">
        <v>4.8450358055094744</v>
      </c>
      <c r="E29" s="112">
        <v>4.7251151281539547</v>
      </c>
      <c r="F29" s="112">
        <v>4.4941048660043004</v>
      </c>
      <c r="G29" s="112">
        <v>4.2743886654322107</v>
      </c>
      <c r="H29" s="112">
        <v>4.1182804346830535</v>
      </c>
      <c r="I29" s="112">
        <v>5.8140429666113684</v>
      </c>
      <c r="J29" s="112">
        <v>3.6332303656173792</v>
      </c>
      <c r="K29" s="112">
        <v>5.1292663985186522</v>
      </c>
      <c r="L29" s="108"/>
      <c r="M29" s="108"/>
    </row>
    <row r="30" spans="1:13" x14ac:dyDescent="0.2">
      <c r="B30" s="111" t="s">
        <v>230</v>
      </c>
      <c r="C30" s="108">
        <v>4</v>
      </c>
      <c r="D30" s="108">
        <v>4</v>
      </c>
      <c r="E30" s="108">
        <v>4</v>
      </c>
      <c r="F30" s="108">
        <v>4</v>
      </c>
      <c r="G30" s="108">
        <v>4</v>
      </c>
      <c r="H30" s="108">
        <v>4</v>
      </c>
      <c r="I30" s="108">
        <v>4</v>
      </c>
      <c r="J30" s="108">
        <v>4</v>
      </c>
      <c r="K30" s="108">
        <v>4</v>
      </c>
      <c r="L30" s="107" t="s">
        <v>231</v>
      </c>
      <c r="M30" s="108"/>
    </row>
    <row r="31" spans="1:13" x14ac:dyDescent="0.2">
      <c r="A31" s="105"/>
      <c r="B31" s="106" t="s">
        <v>262</v>
      </c>
      <c r="C31" s="113">
        <v>140.4</v>
      </c>
      <c r="D31" s="113">
        <v>143.25</v>
      </c>
      <c r="E31" s="113">
        <v>144.5</v>
      </c>
      <c r="F31" s="113">
        <v>138.55000000000001</v>
      </c>
      <c r="G31" s="113">
        <v>131.80000000000001</v>
      </c>
      <c r="H31" s="113">
        <v>110.5</v>
      </c>
      <c r="I31" s="113">
        <v>201.5</v>
      </c>
      <c r="J31" s="113">
        <v>94.25</v>
      </c>
      <c r="K31" s="113">
        <v>198.60000000000002</v>
      </c>
      <c r="L31" s="108" t="s">
        <v>61</v>
      </c>
      <c r="M31" s="107"/>
    </row>
    <row r="32" spans="1:13" x14ac:dyDescent="0.2">
      <c r="B32" s="106" t="s">
        <v>263</v>
      </c>
      <c r="C32" s="114">
        <v>41.400000000000006</v>
      </c>
      <c r="D32" s="114">
        <v>46.75</v>
      </c>
      <c r="E32" s="114">
        <v>50.5</v>
      </c>
      <c r="F32" s="114">
        <v>49.05</v>
      </c>
      <c r="G32" s="114">
        <v>46.800000000000004</v>
      </c>
      <c r="H32" s="114">
        <v>34</v>
      </c>
      <c r="I32" s="114">
        <v>85</v>
      </c>
      <c r="J32" s="114">
        <v>29.25</v>
      </c>
      <c r="K32" s="114">
        <v>93.600000000000009</v>
      </c>
      <c r="L32" s="108"/>
      <c r="M32" s="108"/>
    </row>
    <row r="33" spans="1:13" x14ac:dyDescent="0.2">
      <c r="B33" s="106" t="s">
        <v>264</v>
      </c>
      <c r="C33" s="115">
        <v>99</v>
      </c>
      <c r="D33" s="115">
        <v>96.5</v>
      </c>
      <c r="E33" s="115">
        <v>94</v>
      </c>
      <c r="F33" s="115">
        <v>89.5</v>
      </c>
      <c r="G33" s="115">
        <v>85</v>
      </c>
      <c r="H33" s="115">
        <v>76.5</v>
      </c>
      <c r="I33" s="115">
        <v>116.5</v>
      </c>
      <c r="J33" s="115">
        <v>65</v>
      </c>
      <c r="K33" s="115">
        <v>105</v>
      </c>
      <c r="L33" s="108"/>
      <c r="M33" s="108"/>
    </row>
    <row r="34" spans="1:13" x14ac:dyDescent="0.2">
      <c r="A34" s="105"/>
      <c r="B34" s="106" t="s">
        <v>265</v>
      </c>
      <c r="C34" s="113">
        <v>0</v>
      </c>
      <c r="D34" s="113">
        <v>0</v>
      </c>
      <c r="E34" s="113">
        <v>0</v>
      </c>
      <c r="F34" s="113">
        <v>0</v>
      </c>
      <c r="G34" s="113">
        <v>0</v>
      </c>
      <c r="H34" s="113">
        <v>0</v>
      </c>
      <c r="I34" s="113">
        <v>0</v>
      </c>
      <c r="J34" s="113">
        <v>0</v>
      </c>
      <c r="K34" s="113">
        <v>0</v>
      </c>
      <c r="L34" s="107"/>
      <c r="M34" s="107"/>
    </row>
    <row r="35" spans="1:13" x14ac:dyDescent="0.2">
      <c r="A35" s="116" t="s">
        <v>73</v>
      </c>
      <c r="B35" s="116"/>
      <c r="C35" s="109"/>
      <c r="D35" s="110"/>
      <c r="E35" s="110"/>
      <c r="F35" s="110"/>
      <c r="G35" s="110"/>
      <c r="H35" s="110"/>
      <c r="I35" s="110"/>
      <c r="J35" s="110"/>
      <c r="K35" s="110"/>
      <c r="L35" s="110"/>
      <c r="M35" s="110"/>
    </row>
    <row r="36" spans="1:13" x14ac:dyDescent="0.2">
      <c r="A36" s="116"/>
      <c r="B36" s="116"/>
      <c r="C36" s="109"/>
      <c r="D36" s="110"/>
      <c r="E36" s="110"/>
      <c r="F36" s="110"/>
      <c r="G36" s="110"/>
      <c r="H36" s="110"/>
      <c r="I36" s="110"/>
      <c r="J36" s="110"/>
      <c r="K36" s="110"/>
      <c r="L36" s="110"/>
      <c r="M36" s="110"/>
    </row>
    <row r="37" spans="1:13" x14ac:dyDescent="0.2">
      <c r="A37" s="116"/>
      <c r="B37" s="116"/>
      <c r="C37" s="109"/>
      <c r="D37" s="110"/>
      <c r="E37" s="110"/>
      <c r="F37" s="110"/>
      <c r="G37" s="110"/>
      <c r="H37" s="110"/>
      <c r="I37" s="110"/>
      <c r="J37" s="110"/>
      <c r="K37" s="110"/>
      <c r="L37" s="110"/>
      <c r="M37" s="110"/>
    </row>
    <row r="38" spans="1:13" x14ac:dyDescent="0.2">
      <c r="A38" s="117" t="s">
        <v>232</v>
      </c>
      <c r="L38" s="108"/>
      <c r="M38" s="108"/>
    </row>
    <row r="39" spans="1:13" x14ac:dyDescent="0.2">
      <c r="A39" s="108"/>
      <c r="B39" s="100" t="s">
        <v>233</v>
      </c>
    </row>
    <row r="40" spans="1:13" x14ac:dyDescent="0.2">
      <c r="A40" s="108"/>
      <c r="B40" s="100" t="s">
        <v>234</v>
      </c>
    </row>
    <row r="41" spans="1:13" x14ac:dyDescent="0.2">
      <c r="A41" s="108"/>
      <c r="B41" s="100" t="s">
        <v>235</v>
      </c>
    </row>
    <row r="42" spans="1:13" x14ac:dyDescent="0.2">
      <c r="A42" s="108"/>
      <c r="B42" s="100" t="s">
        <v>236</v>
      </c>
    </row>
    <row r="43" spans="1:13" x14ac:dyDescent="0.2">
      <c r="A43" s="108"/>
      <c r="B43" s="100" t="s">
        <v>237</v>
      </c>
    </row>
    <row r="44" spans="1:13" x14ac:dyDescent="0.2">
      <c r="A44" s="108"/>
    </row>
    <row r="45" spans="1:13" x14ac:dyDescent="0.2">
      <c r="A45" s="117" t="s">
        <v>238</v>
      </c>
    </row>
    <row r="46" spans="1:13" x14ac:dyDescent="0.2">
      <c r="A46" s="108"/>
      <c r="B46" s="100" t="s">
        <v>239</v>
      </c>
    </row>
    <row r="47" spans="1:13" x14ac:dyDescent="0.2">
      <c r="A47" s="108"/>
      <c r="B47" s="100" t="s">
        <v>240</v>
      </c>
    </row>
    <row r="48" spans="1:13" x14ac:dyDescent="0.2">
      <c r="A48" s="108"/>
      <c r="B48" s="100" t="s">
        <v>241</v>
      </c>
    </row>
    <row r="49" spans="1:2" x14ac:dyDescent="0.2">
      <c r="A49" s="108"/>
      <c r="B49" s="100" t="s">
        <v>242</v>
      </c>
    </row>
    <row r="50" spans="1:2" x14ac:dyDescent="0.2">
      <c r="A50" s="108"/>
      <c r="B50" s="100" t="s">
        <v>243</v>
      </c>
    </row>
    <row r="51" spans="1:2" x14ac:dyDescent="0.2">
      <c r="A51" s="108"/>
      <c r="B51" s="100" t="s">
        <v>244</v>
      </c>
    </row>
    <row r="52" spans="1:2" x14ac:dyDescent="0.2">
      <c r="A52" s="108"/>
      <c r="B52" s="100" t="s">
        <v>245</v>
      </c>
    </row>
    <row r="53" spans="1:2" x14ac:dyDescent="0.2">
      <c r="A53" s="108"/>
      <c r="B53" s="100" t="s">
        <v>246</v>
      </c>
    </row>
    <row r="54" spans="1:2" x14ac:dyDescent="0.2">
      <c r="A54" s="108"/>
      <c r="B54" s="100" t="s">
        <v>247</v>
      </c>
    </row>
  </sheetData>
  <mergeCells count="4">
    <mergeCell ref="A3:B3"/>
    <mergeCell ref="C3:M3"/>
    <mergeCell ref="A4:B4"/>
    <mergeCell ref="A5:B5"/>
  </mergeCells>
  <hyperlinks>
    <hyperlink ref="C3" location="INDEX" display="Indirect district heating substation - apartment complex - existing building" xr:uid="{C3E70248-B070-4B4B-8BAE-0F6DC7847BF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Cover</vt:lpstr>
      <vt:lpstr>SRV_DC_Commodities</vt:lpstr>
      <vt:lpstr>SRV_DC_Processes</vt:lpstr>
      <vt:lpstr>HP_data</vt:lpstr>
      <vt:lpstr>HE_data</vt:lpstr>
      <vt:lpstr>DH_in_ex_app</vt:lpstr>
      <vt:lpstr>sheet12</vt:lpstr>
      <vt:lpstr>sheet56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2021-04-20T10:58:57Z</dcterms:created>
  <dcterms:modified xsi:type="dcterms:W3CDTF">2021-11-10T21:09:00Z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549918651580810</vt:r8>
  </property>
</Properties>
</file>