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872D15F6-9CA0-4459-83C9-FB213FF82293}" xr6:coauthVersionLast="45" xr6:coauthVersionMax="45" xr10:uidLastSave="{00000000-0000-0000-0000-000000000000}"/>
  <bookViews>
    <workbookView xWindow="-120" yWindow="-120" windowWidth="29040" windowHeight="15840" tabRatio="819" activeTab="3" xr2:uid="{00000000-000D-0000-FFFF-FFFF00000000}"/>
    <workbookView xWindow="-120" yWindow="-120" windowWidth="29040" windowHeight="15840" activeTab="2" xr2:uid="{E06E441F-BBBC-4A24-8114-5D6359B091B1}"/>
  </bookViews>
  <sheets>
    <sheet name="Regions" sheetId="46" r:id="rId1"/>
    <sheet name="TechSelection" sheetId="34" r:id="rId2"/>
    <sheet name="FillTable" sheetId="47" r:id="rId3"/>
    <sheet name="Veda_Tables" sheetId="48" r:id="rId4"/>
    <sheet name="BY-RSD" sheetId="49" r:id="rId5"/>
  </sheets>
  <externalReferences>
    <externalReference r:id="rId6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48" l="1"/>
  <c r="H6" i="48" s="1"/>
  <c r="G7" i="48"/>
  <c r="H7" i="48" s="1"/>
  <c r="G8" i="48"/>
  <c r="H8" i="48" s="1"/>
  <c r="G9" i="48"/>
  <c r="H9" i="48" s="1"/>
  <c r="G10" i="48"/>
  <c r="G11" i="48"/>
  <c r="G5" i="48"/>
  <c r="G60" i="48" l="1"/>
  <c r="H60" i="48" s="1"/>
  <c r="F60" i="48" s="1"/>
  <c r="G59" i="48"/>
  <c r="H59" i="48" s="1"/>
  <c r="F59" i="48" s="1"/>
  <c r="G58" i="48"/>
  <c r="H58" i="48" s="1"/>
  <c r="F58" i="48" s="1"/>
  <c r="G57" i="48"/>
  <c r="H57" i="48" s="1"/>
  <c r="F57" i="48" s="1"/>
  <c r="G56" i="48"/>
  <c r="H56" i="48" s="1"/>
  <c r="F56" i="48" s="1"/>
  <c r="G55" i="48"/>
  <c r="H55" i="48" s="1"/>
  <c r="F55" i="48" s="1"/>
  <c r="G54" i="48"/>
  <c r="H54" i="48" s="1"/>
  <c r="F54" i="48" s="1"/>
  <c r="G53" i="48"/>
  <c r="H53" i="48" s="1"/>
  <c r="F53" i="48" s="1"/>
  <c r="G52" i="48"/>
  <c r="H52" i="48" s="1"/>
  <c r="F52" i="48" s="1"/>
  <c r="G51" i="48"/>
  <c r="H51" i="48" s="1"/>
  <c r="F51" i="48" s="1"/>
  <c r="G50" i="48"/>
  <c r="H50" i="48" s="1"/>
  <c r="F50" i="48" s="1"/>
  <c r="G49" i="48"/>
  <c r="H49" i="48" s="1"/>
  <c r="F49" i="48" s="1"/>
  <c r="G48" i="48"/>
  <c r="H48" i="48" s="1"/>
  <c r="F48" i="48" s="1"/>
  <c r="G47" i="48"/>
  <c r="H47" i="48" s="1"/>
  <c r="F47" i="48" s="1"/>
  <c r="G46" i="48"/>
  <c r="H46" i="48" s="1"/>
  <c r="F46" i="48" s="1"/>
  <c r="G45" i="48"/>
  <c r="H45" i="48" s="1"/>
  <c r="F45" i="48" s="1"/>
  <c r="G44" i="48"/>
  <c r="H44" i="48" s="1"/>
  <c r="F44" i="48" s="1"/>
  <c r="G43" i="48"/>
  <c r="H43" i="48" s="1"/>
  <c r="F43" i="48" s="1"/>
  <c r="G42" i="48"/>
  <c r="H42" i="48" s="1"/>
  <c r="F42" i="48" s="1"/>
  <c r="G41" i="48"/>
  <c r="H41" i="48" s="1"/>
  <c r="F41" i="48" s="1"/>
  <c r="G40" i="48"/>
  <c r="H40" i="48" s="1"/>
  <c r="F40" i="48" s="1"/>
  <c r="G39" i="48"/>
  <c r="H39" i="48" s="1"/>
  <c r="F39" i="48" s="1"/>
  <c r="H5" i="48"/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<sst xmlns="http://schemas.openxmlformats.org/spreadsheetml/2006/main" count="289" uniqueCount="138">
  <si>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</si>
  <si>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</si>
  <si>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</si>
  <si>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</si>
  <si>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</si>
  <si>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</si>
  <si>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</si>
  <si>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</si>
  <si>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</si>
  <si>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</si>
  <si>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</si>
  <si>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</si>
  <si>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</si>
  <si>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</si>
  <si>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</si>
  <si>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</si>
  <si>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</si>
  <si>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</si>
  <si>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</si>
  <si>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</si>
  <si>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</si>
  <si>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</si>
  <si>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</si>
  <si>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</si>
  <si>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</si>
  <si>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</si>
  <si>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</si>
  <si>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</si>
  <si>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</si>
  <si>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</si>
  <si>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</si>
  <si>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</si>
  <si>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</si>
  <si>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</si>
  <si>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</si>
  <si>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</si>
  <si>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</si>
  <si>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</si>
  <si>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</si>
  <si>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</si>
  <si>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</si>
  <si>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</si>
  <si>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</si>
  <si>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</si>
  <si>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</si>
  <si>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</si>
  <si>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</si>
  <si>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</si>
  <si>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</si>
  <si>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</si>
  <si>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</si>
  <si>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</si>
  <si>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</si>
  <si>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</si>
  <si>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</si>
  <si>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</si>
  <si>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</si>
  <si>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</si>
  <si>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</si>
  <si>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</si>
  <si>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</si>
  <si>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</si>
  <si>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</si>
  <si>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</si>
  <si>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</si>
  <si>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</si>
  <si>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</si>
  <si>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</si>
  <si>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Fill Table to capture Base-Year Efficiencies and Availability</t>
  </si>
  <si>
    <t>~TFM_Fill-R: w=BY-RSD; Hcol=Region</t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</si>
  <si>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</si>
  <si>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</si>
  <si>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</si>
  <si>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</si>
  <si>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</si>
  <si>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</si>
  <si>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</si>
  <si>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</si>
  <si>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</si>
  <si>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</si>
  <si>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</si>
  <si>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R-SC*00</t>
  </si>
  <si>
    <t>R-WH*00</t>
  </si>
  <si>
    <t>EFF</t>
  </si>
  <si>
    <t>R-CK*00</t>
  </si>
  <si>
    <t>R-LIG*00</t>
  </si>
  <si>
    <t>AFA &amp; EFF multiplyers</t>
  </si>
  <si>
    <t>~TFM_UPD</t>
  </si>
  <si>
    <t>Type</t>
  </si>
  <si>
    <t>Building type</t>
  </si>
  <si>
    <t>Fuel</t>
  </si>
  <si>
    <t>PSet_PN</t>
  </si>
  <si>
    <t>SH</t>
  </si>
  <si>
    <t>SC</t>
  </si>
  <si>
    <t>WH</t>
  </si>
  <si>
    <t>COA</t>
  </si>
  <si>
    <t>LPG</t>
  </si>
  <si>
    <t>KER</t>
  </si>
  <si>
    <t>GAS</t>
  </si>
  <si>
    <t>BIO</t>
  </si>
  <si>
    <t>ELC</t>
  </si>
  <si>
    <t>HET</t>
  </si>
  <si>
    <t>GEO</t>
  </si>
  <si>
    <t>SOL</t>
  </si>
  <si>
    <t>CK</t>
  </si>
  <si>
    <t>FH</t>
  </si>
  <si>
    <t>AB</t>
  </si>
  <si>
    <t>LIG</t>
  </si>
  <si>
    <t>R-RSDCK*0</t>
  </si>
  <si>
    <t>R-SC*X0</t>
  </si>
  <si>
    <t>R-RSDRF*0</t>
  </si>
  <si>
    <t>R-RSDCW*0</t>
  </si>
  <si>
    <t>R-RSDCD*0</t>
  </si>
  <si>
    <t>R-RSDDW*0</t>
  </si>
  <si>
    <t>R-RSDOE*0</t>
  </si>
  <si>
    <t>R-RSDOA*0</t>
  </si>
  <si>
    <t>R-WH*X0</t>
  </si>
  <si>
    <t>R-LT*X0</t>
  </si>
  <si>
    <t>R-PF*X0</t>
  </si>
  <si>
    <t>RF</t>
  </si>
  <si>
    <t>CW</t>
  </si>
  <si>
    <t>CD</t>
  </si>
  <si>
    <t>DW</t>
  </si>
  <si>
    <t>OE</t>
  </si>
  <si>
    <t>OA</t>
  </si>
  <si>
    <t>LT</t>
  </si>
  <si>
    <t>PF</t>
  </si>
  <si>
    <t>Apt</t>
  </si>
  <si>
    <t>BIODST</t>
  </si>
  <si>
    <t>BIOETH</t>
  </si>
  <si>
    <t>OILLPG</t>
  </si>
  <si>
    <t>OILKER</t>
  </si>
  <si>
    <t>GASNAT</t>
  </si>
  <si>
    <t>PEA</t>
  </si>
  <si>
    <t>BIOWOO</t>
  </si>
  <si>
    <t>RENGEO</t>
  </si>
  <si>
    <t>R-SH*X*,*0,*1</t>
  </si>
  <si>
    <t>Archetype: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</si>
</sst>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0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/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 applyProtection="1">
      <alignment horizontal="left" vertical="center"/>
      <protection locked="0"/>
    </xf>
    <xf numFmtId="0" fontId="4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6" fillId="6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2" applyFont="1" applyAlignment="1">
      <alignment horizontal="left" vertical="center"/>
    </xf>
    <xf numFmtId="0" fontId="0" fillId="0" borderId="4" xfId="0" applyBorder="1" applyAlignment="1">
      <alignment horizontal="left"/>
    </xf>
    <xf numFmtId="0" fontId="9" fillId="0" borderId="4" xfId="2" applyFont="1" applyBorder="1" applyAlignment="1">
      <alignment horizontal="left" vertical="center"/>
    </xf>
    <xf numFmtId="0" fontId="9" fillId="0" borderId="4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6" borderId="7" xfId="0" applyFont="1" applyFill="1" applyBorder="1" applyAlignment="1">
      <alignment vertical="center" wrapText="1"/>
    </xf>
    <xf numFmtId="164" fontId="0" fillId="0" borderId="0" xfId="0" applyNumberFormat="1" applyAlignment="1">
      <alignment horizontal="left" vertical="center"/>
    </xf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horizontal="left" vertical="center"/>
    </xf>
    <xf numFmtId="0" fontId="0" fillId="0" borderId="8" xfId="0" applyBorder="1" applyAlignment="1">
      <alignment vertical="center"/>
    </xf>
    <xf numFmtId="164" fontId="0" fillId="0" borderId="8" xfId="0" applyNumberFormat="1" applyBorder="1" applyAlignment="1">
      <alignment horizontal="left" vertical="center"/>
    </xf>
    <xf numFmtId="0" fontId="5" fillId="8" borderId="10" xfId="0" applyFont="1" applyFill="1" applyBorder="1"/>
    <xf numFmtId="0" fontId="5" fillId="8" borderId="10" xfId="0" applyFont="1" applyFill="1" applyBorder="1" applyAlignment="1">
      <alignment horizontal="right"/>
    </xf>
    <xf numFmtId="1" fontId="5" fillId="8" borderId="10" xfId="0" applyNumberFormat="1" applyFont="1" applyFill="1" applyBorder="1" applyAlignment="1">
      <alignment horizontal="right"/>
    </xf>
    <xf numFmtId="1" fontId="5" fillId="8" borderId="10" xfId="0" applyNumberFormat="1" applyFont="1" applyFill="1" applyBorder="1"/>
    <xf numFmtId="2" fontId="0" fillId="7" borderId="0" xfId="0" applyNumberFormat="1" applyFill="1" applyBorder="1"/>
    <xf numFmtId="2" fontId="5" fillId="7" borderId="0" xfId="0" applyNumberFormat="1" applyFont="1" applyFill="1" applyBorder="1" applyAlignment="1">
      <alignment horizontal="right"/>
    </xf>
    <xf numFmtId="1" fontId="5" fillId="7" borderId="0" xfId="0" applyNumberFormat="1" applyFont="1" applyFill="1" applyBorder="1" applyAlignment="1">
      <alignment horizontal="right"/>
    </xf>
    <xf numFmtId="1" fontId="0" fillId="7" borderId="0" xfId="0" applyNumberFormat="1" applyFill="1" applyBorder="1"/>
    <xf numFmtId="0" fontId="5" fillId="8" borderId="0" xfId="0" applyFont="1" applyFill="1" applyBorder="1"/>
    <xf numFmtId="0" fontId="5" fillId="8" borderId="0" xfId="0" applyFont="1" applyFill="1" applyBorder="1" applyAlignment="1">
      <alignment horizontal="right"/>
    </xf>
    <xf numFmtId="1" fontId="5" fillId="8" borderId="0" xfId="0" applyNumberFormat="1" applyFont="1" applyFill="1" applyBorder="1" applyAlignment="1">
      <alignment horizontal="right"/>
    </xf>
    <xf numFmtId="1" fontId="5" fillId="8" borderId="0" xfId="0" applyNumberFormat="1" applyFont="1" applyFill="1" applyBorder="1"/>
    <xf numFmtId="2" fontId="5" fillId="7" borderId="0" xfId="0" applyNumberFormat="1" applyFont="1" applyFill="1" applyBorder="1"/>
    <xf numFmtId="0" fontId="5" fillId="8" borderId="4" xfId="0" applyFont="1" applyFill="1" applyBorder="1"/>
    <xf numFmtId="0" fontId="5" fillId="8" borderId="4" xfId="0" applyFont="1" applyFill="1" applyBorder="1" applyAlignment="1">
      <alignment horizontal="right"/>
    </xf>
    <xf numFmtId="1" fontId="5" fillId="8" borderId="4" xfId="0" applyNumberFormat="1" applyFont="1" applyFill="1" applyBorder="1" applyAlignment="1">
      <alignment horizontal="right"/>
    </xf>
    <xf numFmtId="1" fontId="5" fillId="8" borderId="4" xfId="0" applyNumberFormat="1" applyFont="1" applyFill="1" applyBorder="1"/>
    <xf numFmtId="2" fontId="0" fillId="7" borderId="4" xfId="0" applyNumberFormat="1" applyFill="1" applyBorder="1"/>
    <xf numFmtId="2" fontId="5" fillId="7" borderId="4" xfId="0" applyNumberFormat="1" applyFont="1" applyFill="1" applyBorder="1" applyAlignment="1">
      <alignment horizontal="right"/>
    </xf>
    <xf numFmtId="1" fontId="5" fillId="7" borderId="4" xfId="0" applyNumberFormat="1" applyFont="1" applyFill="1" applyBorder="1" applyAlignment="1">
      <alignment horizontal="right"/>
    </xf>
    <xf numFmtId="1" fontId="0" fillId="7" borderId="4" xfId="0" applyNumberFormat="1" applyFill="1" applyBorder="1"/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0" xfId="0" applyFill="1" applyBorder="1" applyAlignment="1">
      <alignment vertical="center"/>
    </xf>
  </cellXfs>
  <cellStyles count="3">
    <cellStyle name="Normal" xfId="0" builtinId="0"/>
    <cellStyle name="Normal 10 2 2" xfId="1" xr:uid="{8A1A0FDE-14DF-42CA-9ABA-0CF68C9F79A0}"/>
    <cellStyle name="Normal 2 7" xfId="2" xr:uid="{784509D5-A0E9-4598-8B9E-9B3373940D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  <sheetView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dimension ref="B1:L24"/>
  <sheetViews>
    <sheetView workbookViewId="0">
      <selection activeCell="H38" sqref="H38"/>
    </sheetView>
    <sheetView tabSelected="1" workbookViewId="1">
      <selection activeCell="D5" sqref="D5:D16"/>
    </sheetView>
  </sheetViews>
  <sheetFormatPr defaultRowHeight="12.75" x14ac:dyDescent="0.2"/>
  <cols>
    <col min="1" max="1" width="9.140625" style="16"/>
    <col min="2" max="2" width="11" style="16" customWidth="1"/>
    <col min="3" max="3" width="14.42578125" style="16" bestFit="1" customWidth="1"/>
    <col min="4" max="4" width="10.7109375" style="16" bestFit="1" customWidth="1"/>
    <col min="5" max="5" width="9.140625" style="16"/>
    <col min="6" max="6" width="10.7109375" style="16" bestFit="1" customWidth="1"/>
    <col min="7" max="7" width="9.28515625" style="16" bestFit="1" customWidth="1"/>
    <col min="8" max="8" width="13.140625" style="16" customWidth="1"/>
    <col min="9" max="10" width="9.140625" style="16"/>
    <col min="11" max="11" width="26.28515625" style="16" customWidth="1"/>
    <col min="12" max="16384" width="9.140625" style="16"/>
  </cols>
  <sheetData>
    <row r="1" spans="2:12" ht="23.25" x14ac:dyDescent="0.2">
      <c r="B1" s="15" t="s">
        <v>68</v>
      </c>
    </row>
    <row r="3" spans="2:12" ht="15" x14ac:dyDescent="0.2">
      <c r="B3" s="17" t="s">
        <v>69</v>
      </c>
      <c r="C3" s="17"/>
      <c r="D3" s="17"/>
      <c r="E3" s="17"/>
      <c r="F3" s="18"/>
      <c r="G3" s="18"/>
      <c r="H3" s="18"/>
      <c r="I3" s="18"/>
      <c r="J3" s="18"/>
    </row>
    <row r="4" spans="2:12" ht="18" customHeight="1" thickBot="1" x14ac:dyDescent="0.25">
      <c r="B4" s="19" t="s">
        <v>70</v>
      </c>
      <c r="C4" s="19" t="s">
        <v>71</v>
      </c>
      <c r="D4" s="19" t="s">
        <v>72</v>
      </c>
      <c r="E4" s="19" t="s">
        <v>73</v>
      </c>
      <c r="F4" s="19" t="s">
        <v>74</v>
      </c>
      <c r="G4" s="19" t="s">
        <v>75</v>
      </c>
      <c r="H4" s="19" t="s">
        <v>76</v>
      </c>
      <c r="I4" s="19" t="s">
        <v>77</v>
      </c>
      <c r="J4" s="19" t="s">
        <v>78</v>
      </c>
    </row>
    <row r="5" spans="2:12" x14ac:dyDescent="0.2">
      <c r="B5" s="37" t="s">
        <v>79</v>
      </c>
      <c r="C5" s="38"/>
      <c r="D5" s="37" t="s">
        <v>80</v>
      </c>
      <c r="E5" s="39">
        <v>2018</v>
      </c>
      <c r="F5" s="40">
        <v>1</v>
      </c>
      <c r="G5" s="38"/>
      <c r="H5" s="37" t="s">
        <v>110</v>
      </c>
      <c r="I5" s="38"/>
      <c r="J5" s="37"/>
    </row>
    <row r="6" spans="2:12" x14ac:dyDescent="0.2">
      <c r="B6" s="41" t="s">
        <v>79</v>
      </c>
      <c r="C6" s="42"/>
      <c r="D6" s="41" t="s">
        <v>80</v>
      </c>
      <c r="E6" s="43">
        <v>2018</v>
      </c>
      <c r="F6" s="44">
        <v>1</v>
      </c>
      <c r="G6" s="42"/>
      <c r="H6" s="41" t="s">
        <v>108</v>
      </c>
      <c r="I6" s="42"/>
      <c r="J6" s="41"/>
    </row>
    <row r="7" spans="2:12" x14ac:dyDescent="0.2">
      <c r="B7" s="45" t="s">
        <v>79</v>
      </c>
      <c r="C7" s="46"/>
      <c r="D7" s="45" t="s">
        <v>80</v>
      </c>
      <c r="E7" s="47">
        <v>2018</v>
      </c>
      <c r="F7" s="48">
        <v>1</v>
      </c>
      <c r="G7" s="46"/>
      <c r="H7" s="45" t="s">
        <v>111</v>
      </c>
      <c r="I7" s="46"/>
      <c r="J7" s="45"/>
    </row>
    <row r="8" spans="2:12" x14ac:dyDescent="0.2">
      <c r="B8" s="41" t="s">
        <v>79</v>
      </c>
      <c r="C8" s="42"/>
      <c r="D8" s="41" t="s">
        <v>80</v>
      </c>
      <c r="E8" s="43">
        <v>2018</v>
      </c>
      <c r="F8" s="44">
        <v>1</v>
      </c>
      <c r="G8" s="42"/>
      <c r="H8" s="41" t="s">
        <v>112</v>
      </c>
      <c r="I8" s="42"/>
      <c r="J8" s="41"/>
    </row>
    <row r="9" spans="2:12" x14ac:dyDescent="0.2">
      <c r="B9" s="45" t="s">
        <v>79</v>
      </c>
      <c r="C9" s="46"/>
      <c r="D9" s="45" t="s">
        <v>80</v>
      </c>
      <c r="E9" s="47">
        <v>2018</v>
      </c>
      <c r="F9" s="48">
        <v>1</v>
      </c>
      <c r="G9" s="46"/>
      <c r="H9" s="45" t="s">
        <v>113</v>
      </c>
      <c r="I9" s="46"/>
      <c r="J9" s="45"/>
    </row>
    <row r="10" spans="2:12" x14ac:dyDescent="0.2">
      <c r="B10" s="41" t="s">
        <v>79</v>
      </c>
      <c r="C10" s="42"/>
      <c r="D10" s="41" t="s">
        <v>80</v>
      </c>
      <c r="E10" s="43">
        <v>2018</v>
      </c>
      <c r="F10" s="44">
        <v>1</v>
      </c>
      <c r="G10" s="42"/>
      <c r="H10" s="49" t="s">
        <v>114</v>
      </c>
      <c r="I10" s="42"/>
      <c r="J10" s="41"/>
    </row>
    <row r="11" spans="2:12" x14ac:dyDescent="0.2">
      <c r="B11" s="50" t="s">
        <v>79</v>
      </c>
      <c r="C11" s="51"/>
      <c r="D11" s="50" t="s">
        <v>80</v>
      </c>
      <c r="E11" s="52">
        <v>2018</v>
      </c>
      <c r="F11" s="53">
        <v>1</v>
      </c>
      <c r="G11" s="51"/>
      <c r="H11" s="50" t="s">
        <v>115</v>
      </c>
      <c r="I11" s="51"/>
      <c r="J11" s="50"/>
    </row>
    <row r="12" spans="2:12" ht="15" x14ac:dyDescent="0.25">
      <c r="B12" s="41" t="s">
        <v>79</v>
      </c>
      <c r="C12" s="42"/>
      <c r="D12" s="41" t="s">
        <v>80</v>
      </c>
      <c r="E12" s="43">
        <v>2018</v>
      </c>
      <c r="F12" s="44">
        <v>1</v>
      </c>
      <c r="G12" s="42"/>
      <c r="H12" s="49" t="s">
        <v>136</v>
      </c>
      <c r="I12" s="42"/>
      <c r="J12" s="41"/>
      <c r="L12" s="20"/>
    </row>
    <row r="13" spans="2:12" x14ac:dyDescent="0.2">
      <c r="B13" s="45" t="s">
        <v>79</v>
      </c>
      <c r="C13" s="46"/>
      <c r="D13" s="45" t="s">
        <v>80</v>
      </c>
      <c r="E13" s="47">
        <v>2018</v>
      </c>
      <c r="F13" s="48">
        <v>1</v>
      </c>
      <c r="G13" s="46"/>
      <c r="H13" s="45" t="s">
        <v>116</v>
      </c>
      <c r="I13" s="46"/>
      <c r="J13" s="45"/>
    </row>
    <row r="14" spans="2:12" x14ac:dyDescent="0.2">
      <c r="B14" s="41" t="s">
        <v>79</v>
      </c>
      <c r="C14" s="42"/>
      <c r="D14" s="41" t="s">
        <v>80</v>
      </c>
      <c r="E14" s="43">
        <v>2018</v>
      </c>
      <c r="F14" s="44">
        <v>1</v>
      </c>
      <c r="G14" s="42"/>
      <c r="H14" s="49" t="s">
        <v>109</v>
      </c>
      <c r="I14" s="42"/>
      <c r="J14" s="41"/>
    </row>
    <row r="15" spans="2:12" x14ac:dyDescent="0.2">
      <c r="B15" s="45" t="s">
        <v>79</v>
      </c>
      <c r="C15" s="46"/>
      <c r="D15" s="45" t="s">
        <v>80</v>
      </c>
      <c r="E15" s="47">
        <v>2018</v>
      </c>
      <c r="F15" s="48">
        <v>1</v>
      </c>
      <c r="G15" s="46"/>
      <c r="H15" s="45" t="s">
        <v>117</v>
      </c>
      <c r="I15" s="46"/>
      <c r="J15" s="45"/>
    </row>
    <row r="16" spans="2:12" x14ac:dyDescent="0.2">
      <c r="B16" s="54" t="s">
        <v>79</v>
      </c>
      <c r="C16" s="55"/>
      <c r="D16" s="54" t="s">
        <v>80</v>
      </c>
      <c r="E16" s="56">
        <v>2018</v>
      </c>
      <c r="F16" s="57">
        <v>1</v>
      </c>
      <c r="G16" s="55"/>
      <c r="H16" s="54" t="s">
        <v>118</v>
      </c>
      <c r="I16" s="55"/>
      <c r="J16" s="54"/>
    </row>
    <row r="17" spans="2:10" x14ac:dyDescent="0.2">
      <c r="B17" s="41"/>
      <c r="C17" s="42"/>
      <c r="D17" s="41"/>
      <c r="E17" s="43"/>
      <c r="F17" s="44"/>
      <c r="G17" s="42"/>
      <c r="H17" s="41"/>
      <c r="I17" s="42"/>
      <c r="J17" s="41"/>
    </row>
    <row r="18" spans="2:10" ht="15" x14ac:dyDescent="0.25">
      <c r="B18" s="18" t="s">
        <v>79</v>
      </c>
      <c r="C18" s="18"/>
      <c r="D18" s="21" t="s">
        <v>83</v>
      </c>
      <c r="E18" s="18">
        <v>2018</v>
      </c>
      <c r="F18" s="18">
        <v>1</v>
      </c>
      <c r="G18" s="20"/>
      <c r="H18" s="20" t="s">
        <v>81</v>
      </c>
      <c r="I18" s="20"/>
      <c r="J18" s="20"/>
    </row>
    <row r="19" spans="2:10" ht="15" x14ac:dyDescent="0.25">
      <c r="B19" s="18" t="s">
        <v>79</v>
      </c>
      <c r="C19" s="18"/>
      <c r="D19" s="21" t="s">
        <v>83</v>
      </c>
      <c r="E19" s="18">
        <v>2018</v>
      </c>
      <c r="F19" s="18">
        <v>1</v>
      </c>
      <c r="G19" s="20"/>
      <c r="H19" s="20" t="s">
        <v>82</v>
      </c>
      <c r="I19" s="20"/>
      <c r="J19" s="20"/>
    </row>
    <row r="20" spans="2:10" ht="15" x14ac:dyDescent="0.25">
      <c r="B20" s="18" t="s">
        <v>79</v>
      </c>
      <c r="C20" s="18"/>
      <c r="D20" s="21" t="s">
        <v>83</v>
      </c>
      <c r="E20" s="18">
        <v>2018</v>
      </c>
      <c r="F20" s="18">
        <v>1</v>
      </c>
      <c r="G20" s="20"/>
      <c r="H20" s="20" t="s">
        <v>84</v>
      </c>
      <c r="I20" s="20"/>
      <c r="J20" s="20"/>
    </row>
    <row r="21" spans="2:10" ht="15" x14ac:dyDescent="0.25">
      <c r="B21" s="22" t="s">
        <v>79</v>
      </c>
      <c r="C21" s="22"/>
      <c r="D21" s="23" t="s">
        <v>83</v>
      </c>
      <c r="E21" s="18">
        <v>2018</v>
      </c>
      <c r="F21" s="22">
        <v>1</v>
      </c>
      <c r="G21" s="24"/>
      <c r="H21" s="24" t="s">
        <v>85</v>
      </c>
      <c r="I21" s="24"/>
      <c r="J21" s="24"/>
    </row>
    <row r="22" spans="2:10" ht="15" x14ac:dyDescent="0.25">
      <c r="B22" s="18"/>
      <c r="C22" s="18"/>
      <c r="D22" s="21"/>
      <c r="E22" s="18"/>
      <c r="F22" s="18"/>
      <c r="G22" s="20"/>
      <c r="H22" s="20"/>
      <c r="I22" s="20"/>
      <c r="J22" s="20"/>
    </row>
    <row r="23" spans="2:10" ht="15" x14ac:dyDescent="0.25">
      <c r="B23" s="18"/>
      <c r="C23" s="18"/>
      <c r="D23" s="21"/>
      <c r="E23" s="18"/>
      <c r="F23" s="18"/>
      <c r="G23" s="20"/>
      <c r="H23" s="20"/>
      <c r="I23" s="20"/>
      <c r="J23" s="20"/>
    </row>
    <row r="24" spans="2:10" ht="15" x14ac:dyDescent="0.25">
      <c r="B24" s="18"/>
      <c r="C24" s="18"/>
      <c r="D24" s="21"/>
      <c r="E24" s="18"/>
      <c r="F24" s="18"/>
      <c r="G24" s="20"/>
      <c r="H24" s="20"/>
      <c r="I24" s="20"/>
      <c r="J24" s="2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dimension ref="A1:H78"/>
  <sheetViews>
    <sheetView tabSelected="1" workbookViewId="0">
      <selection activeCell="G11" sqref="G11"/>
    </sheetView>
    <sheetView workbookViewId="1"/>
  </sheetViews>
  <sheetFormatPr defaultRowHeight="12.75" x14ac:dyDescent="0.2"/>
  <cols>
    <col min="1" max="2" width="12.28515625" style="26" customWidth="1"/>
    <col min="3" max="3" width="15.7109375" style="26" customWidth="1"/>
    <col min="4" max="4" width="12.28515625" style="26" customWidth="1"/>
    <col min="5" max="5" width="9.28515625" style="26" customWidth="1"/>
    <col min="6" max="6" width="13.7109375" style="26" customWidth="1"/>
    <col min="7" max="7" width="18.140625" style="26" bestFit="1" customWidth="1"/>
    <col min="8" max="8" width="10.7109375" style="26" customWidth="1"/>
    <col min="9" max="16384" width="9.140625" style="26"/>
  </cols>
  <sheetData>
    <row r="1" spans="1:8" ht="23.25" x14ac:dyDescent="0.2">
      <c r="A1" s="25" t="s">
        <v>86</v>
      </c>
    </row>
    <row r="2" spans="1:8" ht="23.25" x14ac:dyDescent="0.2">
      <c r="A2" s="25"/>
      <c r="F2" s="27" t="s">
        <v>137</v>
      </c>
      <c r="G2" s="27" t="s">
        <v>127</v>
      </c>
      <c r="H2" s="28"/>
    </row>
    <row r="3" spans="1:8" ht="15" x14ac:dyDescent="0.2">
      <c r="F3" s="17" t="s">
        <v>87</v>
      </c>
    </row>
    <row r="4" spans="1:8" ht="15.75" thickBot="1" x14ac:dyDescent="0.25">
      <c r="A4" s="29" t="s">
        <v>72</v>
      </c>
      <c r="B4" s="29" t="s">
        <v>88</v>
      </c>
      <c r="C4" s="29" t="s">
        <v>89</v>
      </c>
      <c r="D4" s="29" t="s">
        <v>90</v>
      </c>
      <c r="E4" s="30"/>
      <c r="F4" s="31" t="s">
        <v>72</v>
      </c>
      <c r="G4" s="31" t="s">
        <v>91</v>
      </c>
      <c r="H4" s="31" t="s">
        <v>0</v>
      </c>
    </row>
    <row r="5" spans="1:8" x14ac:dyDescent="0.2">
      <c r="A5" s="26" t="s">
        <v>80</v>
      </c>
      <c r="B5" s="60" t="s">
        <v>119</v>
      </c>
      <c r="F5" s="60" t="s">
        <v>80</v>
      </c>
      <c r="G5" s="26" t="str">
        <f>FillTable!H5</f>
        <v>R-RSDRF*0</v>
      </c>
      <c r="H5" s="32" t="str">
        <f>IFERROR("*"&amp;AVERAGEIFS('BY-RSD'!$L$2:$L$500,'BY-RSD'!$B$2:$B$500,Veda_Tables!$A5,'BY-RSD'!$C$2:$C$500,Veda_Tables!G5,'BY-RSD'!$A$2:$A$500,"BASE"),"")</f>
        <v/>
      </c>
    </row>
    <row r="6" spans="1:8" x14ac:dyDescent="0.2">
      <c r="A6" s="26" t="s">
        <v>80</v>
      </c>
      <c r="B6" s="60" t="s">
        <v>104</v>
      </c>
      <c r="F6" s="60" t="s">
        <v>80</v>
      </c>
      <c r="G6" s="26" t="str">
        <f>FillTable!H6</f>
        <v>R-RSDCK*0</v>
      </c>
      <c r="H6" s="32" t="str">
        <f>IFERROR("*"&amp;AVERAGEIFS('BY-RSD'!$L$2:$L$500,'BY-RSD'!$B$2:$B$500,Veda_Tables!$A6,'BY-RSD'!$C$2:$C$500,Veda_Tables!G6,'BY-RSD'!$A$2:$A$500,"BASE"),"")</f>
        <v/>
      </c>
    </row>
    <row r="7" spans="1:8" x14ac:dyDescent="0.2">
      <c r="A7" s="33" t="s">
        <v>80</v>
      </c>
      <c r="B7" s="61" t="s">
        <v>120</v>
      </c>
      <c r="C7" s="33"/>
      <c r="D7" s="33"/>
      <c r="F7" s="60" t="s">
        <v>80</v>
      </c>
      <c r="G7" s="26" t="str">
        <f>FillTable!H7</f>
        <v>R-RSDCW*0</v>
      </c>
      <c r="H7" s="32" t="str">
        <f>IFERROR("*"&amp;AVERAGEIFS('BY-RSD'!$L$2:$L$500,'BY-RSD'!$B$2:$B$500,Veda_Tables!$A7,'BY-RSD'!$C$2:$C$500,Veda_Tables!G7,'BY-RSD'!$A$2:$A$500,"BASE"),"")</f>
        <v/>
      </c>
    </row>
    <row r="8" spans="1:8" x14ac:dyDescent="0.2">
      <c r="A8" s="63" t="s">
        <v>80</v>
      </c>
      <c r="B8" s="64" t="s">
        <v>121</v>
      </c>
      <c r="C8" s="63"/>
      <c r="D8" s="63"/>
      <c r="F8" s="60" t="s">
        <v>80</v>
      </c>
      <c r="G8" s="26" t="str">
        <f>FillTable!H8</f>
        <v>R-RSDCD*0</v>
      </c>
      <c r="H8" s="32" t="str">
        <f>IFERROR("*"&amp;AVERAGEIFS('BY-RSD'!$L$2:$L$500,'BY-RSD'!$B$2:$B$500,Veda_Tables!$A8,'BY-RSD'!$C$2:$C$500,Veda_Tables!G8,'BY-RSD'!$A$2:$A$500,"BASE"),"")</f>
        <v/>
      </c>
    </row>
    <row r="9" spans="1:8" x14ac:dyDescent="0.2">
      <c r="A9" s="58" t="s">
        <v>80</v>
      </c>
      <c r="B9" s="62" t="s">
        <v>122</v>
      </c>
      <c r="C9" s="58"/>
      <c r="D9" s="58"/>
      <c r="F9" s="60" t="s">
        <v>80</v>
      </c>
      <c r="G9" s="26" t="str">
        <f>FillTable!H9</f>
        <v>R-RSDDW*0</v>
      </c>
      <c r="H9" s="32" t="str">
        <f>IFERROR("*"&amp;AVERAGEIFS('BY-RSD'!$L$2:$L$500,'BY-RSD'!$B$2:$B$500,Veda_Tables!$A9,'BY-RSD'!$C$2:$C$500,Veda_Tables!G9,'BY-RSD'!$A$2:$A$500,"BASE"),"")</f>
        <v/>
      </c>
    </row>
    <row r="10" spans="1:8" x14ac:dyDescent="0.2">
      <c r="A10" s="58" t="s">
        <v>80</v>
      </c>
      <c r="B10" s="62" t="s">
        <v>123</v>
      </c>
      <c r="C10" s="58"/>
      <c r="D10" s="58"/>
      <c r="F10" s="60" t="s">
        <v>80</v>
      </c>
      <c r="G10" s="26" t="str">
        <f>FillTable!H10</f>
        <v>R-RSDOE*0</v>
      </c>
      <c r="H10" s="59"/>
    </row>
    <row r="11" spans="1:8" x14ac:dyDescent="0.2">
      <c r="A11" s="33" t="s">
        <v>80</v>
      </c>
      <c r="B11" s="61" t="s">
        <v>124</v>
      </c>
      <c r="C11" s="33"/>
      <c r="D11" s="33"/>
      <c r="F11" s="60" t="s">
        <v>80</v>
      </c>
      <c r="G11" s="26" t="str">
        <f>FillTable!H11</f>
        <v>R-RSDOA*0</v>
      </c>
      <c r="H11" s="59"/>
    </row>
    <row r="12" spans="1:8" x14ac:dyDescent="0.2">
      <c r="A12" s="58"/>
      <c r="B12" s="62"/>
      <c r="C12" s="58"/>
      <c r="D12" s="58"/>
      <c r="F12" s="60"/>
      <c r="H12" s="59"/>
    </row>
    <row r="13" spans="1:8" x14ac:dyDescent="0.2">
      <c r="A13" s="63" t="s">
        <v>80</v>
      </c>
      <c r="B13" s="64" t="s">
        <v>92</v>
      </c>
      <c r="C13" s="64" t="s">
        <v>127</v>
      </c>
      <c r="D13" s="65" t="s">
        <v>95</v>
      </c>
      <c r="F13" s="58"/>
      <c r="G13" s="58"/>
      <c r="H13" s="59"/>
    </row>
    <row r="14" spans="1:8" x14ac:dyDescent="0.2">
      <c r="A14" s="58" t="s">
        <v>80</v>
      </c>
      <c r="B14" s="62" t="s">
        <v>92</v>
      </c>
      <c r="C14" s="62" t="s">
        <v>127</v>
      </c>
      <c r="D14" s="66" t="s">
        <v>133</v>
      </c>
      <c r="G14" s="58"/>
      <c r="H14" s="59"/>
    </row>
    <row r="15" spans="1:8" x14ac:dyDescent="0.2">
      <c r="A15" s="58" t="s">
        <v>80</v>
      </c>
      <c r="B15" s="62" t="s">
        <v>92</v>
      </c>
      <c r="C15" s="62" t="s">
        <v>127</v>
      </c>
      <c r="D15" s="66" t="s">
        <v>134</v>
      </c>
      <c r="G15" s="58"/>
      <c r="H15" s="59"/>
    </row>
    <row r="16" spans="1:8" x14ac:dyDescent="0.2">
      <c r="A16" s="58" t="s">
        <v>80</v>
      </c>
      <c r="B16" s="62" t="s">
        <v>92</v>
      </c>
      <c r="C16" s="62" t="s">
        <v>127</v>
      </c>
      <c r="D16" s="58" t="s">
        <v>128</v>
      </c>
      <c r="F16" s="58"/>
      <c r="G16" s="58"/>
      <c r="H16" s="59"/>
    </row>
    <row r="17" spans="1:8" x14ac:dyDescent="0.2">
      <c r="A17" s="58" t="s">
        <v>80</v>
      </c>
      <c r="B17" s="62" t="s">
        <v>92</v>
      </c>
      <c r="C17" s="62" t="s">
        <v>127</v>
      </c>
      <c r="D17" s="58" t="s">
        <v>129</v>
      </c>
      <c r="F17" s="58"/>
      <c r="G17" s="58"/>
      <c r="H17" s="59"/>
    </row>
    <row r="18" spans="1:8" x14ac:dyDescent="0.2">
      <c r="A18" s="58" t="s">
        <v>80</v>
      </c>
      <c r="B18" s="62" t="s">
        <v>92</v>
      </c>
      <c r="C18" s="62" t="s">
        <v>127</v>
      </c>
      <c r="D18" s="58" t="s">
        <v>130</v>
      </c>
      <c r="F18" s="58"/>
      <c r="G18" s="58"/>
      <c r="H18" s="59"/>
    </row>
    <row r="19" spans="1:8" x14ac:dyDescent="0.2">
      <c r="A19" s="58" t="s">
        <v>80</v>
      </c>
      <c r="B19" s="62" t="s">
        <v>92</v>
      </c>
      <c r="C19" s="62" t="s">
        <v>127</v>
      </c>
      <c r="D19" s="58" t="s">
        <v>100</v>
      </c>
      <c r="F19" s="58"/>
      <c r="G19" s="58"/>
      <c r="H19" s="59"/>
    </row>
    <row r="20" spans="1:8" x14ac:dyDescent="0.2">
      <c r="A20" s="58" t="s">
        <v>80</v>
      </c>
      <c r="B20" s="62" t="s">
        <v>92</v>
      </c>
      <c r="C20" s="62" t="s">
        <v>127</v>
      </c>
      <c r="D20" s="58" t="s">
        <v>131</v>
      </c>
      <c r="F20" s="58"/>
      <c r="G20" s="58"/>
      <c r="H20" s="59"/>
    </row>
    <row r="21" spans="1:8" x14ac:dyDescent="0.2">
      <c r="A21" s="58" t="s">
        <v>80</v>
      </c>
      <c r="B21" s="62" t="s">
        <v>92</v>
      </c>
      <c r="C21" s="62" t="s">
        <v>127</v>
      </c>
      <c r="D21" s="58" t="s">
        <v>132</v>
      </c>
      <c r="F21" s="58"/>
      <c r="G21" s="58"/>
      <c r="H21" s="59"/>
    </row>
    <row r="22" spans="1:8" x14ac:dyDescent="0.2">
      <c r="A22" s="58" t="s">
        <v>80</v>
      </c>
      <c r="B22" s="62" t="s">
        <v>92</v>
      </c>
      <c r="C22" s="62" t="s">
        <v>127</v>
      </c>
      <c r="D22" s="58" t="s">
        <v>101</v>
      </c>
      <c r="F22" s="58"/>
      <c r="G22" s="58"/>
      <c r="H22" s="59"/>
    </row>
    <row r="23" spans="1:8" x14ac:dyDescent="0.2">
      <c r="A23" s="33" t="s">
        <v>80</v>
      </c>
      <c r="B23" s="61" t="s">
        <v>92</v>
      </c>
      <c r="C23" s="61" t="s">
        <v>127</v>
      </c>
      <c r="D23" s="33" t="s">
        <v>135</v>
      </c>
      <c r="F23" s="58"/>
      <c r="G23" s="58"/>
      <c r="H23" s="59"/>
    </row>
    <row r="24" spans="1:8" x14ac:dyDescent="0.2">
      <c r="A24" s="26" t="s">
        <v>80</v>
      </c>
      <c r="B24" s="62" t="s">
        <v>94</v>
      </c>
      <c r="C24" s="62" t="s">
        <v>127</v>
      </c>
      <c r="D24" s="58"/>
      <c r="F24" s="58"/>
      <c r="G24" s="58"/>
      <c r="H24" s="59"/>
    </row>
    <row r="25" spans="1:8" x14ac:dyDescent="0.2">
      <c r="A25" s="26" t="s">
        <v>80</v>
      </c>
      <c r="B25" s="62" t="s">
        <v>93</v>
      </c>
      <c r="C25" s="62" t="s">
        <v>127</v>
      </c>
      <c r="D25" s="58"/>
      <c r="F25" s="58"/>
      <c r="G25" s="58"/>
      <c r="H25" s="59"/>
    </row>
    <row r="26" spans="1:8" x14ac:dyDescent="0.2">
      <c r="A26" s="26" t="s">
        <v>80</v>
      </c>
      <c r="B26" s="62" t="s">
        <v>125</v>
      </c>
      <c r="C26" s="62" t="s">
        <v>127</v>
      </c>
      <c r="D26" s="58"/>
      <c r="F26" s="58"/>
      <c r="G26" s="58"/>
      <c r="H26" s="59"/>
    </row>
    <row r="27" spans="1:8" x14ac:dyDescent="0.2">
      <c r="A27" s="26" t="s">
        <v>80</v>
      </c>
      <c r="B27" s="62" t="s">
        <v>126</v>
      </c>
      <c r="C27" s="62" t="s">
        <v>127</v>
      </c>
      <c r="D27" s="58"/>
      <c r="F27" s="58"/>
      <c r="G27" s="58"/>
      <c r="H27" s="59"/>
    </row>
    <row r="28" spans="1:8" x14ac:dyDescent="0.2">
      <c r="B28" s="62"/>
      <c r="C28" s="62"/>
      <c r="D28" s="58"/>
      <c r="F28" s="58"/>
      <c r="G28" s="58"/>
      <c r="H28" s="59"/>
    </row>
    <row r="29" spans="1:8" x14ac:dyDescent="0.2">
      <c r="B29" s="62"/>
      <c r="C29" s="62"/>
      <c r="D29" s="58"/>
      <c r="F29" s="58"/>
      <c r="G29" s="58"/>
      <c r="H29" s="59"/>
    </row>
    <row r="30" spans="1:8" x14ac:dyDescent="0.2">
      <c r="B30" s="62"/>
      <c r="C30" s="62"/>
      <c r="D30" s="58"/>
      <c r="F30" s="58"/>
      <c r="G30" s="58"/>
      <c r="H30" s="59"/>
    </row>
    <row r="31" spans="1:8" x14ac:dyDescent="0.2">
      <c r="B31" s="62"/>
      <c r="C31" s="62"/>
      <c r="D31" s="58"/>
      <c r="F31" s="58"/>
      <c r="G31" s="58"/>
      <c r="H31" s="59"/>
    </row>
    <row r="32" spans="1:8" x14ac:dyDescent="0.2">
      <c r="B32" s="62"/>
      <c r="C32" s="62"/>
      <c r="D32" s="58"/>
      <c r="F32" s="58"/>
      <c r="G32" s="58"/>
      <c r="H32" s="59"/>
    </row>
    <row r="33" spans="1:8" x14ac:dyDescent="0.2">
      <c r="B33" s="62"/>
      <c r="C33" s="62"/>
      <c r="D33" s="58"/>
      <c r="F33" s="58"/>
      <c r="G33" s="58"/>
      <c r="H33" s="59"/>
    </row>
    <row r="34" spans="1:8" x14ac:dyDescent="0.2">
      <c r="B34" s="62"/>
      <c r="C34" s="62"/>
      <c r="D34" s="58"/>
      <c r="F34" s="58"/>
      <c r="G34" s="58"/>
      <c r="H34" s="59"/>
    </row>
    <row r="35" spans="1:8" x14ac:dyDescent="0.2">
      <c r="B35" s="62"/>
      <c r="C35" s="62"/>
      <c r="D35" s="58"/>
      <c r="F35" s="58"/>
      <c r="G35" s="58"/>
      <c r="H35" s="59"/>
    </row>
    <row r="36" spans="1:8" x14ac:dyDescent="0.2">
      <c r="B36" s="62"/>
      <c r="C36" s="62"/>
      <c r="D36" s="58"/>
      <c r="F36" s="58"/>
      <c r="G36" s="58"/>
      <c r="H36" s="59"/>
    </row>
    <row r="37" spans="1:8" x14ac:dyDescent="0.2">
      <c r="A37" s="58"/>
      <c r="B37" s="58"/>
      <c r="C37" s="58"/>
      <c r="D37" s="58"/>
      <c r="F37" s="58"/>
      <c r="G37" s="58"/>
      <c r="H37" s="59"/>
    </row>
    <row r="38" spans="1:8" x14ac:dyDescent="0.2">
      <c r="A38" s="58"/>
      <c r="B38" s="58"/>
      <c r="C38" s="58"/>
      <c r="D38" s="58"/>
      <c r="F38" s="58"/>
      <c r="G38" s="58"/>
      <c r="H38" s="59"/>
    </row>
    <row r="39" spans="1:8" x14ac:dyDescent="0.2">
      <c r="A39" s="26" t="s">
        <v>83</v>
      </c>
      <c r="B39" s="26" t="s">
        <v>92</v>
      </c>
      <c r="D39" s="26" t="s">
        <v>95</v>
      </c>
      <c r="F39" s="26" t="str">
        <f>IF(H39="","*",$A39)</f>
        <v>*</v>
      </c>
      <c r="G39" s="26" t="str">
        <f t="shared" ref="G39:G52" si="0">"R-"&amp;$B39&amp;"*"&amp;G$2&amp;"*"&amp;$D39&amp;"*"</f>
        <v>R-SH*Apt*COA*</v>
      </c>
      <c r="H39" s="32" t="str">
        <f>IFERROR("*"&amp;AVERAGEIFS('BY-RSD'!$L$2:$L$500,'BY-RSD'!$B$2:$B$500,Veda_Tables!$A39,'BY-RSD'!$C$2:$C$500,Veda_Tables!G39,'BY-RSD'!$A$2:$A$500,"BASE"),"")</f>
        <v/>
      </c>
    </row>
    <row r="40" spans="1:8" x14ac:dyDescent="0.2">
      <c r="A40" s="26" t="s">
        <v>83</v>
      </c>
      <c r="B40" s="26" t="s">
        <v>92</v>
      </c>
      <c r="D40" s="26" t="s">
        <v>96</v>
      </c>
      <c r="F40" s="26" t="str">
        <f>IF(H40="","*",$A40)</f>
        <v>*</v>
      </c>
      <c r="G40" s="26" t="str">
        <f t="shared" si="0"/>
        <v>R-SH*Apt*LPG*</v>
      </c>
      <c r="H40" s="32" t="str">
        <f>IFERROR("*"&amp;AVERAGEIFS('BY-RSD'!$L$2:$L$500,'BY-RSD'!$B$2:$B$500,Veda_Tables!$A40,'BY-RSD'!$C$2:$C$500,Veda_Tables!G40,'BY-RSD'!$A$2:$A$500,"BASE"),"")</f>
        <v/>
      </c>
    </row>
    <row r="41" spans="1:8" x14ac:dyDescent="0.2">
      <c r="A41" s="26" t="s">
        <v>83</v>
      </c>
      <c r="B41" s="26" t="s">
        <v>92</v>
      </c>
      <c r="D41" s="26" t="s">
        <v>97</v>
      </c>
      <c r="F41" s="26" t="str">
        <f t="shared" ref="F41:F60" si="1">IF(H41="","*",$A41)</f>
        <v>*</v>
      </c>
      <c r="G41" s="26" t="str">
        <f t="shared" si="0"/>
        <v>R-SH*Apt*KER*</v>
      </c>
      <c r="H41" s="32" t="str">
        <f>IFERROR("*"&amp;AVERAGEIFS('BY-RSD'!$L$2:$L$500,'BY-RSD'!$B$2:$B$500,Veda_Tables!$A41,'BY-RSD'!$C$2:$C$500,Veda_Tables!G41,'BY-RSD'!$A$2:$A$500,"BASE"),"")</f>
        <v/>
      </c>
    </row>
    <row r="42" spans="1:8" x14ac:dyDescent="0.2">
      <c r="A42" s="26" t="s">
        <v>83</v>
      </c>
      <c r="B42" s="26" t="s">
        <v>92</v>
      </c>
      <c r="D42" s="26" t="s">
        <v>98</v>
      </c>
      <c r="F42" s="26" t="str">
        <f t="shared" si="1"/>
        <v>*</v>
      </c>
      <c r="G42" s="26" t="str">
        <f t="shared" si="0"/>
        <v>R-SH*Apt*GAS*</v>
      </c>
      <c r="H42" s="32" t="str">
        <f>IFERROR("*"&amp;AVERAGEIFS('BY-RSD'!$L$2:$L$500,'BY-RSD'!$B$2:$B$500,Veda_Tables!$A42,'BY-RSD'!$C$2:$C$500,Veda_Tables!G42,'BY-RSD'!$A$2:$A$500,"BASE"),"")</f>
        <v/>
      </c>
    </row>
    <row r="43" spans="1:8" x14ac:dyDescent="0.2">
      <c r="A43" s="26" t="s">
        <v>83</v>
      </c>
      <c r="B43" s="26" t="s">
        <v>92</v>
      </c>
      <c r="D43" s="26" t="s">
        <v>99</v>
      </c>
      <c r="F43" s="26" t="str">
        <f t="shared" si="1"/>
        <v>*</v>
      </c>
      <c r="G43" s="26" t="str">
        <f t="shared" si="0"/>
        <v>R-SH*Apt*BIO*</v>
      </c>
      <c r="H43" s="32" t="str">
        <f>IFERROR("*"&amp;AVERAGEIFS('BY-RSD'!$L$2:$L$500,'BY-RSD'!$B$2:$B$500,Veda_Tables!$A43,'BY-RSD'!$C$2:$C$500,Veda_Tables!G43,'BY-RSD'!$A$2:$A$500,"BASE"),"")</f>
        <v/>
      </c>
    </row>
    <row r="44" spans="1:8" x14ac:dyDescent="0.2">
      <c r="A44" s="26" t="s">
        <v>83</v>
      </c>
      <c r="B44" s="26" t="s">
        <v>92</v>
      </c>
      <c r="D44" s="26" t="s">
        <v>100</v>
      </c>
      <c r="F44" s="26" t="str">
        <f t="shared" si="1"/>
        <v>*</v>
      </c>
      <c r="G44" s="26" t="str">
        <f t="shared" si="0"/>
        <v>R-SH*Apt*ELC*</v>
      </c>
      <c r="H44" s="32" t="str">
        <f>IFERROR("*"&amp;AVERAGEIFS('BY-RSD'!$L$2:$L$500,'BY-RSD'!$B$2:$B$500,Veda_Tables!$A44,'BY-RSD'!$C$2:$C$500,Veda_Tables!G44,'BY-RSD'!$A$2:$A$500,"BASE"),"")</f>
        <v/>
      </c>
    </row>
    <row r="45" spans="1:8" x14ac:dyDescent="0.2">
      <c r="A45" s="33" t="s">
        <v>83</v>
      </c>
      <c r="B45" s="33" t="s">
        <v>92</v>
      </c>
      <c r="C45" s="33"/>
      <c r="D45" s="33" t="s">
        <v>101</v>
      </c>
      <c r="F45" s="33" t="str">
        <f t="shared" si="1"/>
        <v>*</v>
      </c>
      <c r="G45" s="33" t="str">
        <f t="shared" si="0"/>
        <v>R-SH*Apt*HET*</v>
      </c>
      <c r="H45" s="34" t="str">
        <f>IFERROR("*"&amp;AVERAGEIFS('BY-RSD'!$L$2:$L$500,'BY-RSD'!$B$2:$B$500,Veda_Tables!$A45,'BY-RSD'!$C$2:$C$500,Veda_Tables!G45,'BY-RSD'!$A$2:$A$500,"BASE"),"")</f>
        <v/>
      </c>
    </row>
    <row r="46" spans="1:8" x14ac:dyDescent="0.2">
      <c r="A46" s="35" t="s">
        <v>83</v>
      </c>
      <c r="B46" s="35" t="s">
        <v>93</v>
      </c>
      <c r="C46" s="35"/>
      <c r="D46" s="35" t="s">
        <v>100</v>
      </c>
      <c r="F46" s="35" t="str">
        <f t="shared" si="1"/>
        <v>*</v>
      </c>
      <c r="G46" s="35" t="str">
        <f t="shared" si="0"/>
        <v>R-SC*Apt*ELC*</v>
      </c>
      <c r="H46" s="36" t="str">
        <f>IFERROR("*"&amp;AVERAGEIFS('BY-RSD'!$L$2:$L$500,'BY-RSD'!$B$2:$B$500,Veda_Tables!$A46,'BY-RSD'!$C$2:$C$500,Veda_Tables!G46,'BY-RSD'!$A$2:$A$500,"BASE"),"")</f>
        <v/>
      </c>
    </row>
    <row r="47" spans="1:8" x14ac:dyDescent="0.2">
      <c r="A47" s="26" t="s">
        <v>83</v>
      </c>
      <c r="B47" s="26" t="s">
        <v>94</v>
      </c>
      <c r="D47" s="26" t="s">
        <v>96</v>
      </c>
      <c r="F47" s="26" t="str">
        <f t="shared" si="1"/>
        <v>*</v>
      </c>
      <c r="G47" s="26" t="str">
        <f t="shared" si="0"/>
        <v>R-WH*Apt*LPG*</v>
      </c>
      <c r="H47" s="32" t="str">
        <f>IFERROR("*"&amp;AVERAGEIFS('BY-RSD'!$L$2:$L$500,'BY-RSD'!$B$2:$B$500,Veda_Tables!$A47,'BY-RSD'!$C$2:$C$500,Veda_Tables!G47,'BY-RSD'!$A$2:$A$500,"BASE"),"")</f>
        <v/>
      </c>
    </row>
    <row r="48" spans="1:8" x14ac:dyDescent="0.2">
      <c r="A48" s="26" t="s">
        <v>83</v>
      </c>
      <c r="B48" s="26" t="s">
        <v>94</v>
      </c>
      <c r="D48" s="26" t="s">
        <v>97</v>
      </c>
      <c r="F48" s="26" t="str">
        <f t="shared" si="1"/>
        <v>*</v>
      </c>
      <c r="G48" s="26" t="str">
        <f t="shared" si="0"/>
        <v>R-WH*Apt*KER*</v>
      </c>
      <c r="H48" s="32" t="str">
        <f>IFERROR("*"&amp;AVERAGEIFS('BY-RSD'!$L$2:$L$500,'BY-RSD'!$B$2:$B$500,Veda_Tables!$A48,'BY-RSD'!$C$2:$C$500,Veda_Tables!G48,'BY-RSD'!$A$2:$A$500,"BASE"),"")</f>
        <v/>
      </c>
    </row>
    <row r="49" spans="1:8" x14ac:dyDescent="0.2">
      <c r="A49" s="26" t="s">
        <v>83</v>
      </c>
      <c r="B49" s="26" t="s">
        <v>94</v>
      </c>
      <c r="D49" s="26" t="s">
        <v>98</v>
      </c>
      <c r="F49" s="26" t="str">
        <f t="shared" si="1"/>
        <v>*</v>
      </c>
      <c r="G49" s="26" t="str">
        <f t="shared" si="0"/>
        <v>R-WH*Apt*GAS*</v>
      </c>
      <c r="H49" s="32" t="str">
        <f>IFERROR("*"&amp;AVERAGEIFS('BY-RSD'!$L$2:$L$500,'BY-RSD'!$B$2:$B$500,Veda_Tables!$A49,'BY-RSD'!$C$2:$C$500,Veda_Tables!G49,'BY-RSD'!$A$2:$A$500,"BASE"),"")</f>
        <v/>
      </c>
    </row>
    <row r="50" spans="1:8" x14ac:dyDescent="0.2">
      <c r="A50" s="26" t="s">
        <v>83</v>
      </c>
      <c r="B50" s="26" t="s">
        <v>94</v>
      </c>
      <c r="D50" s="26" t="s">
        <v>100</v>
      </c>
      <c r="F50" s="26" t="str">
        <f t="shared" si="1"/>
        <v>*</v>
      </c>
      <c r="G50" s="26" t="str">
        <f t="shared" si="0"/>
        <v>R-WH*Apt*ELC*</v>
      </c>
      <c r="H50" s="32" t="str">
        <f>IFERROR("*"&amp;AVERAGEIFS('BY-RSD'!$L$2:$L$500,'BY-RSD'!$B$2:$B$500,Veda_Tables!$A50,'BY-RSD'!$C$2:$C$500,Veda_Tables!G50,'BY-RSD'!$A$2:$A$500,"BASE"),"")</f>
        <v/>
      </c>
    </row>
    <row r="51" spans="1:8" x14ac:dyDescent="0.2">
      <c r="A51" s="26" t="s">
        <v>83</v>
      </c>
      <c r="B51" s="26" t="s">
        <v>94</v>
      </c>
      <c r="D51" s="26" t="s">
        <v>102</v>
      </c>
      <c r="F51" s="26" t="str">
        <f t="shared" si="1"/>
        <v>*</v>
      </c>
      <c r="G51" s="26" t="str">
        <f t="shared" si="0"/>
        <v>R-WH*Apt*GEO*</v>
      </c>
      <c r="H51" s="32" t="str">
        <f>IFERROR("*"&amp;AVERAGEIFS('BY-RSD'!$L$2:$L$500,'BY-RSD'!$B$2:$B$500,Veda_Tables!$A51,'BY-RSD'!$C$2:$C$500,Veda_Tables!G51,'BY-RSD'!$A$2:$A$500,"BASE"),"")</f>
        <v/>
      </c>
    </row>
    <row r="52" spans="1:8" x14ac:dyDescent="0.2">
      <c r="A52" s="33" t="s">
        <v>83</v>
      </c>
      <c r="B52" s="33" t="s">
        <v>94</v>
      </c>
      <c r="C52" s="33"/>
      <c r="D52" s="33" t="s">
        <v>103</v>
      </c>
      <c r="F52" s="33" t="str">
        <f t="shared" si="1"/>
        <v>*</v>
      </c>
      <c r="G52" s="33" t="str">
        <f t="shared" si="0"/>
        <v>R-WH*Apt*SOL*</v>
      </c>
      <c r="H52" s="34" t="str">
        <f>IFERROR("*"&amp;AVERAGEIFS('BY-RSD'!$L$2:$L$500,'BY-RSD'!$B$2:$B$500,Veda_Tables!$A52,'BY-RSD'!$C$2:$C$500,Veda_Tables!G52,'BY-RSD'!$A$2:$A$500,"BASE"),"")</f>
        <v/>
      </c>
    </row>
    <row r="53" spans="1:8" x14ac:dyDescent="0.2">
      <c r="A53" s="26" t="s">
        <v>83</v>
      </c>
      <c r="B53" s="26" t="s">
        <v>104</v>
      </c>
      <c r="C53" s="26" t="s">
        <v>105</v>
      </c>
      <c r="D53" s="26" t="s">
        <v>96</v>
      </c>
      <c r="F53" s="26" t="str">
        <f t="shared" si="1"/>
        <v>*</v>
      </c>
      <c r="G53" s="26" t="str">
        <f t="shared" ref="G53:G60" si="2">"R-"&amp;$B53&amp;"*"&amp;$C53&amp;"*"&amp;G$2&amp;"*"&amp;$D53&amp;"*"</f>
        <v>R-CK*FH*Apt*LPG*</v>
      </c>
      <c r="H53" s="32" t="str">
        <f>IFERROR("*"&amp;AVERAGEIFS('BY-RSD'!$L$2:$L$500,'BY-RSD'!$B$2:$B$500,Veda_Tables!$A53,'BY-RSD'!$C$2:$C$500,Veda_Tables!G53,'BY-RSD'!$A$2:$A$500,"BASE"),"")</f>
        <v/>
      </c>
    </row>
    <row r="54" spans="1:8" x14ac:dyDescent="0.2">
      <c r="A54" s="26" t="s">
        <v>83</v>
      </c>
      <c r="B54" s="26" t="s">
        <v>104</v>
      </c>
      <c r="C54" s="26" t="s">
        <v>105</v>
      </c>
      <c r="D54" s="26" t="s">
        <v>98</v>
      </c>
      <c r="F54" s="26" t="str">
        <f t="shared" si="1"/>
        <v>*</v>
      </c>
      <c r="G54" s="26" t="str">
        <f t="shared" si="2"/>
        <v>R-CK*FH*Apt*GAS*</v>
      </c>
      <c r="H54" s="32" t="str">
        <f>IFERROR("*"&amp;AVERAGEIFS('BY-RSD'!$L$2:$L$500,'BY-RSD'!$B$2:$B$500,Veda_Tables!$A54,'BY-RSD'!$C$2:$C$500,Veda_Tables!G54,'BY-RSD'!$A$2:$A$500,"BASE"),"")</f>
        <v/>
      </c>
    </row>
    <row r="55" spans="1:8" x14ac:dyDescent="0.2">
      <c r="A55" s="26" t="s">
        <v>83</v>
      </c>
      <c r="B55" s="26" t="s">
        <v>104</v>
      </c>
      <c r="C55" s="26" t="s">
        <v>105</v>
      </c>
      <c r="D55" s="26" t="s">
        <v>100</v>
      </c>
      <c r="F55" s="26" t="str">
        <f t="shared" si="1"/>
        <v>*</v>
      </c>
      <c r="G55" s="26" t="str">
        <f t="shared" si="2"/>
        <v>R-CK*FH*Apt*ELC*</v>
      </c>
      <c r="H55" s="32" t="str">
        <f>IFERROR("*"&amp;AVERAGEIFS('BY-RSD'!$L$2:$L$500,'BY-RSD'!$B$2:$B$500,Veda_Tables!$A55,'BY-RSD'!$C$2:$C$500,Veda_Tables!G55,'BY-RSD'!$A$2:$A$500,"BASE"),"")</f>
        <v/>
      </c>
    </row>
    <row r="56" spans="1:8" x14ac:dyDescent="0.2">
      <c r="A56" s="26" t="s">
        <v>83</v>
      </c>
      <c r="B56" s="26" t="s">
        <v>104</v>
      </c>
      <c r="C56" s="26" t="s">
        <v>106</v>
      </c>
      <c r="D56" s="26" t="s">
        <v>96</v>
      </c>
      <c r="F56" s="26" t="str">
        <f t="shared" si="1"/>
        <v>*</v>
      </c>
      <c r="G56" s="26" t="str">
        <f t="shared" si="2"/>
        <v>R-CK*AB*Apt*LPG*</v>
      </c>
      <c r="H56" s="32" t="str">
        <f>IFERROR("*"&amp;AVERAGEIFS('BY-RSD'!$L$2:$L$500,'BY-RSD'!$B$2:$B$500,Veda_Tables!$A56,'BY-RSD'!$C$2:$C$500,Veda_Tables!G56,'BY-RSD'!$A$2:$A$500,"BASE"),"")</f>
        <v/>
      </c>
    </row>
    <row r="57" spans="1:8" x14ac:dyDescent="0.2">
      <c r="A57" s="26" t="s">
        <v>83</v>
      </c>
      <c r="B57" s="26" t="s">
        <v>104</v>
      </c>
      <c r="C57" s="26" t="s">
        <v>106</v>
      </c>
      <c r="D57" s="26" t="s">
        <v>98</v>
      </c>
      <c r="F57" s="26" t="str">
        <f t="shared" si="1"/>
        <v>*</v>
      </c>
      <c r="G57" s="26" t="str">
        <f t="shared" si="2"/>
        <v>R-CK*AB*Apt*GAS*</v>
      </c>
      <c r="H57" s="32" t="str">
        <f>IFERROR("*"&amp;AVERAGEIFS('BY-RSD'!$L$2:$L$500,'BY-RSD'!$B$2:$B$500,Veda_Tables!$A57,'BY-RSD'!$C$2:$C$500,Veda_Tables!G57,'BY-RSD'!$A$2:$A$500,"BASE"),"")</f>
        <v/>
      </c>
    </row>
    <row r="58" spans="1:8" x14ac:dyDescent="0.2">
      <c r="A58" s="33" t="s">
        <v>83</v>
      </c>
      <c r="B58" s="33" t="s">
        <v>104</v>
      </c>
      <c r="C58" s="33" t="s">
        <v>106</v>
      </c>
      <c r="D58" s="33" t="s">
        <v>100</v>
      </c>
      <c r="F58" s="33" t="str">
        <f t="shared" si="1"/>
        <v>*</v>
      </c>
      <c r="G58" s="33" t="str">
        <f t="shared" si="2"/>
        <v>R-CK*AB*Apt*ELC*</v>
      </c>
      <c r="H58" s="34" t="str">
        <f>IFERROR("*"&amp;AVERAGEIFS('BY-RSD'!$L$2:$L$500,'BY-RSD'!$B$2:$B$500,Veda_Tables!$A58,'BY-RSD'!$C$2:$C$500,Veda_Tables!G58,'BY-RSD'!$A$2:$A$500,"BASE"),"")</f>
        <v/>
      </c>
    </row>
    <row r="59" spans="1:8" x14ac:dyDescent="0.2">
      <c r="A59" s="26" t="s">
        <v>83</v>
      </c>
      <c r="B59" s="26" t="s">
        <v>107</v>
      </c>
      <c r="C59" s="26" t="s">
        <v>105</v>
      </c>
      <c r="D59" s="26" t="s">
        <v>100</v>
      </c>
      <c r="F59" s="26" t="str">
        <f t="shared" si="1"/>
        <v>*</v>
      </c>
      <c r="G59" s="26" t="str">
        <f t="shared" si="2"/>
        <v>R-LIG*FH*Apt*ELC*</v>
      </c>
      <c r="H59" s="32" t="str">
        <f>IFERROR("*"&amp;AVERAGEIFS('BY-RSD'!$L$2:$L$500,'BY-RSD'!$B$2:$B$500,Veda_Tables!$A59,'BY-RSD'!$C$2:$C$500,Veda_Tables!G59,'BY-RSD'!$A$2:$A$500,"BASE"),"")</f>
        <v/>
      </c>
    </row>
    <row r="60" spans="1:8" x14ac:dyDescent="0.2">
      <c r="A60" s="33" t="s">
        <v>83</v>
      </c>
      <c r="B60" s="33" t="s">
        <v>107</v>
      </c>
      <c r="C60" s="33" t="s">
        <v>106</v>
      </c>
      <c r="D60" s="33" t="s">
        <v>100</v>
      </c>
      <c r="F60" s="33" t="str">
        <f t="shared" si="1"/>
        <v>*</v>
      </c>
      <c r="G60" s="33" t="str">
        <f t="shared" si="2"/>
        <v>R-LIG*AB*Apt*ELC*</v>
      </c>
      <c r="H60" s="34" t="str">
        <f>IFERROR("*"&amp;AVERAGEIFS('BY-RSD'!$L$2:$L$500,'BY-RSD'!$B$2:$B$500,Veda_Tables!$A60,'BY-RSD'!$C$2:$C$500,Veda_Tables!G60,'BY-RSD'!$A$2:$A$500,"BASE"),"")</f>
        <v/>
      </c>
    </row>
    <row r="61" spans="1:8" x14ac:dyDescent="0.2">
      <c r="H61" s="32"/>
    </row>
    <row r="62" spans="1:8" x14ac:dyDescent="0.2">
      <c r="H62" s="32"/>
    </row>
    <row r="63" spans="1:8" x14ac:dyDescent="0.2">
      <c r="H63" s="32"/>
    </row>
    <row r="64" spans="1:8" x14ac:dyDescent="0.2">
      <c r="H64" s="32"/>
    </row>
    <row r="65" spans="8:8" x14ac:dyDescent="0.2">
      <c r="H65" s="32"/>
    </row>
    <row r="66" spans="8:8" x14ac:dyDescent="0.2">
      <c r="H66" s="32"/>
    </row>
    <row r="67" spans="8:8" x14ac:dyDescent="0.2">
      <c r="H67" s="32"/>
    </row>
    <row r="68" spans="8:8" x14ac:dyDescent="0.2">
      <c r="H68" s="32"/>
    </row>
    <row r="69" spans="8:8" x14ac:dyDescent="0.2">
      <c r="H69" s="32"/>
    </row>
    <row r="70" spans="8:8" x14ac:dyDescent="0.2">
      <c r="H70" s="32"/>
    </row>
    <row r="71" spans="8:8" x14ac:dyDescent="0.2">
      <c r="H71" s="32"/>
    </row>
    <row r="72" spans="8:8" x14ac:dyDescent="0.2">
      <c r="H72" s="32"/>
    </row>
    <row r="73" spans="8:8" x14ac:dyDescent="0.2">
      <c r="H73" s="32"/>
    </row>
    <row r="74" spans="8:8" x14ac:dyDescent="0.2">
      <c r="H74" s="32"/>
    </row>
    <row r="75" spans="8:8" x14ac:dyDescent="0.2">
      <c r="H75" s="32"/>
    </row>
    <row r="76" spans="8:8" x14ac:dyDescent="0.2">
      <c r="H76" s="32"/>
    </row>
    <row r="77" spans="8:8" x14ac:dyDescent="0.2">
      <c r="H77" s="32"/>
    </row>
    <row r="78" spans="8:8" x14ac:dyDescent="0.2">
      <c r="H78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F0BF-0C91-4CE2-B5CF-56AFF1A290A3}">
  <dimension ref="A1"/>
  <sheetViews>
    <sheetView workbookViewId="0">
      <selection activeCell="C8" sqref="C8"/>
    </sheetView>
    <sheetView workbookViewId="1"/>
  </sheetViews>
  <sheetFormatPr defaultRowHeight="12.75" x14ac:dyDescent="0.2"/>
  <cols>
    <col min="1" max="2" width="9.140625" style="8"/>
    <col min="3" max="3" width="21.85546875" style="8" customWidth="1"/>
    <col min="4" max="4" width="12.28515625" style="8" customWidth="1"/>
    <col min="5" max="6" width="11.5703125" style="8" customWidth="1"/>
    <col min="7" max="7" width="9.140625" style="8"/>
    <col min="8" max="8" width="19.42578125" style="8" customWidth="1"/>
    <col min="9" max="16384" width="9.140625" style="8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TechSelection</vt:lpstr>
      <vt:lpstr>FillTable</vt:lpstr>
      <vt:lpstr>Veda_Tables</vt:lpstr>
      <vt:lpstr>BY-RSD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2021-01-26T14:33:36Z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661403834819793</vt:r8>
  </property>
</Properties>
</file>