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ish-TIMES-model\SubRES_TMPL\"/>
    </mc:Choice>
  </mc:AlternateContent>
  <xr:revisionPtr revIDLastSave="0" documentId="13_ncr:1_{6DA16C5D-87E7-42DC-8F58-F3606FE2967B}" xr6:coauthVersionLast="45" xr6:coauthVersionMax="45" xr10:uidLastSave="{00000000-0000-0000-0000-000000000000}"/>
  <bookViews>
    <workbookView xWindow="-120" yWindow="-16320" windowWidth="29040" windowHeight="15840" tabRatio="819" activeTab="4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3" i="61" l="1"/>
  <c r="F42" i="61"/>
  <c r="F41" i="61"/>
  <c r="F40" i="61"/>
  <c r="F39" i="61"/>
  <c r="F38" i="61"/>
  <c r="F37" i="61"/>
  <c r="F36" i="61"/>
  <c r="F35" i="61"/>
  <c r="F34" i="61"/>
  <c r="F33" i="61"/>
  <c r="F32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7" i="61"/>
  <c r="F16" i="61"/>
  <c r="F15" i="61"/>
  <c r="F14" i="61"/>
  <c r="F13" i="61"/>
  <c r="F12" i="61"/>
  <c r="F11" i="61"/>
  <c r="F10" i="61"/>
  <c r="F9" i="61"/>
  <c r="F8" i="61"/>
  <c r="F7" i="61"/>
  <c r="F6" i="6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7" i="48"/>
  <c r="H16" i="48"/>
  <c r="H15" i="48"/>
  <c r="H14" i="48"/>
  <c r="H13" i="48"/>
  <c r="H12" i="48"/>
  <c r="H11" i="48"/>
  <c r="H10" i="48"/>
  <c r="H9" i="48"/>
  <c r="H8" i="48"/>
  <c r="H7" i="48"/>
  <c r="H6" i="48"/>
  <c r="M22" i="48" l="1"/>
  <c r="M23" i="48"/>
  <c r="M19" i="48"/>
  <c r="M20" i="48"/>
  <c r="M21" i="48"/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G10" i="61" s="1"/>
  <c r="C11" i="61"/>
  <c r="C12" i="61"/>
  <c r="C13" i="61"/>
  <c r="C14" i="61"/>
  <c r="C15" i="61"/>
  <c r="C16" i="61"/>
  <c r="C17" i="61"/>
  <c r="C6" i="6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6" i="61"/>
  <c r="G36" i="61" l="1"/>
  <c r="G21" i="61"/>
  <c r="G29" i="61"/>
  <c r="G38" i="61"/>
  <c r="G27" i="61"/>
  <c r="G8" i="61"/>
  <c r="G14" i="61"/>
  <c r="M18" i="48" l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D6" i="48"/>
  <c r="D23" i="48" l="1"/>
  <c r="D49" i="48"/>
  <c r="D75" i="48"/>
  <c r="D33" i="48"/>
  <c r="D67" i="48"/>
  <c r="D42" i="48"/>
  <c r="D32" i="48"/>
  <c r="D66" i="48"/>
  <c r="D15" i="48"/>
  <c r="D50" i="48"/>
  <c r="D8" i="48"/>
  <c r="D25" i="48"/>
  <c r="D51" i="48"/>
  <c r="D68" i="48"/>
  <c r="D26" i="48"/>
  <c r="D43" i="48"/>
  <c r="D52" i="48"/>
  <c r="D61" i="48"/>
  <c r="D69" i="48"/>
  <c r="D78" i="48"/>
  <c r="D10" i="48"/>
  <c r="D19" i="48"/>
  <c r="D27" i="48"/>
  <c r="D36" i="48"/>
  <c r="D45" i="48"/>
  <c r="D53" i="48"/>
  <c r="D62" i="48"/>
  <c r="D71" i="48"/>
  <c r="D79" i="48"/>
  <c r="D14" i="48"/>
  <c r="D40" i="48"/>
  <c r="D58" i="48"/>
  <c r="D7" i="48"/>
  <c r="D24" i="48"/>
  <c r="D41" i="48"/>
  <c r="D59" i="48"/>
  <c r="D76" i="48"/>
  <c r="D16" i="48"/>
  <c r="D34" i="48"/>
  <c r="D60" i="48"/>
  <c r="D77" i="48"/>
  <c r="D9" i="48"/>
  <c r="D17" i="48"/>
  <c r="D35" i="48"/>
  <c r="D11" i="48"/>
  <c r="D20" i="48"/>
  <c r="D28" i="48"/>
  <c r="D37" i="48"/>
  <c r="D46" i="48"/>
  <c r="D54" i="48"/>
  <c r="D63" i="48"/>
  <c r="D72" i="48"/>
  <c r="D80" i="48"/>
  <c r="D12" i="48"/>
  <c r="D21" i="48"/>
  <c r="D29" i="48"/>
  <c r="D38" i="48"/>
  <c r="D47" i="48"/>
  <c r="D55" i="48"/>
  <c r="D64" i="48"/>
  <c r="D73" i="48"/>
  <c r="D81" i="48"/>
  <c r="D13" i="48"/>
  <c r="D22" i="48"/>
  <c r="D30" i="48"/>
  <c r="D39" i="48"/>
  <c r="D48" i="48"/>
  <c r="D56" i="48"/>
  <c r="D65" i="48"/>
  <c r="D74" i="48"/>
  <c r="D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K12" i="48" l="1"/>
  <c r="K11" i="48"/>
  <c r="K10" i="48"/>
  <c r="K9" i="48"/>
  <c r="K8" i="48"/>
  <c r="K7" i="48"/>
  <c r="K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8" authorId="0" shapeId="0" xr:uid="{C3660F9D-E8F5-4063-BEE2-2042EB0763E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<sst xmlns="http://schemas.openxmlformats.org/spreadsheetml/2006/main" count="2519" uniqueCount="256">
  <si>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</si>
  <si>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</si>
  <si>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</si>
  <si>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</si>
  <si>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</si>
  <si>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</si>
  <si>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</si>
  <si>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</si>
  <si>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</si>
  <si>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</si>
  <si>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</si>
  <si>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</si>
  <si>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</si>
  <si>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</si>
  <si>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</si>
  <si>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</si>
  <si>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</si>
  <si>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</si>
  <si>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</si>
  <si>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</si>
  <si>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</si>
  <si>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</si>
  <si>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</si>
  <si>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</si>
  <si>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</si>
  <si>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</si>
  <si>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</si>
  <si>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</si>
  <si>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</si>
  <si>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</si>
  <si>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</si>
  <si>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</si>
  <si>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</si>
  <si>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</si>
  <si>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</si>
  <si>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</si>
  <si>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</si>
  <si>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</si>
  <si>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</si>
  <si>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</si>
  <si>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</si>
  <si>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</si>
  <si>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</si>
  <si>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</si>
  <si>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</si>
  <si>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</si>
  <si>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</si>
  <si>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</si>
  <si>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</si>
  <si>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</si>
  <si>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</si>
  <si>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</si>
  <si>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</si>
  <si>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</si>
  <si>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</si>
  <si>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</si>
  <si>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</si>
  <si>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</si>
  <si>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</si>
  <si>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</si>
  <si>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</si>
  <si>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</si>
  <si>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</si>
  <si>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</si>
  <si>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</si>
  <si>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</si>
  <si>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</si>
  <si>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</si>
  <si>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</si>
  <si>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</si>
  <si>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</si>
  <si>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</si>
  <si>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</si>
  <si>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</si>
  <si>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</si>
  <si>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</si>
  <si>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</si>
  <si>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</si>
  <si>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</si>
  <si>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</si>
  <si>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</si>
  <si>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</si>
  <si>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</si>
  <si>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</si>
  <si>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</si>
  <si>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</si>
  <si>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</si>
  <si>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</si>
  <si>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</si>
  <si>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</si>
  <si>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</si>
  <si>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</si>
  <si>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</si>
  <si>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</si>
  <si>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</si>
  <si>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</si>
  <si>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</si>
  <si>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</si>
  <si>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</si>
  <si>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</si>
  <si>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</si>
  <si>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</si>
  <si>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</si>
  <si>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</si>
  <si>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</si>
  <si>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</si>
  <si>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</si>
  <si>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</si>
  <si>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</si>
  <si>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</si>
  <si>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</si>
  <si>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</si>
  <si>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</si>
  <si>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</si>
  <si>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</si>
  <si>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</si>
  <si>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</si>
  <si>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</si>
  <si>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</si>
  <si>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</si>
  <si>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</si>
  <si>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</si>
  <si>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</si>
  <si>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</si>
  <si>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</si>
  <si>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</si>
  <si>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</si>
  <si>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</si>
  <si>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</si>
  <si>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</si>
  <si>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</si>
  <si>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</si>
  <si>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</si>
  <si>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</si>
  <si>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</si>
  <si>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</si>
  <si>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</si>
  <si>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</si>
  <si>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</si>
  <si>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</si>
  <si>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</si>
  <si>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</si>
  <si>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</si>
  <si>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</si>
  <si>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</si>
  <si>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</si>
  <si>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</si>
  <si>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</si>
  <si>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</si>
  <si>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</si>
  <si>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</si>
  <si>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</si>
  <si>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</si>
  <si>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</si>
  <si>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</si>
  <si>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</si>
  <si>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</si>
  <si>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</si>
  <si>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</si>
  <si>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</si>
  <si>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</si>
  <si>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</si>
  <si>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</si>
  <si>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</si>
  <si>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</si>
  <si>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</si>
  <si>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</si>
  <si>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</si>
  <si>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</si>
  <si>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</si>
  <si>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</si>
  <si>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</si>
  <si>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</si>
  <si>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</si>
  <si>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</si>
  <si>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</si>
  <si>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</si>
  <si>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</si>
  <si>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</si>
  <si>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</si>
  <si>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</si>
  <si>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</si>
  <si>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</si>
  <si>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</si>
  <si>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</si>
  <si>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</si>
  <si>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</si>
  <si>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</si>
  <si>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</si>
  <si>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</si>
  <si>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</si>
  <si>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</si>
  <si>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</si>
  <si>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</si>
  <si>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</si>
  <si>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</si>
  <si>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</si>
  <si>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</si>
  <si>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</si>
  <si>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</si>
  <si>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</si>
  <si>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</si>
  <si>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</si>
  <si>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</si>
  <si>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</si>
  <si>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</si>
  <si>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</si>
  <si>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</si>
  <si>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</si>
  <si>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</si>
  <si>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</si>
  <si>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</si>
  <si>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</si>
  <si>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</si>
  <si>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</si>
  <si>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</si>
  <si>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</si>
  <si>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</si>
  <si>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</si>
  <si>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</si>
  <si>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</si>
  <si>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</si>
  <si>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</si>
  <si>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</si>
  <si>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</si>
  <si>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</si>
  <si>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</si>
  <si>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</si>
  <si>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</si>
  <si>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</si>
  <si>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</si>
  <si>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</si>
  <si>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</si>
  <si>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</si>
  <si>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</si>
  <si>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</si>
  <si>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RSDWH_Apt</t>
  </si>
  <si>
    <t>RSDWH_Att</t>
  </si>
  <si>
    <t>RSDWH_Det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</si>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</sst>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  <xf numFmtId="0" fontId="6" fillId="0" borderId="0" xfId="0" applyFont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W10" sqref="W10"/>
    </sheetView>
  </sheetViews>
  <sheetFormatPr defaultRowHeight="12.75" x14ac:dyDescent="0.2"/>
  <cols>
    <col min="1" max="5" width="9.140625" style="16"/>
    <col min="6" max="6" width="12.85546875" style="16" customWidth="1"/>
    <col min="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92</v>
      </c>
      <c r="L1" s="15" t="s">
        <v>92</v>
      </c>
      <c r="V1" s="15" t="s">
        <v>239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  <c r="V3" s="37" t="s">
        <v>234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  <c r="V5" s="26" t="s">
        <v>77</v>
      </c>
      <c r="W5" s="26"/>
      <c r="X5" s="27" t="s">
        <v>233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233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3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3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3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125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126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229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230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workbookViewId="0">
      <selection activeCell="P11" sqref="P11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110</v>
      </c>
    </row>
    <row r="2" spans="1:13" ht="12" customHeight="1" x14ac:dyDescent="0.2">
      <c r="A2" s="21"/>
      <c r="H2" s="23"/>
    </row>
    <row r="3" spans="1:13" ht="15" x14ac:dyDescent="0.2">
      <c r="A3" s="17" t="s">
        <v>105</v>
      </c>
      <c r="J3" s="17" t="s">
        <v>105</v>
      </c>
    </row>
    <row r="4" spans="1:13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J4" s="24" t="s">
        <v>70</v>
      </c>
      <c r="K4" s="24" t="s">
        <v>81</v>
      </c>
      <c r="L4" s="24" t="s">
        <v>76</v>
      </c>
      <c r="M4" s="24" t="s">
        <v>78</v>
      </c>
    </row>
    <row r="5" spans="1:13" ht="15" x14ac:dyDescent="0.2">
      <c r="A5" s="29" t="s">
        <v>116</v>
      </c>
      <c r="B5" s="30"/>
      <c r="C5" s="30"/>
      <c r="D5" s="31"/>
      <c r="F5" s="30"/>
      <c r="G5" s="30"/>
      <c r="H5" s="30"/>
      <c r="J5" s="29" t="s">
        <v>109</v>
      </c>
      <c r="K5" s="30"/>
      <c r="L5" s="30"/>
      <c r="M5" s="31"/>
    </row>
    <row r="6" spans="1:13" ht="15" x14ac:dyDescent="0.25">
      <c r="A6" s="32" t="s">
        <v>1</v>
      </c>
      <c r="B6" s="32" t="str">
        <f>"R-S*-"&amp;F6&amp;"_"&amp;G6&amp;"*"</f>
        <v>R-S*-Apt_COA*</v>
      </c>
      <c r="C6" s="32" t="s">
        <v>115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>"R-S*_"&amp;F6&amp;"_"&amp;G6&amp;"*"</f>
        <v>R-S*_Apt_COA*</v>
      </c>
      <c r="J6" s="32" t="s">
        <v>106</v>
      </c>
      <c r="K6" s="32" t="str">
        <f>FillTable!R5</f>
        <v>R-RSDRF*</v>
      </c>
      <c r="L6" s="32"/>
      <c r="M6" s="32">
        <f>SUMIFS('BY-RSD-RF'!$L$2:$L$100,'BY-RSD-RF'!$C$2:$C$100,AF!K6,'BY-RSD-RF'!$A$2:$A$100,"BASE")</f>
        <v>1.0395000000000001E-3</v>
      </c>
    </row>
    <row r="7" spans="1:13" ht="15" x14ac:dyDescent="0.25">
      <c r="A7" s="33" t="s">
        <v>106</v>
      </c>
      <c r="B7" s="33" t="str">
        <f>"R-S*-"&amp;F7&amp;"_"&amp;G7&amp;"*"</f>
        <v>R-S*-Apt_BDL*</v>
      </c>
      <c r="C7" s="33" t="s">
        <v>115</v>
      </c>
      <c r="D7" s="35">
        <f>SUMIFS('BY-RSD-SH_AF'!$L$2:$L$100,'BY-RSD-SH_AF'!$C$2:$C$100,AF!H7,'BY-RSD-SH_AF'!$A$2:$A$100,"BASE")</f>
        <v>0</v>
      </c>
      <c r="F7" s="33" t="s">
        <v>112</v>
      </c>
      <c r="G7" s="33" t="s">
        <v>250</v>
      </c>
      <c r="H7" s="33" t="str">
        <f>"R-S*_"&amp;F7&amp;"_"&amp;G7&amp;"*"</f>
        <v>R-S*_Apt_BDL*</v>
      </c>
      <c r="J7" s="33" t="s">
        <v>106</v>
      </c>
      <c r="K7" s="33" t="str">
        <f>FillTable!R10</f>
        <v>R-RSDCK*</v>
      </c>
      <c r="L7" s="33"/>
      <c r="M7" s="33">
        <f>SUMIFS('BY-RSD-CK'!$L$2:$L$100,'BY-RSD-CK'!$C$2:$C$100,AF!K7,'BY-RSD-CK'!$A$2:$A$100,"BASE")</f>
        <v>2.2478349106259698E-3</v>
      </c>
    </row>
    <row r="8" spans="1:13" ht="15" x14ac:dyDescent="0.25">
      <c r="A8" s="32" t="s">
        <v>1</v>
      </c>
      <c r="B8" s="32" t="str">
        <f>"R-S*-"&amp;F8&amp;"_"&amp;G8&amp;"*"</f>
        <v>R-S*-Apt_ETH*</v>
      </c>
      <c r="C8" s="32" t="s">
        <v>115</v>
      </c>
      <c r="D8" s="34">
        <f>SUMIFS('BY-RSD-SH_AF'!$L$2:$L$100,'BY-RSD-SH_AF'!$C$2:$C$100,AF!H8,'BY-RSD-SH_AF'!$A$2:$A$100,"BASE")</f>
        <v>0</v>
      </c>
      <c r="F8" s="32" t="s">
        <v>112</v>
      </c>
      <c r="G8" s="32" t="s">
        <v>249</v>
      </c>
      <c r="H8" s="32" t="str">
        <f>"R-S*_"&amp;F8&amp;"_"&amp;G8&amp;"*"</f>
        <v>R-S*_Apt_ETH*</v>
      </c>
      <c r="J8" s="32" t="s">
        <v>106</v>
      </c>
      <c r="K8" s="32" t="str">
        <f>FillTable!R15</f>
        <v>R-RSDCW*</v>
      </c>
      <c r="L8" s="32"/>
      <c r="M8" s="32">
        <f>SUMIFS('BY-RSD-CW'!$L$2:$L$100,'BY-RSD-CW'!$C$2:$C$100,AF!K8,'BY-RSD-RF'!$A$2:$A$100,"BASE")</f>
        <v>9.5142857142857095E-4</v>
      </c>
    </row>
    <row r="9" spans="1:13" ht="15" x14ac:dyDescent="0.25">
      <c r="A9" s="33" t="s">
        <v>106</v>
      </c>
      <c r="B9" s="33" t="str">
        <f>"R-S*-"&amp;F9&amp;"_"&amp;G9&amp;"*"</f>
        <v>R-S*-Apt_LPG*</v>
      </c>
      <c r="C9" s="33" t="s">
        <v>115</v>
      </c>
      <c r="D9" s="35">
        <f>SUMIFS('BY-RSD-SH_AF'!$L$2:$L$100,'BY-RSD-SH_AF'!$C$2:$C$100,AF!H9,'BY-RSD-SH_AF'!$A$2:$A$100,"BASE")</f>
        <v>0</v>
      </c>
      <c r="F9" s="33" t="s">
        <v>112</v>
      </c>
      <c r="G9" s="33" t="s">
        <v>251</v>
      </c>
      <c r="H9" s="33" t="str">
        <f>"R-S*_"&amp;F9&amp;"_"&amp;G9&amp;"*"</f>
        <v>R-S*_Apt_LPG*</v>
      </c>
      <c r="J9" s="33" t="s">
        <v>106</v>
      </c>
      <c r="K9" s="33" t="str">
        <f>FillTable!R20</f>
        <v>R-RSDCD*</v>
      </c>
      <c r="L9" s="33"/>
      <c r="M9" s="33">
        <f>SUMIFS('BY-RSD-CD'!$L$2:$L$100,'BY-RSD-CD'!$C$2:$C$100,AF!K9,'BY-RSD-CD'!$A$2:$A$100,"BASE")</f>
        <v>2.598E-3</v>
      </c>
    </row>
    <row r="10" spans="1:13" ht="15" x14ac:dyDescent="0.25">
      <c r="A10" s="32" t="s">
        <v>106</v>
      </c>
      <c r="B10" s="32" t="str">
        <f>"R-S*-"&amp;F10&amp;"_"&amp;G10&amp;"*"</f>
        <v>R-S*-Apt_ELC*</v>
      </c>
      <c r="C10" s="32" t="s">
        <v>115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>"R-S*_"&amp;F10&amp;"_"&amp;G10&amp;"*"</f>
        <v>R-S*_Apt_ELC*</v>
      </c>
      <c r="J10" s="32" t="s">
        <v>106</v>
      </c>
      <c r="K10" s="32" t="str">
        <f>FillTable!R25</f>
        <v>R-RSDDW*</v>
      </c>
      <c r="L10" s="32"/>
      <c r="M10" s="32">
        <f>SUMIFS('BY-RSD-DW'!$L$2:$L$100,'BY-RSD-DW'!$C$2:$C$100,AF!K10,'BY-RSD-DW'!$A$2:$A$100,"BASE")</f>
        <v>1.5428571428571401E-3</v>
      </c>
    </row>
    <row r="11" spans="1:13" ht="15" x14ac:dyDescent="0.25">
      <c r="A11" s="33" t="s">
        <v>106</v>
      </c>
      <c r="B11" s="33" t="str">
        <f>"R-S*-"&amp;F11&amp;"_"&amp;G11&amp;"*"</f>
        <v>R-S*-Apt_KER*</v>
      </c>
      <c r="C11" s="33" t="s">
        <v>115</v>
      </c>
      <c r="D11" s="35">
        <f>SUMIFS('BY-RSD-SH_AF'!$L$2:$L$100,'BY-RSD-SH_AF'!$C$2:$C$100,AF!H11,'BY-RSD-SH_AF'!$A$2:$A$100,"BASE")</f>
        <v>0</v>
      </c>
      <c r="F11" s="33" t="s">
        <v>112</v>
      </c>
      <c r="G11" s="33" t="s">
        <v>252</v>
      </c>
      <c r="H11" s="33" t="str">
        <f>"R-S*_"&amp;F11&amp;"_"&amp;G11&amp;"*"</f>
        <v>R-S*_Apt_KER*</v>
      </c>
      <c r="J11" s="33" t="s">
        <v>106</v>
      </c>
      <c r="K11" s="33" t="str">
        <f>FillTable!R30</f>
        <v>R-RSDOE*</v>
      </c>
      <c r="L11" s="33"/>
      <c r="M11" s="33">
        <f>SUMIFS('BY-RSD-OE'!$L$2:$L$100,'BY-RSD-OE'!$C$2:$C$100,AF!K11,'BY-RSD-OE'!$A$2:$A$100,"BASE")</f>
        <v>7.5148092892872798E-3</v>
      </c>
    </row>
    <row r="12" spans="1:13" ht="15" x14ac:dyDescent="0.25">
      <c r="A12" s="32" t="s">
        <v>106</v>
      </c>
      <c r="B12" s="32" t="str">
        <f>"R-S*-"&amp;F12&amp;"_"&amp;G12&amp;"*"</f>
        <v>R-S*-Apt_GAS*</v>
      </c>
      <c r="C12" s="32" t="s">
        <v>115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253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/>
      <c r="M12" s="32">
        <f>SUMIFS('BY-RSD-RF'!$L$2:$L$100,'BY-RSD-RF'!$C$2:$C$100,AF!K12,'BY-RSD-RF'!$A$2:$A$100,"BASE")</f>
        <v>0</v>
      </c>
    </row>
    <row r="13" spans="1:13" ht="15" x14ac:dyDescent="0.25">
      <c r="A13" s="33" t="s">
        <v>1</v>
      </c>
      <c r="B13" s="33" t="str">
        <f>"R-S*-"&amp;F13&amp;"_"&amp;G13&amp;"*"</f>
        <v>R-S*-Apt_PEA*</v>
      </c>
      <c r="C13" s="33" t="s">
        <v>115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113</v>
      </c>
      <c r="H13" s="33" t="str">
        <f>"R-S*_"&amp;F13&amp;"_"&amp;G13&amp;"*"</f>
        <v>R-S*_Apt_PEA*</v>
      </c>
    </row>
    <row r="14" spans="1:13" ht="15" x14ac:dyDescent="0.25">
      <c r="A14" s="32" t="s">
        <v>1</v>
      </c>
      <c r="B14" s="32" t="str">
        <f>"R-S*-"&amp;F14&amp;"_"&amp;G14&amp;"*"</f>
        <v>R-S*-Apt_SMF*</v>
      </c>
      <c r="C14" s="32" t="s">
        <v>115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114</v>
      </c>
      <c r="H14" s="32" t="str">
        <f>"R-S*_"&amp;F14&amp;"_"&amp;G14&amp;"*"</f>
        <v>R-S*_Apt_SMF*</v>
      </c>
    </row>
    <row r="15" spans="1:13" ht="15" x14ac:dyDescent="0.25">
      <c r="A15" s="33" t="s">
        <v>106</v>
      </c>
      <c r="B15" s="33" t="str">
        <f>"R-S*-"&amp;F15&amp;"_"&amp;G15&amp;"*"</f>
        <v>R-S*-Apt_WOO*</v>
      </c>
      <c r="C15" s="33" t="s">
        <v>115</v>
      </c>
      <c r="D15" s="35">
        <f>SUMIFS('BY-RSD-SH_AF'!$L$2:$L$100,'BY-RSD-SH_AF'!$C$2:$C$100,AF!H15,'BY-RSD-SH_AF'!$A$2:$A$100,"BASE")</f>
        <v>0</v>
      </c>
      <c r="F15" s="33" t="s">
        <v>112</v>
      </c>
      <c r="G15" s="33" t="s">
        <v>254</v>
      </c>
      <c r="H15" s="33" t="str">
        <f>"R-S*_"&amp;F15&amp;"_"&amp;G15&amp;"*"</f>
        <v>R-S*_Apt_WOO*</v>
      </c>
      <c r="J15" s="17" t="s">
        <v>105</v>
      </c>
    </row>
    <row r="16" spans="1:13" ht="15.75" thickBot="1" x14ac:dyDescent="0.3">
      <c r="A16" s="32" t="s">
        <v>106</v>
      </c>
      <c r="B16" s="32" t="str">
        <f>"R-S*-"&amp;F16&amp;"_"&amp;G16&amp;"*"</f>
        <v>R-S*-Apt_HET*</v>
      </c>
      <c r="C16" s="32" t="s">
        <v>115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76</v>
      </c>
      <c r="M16" s="24" t="s">
        <v>78</v>
      </c>
    </row>
    <row r="17" spans="1:13" ht="15" x14ac:dyDescent="0.25">
      <c r="A17" s="33" t="s">
        <v>1</v>
      </c>
      <c r="B17" s="33" t="str">
        <f>"R-S*-"&amp;F17&amp;"_"&amp;G17&amp;"*"</f>
        <v>R-S*-Apt_GEO*</v>
      </c>
      <c r="C17" s="33" t="s">
        <v>115</v>
      </c>
      <c r="D17" s="35">
        <f>SUMIFS('BY-RSD-SH_AF'!$L$2:$L$100,'BY-RSD-SH_AF'!$C$2:$C$100,AF!H17,'BY-RSD-SH_AF'!$A$2:$A$100,"BASE")</f>
        <v>0</v>
      </c>
      <c r="F17" s="33" t="s">
        <v>112</v>
      </c>
      <c r="G17" s="33" t="s">
        <v>255</v>
      </c>
      <c r="H17" s="33" t="str">
        <f>"R-S*_"&amp;F17&amp;"_"&amp;G17&amp;"*"</f>
        <v>R-S*_Apt_GEO*</v>
      </c>
      <c r="J17" s="29" t="s">
        <v>109</v>
      </c>
      <c r="K17" s="30"/>
      <c r="L17" s="30"/>
      <c r="M17" s="31"/>
    </row>
    <row r="18" spans="1:13" ht="15" x14ac:dyDescent="0.25">
      <c r="A18" s="29" t="s">
        <v>117</v>
      </c>
      <c r="B18" s="30"/>
      <c r="C18" s="30"/>
      <c r="D18" s="30"/>
      <c r="E18" s="30"/>
      <c r="F18" s="30"/>
      <c r="G18" s="30"/>
      <c r="H18" s="30"/>
      <c r="J18" s="32" t="s">
        <v>106</v>
      </c>
      <c r="K18" s="32" t="s">
        <v>243</v>
      </c>
      <c r="L18" s="32"/>
      <c r="M18" s="32">
        <f>SUMIFS('BY-RSD-LT'!$L$2:$L$100,'BY-RSD-LT'!$C$2:$C$100,AF!K18,'BY-RSD-LT'!$A$2:$A$100,"BASE")</f>
        <v>1.6114677026113401E-3</v>
      </c>
    </row>
    <row r="19" spans="1:13" ht="15" x14ac:dyDescent="0.25">
      <c r="A19" s="32" t="s">
        <v>1</v>
      </c>
      <c r="B19" s="32" t="str">
        <f>"R-S*-"&amp;F19&amp;"_"&amp;G19&amp;"*"</f>
        <v>R-S*-Att_COA*</v>
      </c>
      <c r="C19" s="32" t="s">
        <v>121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>"R-S*_"&amp;F19&amp;"_"&amp;G19&amp;"*"</f>
        <v>R-S*_Att_COA*</v>
      </c>
      <c r="J19" s="33" t="s">
        <v>106</v>
      </c>
      <c r="K19" s="33" t="s">
        <v>244</v>
      </c>
      <c r="L19" s="33"/>
      <c r="M19" s="33">
        <f>SUMIFS('BY-RSD-LT'!$L$2:$L$100,'BY-RSD-LT'!$C$2:$C$100,AF!K19,'BY-RSD-LT'!$A$2:$A$100,"BASE")</f>
        <v>2.287177034804E-3</v>
      </c>
    </row>
    <row r="20" spans="1:13" ht="15" x14ac:dyDescent="0.25">
      <c r="A20" s="33" t="s">
        <v>106</v>
      </c>
      <c r="B20" s="33" t="str">
        <f>"R-S*-"&amp;F20&amp;"_"&amp;G20&amp;"*"</f>
        <v>R-S*-Att_BDL*</v>
      </c>
      <c r="C20" s="33" t="s">
        <v>121</v>
      </c>
      <c r="D20" s="35">
        <f>SUMIFS('BY-RSD-SH_AF'!$L$2:$L$100,'BY-RSD-SH_AF'!$C$2:$C$100,AF!H20,'BY-RSD-SH_AF'!$A$2:$A$100,"BASE")</f>
        <v>0</v>
      </c>
      <c r="F20" s="33" t="s">
        <v>108</v>
      </c>
      <c r="G20" s="33" t="s">
        <v>250</v>
      </c>
      <c r="H20" s="33" t="str">
        <f>"R-S*_"&amp;F20&amp;"_"&amp;G20&amp;"*"</f>
        <v>R-S*_Att_BDL*</v>
      </c>
      <c r="J20" s="32" t="s">
        <v>106</v>
      </c>
      <c r="K20" s="32" t="s">
        <v>245</v>
      </c>
      <c r="L20" s="32"/>
      <c r="M20" s="32">
        <f>SUMIFS('BY-RSD-LT'!$L$2:$L$100,'BY-RSD-LT'!$C$2:$C$100,AF!K20,'BY-RSD-LT'!$A$2:$A$100,"BASE")</f>
        <v>3.76745947904644E-3</v>
      </c>
    </row>
    <row r="21" spans="1:13" ht="15" x14ac:dyDescent="0.25">
      <c r="A21" s="32" t="s">
        <v>1</v>
      </c>
      <c r="B21" s="32" t="str">
        <f>"R-S*-"&amp;F21&amp;"_"&amp;G21&amp;"*"</f>
        <v>R-S*-Att_ETH*</v>
      </c>
      <c r="C21" s="32" t="s">
        <v>121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249</v>
      </c>
      <c r="H21" s="32" t="str">
        <f>"R-S*_"&amp;F21&amp;"_"&amp;G21&amp;"*"</f>
        <v>R-S*_Att_ETH*</v>
      </c>
      <c r="J21" s="33" t="s">
        <v>106</v>
      </c>
      <c r="K21" s="33" t="s">
        <v>246</v>
      </c>
      <c r="L21" s="33"/>
      <c r="M21" s="33">
        <f>SUMIFS('BY-RSD-PF'!$L$2:$L$100,'BY-RSD-PF'!$C$2:$C$100,AF!K21,'BY-RSD-PF'!$A$2:$A$100,"BASE")</f>
        <v>3.3205708318124599E-4</v>
      </c>
    </row>
    <row r="22" spans="1:13" ht="15" x14ac:dyDescent="0.25">
      <c r="A22" s="33" t="s">
        <v>106</v>
      </c>
      <c r="B22" s="33" t="str">
        <f>"R-S*-"&amp;F22&amp;"_"&amp;G22&amp;"*"</f>
        <v>R-S*-Att_LPG*</v>
      </c>
      <c r="C22" s="33" t="s">
        <v>121</v>
      </c>
      <c r="D22" s="35">
        <f>SUMIFS('BY-RSD-SH_AF'!$L$2:$L$100,'BY-RSD-SH_AF'!$C$2:$C$100,AF!H22,'BY-RSD-SH_AF'!$A$2:$A$100,"BASE")</f>
        <v>0</v>
      </c>
      <c r="F22" s="33" t="s">
        <v>108</v>
      </c>
      <c r="G22" s="33" t="s">
        <v>251</v>
      </c>
      <c r="H22" s="33" t="str">
        <f>"R-S*_"&amp;F22&amp;"_"&amp;G22&amp;"*"</f>
        <v>R-S*_Att_LPG*</v>
      </c>
      <c r="J22" s="32" t="s">
        <v>106</v>
      </c>
      <c r="K22" s="32" t="s">
        <v>247</v>
      </c>
      <c r="L22" s="32"/>
      <c r="M22" s="32">
        <f>SUMIFS('BY-RSD-PF'!$L$2:$L$100,'BY-RSD-PF'!$C$2:$C$100,AF!K22,'BY-RSD-PF'!$A$2:$A$100,"BASE")</f>
        <v>6.3335727594585403E-4</v>
      </c>
    </row>
    <row r="23" spans="1:13" ht="15" x14ac:dyDescent="0.25">
      <c r="A23" s="32" t="s">
        <v>106</v>
      </c>
      <c r="B23" s="32" t="str">
        <f>"R-S*-"&amp;F23&amp;"_"&amp;G23&amp;"*"</f>
        <v>R-S*-Att_ELC*</v>
      </c>
      <c r="C23" s="32" t="s">
        <v>121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>"R-S*_"&amp;F23&amp;"_"&amp;G23&amp;"*"</f>
        <v>R-S*_Att_ELC*</v>
      </c>
      <c r="J23" s="33" t="s">
        <v>106</v>
      </c>
      <c r="K23" s="33" t="s">
        <v>248</v>
      </c>
      <c r="L23" s="33"/>
      <c r="M23" s="33">
        <f>SUMIFS('BY-RSD-PF'!$L$2:$L$100,'BY-RSD-PF'!$C$2:$C$100,AF!K23,'BY-RSD-PF'!$A$2:$A$100,"BASE")</f>
        <v>7.8417325837286497E-4</v>
      </c>
    </row>
    <row r="24" spans="1:13" ht="15" x14ac:dyDescent="0.25">
      <c r="A24" s="33" t="s">
        <v>106</v>
      </c>
      <c r="B24" s="33" t="str">
        <f>"R-S*-"&amp;F24&amp;"_"&amp;G24&amp;"*"</f>
        <v>R-S*-Att_KER*</v>
      </c>
      <c r="C24" s="33" t="s">
        <v>121</v>
      </c>
      <c r="D24" s="35">
        <f>SUMIFS('BY-RSD-SH_AF'!$L$2:$L$100,'BY-RSD-SH_AF'!$C$2:$C$100,AF!H24,'BY-RSD-SH_AF'!$A$2:$A$100,"BASE")</f>
        <v>0</v>
      </c>
      <c r="F24" s="33" t="s">
        <v>108</v>
      </c>
      <c r="G24" s="33" t="s">
        <v>252</v>
      </c>
      <c r="H24" s="33" t="str">
        <f>"R-S*_"&amp;F24&amp;"_"&amp;G24&amp;"*"</f>
        <v>R-S*_Att_KER*</v>
      </c>
    </row>
    <row r="25" spans="1:13" ht="15" x14ac:dyDescent="0.25">
      <c r="A25" s="32" t="s">
        <v>106</v>
      </c>
      <c r="B25" s="32" t="str">
        <f>"R-S*-"&amp;F25&amp;"_"&amp;G25&amp;"*"</f>
        <v>R-S*-Att_GAS*</v>
      </c>
      <c r="C25" s="32" t="s">
        <v>121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253</v>
      </c>
      <c r="H25" s="32" t="str">
        <f>"R-S*_"&amp;F24&amp;"_"&amp;G25&amp;"*"</f>
        <v>R-S*_Att_GAS*</v>
      </c>
    </row>
    <row r="26" spans="1:13" ht="15" x14ac:dyDescent="0.25">
      <c r="A26" s="33" t="s">
        <v>1</v>
      </c>
      <c r="B26" s="33" t="str">
        <f>"R-S*-"&amp;F26&amp;"_"&amp;G26&amp;"*"</f>
        <v>R-S*-Att_PEA*</v>
      </c>
      <c r="C26" s="33" t="s">
        <v>121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113</v>
      </c>
      <c r="H26" s="33" t="str">
        <f>"R-S*_"&amp;F26&amp;"_"&amp;G26&amp;"*"</f>
        <v>R-S*_Att_PEA*</v>
      </c>
    </row>
    <row r="27" spans="1:13" ht="15" x14ac:dyDescent="0.25">
      <c r="A27" s="32" t="s">
        <v>1</v>
      </c>
      <c r="B27" s="32" t="str">
        <f>"R-S*-"&amp;F27&amp;"_"&amp;G27&amp;"*"</f>
        <v>R-S*-Att_SMF*</v>
      </c>
      <c r="C27" s="32" t="s">
        <v>121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114</v>
      </c>
      <c r="H27" s="32" t="str">
        <f>"R-S*_"&amp;F27&amp;"_"&amp;G27&amp;"*"</f>
        <v>R-S*_Att_SMF*</v>
      </c>
    </row>
    <row r="28" spans="1:13" ht="15" x14ac:dyDescent="0.25">
      <c r="A28" s="33" t="s">
        <v>106</v>
      </c>
      <c r="B28" s="33" t="str">
        <f>"R-S*-"&amp;F28&amp;"_"&amp;G28&amp;"*"</f>
        <v>R-S*-Att_WOO*</v>
      </c>
      <c r="C28" s="33" t="s">
        <v>121</v>
      </c>
      <c r="D28" s="35">
        <f>SUMIFS('BY-RSD-SH_AF'!$L$2:$L$100,'BY-RSD-SH_AF'!$C$2:$C$100,AF!H28,'BY-RSD-SH_AF'!$A$2:$A$100,"BASE")</f>
        <v>0</v>
      </c>
      <c r="F28" s="33" t="s">
        <v>108</v>
      </c>
      <c r="G28" s="33" t="s">
        <v>254</v>
      </c>
      <c r="H28" s="33" t="str">
        <f>"R-S*_"&amp;F28&amp;"_"&amp;G28&amp;"*"</f>
        <v>R-S*_Att_WOO*</v>
      </c>
    </row>
    <row r="29" spans="1:13" ht="15" x14ac:dyDescent="0.25">
      <c r="A29" s="32" t="s">
        <v>106</v>
      </c>
      <c r="B29" s="32" t="str">
        <f>"R-S*-"&amp;F29&amp;"_"&amp;G29&amp;"*"</f>
        <v>R-S*-Att_HET*</v>
      </c>
      <c r="C29" s="32" t="s">
        <v>121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"R-S*_"&amp;F29&amp;"_"&amp;G29&amp;"*"</f>
        <v>R-S*_Att_HET*</v>
      </c>
    </row>
    <row r="30" spans="1:13" ht="15" x14ac:dyDescent="0.25">
      <c r="A30" s="33" t="s">
        <v>1</v>
      </c>
      <c r="B30" s="33" t="str">
        <f>"R-S*-"&amp;F30&amp;"_"&amp;G30&amp;"*"</f>
        <v>R-S*-Att_GEO*</v>
      </c>
      <c r="C30" s="33" t="s">
        <v>121</v>
      </c>
      <c r="D30" s="35">
        <f>SUMIFS('BY-RSD-SH_AF'!$L$2:$L$100,'BY-RSD-SH_AF'!$C$2:$C$100,AF!H30,'BY-RSD-SH_AF'!$A$2:$A$100,"BASE")</f>
        <v>0</v>
      </c>
      <c r="F30" s="33" t="s">
        <v>108</v>
      </c>
      <c r="G30" s="33" t="s">
        <v>255</v>
      </c>
      <c r="H30" s="33" t="str">
        <f>"R-S*_"&amp;F30&amp;"_"&amp;G30&amp;"*"</f>
        <v>R-S*_Att_GEO*</v>
      </c>
    </row>
    <row r="31" spans="1:13" ht="15" x14ac:dyDescent="0.2">
      <c r="A31" s="29" t="s">
        <v>118</v>
      </c>
      <c r="B31" s="30"/>
      <c r="C31" s="30"/>
      <c r="D31" s="30"/>
      <c r="E31" s="30"/>
      <c r="F31" s="30"/>
      <c r="G31" s="30"/>
      <c r="H31" s="30"/>
    </row>
    <row r="32" spans="1:13" ht="15" x14ac:dyDescent="0.25">
      <c r="A32" s="32" t="s">
        <v>1</v>
      </c>
      <c r="B32" s="32" t="str">
        <f>"R-S*-"&amp;F32&amp;"_"&amp;G32&amp;"*"</f>
        <v>R-S*-Det_COA*</v>
      </c>
      <c r="C32" s="32" t="s">
        <v>120</v>
      </c>
      <c r="D32" s="34">
        <f>SUMIFS('BY-RSD-SH_AF'!$L$2:$L$100,'BY-RSD-SH_AF'!$C$2:$C$100,AF!H32,'BY-RSD-SH_AF'!$A$2:$A$100,"BASE")</f>
        <v>0.27139198399610598</v>
      </c>
      <c r="F32" s="32" t="s">
        <v>119</v>
      </c>
      <c r="G32" s="32" t="s">
        <v>82</v>
      </c>
      <c r="H32" s="32" t="str">
        <f>"R-S*_"&amp;F32&amp;"_"&amp;G32&amp;"*"</f>
        <v>R-S*_Det_COA*</v>
      </c>
    </row>
    <row r="33" spans="1:9" ht="15" x14ac:dyDescent="0.25">
      <c r="A33" s="33" t="s">
        <v>1</v>
      </c>
      <c r="B33" s="33" t="str">
        <f>"R-S*-"&amp;F33&amp;"_"&amp;G33&amp;"*"</f>
        <v>R-S*-Det_BDL*</v>
      </c>
      <c r="C33" s="33" t="s">
        <v>120</v>
      </c>
      <c r="D33" s="35">
        <f>SUMIFS('BY-RSD-SH_AF'!$L$2:$L$100,'BY-RSD-SH_AF'!$C$2:$C$100,AF!H33,'BY-RSD-SH_AF'!$A$2:$A$100,"BASE")</f>
        <v>0</v>
      </c>
      <c r="F33" s="33" t="s">
        <v>119</v>
      </c>
      <c r="G33" s="33" t="s">
        <v>250</v>
      </c>
      <c r="H33" s="33" t="str">
        <f>"R-S*_"&amp;F33&amp;"_"&amp;G33&amp;"*"</f>
        <v>R-S*_Det_BDL*</v>
      </c>
      <c r="I33" s="25"/>
    </row>
    <row r="34" spans="1:9" ht="15" x14ac:dyDescent="0.25">
      <c r="A34" s="32" t="s">
        <v>1</v>
      </c>
      <c r="B34" s="32" t="str">
        <f>"R-S*-"&amp;F34&amp;"_"&amp;G34&amp;"*"</f>
        <v>R-S*-Det_ETH*</v>
      </c>
      <c r="C34" s="32" t="s">
        <v>120</v>
      </c>
      <c r="D34" s="34">
        <f>SUMIFS('BY-RSD-SH_AF'!$L$2:$L$100,'BY-RSD-SH_AF'!$C$2:$C$100,AF!H34,'BY-RSD-SH_AF'!$A$2:$A$100,"BASE")</f>
        <v>0</v>
      </c>
      <c r="F34" s="32" t="s">
        <v>119</v>
      </c>
      <c r="G34" s="32" t="s">
        <v>249</v>
      </c>
      <c r="H34" s="32" t="str">
        <f>"R-S*_"&amp;F34&amp;"_"&amp;G34&amp;"*"</f>
        <v>R-S*_Det_ETH*</v>
      </c>
    </row>
    <row r="35" spans="1:9" ht="15" x14ac:dyDescent="0.25">
      <c r="A35" s="33" t="s">
        <v>106</v>
      </c>
      <c r="B35" s="33" t="str">
        <f>"R-S*-"&amp;F35&amp;"_"&amp;G35&amp;"*"</f>
        <v>R-S*-Det_LPG*</v>
      </c>
      <c r="C35" s="33" t="s">
        <v>120</v>
      </c>
      <c r="D35" s="35">
        <f>SUMIFS('BY-RSD-SH_AF'!$L$2:$L$100,'BY-RSD-SH_AF'!$C$2:$C$100,AF!H35,'BY-RSD-SH_AF'!$A$2:$A$100,"BASE")</f>
        <v>0</v>
      </c>
      <c r="F35" s="33" t="s">
        <v>119</v>
      </c>
      <c r="G35" s="33" t="s">
        <v>251</v>
      </c>
      <c r="H35" s="33" t="str">
        <f>"R-S*_"&amp;F35&amp;"_"&amp;G35&amp;"*"</f>
        <v>R-S*_Det_LPG*</v>
      </c>
    </row>
    <row r="36" spans="1:9" ht="15" x14ac:dyDescent="0.25">
      <c r="A36" s="32" t="s">
        <v>106</v>
      </c>
      <c r="B36" s="32" t="str">
        <f>"R-S*-"&amp;F36&amp;"_"&amp;G36&amp;"*"</f>
        <v>R-S*-Det_ELC*</v>
      </c>
      <c r="C36" s="32" t="s">
        <v>120</v>
      </c>
      <c r="D36" s="34">
        <f>SUMIFS('BY-RSD-SH_AF'!$L$2:$L$100,'BY-RSD-SH_AF'!$C$2:$C$100,AF!H36,'BY-RSD-SH_AF'!$A$2:$A$100,"BASE")</f>
        <v>8.3228816543853501E-2</v>
      </c>
      <c r="F36" s="32" t="s">
        <v>119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106</v>
      </c>
      <c r="B37" s="33" t="str">
        <f>"R-S*-"&amp;F37&amp;"_"&amp;G37&amp;"*"</f>
        <v>R-S*-Det_KER*</v>
      </c>
      <c r="C37" s="33" t="s">
        <v>120</v>
      </c>
      <c r="D37" s="35">
        <f>SUMIFS('BY-RSD-SH_AF'!$L$2:$L$100,'BY-RSD-SH_AF'!$C$2:$C$100,AF!H37,'BY-RSD-SH_AF'!$A$2:$A$100,"BASE")</f>
        <v>0</v>
      </c>
      <c r="F37" s="33" t="s">
        <v>119</v>
      </c>
      <c r="G37" s="33" t="s">
        <v>252</v>
      </c>
      <c r="H37" s="33" t="str">
        <f>"R-S*_"&amp;F37&amp;"_"&amp;G37&amp;"*"</f>
        <v>R-S*_Det_KER*</v>
      </c>
    </row>
    <row r="38" spans="1:9" ht="15" x14ac:dyDescent="0.25">
      <c r="A38" s="32" t="s">
        <v>106</v>
      </c>
      <c r="B38" s="32" t="str">
        <f>"R-S*-"&amp;F38&amp;"_"&amp;G38&amp;"*"</f>
        <v>R-S*-Det_GAS*</v>
      </c>
      <c r="C38" s="32" t="s">
        <v>120</v>
      </c>
      <c r="D38" s="34">
        <f>SUMIFS('BY-RSD-SH_AF'!$L$2:$L$100,'BY-RSD-SH_AF'!$C$2:$C$100,AF!H38,'BY-RSD-SH_AF'!$A$2:$A$100,"BASE")</f>
        <v>3.7040631160092499E-2</v>
      </c>
      <c r="F38" s="32" t="s">
        <v>119</v>
      </c>
      <c r="G38" s="32" t="s">
        <v>253</v>
      </c>
      <c r="H38" s="32" t="str">
        <f>"R-S*_"&amp;F37&amp;"_"&amp;G38&amp;"*"</f>
        <v>R-S*_Det_GAS*</v>
      </c>
    </row>
    <row r="39" spans="1:9" ht="15" x14ac:dyDescent="0.25">
      <c r="A39" s="33" t="s">
        <v>1</v>
      </c>
      <c r="B39" s="33" t="str">
        <f>"R-S*-"&amp;F39&amp;"_"&amp;G39&amp;"*"</f>
        <v>R-S*-Det_PEA*</v>
      </c>
      <c r="C39" s="33" t="s">
        <v>120</v>
      </c>
      <c r="D39" s="35">
        <f>SUMIFS('BY-RSD-SH_AF'!$L$2:$L$100,'BY-RSD-SH_AF'!$C$2:$C$100,AF!H39,'BY-RSD-SH_AF'!$A$2:$A$100,"BASE")</f>
        <v>9.5005552686675293E-2</v>
      </c>
      <c r="F39" s="33" t="s">
        <v>119</v>
      </c>
      <c r="G39" s="33" t="s">
        <v>113</v>
      </c>
      <c r="H39" s="33" t="str">
        <f>"R-S*_"&amp;F39&amp;"_"&amp;G39&amp;"*"</f>
        <v>R-S*_Det_PEA*</v>
      </c>
    </row>
    <row r="40" spans="1:9" ht="15" x14ac:dyDescent="0.25">
      <c r="A40" s="32" t="s">
        <v>1</v>
      </c>
      <c r="B40" s="32" t="str">
        <f>"R-S*-"&amp;F40&amp;"_"&amp;G40&amp;"*"</f>
        <v>R-S*-Det_SMF*</v>
      </c>
      <c r="C40" s="32" t="s">
        <v>120</v>
      </c>
      <c r="D40" s="34">
        <f>SUMIFS('BY-RSD-SH_AF'!$L$2:$L$100,'BY-RSD-SH_AF'!$C$2:$C$100,AF!H40,'BY-RSD-SH_AF'!$A$2:$A$100,"BASE")</f>
        <v>0.12981046442763899</v>
      </c>
      <c r="F40" s="32" t="s">
        <v>119</v>
      </c>
      <c r="G40" s="32" t="s">
        <v>114</v>
      </c>
      <c r="H40" s="32" t="str">
        <f>"R-S*_"&amp;F40&amp;"_"&amp;G40&amp;"*"</f>
        <v>R-S*_Det_SMF*</v>
      </c>
    </row>
    <row r="41" spans="1:9" ht="15" x14ac:dyDescent="0.25">
      <c r="A41" s="33" t="s">
        <v>106</v>
      </c>
      <c r="B41" s="33" t="str">
        <f>"R-S*-"&amp;F41&amp;"_"&amp;G41&amp;"*"</f>
        <v>R-S*-Det_WOO*</v>
      </c>
      <c r="C41" s="33" t="s">
        <v>120</v>
      </c>
      <c r="D41" s="35">
        <f>SUMIFS('BY-RSD-SH_AF'!$L$2:$L$100,'BY-RSD-SH_AF'!$C$2:$C$100,AF!H41,'BY-RSD-SH_AF'!$A$2:$A$100,"BASE")</f>
        <v>0</v>
      </c>
      <c r="F41" s="33" t="s">
        <v>119</v>
      </c>
      <c r="G41" s="33" t="s">
        <v>254</v>
      </c>
      <c r="H41" s="33" t="str">
        <f>"R-S*_"&amp;F41&amp;"_"&amp;G41&amp;"*"</f>
        <v>R-S*_Det_WOO*</v>
      </c>
    </row>
    <row r="42" spans="1:9" ht="15" x14ac:dyDescent="0.25">
      <c r="A42" s="32" t="s">
        <v>106</v>
      </c>
      <c r="B42" s="32" t="str">
        <f>"R-S*-"&amp;F42&amp;"_"&amp;G42&amp;"*"</f>
        <v>R-S*-Det_HET*</v>
      </c>
      <c r="C42" s="32" t="s">
        <v>120</v>
      </c>
      <c r="D42" s="34">
        <f>SUMIFS('BY-RSD-SH_AF'!$L$2:$L$100,'BY-RSD-SH_AF'!$C$2:$C$100,AF!H42,'BY-RSD-SH_AF'!$A$2:$A$100,"BASE")</f>
        <v>0.189996602787424</v>
      </c>
      <c r="F42" s="32" t="s">
        <v>119</v>
      </c>
      <c r="G42" s="32" t="s">
        <v>84</v>
      </c>
      <c r="H42" s="32" t="str">
        <f>"R-S*_"&amp;F42&amp;"_"&amp;G42&amp;"*"</f>
        <v>R-S*_Det_HET*</v>
      </c>
    </row>
    <row r="43" spans="1:9" ht="15" x14ac:dyDescent="0.25">
      <c r="A43" s="33" t="s">
        <v>1</v>
      </c>
      <c r="B43" s="33" t="str">
        <f>"R-S*-"&amp;F43&amp;"_"&amp;G43&amp;"*"</f>
        <v>R-S*-Det_GEO*</v>
      </c>
      <c r="C43" s="33" t="s">
        <v>120</v>
      </c>
      <c r="D43" s="35">
        <f>SUMIFS('BY-RSD-SH_AF'!$L$2:$L$100,'BY-RSD-SH_AF'!$C$2:$C$100,AF!H43,'BY-RSD-SH_AF'!$A$2:$A$100,"BASE")</f>
        <v>0</v>
      </c>
      <c r="F43" s="33" t="s">
        <v>119</v>
      </c>
      <c r="G43" s="33" t="s">
        <v>255</v>
      </c>
      <c r="H43" s="33" t="str">
        <f>"R-S*_"&amp;F43&amp;"_"&amp;G43&amp;"*"</f>
        <v>R-S*_Det_GEO*</v>
      </c>
    </row>
    <row r="44" spans="1:9" ht="15" x14ac:dyDescent="0.2">
      <c r="A44" s="29" t="s">
        <v>122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</v>
      </c>
      <c r="B45" s="32" t="str">
        <f t="shared" ref="B45:B56" si="0">"R-WH-"&amp;F45&amp;"_"&amp;G45&amp;"*"</f>
        <v>R-WH-Apt_COA*</v>
      </c>
      <c r="C45" s="32" t="s">
        <v>236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1">"R-WH_"&amp;F45&amp;"_"&amp;G45&amp;"*"</f>
        <v>R-WH_Apt_COA*</v>
      </c>
    </row>
    <row r="46" spans="1:9" ht="15" x14ac:dyDescent="0.25">
      <c r="A46" s="33" t="s">
        <v>106</v>
      </c>
      <c r="B46" s="33" t="str">
        <f t="shared" si="0"/>
        <v>R-WH-Apt_BDL*</v>
      </c>
      <c r="C46" s="33" t="s">
        <v>236</v>
      </c>
      <c r="D46" s="35">
        <f>SUMIFS('BY-RSD-WH_AF'!$L$2:$L$100,'BY-RSD-WH_AF'!$C$2:$C$100,AF!H46,'BY-RSD-WH_AF'!$A$2:$A$100,"BASE")</f>
        <v>0</v>
      </c>
      <c r="F46" s="33" t="s">
        <v>112</v>
      </c>
      <c r="G46" s="33" t="s">
        <v>250</v>
      </c>
      <c r="H46" s="33" t="str">
        <f t="shared" si="1"/>
        <v>R-WH_Apt_BDL*</v>
      </c>
    </row>
    <row r="47" spans="1:9" ht="15" x14ac:dyDescent="0.25">
      <c r="A47" s="32" t="s">
        <v>1</v>
      </c>
      <c r="B47" s="32" t="str">
        <f t="shared" si="0"/>
        <v>R-WH-Apt_ETH*</v>
      </c>
      <c r="C47" s="32" t="s">
        <v>236</v>
      </c>
      <c r="D47" s="34">
        <f>SUMIFS('BY-RSD-WH_AF'!$L$2:$L$100,'BY-RSD-WH_AF'!$C$2:$C$100,AF!H47,'BY-RSD-WH_AF'!$A$2:$A$100,"BASE")</f>
        <v>0</v>
      </c>
      <c r="F47" s="32" t="s">
        <v>112</v>
      </c>
      <c r="G47" s="32" t="s">
        <v>249</v>
      </c>
      <c r="H47" s="32" t="str">
        <f t="shared" si="1"/>
        <v>R-WH_Apt_ETH*</v>
      </c>
    </row>
    <row r="48" spans="1:9" ht="15" x14ac:dyDescent="0.25">
      <c r="A48" s="33" t="s">
        <v>106</v>
      </c>
      <c r="B48" s="33" t="str">
        <f t="shared" si="0"/>
        <v>R-WH-Apt_LPG*</v>
      </c>
      <c r="C48" s="33" t="s">
        <v>236</v>
      </c>
      <c r="D48" s="35">
        <f>SUMIFS('BY-RSD-WH_AF'!$L$2:$L$100,'BY-RSD-WH_AF'!$C$2:$C$100,AF!H48,'BY-RSD-WH_AF'!$A$2:$A$100,"BASE")</f>
        <v>0</v>
      </c>
      <c r="F48" s="33" t="s">
        <v>112</v>
      </c>
      <c r="G48" s="33" t="s">
        <v>251</v>
      </c>
      <c r="H48" s="33" t="str">
        <f t="shared" si="1"/>
        <v>R-WH_Apt_LPG*</v>
      </c>
    </row>
    <row r="49" spans="1:8" ht="15" x14ac:dyDescent="0.25">
      <c r="A49" s="32" t="s">
        <v>106</v>
      </c>
      <c r="B49" s="32" t="str">
        <f t="shared" si="0"/>
        <v>R-WH-Apt_ELC*</v>
      </c>
      <c r="C49" s="32" t="s">
        <v>236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1"/>
        <v>R-WH_Apt_ELC*</v>
      </c>
    </row>
    <row r="50" spans="1:8" ht="15" x14ac:dyDescent="0.25">
      <c r="A50" s="33" t="s">
        <v>106</v>
      </c>
      <c r="B50" s="33" t="str">
        <f t="shared" si="0"/>
        <v>R-WH-Apt_KER*</v>
      </c>
      <c r="C50" s="33" t="s">
        <v>236</v>
      </c>
      <c r="D50" s="35">
        <f>SUMIFS('BY-RSD-WH_AF'!$L$2:$L$100,'BY-RSD-WH_AF'!$C$2:$C$100,AF!H50,'BY-RSD-WH_AF'!$A$2:$A$100,"BASE")</f>
        <v>0</v>
      </c>
      <c r="F50" s="33" t="s">
        <v>112</v>
      </c>
      <c r="G50" s="33" t="s">
        <v>252</v>
      </c>
      <c r="H50" s="33" t="str">
        <f t="shared" si="1"/>
        <v>R-WH_Apt_KER*</v>
      </c>
    </row>
    <row r="51" spans="1:8" ht="15" x14ac:dyDescent="0.25">
      <c r="A51" s="32" t="s">
        <v>106</v>
      </c>
      <c r="B51" s="32" t="str">
        <f t="shared" si="0"/>
        <v>R-WH-Apt_GAS*</v>
      </c>
      <c r="C51" s="32" t="s">
        <v>236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253</v>
      </c>
      <c r="H51" s="32" t="str">
        <f>"R-WH_"&amp;F50&amp;"_"&amp;G51&amp;"*"</f>
        <v>R-WH_Apt_GAS*</v>
      </c>
    </row>
    <row r="52" spans="1:8" ht="15" x14ac:dyDescent="0.25">
      <c r="A52" s="33" t="s">
        <v>1</v>
      </c>
      <c r="B52" s="33" t="str">
        <f t="shared" si="0"/>
        <v>R-WH-Apt_PEA*</v>
      </c>
      <c r="C52" s="33" t="s">
        <v>236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113</v>
      </c>
      <c r="H52" s="33" t="str">
        <f>"R-WH_"&amp;F52&amp;"_"&amp;G52&amp;"*"</f>
        <v>R-WH_Apt_PEA*</v>
      </c>
    </row>
    <row r="53" spans="1:8" ht="15" x14ac:dyDescent="0.25">
      <c r="A53" s="32" t="s">
        <v>1</v>
      </c>
      <c r="B53" s="32" t="str">
        <f t="shared" si="0"/>
        <v>R-WH-Apt_SMF*</v>
      </c>
      <c r="C53" s="32" t="s">
        <v>236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114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0"/>
        <v>R-WH-Apt_WOO*</v>
      </c>
      <c r="C54" s="33" t="s">
        <v>236</v>
      </c>
      <c r="D54" s="35">
        <f>SUMIFS('BY-RSD-WH_AF'!$L$2:$L$100,'BY-RSD-WH_AF'!$C$2:$C$100,AF!H54,'BY-RSD-WH_AF'!$A$2:$A$100,"BASE")</f>
        <v>0</v>
      </c>
      <c r="F54" s="33" t="s">
        <v>112</v>
      </c>
      <c r="G54" s="33" t="s">
        <v>254</v>
      </c>
      <c r="H54" s="33" t="str">
        <f>"R-WH_"&amp;F54&amp;"_"&amp;G54&amp;"*"</f>
        <v>R-WH_Apt_WOO*</v>
      </c>
    </row>
    <row r="55" spans="1:8" ht="15" x14ac:dyDescent="0.25">
      <c r="A55" s="32" t="s">
        <v>106</v>
      </c>
      <c r="B55" s="32" t="str">
        <f t="shared" si="0"/>
        <v>R-WH-Apt_HET*</v>
      </c>
      <c r="C55" s="32" t="s">
        <v>236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0"/>
        <v>R-WH-Apt_GEO*</v>
      </c>
      <c r="C56" s="33" t="s">
        <v>236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255</v>
      </c>
      <c r="H56" s="33" t="str">
        <f>"R-WH_"&amp;F56&amp;"_"&amp;G56&amp;"*"</f>
        <v>R-WH_Apt_GEO*</v>
      </c>
    </row>
    <row r="57" spans="1:8" ht="15" x14ac:dyDescent="0.2">
      <c r="A57" s="29" t="s">
        <v>123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 t="shared" ref="B58:B69" si="2">"R-WH-"&amp;F58&amp;"_"&amp;G58&amp;"*"</f>
        <v>R-WH-Att_COA*</v>
      </c>
      <c r="C58" s="32" t="s">
        <v>237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3">"R-WH_"&amp;F58&amp;"_"&amp;G58&amp;"*"</f>
        <v>R-WH_Att_COA*</v>
      </c>
    </row>
    <row r="59" spans="1:8" ht="15" x14ac:dyDescent="0.25">
      <c r="A59" s="33" t="s">
        <v>106</v>
      </c>
      <c r="B59" s="33" t="str">
        <f t="shared" si="2"/>
        <v>R-WH-Att_BDL*</v>
      </c>
      <c r="C59" s="33" t="s">
        <v>237</v>
      </c>
      <c r="D59" s="35">
        <f>SUMIFS('BY-RSD-WH_AF'!$L$2:$L$100,'BY-RSD-WH_AF'!$C$2:$C$100,AF!H59,'BY-RSD-WH_AF'!$A$2:$A$100,"BASE")</f>
        <v>0</v>
      </c>
      <c r="F59" s="33" t="s">
        <v>108</v>
      </c>
      <c r="G59" s="33" t="s">
        <v>250</v>
      </c>
      <c r="H59" s="33" t="str">
        <f t="shared" si="3"/>
        <v>R-WH_Att_BDL*</v>
      </c>
    </row>
    <row r="60" spans="1:8" ht="15" x14ac:dyDescent="0.25">
      <c r="A60" s="32" t="s">
        <v>1</v>
      </c>
      <c r="B60" s="32" t="str">
        <f t="shared" si="2"/>
        <v>R-WH-Att_ETH*</v>
      </c>
      <c r="C60" s="32" t="s">
        <v>237</v>
      </c>
      <c r="D60" s="34">
        <f>SUMIFS('BY-RSD-WH_AF'!$L$2:$L$100,'BY-RSD-WH_AF'!$C$2:$C$100,AF!H60,'BY-RSD-WH_AF'!$A$2:$A$100,"BASE")</f>
        <v>0</v>
      </c>
      <c r="F60" s="32" t="s">
        <v>108</v>
      </c>
      <c r="G60" s="32" t="s">
        <v>249</v>
      </c>
      <c r="H60" s="32" t="str">
        <f t="shared" si="3"/>
        <v>R-WH_Att_ETH*</v>
      </c>
    </row>
    <row r="61" spans="1:8" ht="15" x14ac:dyDescent="0.25">
      <c r="A61" s="33" t="s">
        <v>106</v>
      </c>
      <c r="B61" s="33" t="str">
        <f t="shared" si="2"/>
        <v>R-WH-Att_LPG*</v>
      </c>
      <c r="C61" s="33" t="s">
        <v>237</v>
      </c>
      <c r="D61" s="35">
        <f>SUMIFS('BY-RSD-WH_AF'!$L$2:$L$100,'BY-RSD-WH_AF'!$C$2:$C$100,AF!H61,'BY-RSD-WH_AF'!$A$2:$A$100,"BASE")</f>
        <v>0</v>
      </c>
      <c r="F61" s="33" t="s">
        <v>108</v>
      </c>
      <c r="G61" s="33" t="s">
        <v>251</v>
      </c>
      <c r="H61" s="33" t="str">
        <f t="shared" si="3"/>
        <v>R-WH_Att_LPG*</v>
      </c>
    </row>
    <row r="62" spans="1:8" ht="15" x14ac:dyDescent="0.25">
      <c r="A62" s="32" t="s">
        <v>106</v>
      </c>
      <c r="B62" s="32" t="str">
        <f t="shared" si="2"/>
        <v>R-WH-Att_ELC*</v>
      </c>
      <c r="C62" s="32" t="s">
        <v>237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3"/>
        <v>R-WH_Att_ELC*</v>
      </c>
    </row>
    <row r="63" spans="1:8" ht="15" x14ac:dyDescent="0.25">
      <c r="A63" s="33" t="s">
        <v>106</v>
      </c>
      <c r="B63" s="33" t="str">
        <f t="shared" si="2"/>
        <v>R-WH-Att_KER*</v>
      </c>
      <c r="C63" s="33" t="s">
        <v>237</v>
      </c>
      <c r="D63" s="35">
        <f>SUMIFS('BY-RSD-WH_AF'!$L$2:$L$100,'BY-RSD-WH_AF'!$C$2:$C$100,AF!H63,'BY-RSD-WH_AF'!$A$2:$A$100,"BASE")</f>
        <v>0</v>
      </c>
      <c r="F63" s="33" t="s">
        <v>108</v>
      </c>
      <c r="G63" s="33" t="s">
        <v>252</v>
      </c>
      <c r="H63" s="33" t="str">
        <f t="shared" si="3"/>
        <v>R-WH_Att_KER*</v>
      </c>
    </row>
    <row r="64" spans="1:8" ht="15" x14ac:dyDescent="0.25">
      <c r="A64" s="32" t="s">
        <v>106</v>
      </c>
      <c r="B64" s="32" t="str">
        <f t="shared" si="2"/>
        <v>R-WH-Att_GAS*</v>
      </c>
      <c r="C64" s="32" t="s">
        <v>237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253</v>
      </c>
      <c r="H64" s="32" t="str">
        <f>"R-WH_"&amp;F63&amp;"_"&amp;G64&amp;"*"</f>
        <v>R-WH_Att_GAS*</v>
      </c>
    </row>
    <row r="65" spans="1:8" ht="15" x14ac:dyDescent="0.25">
      <c r="A65" s="33" t="s">
        <v>1</v>
      </c>
      <c r="B65" s="33" t="str">
        <f t="shared" si="2"/>
        <v>R-WH-Att_PEA*</v>
      </c>
      <c r="C65" s="33" t="s">
        <v>237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113</v>
      </c>
      <c r="H65" s="33" t="str">
        <f>"R-WH_"&amp;F65&amp;"_"&amp;G65&amp;"*"</f>
        <v>R-WH_Att_PEA*</v>
      </c>
    </row>
    <row r="66" spans="1:8" ht="15" x14ac:dyDescent="0.25">
      <c r="A66" s="32" t="s">
        <v>1</v>
      </c>
      <c r="B66" s="32" t="str">
        <f t="shared" si="2"/>
        <v>R-WH-Att_SMF*</v>
      </c>
      <c r="C66" s="32" t="s">
        <v>237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114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2"/>
        <v>R-WH-Att_WOO*</v>
      </c>
      <c r="C67" s="33" t="s">
        <v>237</v>
      </c>
      <c r="D67" s="35">
        <f>SUMIFS('BY-RSD-WH_AF'!$L$2:$L$100,'BY-RSD-WH_AF'!$C$2:$C$100,AF!H67,'BY-RSD-WH_AF'!$A$2:$A$100,"BASE")</f>
        <v>0</v>
      </c>
      <c r="F67" s="33" t="s">
        <v>108</v>
      </c>
      <c r="G67" s="33" t="s">
        <v>254</v>
      </c>
      <c r="H67" s="33" t="str">
        <f>"R-WH_"&amp;F67&amp;"_"&amp;G67&amp;"*"</f>
        <v>R-WH_Att_WOO*</v>
      </c>
    </row>
    <row r="68" spans="1:8" ht="15" x14ac:dyDescent="0.25">
      <c r="A68" s="32" t="s">
        <v>106</v>
      </c>
      <c r="B68" s="32" t="str">
        <f t="shared" si="2"/>
        <v>R-WH-Att_HET*</v>
      </c>
      <c r="C68" s="32" t="s">
        <v>237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2"/>
        <v>R-WH-Att_GEO*</v>
      </c>
      <c r="C69" s="33" t="s">
        <v>237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255</v>
      </c>
      <c r="H69" s="33" t="str">
        <f>"R-WH_"&amp;F69&amp;"_"&amp;G69&amp;"*"</f>
        <v>R-WH_Att_GEO*</v>
      </c>
    </row>
    <row r="70" spans="1:8" ht="15" x14ac:dyDescent="0.2">
      <c r="A70" s="29" t="s">
        <v>124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</v>
      </c>
      <c r="B71" s="32" t="str">
        <f t="shared" ref="B71:B82" si="4">"R-WH-"&amp;F71&amp;"_"&amp;G71&amp;"*"</f>
        <v>R-WH-Det_COA*</v>
      </c>
      <c r="C71" s="32" t="s">
        <v>238</v>
      </c>
      <c r="D71" s="34">
        <f>SUMIFS('BY-RSD-WH_AF'!$L$2:$L$100,'BY-RSD-WH_AF'!$C$2:$C$100,AF!H71,'BY-RSD-WH_AF'!$A$2:$A$100,"BASE")</f>
        <v>1.13737894552843E-2</v>
      </c>
      <c r="F71" s="32" t="s">
        <v>119</v>
      </c>
      <c r="G71" s="32" t="s">
        <v>82</v>
      </c>
      <c r="H71" s="32" t="str">
        <f t="shared" ref="H71:H76" si="5">"R-WH_"&amp;F71&amp;"_"&amp;G71&amp;"*"</f>
        <v>R-WH_Det_COA*</v>
      </c>
    </row>
    <row r="72" spans="1:8" ht="15" x14ac:dyDescent="0.25">
      <c r="A72" s="33" t="s">
        <v>106</v>
      </c>
      <c r="B72" s="33" t="str">
        <f t="shared" si="4"/>
        <v>R-WH-Det_BDL*</v>
      </c>
      <c r="C72" s="33" t="s">
        <v>238</v>
      </c>
      <c r="D72" s="35">
        <f>SUMIFS('BY-RSD-WH_AF'!$L$2:$L$100,'BY-RSD-WH_AF'!$C$2:$C$100,AF!H72,'BY-RSD-WH_AF'!$A$2:$A$100,"BASE")</f>
        <v>0</v>
      </c>
      <c r="F72" s="33" t="s">
        <v>119</v>
      </c>
      <c r="G72" s="33" t="s">
        <v>250</v>
      </c>
      <c r="H72" s="33" t="str">
        <f t="shared" si="5"/>
        <v>R-WH_Det_BDL*</v>
      </c>
    </row>
    <row r="73" spans="1:8" ht="15" x14ac:dyDescent="0.25">
      <c r="A73" s="32" t="s">
        <v>1</v>
      </c>
      <c r="B73" s="32" t="str">
        <f t="shared" si="4"/>
        <v>R-WH-Det_ETH*</v>
      </c>
      <c r="C73" s="32" t="s">
        <v>238</v>
      </c>
      <c r="D73" s="34">
        <f>SUMIFS('BY-RSD-WH_AF'!$L$2:$L$100,'BY-RSD-WH_AF'!$C$2:$C$100,AF!H73,'BY-RSD-WH_AF'!$A$2:$A$100,"BASE")</f>
        <v>0</v>
      </c>
      <c r="F73" s="32" t="s">
        <v>119</v>
      </c>
      <c r="G73" s="32" t="s">
        <v>249</v>
      </c>
      <c r="H73" s="32" t="str">
        <f t="shared" si="5"/>
        <v>R-WH_Det_ETH*</v>
      </c>
    </row>
    <row r="74" spans="1:8" ht="15" x14ac:dyDescent="0.25">
      <c r="A74" s="33" t="s">
        <v>106</v>
      </c>
      <c r="B74" s="33" t="str">
        <f t="shared" si="4"/>
        <v>R-WH-Det_LPG*</v>
      </c>
      <c r="C74" s="33" t="s">
        <v>238</v>
      </c>
      <c r="D74" s="35">
        <f>SUMIFS('BY-RSD-WH_AF'!$L$2:$L$100,'BY-RSD-WH_AF'!$C$2:$C$100,AF!H74,'BY-RSD-WH_AF'!$A$2:$A$100,"BASE")</f>
        <v>0</v>
      </c>
      <c r="F74" s="33" t="s">
        <v>119</v>
      </c>
      <c r="G74" s="33" t="s">
        <v>251</v>
      </c>
      <c r="H74" s="33" t="str">
        <f t="shared" si="5"/>
        <v>R-WH_Det_LPG*</v>
      </c>
    </row>
    <row r="75" spans="1:8" ht="15" x14ac:dyDescent="0.25">
      <c r="A75" s="32" t="s">
        <v>106</v>
      </c>
      <c r="B75" s="32" t="str">
        <f t="shared" si="4"/>
        <v>R-WH-Det_ELC*</v>
      </c>
      <c r="C75" s="32" t="s">
        <v>238</v>
      </c>
      <c r="D75" s="34">
        <f>SUMIFS('BY-RSD-WH_AF'!$L$2:$L$100,'BY-RSD-WH_AF'!$C$2:$C$100,AF!H75,'BY-RSD-WH_AF'!$A$2:$A$100,"BASE")</f>
        <v>3.5827666806884303E-2</v>
      </c>
      <c r="F75" s="32" t="s">
        <v>119</v>
      </c>
      <c r="G75" s="32" t="s">
        <v>83</v>
      </c>
      <c r="H75" s="32" t="str">
        <f t="shared" si="5"/>
        <v>R-WH_Det_ELC*</v>
      </c>
    </row>
    <row r="76" spans="1:8" ht="15" x14ac:dyDescent="0.25">
      <c r="A76" s="33" t="s">
        <v>106</v>
      </c>
      <c r="B76" s="33" t="str">
        <f t="shared" si="4"/>
        <v>R-WH-Det_KER*</v>
      </c>
      <c r="C76" s="33" t="s">
        <v>238</v>
      </c>
      <c r="D76" s="35">
        <f>SUMIFS('BY-RSD-WH_AF'!$L$2:$L$100,'BY-RSD-WH_AF'!$C$2:$C$100,AF!H76,'BY-RSD-WH_AF'!$A$2:$A$100,"BASE")</f>
        <v>0</v>
      </c>
      <c r="F76" s="33" t="s">
        <v>119</v>
      </c>
      <c r="G76" s="33" t="s">
        <v>252</v>
      </c>
      <c r="H76" s="33" t="str">
        <f t="shared" si="5"/>
        <v>R-WH_Det_KER*</v>
      </c>
    </row>
    <row r="77" spans="1:8" ht="15" x14ac:dyDescent="0.25">
      <c r="A77" s="32" t="s">
        <v>106</v>
      </c>
      <c r="B77" s="32" t="str">
        <f t="shared" si="4"/>
        <v>R-WH-Det_GAS*</v>
      </c>
      <c r="C77" s="32" t="s">
        <v>238</v>
      </c>
      <c r="D77" s="34">
        <f>SUMIFS('BY-RSD-WH_AF'!$L$2:$L$100,'BY-RSD-WH_AF'!$C$2:$C$100,AF!H77,'BY-RSD-WH_AF'!$A$2:$A$100,"BASE")</f>
        <v>1.18538093576453E-2</v>
      </c>
      <c r="F77" s="32" t="s">
        <v>119</v>
      </c>
      <c r="G77" s="32" t="s">
        <v>253</v>
      </c>
      <c r="H77" s="32" t="str">
        <f>"R-WH_"&amp;F76&amp;"_"&amp;G77&amp;"*"</f>
        <v>R-WH_Det_GAS*</v>
      </c>
    </row>
    <row r="78" spans="1:8" ht="15" x14ac:dyDescent="0.25">
      <c r="A78" s="33" t="s">
        <v>1</v>
      </c>
      <c r="B78" s="33" t="str">
        <f t="shared" si="4"/>
        <v>R-WH-Det_PEA*</v>
      </c>
      <c r="C78" s="33" t="s">
        <v>238</v>
      </c>
      <c r="D78" s="35">
        <f>SUMIFS('BY-RSD-WH_AF'!$L$2:$L$100,'BY-RSD-WH_AF'!$C$2:$C$100,AF!H78,'BY-RSD-WH_AF'!$A$2:$A$100,"BASE")</f>
        <v>1.24915801777354E-2</v>
      </c>
      <c r="F78" s="33" t="s">
        <v>119</v>
      </c>
      <c r="G78" s="33" t="s">
        <v>113</v>
      </c>
      <c r="H78" s="33" t="str">
        <f>"R-WH_"&amp;F78&amp;"_"&amp;G78&amp;"*"</f>
        <v>R-WH_Det_PEA*</v>
      </c>
    </row>
    <row r="79" spans="1:8" ht="15" x14ac:dyDescent="0.25">
      <c r="A79" s="32" t="s">
        <v>1</v>
      </c>
      <c r="B79" s="32" t="str">
        <f t="shared" si="4"/>
        <v>R-WH-Det_SMF*</v>
      </c>
      <c r="C79" s="32" t="s">
        <v>238</v>
      </c>
      <c r="D79" s="34">
        <f>SUMIFS('BY-RSD-WH_AF'!$L$2:$L$100,'BY-RSD-WH_AF'!$C$2:$C$100,AF!H79,'BY-RSD-WH_AF'!$A$2:$A$100,"BASE")</f>
        <v>1.1286753739723199E-2</v>
      </c>
      <c r="F79" s="32" t="s">
        <v>119</v>
      </c>
      <c r="G79" s="32" t="s">
        <v>114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4"/>
        <v>R-WH-Det_WOO*</v>
      </c>
      <c r="C80" s="33" t="s">
        <v>238</v>
      </c>
      <c r="D80" s="35">
        <f>SUMIFS('BY-RSD-WH_AF'!$L$2:$L$100,'BY-RSD-WH_AF'!$C$2:$C$100,AF!H80,'BY-RSD-WH_AF'!$A$2:$A$100,"BASE")</f>
        <v>0</v>
      </c>
      <c r="F80" s="33" t="s">
        <v>119</v>
      </c>
      <c r="G80" s="33" t="s">
        <v>254</v>
      </c>
      <c r="H80" s="33" t="str">
        <f>"R-WH_"&amp;F80&amp;"_"&amp;G80&amp;"*"</f>
        <v>R-WH_Det_WOO*</v>
      </c>
    </row>
    <row r="81" spans="1:8" ht="15" x14ac:dyDescent="0.25">
      <c r="A81" s="32" t="s">
        <v>106</v>
      </c>
      <c r="B81" s="32" t="str">
        <f t="shared" si="4"/>
        <v>R-WH-Det_HET*</v>
      </c>
      <c r="C81" s="32" t="s">
        <v>238</v>
      </c>
      <c r="D81" s="34">
        <f>SUMIFS('BY-RSD-WH_AF'!$L$2:$L$100,'BY-RSD-WH_AF'!$C$2:$C$100,AF!H81,'BY-RSD-WH_AF'!$A$2:$A$100,"BASE")</f>
        <v>1.2874844310725899E-3</v>
      </c>
      <c r="F81" s="32" t="s">
        <v>119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4"/>
        <v>R-WH-Det_GEO*</v>
      </c>
      <c r="C82" s="33" t="s">
        <v>238</v>
      </c>
      <c r="D82" s="35">
        <f>SUMIFS('BY-RSD-WH_AF'!$L$2:$L$100,'BY-RSD-WH_AF'!$C$2:$C$100,AF!H82,'BY-RSD-WH_AF'!$A$2:$A$100,"BASE")</f>
        <v>0</v>
      </c>
      <c r="F82" s="33" t="s">
        <v>119</v>
      </c>
      <c r="G82" s="33" t="s">
        <v>255</v>
      </c>
      <c r="H82" s="33" t="str">
        <f>"R-WH_"&amp;F82&amp;"_"&amp;G82&amp;"*"</f>
        <v>R-WH_Det_GEO*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tabSelected="1" workbookViewId="0">
      <selection activeCell="L28" sqref="L28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240</v>
      </c>
    </row>
    <row r="2" spans="1:7" ht="12" customHeight="1" x14ac:dyDescent="0.2">
      <c r="C2" s="23"/>
    </row>
    <row r="3" spans="1:7" ht="15" x14ac:dyDescent="0.2">
      <c r="E3" s="37" t="s">
        <v>232</v>
      </c>
    </row>
    <row r="4" spans="1:7" ht="15.75" thickBot="1" x14ac:dyDescent="0.25">
      <c r="A4" s="24" t="s">
        <v>79</v>
      </c>
      <c r="B4" s="24" t="s">
        <v>80</v>
      </c>
      <c r="C4" s="24" t="s">
        <v>107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242</v>
      </c>
      <c r="F5" s="30"/>
      <c r="G5" s="31"/>
    </row>
    <row r="6" spans="1:7" ht="15" x14ac:dyDescent="0.25">
      <c r="A6" s="32" t="s">
        <v>112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112</v>
      </c>
      <c r="B7" s="33" t="s">
        <v>250</v>
      </c>
      <c r="C7" s="33" t="str">
        <f t="shared" si="0"/>
        <v>R*H_Apt_BDL*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/>
      </c>
    </row>
    <row r="8" spans="1:7" ht="15" x14ac:dyDescent="0.25">
      <c r="A8" s="32" t="s">
        <v>112</v>
      </c>
      <c r="B8" s="32" t="s">
        <v>249</v>
      </c>
      <c r="C8" s="32" t="str">
        <f t="shared" si="0"/>
        <v>R*H_Apt_ETH*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/>
      </c>
    </row>
    <row r="9" spans="1:7" ht="15" x14ac:dyDescent="0.25">
      <c r="A9" s="33" t="s">
        <v>112</v>
      </c>
      <c r="B9" s="33" t="s">
        <v>251</v>
      </c>
      <c r="C9" s="33" t="str">
        <f t="shared" si="0"/>
        <v>R*H_Apt_LPG*</v>
      </c>
      <c r="E9" s="33" t="s">
        <v>241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/>
      </c>
    </row>
    <row r="10" spans="1:7" ht="15" x14ac:dyDescent="0.25">
      <c r="A10" s="32" t="s">
        <v>112</v>
      </c>
      <c r="B10" s="32" t="s">
        <v>83</v>
      </c>
      <c r="C10" s="32" t="str">
        <f t="shared" si="0"/>
        <v>R*H_Apt_ELC*</v>
      </c>
      <c r="E10" s="32" t="s">
        <v>241</v>
      </c>
      <c r="F10" s="32" t="str">
        <f>"R-S*_"&amp;A10&amp;"_*"&amp;B10&amp;"_HP*"</f>
        <v>R-S*_Apt_*ELC_HP*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112</v>
      </c>
      <c r="B11" s="33" t="s">
        <v>252</v>
      </c>
      <c r="C11" s="33" t="str">
        <f t="shared" si="0"/>
        <v>R*H_Apt_KER*</v>
      </c>
      <c r="E11" s="33" t="s">
        <v>241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/>
      </c>
    </row>
    <row r="12" spans="1:7" ht="15" x14ac:dyDescent="0.25">
      <c r="A12" s="32" t="s">
        <v>112</v>
      </c>
      <c r="B12" s="32" t="s">
        <v>253</v>
      </c>
      <c r="C12" s="32" t="str">
        <f t="shared" si="0"/>
        <v>R*H_Apt_GAS*</v>
      </c>
      <c r="E12" s="32" t="s">
        <v>241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112</v>
      </c>
      <c r="B13" s="33" t="s">
        <v>113</v>
      </c>
      <c r="C13" s="33" t="str">
        <f t="shared" si="0"/>
        <v>R*H_Apt_PEA*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112</v>
      </c>
      <c r="B14" s="32" t="s">
        <v>114</v>
      </c>
      <c r="C14" s="32" t="str">
        <f t="shared" si="0"/>
        <v>R*H_Apt_SMF*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112</v>
      </c>
      <c r="B15" s="33" t="s">
        <v>254</v>
      </c>
      <c r="C15" s="33" t="str">
        <f t="shared" si="0"/>
        <v>R*H_Apt_WOO*</v>
      </c>
      <c r="E15" s="33" t="s">
        <v>241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/>
      </c>
    </row>
    <row r="16" spans="1:7" ht="15" x14ac:dyDescent="0.25">
      <c r="A16" s="32" t="s">
        <v>112</v>
      </c>
      <c r="B16" s="32" t="s">
        <v>84</v>
      </c>
      <c r="C16" s="32" t="str">
        <f t="shared" si="0"/>
        <v>R*H_Apt_HET*</v>
      </c>
      <c r="E16" s="32" t="s">
        <v>241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112</v>
      </c>
      <c r="B17" s="33" t="s">
        <v>255</v>
      </c>
      <c r="C17" s="33" t="str">
        <f t="shared" si="0"/>
        <v>R*H_Apt_GEO*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/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108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108</v>
      </c>
      <c r="B20" s="33" t="s">
        <v>250</v>
      </c>
      <c r="C20" s="33" t="str">
        <f t="shared" si="0"/>
        <v>R*H_Att_BDL*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/>
      </c>
    </row>
    <row r="21" spans="1:8" ht="15" x14ac:dyDescent="0.25">
      <c r="A21" s="32" t="s">
        <v>108</v>
      </c>
      <c r="B21" s="32" t="s">
        <v>249</v>
      </c>
      <c r="C21" s="32" t="str">
        <f t="shared" si="0"/>
        <v>R*H_Att_ETH*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/>
      </c>
    </row>
    <row r="22" spans="1:8" ht="15" x14ac:dyDescent="0.25">
      <c r="A22" s="33" t="s">
        <v>108</v>
      </c>
      <c r="B22" s="33" t="s">
        <v>251</v>
      </c>
      <c r="C22" s="33" t="str">
        <f t="shared" si="0"/>
        <v>R*H_Att_LPG*</v>
      </c>
      <c r="E22" s="33" t="s">
        <v>241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/>
      </c>
    </row>
    <row r="23" spans="1:8" ht="15" x14ac:dyDescent="0.25">
      <c r="A23" s="32" t="s">
        <v>108</v>
      </c>
      <c r="B23" s="32" t="s">
        <v>83</v>
      </c>
      <c r="C23" s="32" t="str">
        <f t="shared" si="0"/>
        <v>R*H_Att_ELC*</v>
      </c>
      <c r="E23" s="32" t="s">
        <v>241</v>
      </c>
      <c r="F23" s="32" t="str">
        <f>"R-S*_"&amp;A23&amp;"_*"&amp;B23&amp;"_HP*"</f>
        <v>R-S*_Att_*ELC_HP*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108</v>
      </c>
      <c r="B24" s="33" t="s">
        <v>252</v>
      </c>
      <c r="C24" s="33" t="str">
        <f t="shared" si="0"/>
        <v>R*H_Att_KER*</v>
      </c>
      <c r="E24" s="33" t="s">
        <v>241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/>
      </c>
    </row>
    <row r="25" spans="1:8" ht="15" x14ac:dyDescent="0.25">
      <c r="A25" s="32" t="s">
        <v>108</v>
      </c>
      <c r="B25" s="32" t="s">
        <v>253</v>
      </c>
      <c r="C25" s="32" t="str">
        <f t="shared" si="0"/>
        <v>R*H_Att_GAS*</v>
      </c>
      <c r="E25" s="32" t="s">
        <v>241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108</v>
      </c>
      <c r="B26" s="33" t="s">
        <v>113</v>
      </c>
      <c r="C26" s="33" t="str">
        <f t="shared" si="0"/>
        <v>R*H_Att_PEA*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108</v>
      </c>
      <c r="B27" s="32" t="s">
        <v>114</v>
      </c>
      <c r="C27" s="32" t="str">
        <f t="shared" si="0"/>
        <v>R*H_Att_SMF*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108</v>
      </c>
      <c r="B28" s="33" t="s">
        <v>254</v>
      </c>
      <c r="C28" s="33" t="str">
        <f t="shared" si="0"/>
        <v>R*H_Att_WOO*</v>
      </c>
      <c r="E28" s="33" t="s">
        <v>241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/>
      </c>
    </row>
    <row r="29" spans="1:8" ht="15" x14ac:dyDescent="0.25">
      <c r="A29" s="32" t="s">
        <v>108</v>
      </c>
      <c r="B29" s="32" t="s">
        <v>84</v>
      </c>
      <c r="C29" s="32" t="str">
        <f t="shared" si="0"/>
        <v>R*H_Att_HET*</v>
      </c>
      <c r="E29" s="32" t="s">
        <v>241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108</v>
      </c>
      <c r="B30" s="33" t="s">
        <v>255</v>
      </c>
      <c r="C30" s="33" t="str">
        <f t="shared" si="0"/>
        <v>R*H_Att_GEO*</v>
      </c>
      <c r="E30" s="33" t="s">
        <v>1</v>
      </c>
      <c r="F30" s="33" t="str">
        <f>"R-S*_"&amp;A30&amp;"_"&amp;B30&amp;"*"</f>
        <v>R-S*_Att_GEO*</v>
      </c>
      <c r="G30" s="33" t="str">
        <f>IFERROR("*"&amp;AVERAGEIFS('BY-RSD-EFF'!$L$2:$L$100,'BY-RSD-EFF'!$C$2:$C$100,EFF!C30,'BY-RSD-EFF'!$A$2:$A$100,"BASE"),"")</f>
        <v/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119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119</v>
      </c>
      <c r="B33" s="33" t="s">
        <v>250</v>
      </c>
      <c r="C33" s="33" t="str">
        <f t="shared" si="0"/>
        <v>R*H_Det_BDL*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/>
      </c>
      <c r="H33" s="25"/>
    </row>
    <row r="34" spans="1:8" ht="15" x14ac:dyDescent="0.25">
      <c r="A34" s="32" t="s">
        <v>119</v>
      </c>
      <c r="B34" s="32" t="s">
        <v>249</v>
      </c>
      <c r="C34" s="32" t="str">
        <f t="shared" si="0"/>
        <v>R*H_Det_ETH*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/>
      </c>
    </row>
    <row r="35" spans="1:8" ht="15" x14ac:dyDescent="0.25">
      <c r="A35" s="33" t="s">
        <v>119</v>
      </c>
      <c r="B35" s="33" t="s">
        <v>251</v>
      </c>
      <c r="C35" s="33" t="str">
        <f t="shared" si="0"/>
        <v>R*H_Det_LPG*</v>
      </c>
      <c r="E35" s="33" t="s">
        <v>241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/>
      </c>
    </row>
    <row r="36" spans="1:8" ht="15" x14ac:dyDescent="0.25">
      <c r="A36" s="32" t="s">
        <v>119</v>
      </c>
      <c r="B36" s="32" t="s">
        <v>83</v>
      </c>
      <c r="C36" s="32" t="str">
        <f t="shared" si="0"/>
        <v>R*H_Det_ELC*</v>
      </c>
      <c r="E36" s="32" t="s">
        <v>241</v>
      </c>
      <c r="F36" s="32" t="str">
        <f>"R-S*_"&amp;A36&amp;"_*"&amp;B36&amp;"_HP*"</f>
        <v>R-S*_Det_*ELC_HP*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119</v>
      </c>
      <c r="B37" s="33" t="s">
        <v>252</v>
      </c>
      <c r="C37" s="33" t="str">
        <f t="shared" si="0"/>
        <v>R*H_Det_KER*</v>
      </c>
      <c r="E37" s="33" t="s">
        <v>241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/>
      </c>
    </row>
    <row r="38" spans="1:8" ht="15" x14ac:dyDescent="0.25">
      <c r="A38" s="32" t="s">
        <v>119</v>
      </c>
      <c r="B38" s="32" t="s">
        <v>253</v>
      </c>
      <c r="C38" s="32" t="str">
        <f t="shared" si="0"/>
        <v>R*H_Det_GAS*</v>
      </c>
      <c r="E38" s="32" t="s">
        <v>241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119</v>
      </c>
      <c r="B39" s="33" t="s">
        <v>113</v>
      </c>
      <c r="C39" s="33" t="str">
        <f t="shared" si="0"/>
        <v>R*H_Det_PEA*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119</v>
      </c>
      <c r="B40" s="32" t="s">
        <v>114</v>
      </c>
      <c r="C40" s="32" t="str">
        <f t="shared" si="0"/>
        <v>R*H_Det_SMF*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119</v>
      </c>
      <c r="B41" s="33" t="s">
        <v>254</v>
      </c>
      <c r="C41" s="33" t="str">
        <f t="shared" si="0"/>
        <v>R*H_Det_WOO*</v>
      </c>
      <c r="E41" s="33" t="s">
        <v>241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/>
      </c>
    </row>
    <row r="42" spans="1:8" ht="15" x14ac:dyDescent="0.25">
      <c r="A42" s="32" t="s">
        <v>119</v>
      </c>
      <c r="B42" s="32" t="s">
        <v>84</v>
      </c>
      <c r="C42" s="32" t="str">
        <f t="shared" si="0"/>
        <v>R*H_Det_HET*</v>
      </c>
      <c r="E42" s="32" t="s">
        <v>241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119</v>
      </c>
      <c r="B43" s="33" t="s">
        <v>255</v>
      </c>
      <c r="C43" s="33" t="str">
        <f t="shared" si="0"/>
        <v>R*H_Det_GEO*</v>
      </c>
      <c r="E43" s="33" t="s">
        <v>1</v>
      </c>
      <c r="F43" s="33" t="str">
        <f>"R-S*_"&amp;A43&amp;"_"&amp;B43&amp;"*"</f>
        <v>R-S*_Det_GEO*</v>
      </c>
      <c r="G43" s="33" t="str">
        <f>IFERROR("*"&amp;AVERAGEIFS('BY-RSD-EFF'!$L$2:$L$100,'BY-RSD-EFF'!$C$2:$C$100,EFF!C43,'BY-RSD-EFF'!$A$2:$A$100,"BASE"),"")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233</v>
      </c>
      <c r="C2" t="s">
        <v>138</v>
      </c>
      <c r="D2" t="s">
        <v>139</v>
      </c>
      <c r="E2" t="s">
        <v>139</v>
      </c>
      <c r="F2" t="s">
        <v>235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0.9</v>
      </c>
      <c r="M2">
        <v>0.9</v>
      </c>
    </row>
    <row r="3" spans="1:13" x14ac:dyDescent="0.2">
      <c r="A3" t="s">
        <v>77</v>
      </c>
      <c r="B3" t="s">
        <v>233</v>
      </c>
      <c r="C3" t="s">
        <v>141</v>
      </c>
      <c r="D3" t="s">
        <v>139</v>
      </c>
      <c r="E3" t="s">
        <v>139</v>
      </c>
      <c r="F3" t="s">
        <v>235</v>
      </c>
      <c r="G3">
        <v>2018</v>
      </c>
      <c r="H3" t="s">
        <v>139</v>
      </c>
      <c r="I3" t="s">
        <v>139</v>
      </c>
      <c r="J3" t="s">
        <v>139</v>
      </c>
      <c r="K3" t="s">
        <v>139</v>
      </c>
      <c r="L3">
        <v>0.9</v>
      </c>
      <c r="M3">
        <v>0.9</v>
      </c>
    </row>
    <row r="4" spans="1:13" x14ac:dyDescent="0.2">
      <c r="A4" t="s">
        <v>77</v>
      </c>
      <c r="B4" t="s">
        <v>233</v>
      </c>
      <c r="C4" t="s">
        <v>142</v>
      </c>
      <c r="D4" t="s">
        <v>139</v>
      </c>
      <c r="E4" t="s">
        <v>139</v>
      </c>
      <c r="F4" t="s">
        <v>235</v>
      </c>
      <c r="G4">
        <v>2018</v>
      </c>
      <c r="H4" t="s">
        <v>139</v>
      </c>
      <c r="I4" t="s">
        <v>139</v>
      </c>
      <c r="J4" t="s">
        <v>139</v>
      </c>
      <c r="K4" t="s">
        <v>139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233</v>
      </c>
      <c r="C5" t="s">
        <v>143</v>
      </c>
      <c r="D5" t="s">
        <v>139</v>
      </c>
      <c r="E5" t="s">
        <v>139</v>
      </c>
      <c r="F5" t="s">
        <v>235</v>
      </c>
      <c r="G5">
        <v>2018</v>
      </c>
      <c r="H5" t="s">
        <v>139</v>
      </c>
      <c r="I5" t="s">
        <v>139</v>
      </c>
      <c r="J5" t="s">
        <v>139</v>
      </c>
      <c r="K5" t="s">
        <v>139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233</v>
      </c>
      <c r="C6" t="s">
        <v>144</v>
      </c>
      <c r="D6" t="s">
        <v>139</v>
      </c>
      <c r="E6" t="s">
        <v>139</v>
      </c>
      <c r="F6" t="s">
        <v>235</v>
      </c>
      <c r="G6">
        <v>2018</v>
      </c>
      <c r="H6" t="s">
        <v>139</v>
      </c>
      <c r="I6" t="s">
        <v>139</v>
      </c>
      <c r="J6" t="s">
        <v>139</v>
      </c>
      <c r="K6" t="s">
        <v>139</v>
      </c>
      <c r="L6">
        <v>1</v>
      </c>
      <c r="M6">
        <v>1</v>
      </c>
    </row>
    <row r="7" spans="1:13" x14ac:dyDescent="0.2">
      <c r="A7" t="s">
        <v>77</v>
      </c>
      <c r="B7" t="s">
        <v>233</v>
      </c>
      <c r="C7" t="s">
        <v>145</v>
      </c>
      <c r="D7" t="s">
        <v>139</v>
      </c>
      <c r="E7" t="s">
        <v>139</v>
      </c>
      <c r="F7" t="s">
        <v>235</v>
      </c>
      <c r="G7">
        <v>2018</v>
      </c>
      <c r="H7" t="s">
        <v>139</v>
      </c>
      <c r="I7" t="s">
        <v>139</v>
      </c>
      <c r="J7" t="s">
        <v>139</v>
      </c>
      <c r="K7" t="s">
        <v>139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233</v>
      </c>
      <c r="C8" t="s">
        <v>146</v>
      </c>
      <c r="D8" t="s">
        <v>139</v>
      </c>
      <c r="E8" t="s">
        <v>139</v>
      </c>
      <c r="F8" t="s">
        <v>235</v>
      </c>
      <c r="G8">
        <v>2018</v>
      </c>
      <c r="H8" t="s">
        <v>139</v>
      </c>
      <c r="I8" t="s">
        <v>139</v>
      </c>
      <c r="J8" t="s">
        <v>139</v>
      </c>
      <c r="K8" t="s">
        <v>139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233</v>
      </c>
      <c r="C9" t="s">
        <v>147</v>
      </c>
      <c r="D9" t="s">
        <v>139</v>
      </c>
      <c r="E9" t="s">
        <v>139</v>
      </c>
      <c r="F9" t="s">
        <v>235</v>
      </c>
      <c r="G9">
        <v>2018</v>
      </c>
      <c r="H9" t="s">
        <v>139</v>
      </c>
      <c r="I9" t="s">
        <v>139</v>
      </c>
      <c r="J9" t="s">
        <v>139</v>
      </c>
      <c r="K9" t="s">
        <v>139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233</v>
      </c>
      <c r="C10" t="s">
        <v>148</v>
      </c>
      <c r="D10" t="s">
        <v>139</v>
      </c>
      <c r="E10" t="s">
        <v>139</v>
      </c>
      <c r="F10" t="s">
        <v>235</v>
      </c>
      <c r="G10">
        <v>2018</v>
      </c>
      <c r="H10" t="s">
        <v>139</v>
      </c>
      <c r="I10" t="s">
        <v>139</v>
      </c>
      <c r="J10" t="s">
        <v>139</v>
      </c>
      <c r="K10" t="s">
        <v>139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233</v>
      </c>
      <c r="C11" t="s">
        <v>149</v>
      </c>
      <c r="D11" t="s">
        <v>139</v>
      </c>
      <c r="E11" t="s">
        <v>139</v>
      </c>
      <c r="F11" t="s">
        <v>235</v>
      </c>
      <c r="G11">
        <v>2018</v>
      </c>
      <c r="H11" t="s">
        <v>139</v>
      </c>
      <c r="I11" t="s">
        <v>139</v>
      </c>
      <c r="J11" t="s">
        <v>139</v>
      </c>
      <c r="K11" t="s">
        <v>139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233</v>
      </c>
      <c r="C12" t="s">
        <v>150</v>
      </c>
      <c r="D12" t="s">
        <v>139</v>
      </c>
      <c r="E12" t="s">
        <v>139</v>
      </c>
      <c r="F12" t="s">
        <v>235</v>
      </c>
      <c r="G12">
        <v>2018</v>
      </c>
      <c r="H12" t="s">
        <v>139</v>
      </c>
      <c r="I12" t="s">
        <v>139</v>
      </c>
      <c r="J12" t="s">
        <v>139</v>
      </c>
      <c r="K12" t="s">
        <v>139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233</v>
      </c>
      <c r="C13" t="s">
        <v>151</v>
      </c>
      <c r="D13" t="s">
        <v>139</v>
      </c>
      <c r="E13" t="s">
        <v>139</v>
      </c>
      <c r="F13" t="s">
        <v>235</v>
      </c>
      <c r="G13">
        <v>2018</v>
      </c>
      <c r="H13" t="s">
        <v>139</v>
      </c>
      <c r="I13" t="s">
        <v>139</v>
      </c>
      <c r="J13" t="s">
        <v>139</v>
      </c>
      <c r="K13" t="s">
        <v>139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233</v>
      </c>
      <c r="C14" t="s">
        <v>152</v>
      </c>
      <c r="D14" t="s">
        <v>139</v>
      </c>
      <c r="E14" t="s">
        <v>139</v>
      </c>
      <c r="F14" t="s">
        <v>235</v>
      </c>
      <c r="G14">
        <v>2018</v>
      </c>
      <c r="H14" t="s">
        <v>139</v>
      </c>
      <c r="I14" t="s">
        <v>139</v>
      </c>
      <c r="J14" t="s">
        <v>139</v>
      </c>
      <c r="K14" t="s">
        <v>139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233</v>
      </c>
      <c r="C15" t="s">
        <v>153</v>
      </c>
      <c r="D15" t="s">
        <v>139</v>
      </c>
      <c r="E15" t="s">
        <v>139</v>
      </c>
      <c r="F15" t="s">
        <v>235</v>
      </c>
      <c r="G15">
        <v>2018</v>
      </c>
      <c r="H15" t="s">
        <v>139</v>
      </c>
      <c r="I15" t="s">
        <v>139</v>
      </c>
      <c r="J15" t="s">
        <v>139</v>
      </c>
      <c r="K15" t="s">
        <v>139</v>
      </c>
      <c r="L15">
        <v>1</v>
      </c>
      <c r="M15">
        <v>1</v>
      </c>
    </row>
    <row r="16" spans="1:13" x14ac:dyDescent="0.2">
      <c r="A16" t="s">
        <v>77</v>
      </c>
      <c r="B16" t="s">
        <v>233</v>
      </c>
      <c r="C16" t="s">
        <v>154</v>
      </c>
      <c r="D16" t="s">
        <v>139</v>
      </c>
      <c r="E16" t="s">
        <v>139</v>
      </c>
      <c r="F16" t="s">
        <v>235</v>
      </c>
      <c r="G16">
        <v>2018</v>
      </c>
      <c r="H16" t="s">
        <v>139</v>
      </c>
      <c r="I16" t="s">
        <v>139</v>
      </c>
      <c r="J16" t="s">
        <v>139</v>
      </c>
      <c r="K16" t="s">
        <v>139</v>
      </c>
      <c r="L16">
        <v>0.9</v>
      </c>
      <c r="M16">
        <v>0.9</v>
      </c>
    </row>
    <row r="17" spans="1:13" x14ac:dyDescent="0.2">
      <c r="A17" t="s">
        <v>77</v>
      </c>
      <c r="B17" t="s">
        <v>233</v>
      </c>
      <c r="C17" t="s">
        <v>155</v>
      </c>
      <c r="D17" t="s">
        <v>139</v>
      </c>
      <c r="E17" t="s">
        <v>139</v>
      </c>
      <c r="F17" t="s">
        <v>235</v>
      </c>
      <c r="G17">
        <v>2018</v>
      </c>
      <c r="H17" t="s">
        <v>139</v>
      </c>
      <c r="I17" t="s">
        <v>139</v>
      </c>
      <c r="J17" t="s">
        <v>139</v>
      </c>
      <c r="K17" t="s">
        <v>139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233</v>
      </c>
      <c r="C18" t="s">
        <v>156</v>
      </c>
      <c r="D18" t="s">
        <v>139</v>
      </c>
      <c r="E18" t="s">
        <v>139</v>
      </c>
      <c r="F18" t="s">
        <v>235</v>
      </c>
      <c r="G18">
        <v>2018</v>
      </c>
      <c r="H18" t="s">
        <v>139</v>
      </c>
      <c r="I18" t="s">
        <v>139</v>
      </c>
      <c r="J18" t="s">
        <v>139</v>
      </c>
      <c r="K18" t="s">
        <v>139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233</v>
      </c>
      <c r="C19" t="s">
        <v>157</v>
      </c>
      <c r="D19" t="s">
        <v>139</v>
      </c>
      <c r="E19" t="s">
        <v>139</v>
      </c>
      <c r="F19" t="s">
        <v>235</v>
      </c>
      <c r="G19">
        <v>2018</v>
      </c>
      <c r="H19" t="s">
        <v>139</v>
      </c>
      <c r="I19" t="s">
        <v>139</v>
      </c>
      <c r="J19" t="s">
        <v>139</v>
      </c>
      <c r="K19" t="s">
        <v>139</v>
      </c>
      <c r="L19">
        <v>1</v>
      </c>
      <c r="M19">
        <v>1</v>
      </c>
    </row>
    <row r="20" spans="1:13" x14ac:dyDescent="0.2">
      <c r="A20" t="s">
        <v>77</v>
      </c>
      <c r="B20" t="s">
        <v>233</v>
      </c>
      <c r="C20" t="s">
        <v>158</v>
      </c>
      <c r="D20" t="s">
        <v>139</v>
      </c>
      <c r="E20" t="s">
        <v>139</v>
      </c>
      <c r="F20" t="s">
        <v>235</v>
      </c>
      <c r="G20">
        <v>2018</v>
      </c>
      <c r="H20" t="s">
        <v>139</v>
      </c>
      <c r="I20" t="s">
        <v>139</v>
      </c>
      <c r="J20" t="s">
        <v>139</v>
      </c>
      <c r="K20" t="s">
        <v>139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233</v>
      </c>
      <c r="C21" t="s">
        <v>159</v>
      </c>
      <c r="D21" t="s">
        <v>139</v>
      </c>
      <c r="E21" t="s">
        <v>139</v>
      </c>
      <c r="F21" t="s">
        <v>235</v>
      </c>
      <c r="G21">
        <v>2018</v>
      </c>
      <c r="H21" t="s">
        <v>139</v>
      </c>
      <c r="I21" t="s">
        <v>139</v>
      </c>
      <c r="J21" t="s">
        <v>139</v>
      </c>
      <c r="K21" t="s">
        <v>139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233</v>
      </c>
      <c r="C22" t="s">
        <v>160</v>
      </c>
      <c r="D22" t="s">
        <v>139</v>
      </c>
      <c r="E22" t="s">
        <v>139</v>
      </c>
      <c r="F22" t="s">
        <v>235</v>
      </c>
      <c r="G22">
        <v>2018</v>
      </c>
      <c r="H22" t="s">
        <v>139</v>
      </c>
      <c r="I22" t="s">
        <v>139</v>
      </c>
      <c r="J22" t="s">
        <v>139</v>
      </c>
      <c r="K22" t="s">
        <v>139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233</v>
      </c>
      <c r="C23" t="s">
        <v>161</v>
      </c>
      <c r="D23" t="s">
        <v>139</v>
      </c>
      <c r="E23" t="s">
        <v>139</v>
      </c>
      <c r="F23" t="s">
        <v>235</v>
      </c>
      <c r="G23">
        <v>2018</v>
      </c>
      <c r="H23" t="s">
        <v>139</v>
      </c>
      <c r="I23" t="s">
        <v>139</v>
      </c>
      <c r="J23" t="s">
        <v>139</v>
      </c>
      <c r="K23" t="s">
        <v>139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233</v>
      </c>
      <c r="C24" t="s">
        <v>162</v>
      </c>
      <c r="D24" t="s">
        <v>139</v>
      </c>
      <c r="E24" t="s">
        <v>139</v>
      </c>
      <c r="F24" t="s">
        <v>235</v>
      </c>
      <c r="G24">
        <v>2018</v>
      </c>
      <c r="H24" t="s">
        <v>139</v>
      </c>
      <c r="I24" t="s">
        <v>139</v>
      </c>
      <c r="J24" t="s">
        <v>139</v>
      </c>
      <c r="K24" t="s">
        <v>139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233</v>
      </c>
      <c r="C25" t="s">
        <v>163</v>
      </c>
      <c r="D25" t="s">
        <v>139</v>
      </c>
      <c r="E25" t="s">
        <v>139</v>
      </c>
      <c r="F25" t="s">
        <v>235</v>
      </c>
      <c r="G25">
        <v>2018</v>
      </c>
      <c r="H25" t="s">
        <v>139</v>
      </c>
      <c r="I25" t="s">
        <v>139</v>
      </c>
      <c r="J25" t="s">
        <v>139</v>
      </c>
      <c r="K25" t="s">
        <v>139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233</v>
      </c>
      <c r="C26" t="s">
        <v>164</v>
      </c>
      <c r="D26" t="s">
        <v>139</v>
      </c>
      <c r="E26" t="s">
        <v>139</v>
      </c>
      <c r="F26" t="s">
        <v>235</v>
      </c>
      <c r="G26">
        <v>2018</v>
      </c>
      <c r="H26" t="s">
        <v>139</v>
      </c>
      <c r="I26" t="s">
        <v>139</v>
      </c>
      <c r="J26" t="s">
        <v>139</v>
      </c>
      <c r="K26" t="s">
        <v>139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233</v>
      </c>
      <c r="C27" t="s">
        <v>165</v>
      </c>
      <c r="D27" t="s">
        <v>139</v>
      </c>
      <c r="E27" t="s">
        <v>139</v>
      </c>
      <c r="F27" t="s">
        <v>235</v>
      </c>
      <c r="G27">
        <v>2018</v>
      </c>
      <c r="H27" t="s">
        <v>139</v>
      </c>
      <c r="I27" t="s">
        <v>139</v>
      </c>
      <c r="J27" t="s">
        <v>139</v>
      </c>
      <c r="K27" t="s">
        <v>139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233</v>
      </c>
      <c r="C28" t="s">
        <v>166</v>
      </c>
      <c r="D28" t="s">
        <v>139</v>
      </c>
      <c r="E28" t="s">
        <v>139</v>
      </c>
      <c r="F28" t="s">
        <v>235</v>
      </c>
      <c r="G28">
        <v>2018</v>
      </c>
      <c r="H28" t="s">
        <v>139</v>
      </c>
      <c r="I28" t="s">
        <v>139</v>
      </c>
      <c r="J28" t="s">
        <v>139</v>
      </c>
      <c r="K28" t="s">
        <v>139</v>
      </c>
      <c r="L28">
        <v>0.9</v>
      </c>
      <c r="M28">
        <v>0.9</v>
      </c>
    </row>
    <row r="29" spans="1:13" x14ac:dyDescent="0.2">
      <c r="A29" t="s">
        <v>77</v>
      </c>
      <c r="B29" t="s">
        <v>233</v>
      </c>
      <c r="C29" t="s">
        <v>167</v>
      </c>
      <c r="D29" t="s">
        <v>139</v>
      </c>
      <c r="E29" t="s">
        <v>139</v>
      </c>
      <c r="F29" t="s">
        <v>235</v>
      </c>
      <c r="G29">
        <v>2018</v>
      </c>
      <c r="H29" t="s">
        <v>139</v>
      </c>
      <c r="I29" t="s">
        <v>139</v>
      </c>
      <c r="J29" t="s">
        <v>139</v>
      </c>
      <c r="K29" t="s">
        <v>139</v>
      </c>
      <c r="L29">
        <v>0.9</v>
      </c>
      <c r="M29">
        <v>0.9</v>
      </c>
    </row>
    <row r="30" spans="1:13" x14ac:dyDescent="0.2">
      <c r="A30" t="s">
        <v>77</v>
      </c>
      <c r="B30" t="s">
        <v>233</v>
      </c>
      <c r="C30" t="s">
        <v>168</v>
      </c>
      <c r="D30" t="s">
        <v>139</v>
      </c>
      <c r="E30" t="s">
        <v>139</v>
      </c>
      <c r="F30" t="s">
        <v>235</v>
      </c>
      <c r="G30">
        <v>2018</v>
      </c>
      <c r="H30" t="s">
        <v>139</v>
      </c>
      <c r="I30" t="s">
        <v>139</v>
      </c>
      <c r="J30" t="s">
        <v>139</v>
      </c>
      <c r="K30" t="s">
        <v>139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233</v>
      </c>
      <c r="C31" t="s">
        <v>169</v>
      </c>
      <c r="D31" t="s">
        <v>139</v>
      </c>
      <c r="E31" t="s">
        <v>139</v>
      </c>
      <c r="F31" t="s">
        <v>235</v>
      </c>
      <c r="G31">
        <v>2018</v>
      </c>
      <c r="H31" t="s">
        <v>139</v>
      </c>
      <c r="I31" t="s">
        <v>139</v>
      </c>
      <c r="J31" t="s">
        <v>139</v>
      </c>
      <c r="K31" t="s">
        <v>139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233</v>
      </c>
      <c r="C32" t="s">
        <v>170</v>
      </c>
      <c r="D32" t="s">
        <v>139</v>
      </c>
      <c r="E32" t="s">
        <v>139</v>
      </c>
      <c r="F32" t="s">
        <v>235</v>
      </c>
      <c r="G32">
        <v>2018</v>
      </c>
      <c r="H32" t="s">
        <v>139</v>
      </c>
      <c r="I32" t="s">
        <v>139</v>
      </c>
      <c r="J32" t="s">
        <v>139</v>
      </c>
      <c r="K32" t="s">
        <v>139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233</v>
      </c>
      <c r="C33" t="s">
        <v>171</v>
      </c>
      <c r="D33" t="s">
        <v>139</v>
      </c>
      <c r="E33" t="s">
        <v>139</v>
      </c>
      <c r="F33" t="s">
        <v>235</v>
      </c>
      <c r="G33">
        <v>2018</v>
      </c>
      <c r="H33" t="s">
        <v>139</v>
      </c>
      <c r="I33" t="s">
        <v>139</v>
      </c>
      <c r="J33" t="s">
        <v>139</v>
      </c>
      <c r="K33" t="s">
        <v>139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233</v>
      </c>
      <c r="C34" t="s">
        <v>172</v>
      </c>
      <c r="D34" t="s">
        <v>139</v>
      </c>
      <c r="E34" t="s">
        <v>139</v>
      </c>
      <c r="F34" t="s">
        <v>235</v>
      </c>
      <c r="G34">
        <v>2018</v>
      </c>
      <c r="H34" t="s">
        <v>139</v>
      </c>
      <c r="I34" t="s">
        <v>139</v>
      </c>
      <c r="J34" t="s">
        <v>139</v>
      </c>
      <c r="K34" t="s">
        <v>139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233</v>
      </c>
      <c r="C35" t="s">
        <v>173</v>
      </c>
      <c r="D35" t="s">
        <v>139</v>
      </c>
      <c r="E35" t="s">
        <v>139</v>
      </c>
      <c r="F35" t="s">
        <v>235</v>
      </c>
      <c r="G35">
        <v>2018</v>
      </c>
      <c r="H35" t="s">
        <v>139</v>
      </c>
      <c r="I35" t="s">
        <v>139</v>
      </c>
      <c r="J35" t="s">
        <v>139</v>
      </c>
      <c r="K35" t="s">
        <v>139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233</v>
      </c>
      <c r="C36" t="s">
        <v>174</v>
      </c>
      <c r="D36" t="s">
        <v>139</v>
      </c>
      <c r="E36" t="s">
        <v>139</v>
      </c>
      <c r="F36" t="s">
        <v>235</v>
      </c>
      <c r="G36">
        <v>2018</v>
      </c>
      <c r="H36" t="s">
        <v>139</v>
      </c>
      <c r="I36" t="s">
        <v>139</v>
      </c>
      <c r="J36" t="s">
        <v>139</v>
      </c>
      <c r="K36" t="s">
        <v>139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233</v>
      </c>
      <c r="C37" t="s">
        <v>175</v>
      </c>
      <c r="D37" t="s">
        <v>139</v>
      </c>
      <c r="E37" t="s">
        <v>139</v>
      </c>
      <c r="F37" t="s">
        <v>235</v>
      </c>
      <c r="G37">
        <v>2018</v>
      </c>
      <c r="H37" t="s">
        <v>139</v>
      </c>
      <c r="I37" t="s">
        <v>139</v>
      </c>
      <c r="J37" t="s">
        <v>139</v>
      </c>
      <c r="K37" t="s">
        <v>139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233</v>
      </c>
      <c r="C38" t="s">
        <v>176</v>
      </c>
      <c r="D38" t="s">
        <v>139</v>
      </c>
      <c r="E38" t="s">
        <v>139</v>
      </c>
      <c r="F38" t="s">
        <v>235</v>
      </c>
      <c r="G38">
        <v>2018</v>
      </c>
      <c r="H38" t="s">
        <v>139</v>
      </c>
      <c r="I38" t="s">
        <v>139</v>
      </c>
      <c r="J38" t="s">
        <v>139</v>
      </c>
      <c r="K38" t="s">
        <v>139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233</v>
      </c>
      <c r="C39" t="s">
        <v>177</v>
      </c>
      <c r="D39" t="s">
        <v>139</v>
      </c>
      <c r="E39" t="s">
        <v>139</v>
      </c>
      <c r="F39" t="s">
        <v>235</v>
      </c>
      <c r="G39">
        <v>2018</v>
      </c>
      <c r="H39" t="s">
        <v>139</v>
      </c>
      <c r="I39" t="s">
        <v>139</v>
      </c>
      <c r="J39" t="s">
        <v>139</v>
      </c>
      <c r="K39" t="s">
        <v>139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233</v>
      </c>
      <c r="C40" t="s">
        <v>178</v>
      </c>
      <c r="D40" t="s">
        <v>139</v>
      </c>
      <c r="E40" t="s">
        <v>139</v>
      </c>
      <c r="F40" t="s">
        <v>235</v>
      </c>
      <c r="G40">
        <v>2018</v>
      </c>
      <c r="H40" t="s">
        <v>139</v>
      </c>
      <c r="I40" t="s">
        <v>139</v>
      </c>
      <c r="J40" t="s">
        <v>139</v>
      </c>
      <c r="K40" t="s">
        <v>139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233</v>
      </c>
      <c r="C41" t="s">
        <v>180</v>
      </c>
      <c r="D41" t="s">
        <v>139</v>
      </c>
      <c r="E41" t="s">
        <v>139</v>
      </c>
      <c r="F41" t="s">
        <v>235</v>
      </c>
      <c r="G41">
        <v>2018</v>
      </c>
      <c r="H41" t="s">
        <v>139</v>
      </c>
      <c r="I41" t="s">
        <v>139</v>
      </c>
      <c r="J41" t="s">
        <v>139</v>
      </c>
      <c r="K41" t="s">
        <v>139</v>
      </c>
      <c r="L41">
        <v>0.9</v>
      </c>
      <c r="M41">
        <v>0.9</v>
      </c>
    </row>
    <row r="42" spans="1:13" x14ac:dyDescent="0.2">
      <c r="A42" t="s">
        <v>77</v>
      </c>
      <c r="B42" t="s">
        <v>233</v>
      </c>
      <c r="C42" t="s">
        <v>181</v>
      </c>
      <c r="D42" t="s">
        <v>139</v>
      </c>
      <c r="E42" t="s">
        <v>139</v>
      </c>
      <c r="F42" t="s">
        <v>235</v>
      </c>
      <c r="G42">
        <v>2018</v>
      </c>
      <c r="H42" t="s">
        <v>139</v>
      </c>
      <c r="I42" t="s">
        <v>139</v>
      </c>
      <c r="J42" t="s">
        <v>139</v>
      </c>
      <c r="K42" t="s">
        <v>139</v>
      </c>
      <c r="L42">
        <v>0.9</v>
      </c>
      <c r="M42">
        <v>0.9</v>
      </c>
    </row>
    <row r="43" spans="1:13" x14ac:dyDescent="0.2">
      <c r="A43" t="s">
        <v>77</v>
      </c>
      <c r="B43" t="s">
        <v>233</v>
      </c>
      <c r="C43" t="s">
        <v>182</v>
      </c>
      <c r="D43" t="s">
        <v>139</v>
      </c>
      <c r="E43" t="s">
        <v>139</v>
      </c>
      <c r="F43" t="s">
        <v>235</v>
      </c>
      <c r="G43">
        <v>2018</v>
      </c>
      <c r="H43" t="s">
        <v>139</v>
      </c>
      <c r="I43" t="s">
        <v>139</v>
      </c>
      <c r="J43" t="s">
        <v>139</v>
      </c>
      <c r="K43" t="s">
        <v>139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233</v>
      </c>
      <c r="C44" t="s">
        <v>183</v>
      </c>
      <c r="D44" t="s">
        <v>139</v>
      </c>
      <c r="E44" t="s">
        <v>139</v>
      </c>
      <c r="F44" t="s">
        <v>235</v>
      </c>
      <c r="G44">
        <v>2018</v>
      </c>
      <c r="H44" t="s">
        <v>139</v>
      </c>
      <c r="I44" t="s">
        <v>139</v>
      </c>
      <c r="J44" t="s">
        <v>139</v>
      </c>
      <c r="K44" t="s">
        <v>139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233</v>
      </c>
      <c r="C45" t="s">
        <v>184</v>
      </c>
      <c r="D45" t="s">
        <v>139</v>
      </c>
      <c r="E45" t="s">
        <v>139</v>
      </c>
      <c r="F45" t="s">
        <v>235</v>
      </c>
      <c r="G45">
        <v>2018</v>
      </c>
      <c r="H45" t="s">
        <v>139</v>
      </c>
      <c r="I45" t="s">
        <v>139</v>
      </c>
      <c r="J45" t="s">
        <v>139</v>
      </c>
      <c r="K45" t="s">
        <v>139</v>
      </c>
      <c r="L45">
        <v>1</v>
      </c>
      <c r="M45">
        <v>1</v>
      </c>
    </row>
    <row r="46" spans="1:13" x14ac:dyDescent="0.2">
      <c r="A46" t="s">
        <v>77</v>
      </c>
      <c r="B46" t="s">
        <v>233</v>
      </c>
      <c r="C46" t="s">
        <v>185</v>
      </c>
      <c r="D46" t="s">
        <v>139</v>
      </c>
      <c r="E46" t="s">
        <v>139</v>
      </c>
      <c r="F46" t="s">
        <v>235</v>
      </c>
      <c r="G46">
        <v>2018</v>
      </c>
      <c r="H46" t="s">
        <v>139</v>
      </c>
      <c r="I46" t="s">
        <v>139</v>
      </c>
      <c r="J46" t="s">
        <v>139</v>
      </c>
      <c r="K46" t="s">
        <v>139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233</v>
      </c>
      <c r="C47" t="s">
        <v>186</v>
      </c>
      <c r="D47" t="s">
        <v>139</v>
      </c>
      <c r="E47" t="s">
        <v>139</v>
      </c>
      <c r="F47" t="s">
        <v>235</v>
      </c>
      <c r="G47">
        <v>2018</v>
      </c>
      <c r="H47" t="s">
        <v>139</v>
      </c>
      <c r="I47" t="s">
        <v>139</v>
      </c>
      <c r="J47" t="s">
        <v>139</v>
      </c>
      <c r="K47" t="s">
        <v>139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233</v>
      </c>
      <c r="C48" t="s">
        <v>187</v>
      </c>
      <c r="D48" t="s">
        <v>139</v>
      </c>
      <c r="E48" t="s">
        <v>139</v>
      </c>
      <c r="F48" t="s">
        <v>235</v>
      </c>
      <c r="G48">
        <v>2018</v>
      </c>
      <c r="H48" t="s">
        <v>139</v>
      </c>
      <c r="I48" t="s">
        <v>139</v>
      </c>
      <c r="J48" t="s">
        <v>139</v>
      </c>
      <c r="K48" t="s">
        <v>139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233</v>
      </c>
      <c r="C49" t="s">
        <v>188</v>
      </c>
      <c r="D49" t="s">
        <v>139</v>
      </c>
      <c r="E49" t="s">
        <v>139</v>
      </c>
      <c r="F49" t="s">
        <v>235</v>
      </c>
      <c r="G49">
        <v>2018</v>
      </c>
      <c r="H49" t="s">
        <v>139</v>
      </c>
      <c r="I49" t="s">
        <v>139</v>
      </c>
      <c r="J49" t="s">
        <v>139</v>
      </c>
      <c r="K49" t="s">
        <v>139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233</v>
      </c>
      <c r="C50" t="s">
        <v>189</v>
      </c>
      <c r="D50" t="s">
        <v>139</v>
      </c>
      <c r="E50" t="s">
        <v>139</v>
      </c>
      <c r="F50" t="s">
        <v>235</v>
      </c>
      <c r="G50">
        <v>2018</v>
      </c>
      <c r="H50" t="s">
        <v>139</v>
      </c>
      <c r="I50" t="s">
        <v>139</v>
      </c>
      <c r="J50" t="s">
        <v>139</v>
      </c>
      <c r="K50" t="s">
        <v>139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233</v>
      </c>
      <c r="C51" t="s">
        <v>190</v>
      </c>
      <c r="D51" t="s">
        <v>139</v>
      </c>
      <c r="E51" t="s">
        <v>139</v>
      </c>
      <c r="F51" t="s">
        <v>235</v>
      </c>
      <c r="G51">
        <v>2018</v>
      </c>
      <c r="H51" t="s">
        <v>139</v>
      </c>
      <c r="I51" t="s">
        <v>139</v>
      </c>
      <c r="J51" t="s">
        <v>139</v>
      </c>
      <c r="K51" t="s">
        <v>139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233</v>
      </c>
      <c r="C52" t="s">
        <v>191</v>
      </c>
      <c r="D52" t="s">
        <v>139</v>
      </c>
      <c r="E52" t="s">
        <v>139</v>
      </c>
      <c r="F52" t="s">
        <v>235</v>
      </c>
      <c r="G52">
        <v>2018</v>
      </c>
      <c r="H52" t="s">
        <v>139</v>
      </c>
      <c r="I52" t="s">
        <v>139</v>
      </c>
      <c r="J52" t="s">
        <v>139</v>
      </c>
      <c r="K52" t="s">
        <v>139</v>
      </c>
      <c r="L52">
        <v>1</v>
      </c>
      <c r="M52">
        <v>1</v>
      </c>
    </row>
    <row r="53" spans="1:13" x14ac:dyDescent="0.2">
      <c r="A53" t="s">
        <v>77</v>
      </c>
      <c r="B53" t="s">
        <v>233</v>
      </c>
      <c r="C53" t="s">
        <v>192</v>
      </c>
      <c r="D53" t="s">
        <v>139</v>
      </c>
      <c r="E53" t="s">
        <v>139</v>
      </c>
      <c r="F53" t="s">
        <v>235</v>
      </c>
      <c r="G53">
        <v>2018</v>
      </c>
      <c r="H53" t="s">
        <v>139</v>
      </c>
      <c r="I53" t="s">
        <v>139</v>
      </c>
      <c r="J53" t="s">
        <v>139</v>
      </c>
      <c r="K53" t="s">
        <v>139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233</v>
      </c>
      <c r="C54" t="s">
        <v>193</v>
      </c>
      <c r="D54" t="s">
        <v>139</v>
      </c>
      <c r="E54" t="s">
        <v>139</v>
      </c>
      <c r="F54" t="s">
        <v>235</v>
      </c>
      <c r="G54">
        <v>2018</v>
      </c>
      <c r="H54" t="s">
        <v>139</v>
      </c>
      <c r="I54" t="s">
        <v>139</v>
      </c>
      <c r="J54" t="s">
        <v>139</v>
      </c>
      <c r="K54" t="s">
        <v>139</v>
      </c>
      <c r="L54">
        <v>1</v>
      </c>
      <c r="M54">
        <v>1</v>
      </c>
    </row>
    <row r="55" spans="1:13" x14ac:dyDescent="0.2">
      <c r="A55" t="s">
        <v>77</v>
      </c>
      <c r="B55" t="s">
        <v>233</v>
      </c>
      <c r="C55" t="s">
        <v>194</v>
      </c>
      <c r="D55" t="s">
        <v>139</v>
      </c>
      <c r="E55" t="s">
        <v>139</v>
      </c>
      <c r="F55" t="s">
        <v>235</v>
      </c>
      <c r="G55">
        <v>2018</v>
      </c>
      <c r="H55" t="s">
        <v>139</v>
      </c>
      <c r="I55" t="s">
        <v>139</v>
      </c>
      <c r="J55" t="s">
        <v>139</v>
      </c>
      <c r="K55" t="s">
        <v>139</v>
      </c>
      <c r="L55">
        <v>0.9</v>
      </c>
      <c r="M55">
        <v>0.9</v>
      </c>
    </row>
    <row r="56" spans="1:13" x14ac:dyDescent="0.2">
      <c r="A56" t="s">
        <v>77</v>
      </c>
      <c r="B56" t="s">
        <v>233</v>
      </c>
      <c r="C56" t="s">
        <v>195</v>
      </c>
      <c r="D56" t="s">
        <v>139</v>
      </c>
      <c r="E56" t="s">
        <v>139</v>
      </c>
      <c r="F56" t="s">
        <v>235</v>
      </c>
      <c r="G56">
        <v>2018</v>
      </c>
      <c r="H56" t="s">
        <v>139</v>
      </c>
      <c r="I56" t="s">
        <v>139</v>
      </c>
      <c r="J56" t="s">
        <v>139</v>
      </c>
      <c r="K56" t="s">
        <v>139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233</v>
      </c>
      <c r="C57" t="s">
        <v>196</v>
      </c>
      <c r="D57" t="s">
        <v>139</v>
      </c>
      <c r="E57" t="s">
        <v>139</v>
      </c>
      <c r="F57" t="s">
        <v>235</v>
      </c>
      <c r="G57">
        <v>2018</v>
      </c>
      <c r="H57" t="s">
        <v>139</v>
      </c>
      <c r="I57" t="s">
        <v>139</v>
      </c>
      <c r="J57" t="s">
        <v>139</v>
      </c>
      <c r="K57" t="s">
        <v>139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233</v>
      </c>
      <c r="C58" t="s">
        <v>197</v>
      </c>
      <c r="D58" t="s">
        <v>139</v>
      </c>
      <c r="E58" t="s">
        <v>139</v>
      </c>
      <c r="F58" t="s">
        <v>235</v>
      </c>
      <c r="G58">
        <v>2018</v>
      </c>
      <c r="H58" t="s">
        <v>139</v>
      </c>
      <c r="I58" t="s">
        <v>139</v>
      </c>
      <c r="J58" t="s">
        <v>139</v>
      </c>
      <c r="K58" t="s">
        <v>139</v>
      </c>
      <c r="L58">
        <v>1</v>
      </c>
      <c r="M58">
        <v>1</v>
      </c>
    </row>
    <row r="59" spans="1:13" x14ac:dyDescent="0.2">
      <c r="A59" t="s">
        <v>77</v>
      </c>
      <c r="B59" t="s">
        <v>233</v>
      </c>
      <c r="C59" t="s">
        <v>198</v>
      </c>
      <c r="D59" t="s">
        <v>139</v>
      </c>
      <c r="E59" t="s">
        <v>139</v>
      </c>
      <c r="F59" t="s">
        <v>235</v>
      </c>
      <c r="G59">
        <v>2018</v>
      </c>
      <c r="H59" t="s">
        <v>139</v>
      </c>
      <c r="I59" t="s">
        <v>139</v>
      </c>
      <c r="J59" t="s">
        <v>139</v>
      </c>
      <c r="K59" t="s">
        <v>139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233</v>
      </c>
      <c r="C60" t="s">
        <v>199</v>
      </c>
      <c r="D60" t="s">
        <v>139</v>
      </c>
      <c r="E60" t="s">
        <v>139</v>
      </c>
      <c r="F60" t="s">
        <v>235</v>
      </c>
      <c r="G60">
        <v>2018</v>
      </c>
      <c r="H60" t="s">
        <v>139</v>
      </c>
      <c r="I60" t="s">
        <v>139</v>
      </c>
      <c r="J60" t="s">
        <v>139</v>
      </c>
      <c r="K60" t="s">
        <v>139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233</v>
      </c>
      <c r="C61" t="s">
        <v>200</v>
      </c>
      <c r="D61" t="s">
        <v>139</v>
      </c>
      <c r="E61" t="s">
        <v>139</v>
      </c>
      <c r="F61" t="s">
        <v>235</v>
      </c>
      <c r="G61">
        <v>2018</v>
      </c>
      <c r="H61" t="s">
        <v>139</v>
      </c>
      <c r="I61" t="s">
        <v>139</v>
      </c>
      <c r="J61" t="s">
        <v>139</v>
      </c>
      <c r="K61" t="s">
        <v>139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233</v>
      </c>
      <c r="C62" t="s">
        <v>201</v>
      </c>
      <c r="D62" t="s">
        <v>139</v>
      </c>
      <c r="E62" t="s">
        <v>139</v>
      </c>
      <c r="F62" t="s">
        <v>235</v>
      </c>
      <c r="G62">
        <v>2018</v>
      </c>
      <c r="H62" t="s">
        <v>139</v>
      </c>
      <c r="I62" t="s">
        <v>139</v>
      </c>
      <c r="J62" t="s">
        <v>139</v>
      </c>
      <c r="K62" t="s">
        <v>139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233</v>
      </c>
      <c r="C63" t="s">
        <v>202</v>
      </c>
      <c r="D63" t="s">
        <v>139</v>
      </c>
      <c r="E63" t="s">
        <v>139</v>
      </c>
      <c r="F63" t="s">
        <v>235</v>
      </c>
      <c r="G63">
        <v>2018</v>
      </c>
      <c r="H63" t="s">
        <v>139</v>
      </c>
      <c r="I63" t="s">
        <v>139</v>
      </c>
      <c r="J63" t="s">
        <v>139</v>
      </c>
      <c r="K63" t="s">
        <v>139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233</v>
      </c>
      <c r="C64" t="s">
        <v>203</v>
      </c>
      <c r="D64" t="s">
        <v>139</v>
      </c>
      <c r="E64" t="s">
        <v>139</v>
      </c>
      <c r="F64" t="s">
        <v>235</v>
      </c>
      <c r="G64">
        <v>2018</v>
      </c>
      <c r="H64" t="s">
        <v>139</v>
      </c>
      <c r="I64" t="s">
        <v>139</v>
      </c>
      <c r="J64" t="s">
        <v>139</v>
      </c>
      <c r="K64" t="s">
        <v>139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233</v>
      </c>
      <c r="C65" t="s">
        <v>204</v>
      </c>
      <c r="D65" t="s">
        <v>139</v>
      </c>
      <c r="E65" t="s">
        <v>139</v>
      </c>
      <c r="F65" t="s">
        <v>235</v>
      </c>
      <c r="G65">
        <v>2018</v>
      </c>
      <c r="H65" t="s">
        <v>139</v>
      </c>
      <c r="I65" t="s">
        <v>139</v>
      </c>
      <c r="J65" t="s">
        <v>139</v>
      </c>
      <c r="K65" t="s">
        <v>139</v>
      </c>
      <c r="L65">
        <v>1</v>
      </c>
      <c r="M65">
        <v>1</v>
      </c>
    </row>
    <row r="66" spans="1:13" x14ac:dyDescent="0.2">
      <c r="A66" t="s">
        <v>77</v>
      </c>
      <c r="B66" t="s">
        <v>233</v>
      </c>
      <c r="C66" t="s">
        <v>205</v>
      </c>
      <c r="D66" t="s">
        <v>139</v>
      </c>
      <c r="E66" t="s">
        <v>139</v>
      </c>
      <c r="F66" t="s">
        <v>235</v>
      </c>
      <c r="G66">
        <v>2018</v>
      </c>
      <c r="H66" t="s">
        <v>139</v>
      </c>
      <c r="I66" t="s">
        <v>139</v>
      </c>
      <c r="J66" t="s">
        <v>139</v>
      </c>
      <c r="K66" t="s">
        <v>139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233</v>
      </c>
      <c r="C67" t="s">
        <v>206</v>
      </c>
      <c r="D67" t="s">
        <v>139</v>
      </c>
      <c r="E67" t="s">
        <v>139</v>
      </c>
      <c r="F67" t="s">
        <v>235</v>
      </c>
      <c r="G67">
        <v>2018</v>
      </c>
      <c r="H67" t="s">
        <v>139</v>
      </c>
      <c r="I67" t="s">
        <v>139</v>
      </c>
      <c r="J67" t="s">
        <v>139</v>
      </c>
      <c r="K67" t="s">
        <v>139</v>
      </c>
      <c r="L67">
        <v>0.9</v>
      </c>
      <c r="M67">
        <v>0.9</v>
      </c>
    </row>
    <row r="68" spans="1:13" x14ac:dyDescent="0.2">
      <c r="A68" t="s">
        <v>77</v>
      </c>
      <c r="B68" t="s">
        <v>233</v>
      </c>
      <c r="C68" t="s">
        <v>207</v>
      </c>
      <c r="D68" t="s">
        <v>139</v>
      </c>
      <c r="E68" t="s">
        <v>139</v>
      </c>
      <c r="F68" t="s">
        <v>235</v>
      </c>
      <c r="G68">
        <v>2018</v>
      </c>
      <c r="H68" t="s">
        <v>139</v>
      </c>
      <c r="I68" t="s">
        <v>139</v>
      </c>
      <c r="J68" t="s">
        <v>139</v>
      </c>
      <c r="K68" t="s">
        <v>139</v>
      </c>
      <c r="L68">
        <v>0.9</v>
      </c>
      <c r="M68">
        <v>0.9</v>
      </c>
    </row>
    <row r="69" spans="1:13" x14ac:dyDescent="0.2">
      <c r="A69" t="s">
        <v>77</v>
      </c>
      <c r="B69" t="s">
        <v>233</v>
      </c>
      <c r="C69" t="s">
        <v>208</v>
      </c>
      <c r="D69" t="s">
        <v>139</v>
      </c>
      <c r="E69" t="s">
        <v>139</v>
      </c>
      <c r="F69" t="s">
        <v>235</v>
      </c>
      <c r="G69">
        <v>2018</v>
      </c>
      <c r="H69" t="s">
        <v>139</v>
      </c>
      <c r="I69" t="s">
        <v>139</v>
      </c>
      <c r="J69" t="s">
        <v>139</v>
      </c>
      <c r="K69" t="s">
        <v>139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233</v>
      </c>
      <c r="C70" t="s">
        <v>209</v>
      </c>
      <c r="D70" t="s">
        <v>139</v>
      </c>
      <c r="E70" t="s">
        <v>139</v>
      </c>
      <c r="F70" t="s">
        <v>235</v>
      </c>
      <c r="G70">
        <v>2018</v>
      </c>
      <c r="H70" t="s">
        <v>139</v>
      </c>
      <c r="I70" t="s">
        <v>139</v>
      </c>
      <c r="J70" t="s">
        <v>139</v>
      </c>
      <c r="K70" t="s">
        <v>139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233</v>
      </c>
      <c r="C71" t="s">
        <v>210</v>
      </c>
      <c r="D71" t="s">
        <v>139</v>
      </c>
      <c r="E71" t="s">
        <v>139</v>
      </c>
      <c r="F71" t="s">
        <v>235</v>
      </c>
      <c r="G71">
        <v>2018</v>
      </c>
      <c r="H71" t="s">
        <v>139</v>
      </c>
      <c r="I71" t="s">
        <v>139</v>
      </c>
      <c r="J71" t="s">
        <v>139</v>
      </c>
      <c r="K71" t="s">
        <v>139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233</v>
      </c>
      <c r="C72" t="s">
        <v>211</v>
      </c>
      <c r="D72" t="s">
        <v>139</v>
      </c>
      <c r="E72" t="s">
        <v>139</v>
      </c>
      <c r="F72" t="s">
        <v>235</v>
      </c>
      <c r="G72">
        <v>2018</v>
      </c>
      <c r="H72" t="s">
        <v>139</v>
      </c>
      <c r="I72" t="s">
        <v>139</v>
      </c>
      <c r="J72" t="s">
        <v>139</v>
      </c>
      <c r="K72" t="s">
        <v>139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233</v>
      </c>
      <c r="C73" t="s">
        <v>212</v>
      </c>
      <c r="D73" t="s">
        <v>139</v>
      </c>
      <c r="E73" t="s">
        <v>139</v>
      </c>
      <c r="F73" t="s">
        <v>235</v>
      </c>
      <c r="G73">
        <v>2018</v>
      </c>
      <c r="H73" t="s">
        <v>139</v>
      </c>
      <c r="I73" t="s">
        <v>139</v>
      </c>
      <c r="J73" t="s">
        <v>139</v>
      </c>
      <c r="K73" t="s">
        <v>139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233</v>
      </c>
      <c r="C74" t="s">
        <v>213</v>
      </c>
      <c r="D74" t="s">
        <v>139</v>
      </c>
      <c r="E74" t="s">
        <v>139</v>
      </c>
      <c r="F74" t="s">
        <v>235</v>
      </c>
      <c r="G74">
        <v>2018</v>
      </c>
      <c r="H74" t="s">
        <v>139</v>
      </c>
      <c r="I74" t="s">
        <v>139</v>
      </c>
      <c r="J74" t="s">
        <v>139</v>
      </c>
      <c r="K74" t="s">
        <v>139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233</v>
      </c>
      <c r="C75" t="s">
        <v>214</v>
      </c>
      <c r="D75" t="s">
        <v>139</v>
      </c>
      <c r="E75" t="s">
        <v>139</v>
      </c>
      <c r="F75" t="s">
        <v>235</v>
      </c>
      <c r="G75">
        <v>2018</v>
      </c>
      <c r="H75" t="s">
        <v>139</v>
      </c>
      <c r="I75" t="s">
        <v>139</v>
      </c>
      <c r="J75" t="s">
        <v>139</v>
      </c>
      <c r="K75" t="s">
        <v>139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233</v>
      </c>
      <c r="C76" t="s">
        <v>215</v>
      </c>
      <c r="D76" t="s">
        <v>139</v>
      </c>
      <c r="E76" t="s">
        <v>139</v>
      </c>
      <c r="F76" t="s">
        <v>235</v>
      </c>
      <c r="G76">
        <v>2018</v>
      </c>
      <c r="H76" t="s">
        <v>139</v>
      </c>
      <c r="I76" t="s">
        <v>139</v>
      </c>
      <c r="J76" t="s">
        <v>139</v>
      </c>
      <c r="K76" t="s">
        <v>139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233</v>
      </c>
      <c r="C77" t="s">
        <v>216</v>
      </c>
      <c r="D77" t="s">
        <v>139</v>
      </c>
      <c r="E77" t="s">
        <v>139</v>
      </c>
      <c r="F77" t="s">
        <v>235</v>
      </c>
      <c r="G77">
        <v>2018</v>
      </c>
      <c r="H77" t="s">
        <v>139</v>
      </c>
      <c r="I77" t="s">
        <v>139</v>
      </c>
      <c r="J77" t="s">
        <v>139</v>
      </c>
      <c r="K77" t="s">
        <v>139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233</v>
      </c>
      <c r="C78" t="s">
        <v>217</v>
      </c>
      <c r="D78" t="s">
        <v>139</v>
      </c>
      <c r="E78" t="s">
        <v>139</v>
      </c>
      <c r="F78" t="s">
        <v>235</v>
      </c>
      <c r="G78">
        <v>2018</v>
      </c>
      <c r="H78" t="s">
        <v>139</v>
      </c>
      <c r="I78" t="s">
        <v>139</v>
      </c>
      <c r="J78" t="s">
        <v>139</v>
      </c>
      <c r="K78" t="s">
        <v>139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233</v>
      </c>
      <c r="C79" t="s">
        <v>218</v>
      </c>
      <c r="D79" t="s">
        <v>139</v>
      </c>
      <c r="E79" t="s">
        <v>139</v>
      </c>
      <c r="F79" t="s">
        <v>235</v>
      </c>
      <c r="G79">
        <v>2018</v>
      </c>
      <c r="H79" t="s">
        <v>139</v>
      </c>
      <c r="I79" t="s">
        <v>139</v>
      </c>
      <c r="J79" t="s">
        <v>139</v>
      </c>
      <c r="K79" t="s">
        <v>139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225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226</v>
      </c>
      <c r="D3" t="s">
        <v>139</v>
      </c>
      <c r="E3" t="s">
        <v>140</v>
      </c>
      <c r="F3" t="s">
        <v>139</v>
      </c>
      <c r="G3">
        <v>2018</v>
      </c>
      <c r="H3" t="s">
        <v>139</v>
      </c>
      <c r="I3" t="s">
        <v>139</v>
      </c>
      <c r="J3" t="s">
        <v>139</v>
      </c>
      <c r="K3" t="s">
        <v>139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227</v>
      </c>
      <c r="D4" t="s">
        <v>139</v>
      </c>
      <c r="E4" t="s">
        <v>140</v>
      </c>
      <c r="F4" t="s">
        <v>139</v>
      </c>
      <c r="G4">
        <v>2018</v>
      </c>
      <c r="H4" t="s">
        <v>139</v>
      </c>
      <c r="I4" t="s">
        <v>139</v>
      </c>
      <c r="J4" t="s">
        <v>139</v>
      </c>
      <c r="K4" t="s">
        <v>139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224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s="38" t="s">
        <v>221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222</v>
      </c>
      <c r="D3" t="s">
        <v>139</v>
      </c>
      <c r="E3" t="s">
        <v>140</v>
      </c>
      <c r="F3" t="s">
        <v>139</v>
      </c>
      <c r="G3">
        <v>2018</v>
      </c>
      <c r="H3" t="s">
        <v>139</v>
      </c>
      <c r="I3" t="s">
        <v>139</v>
      </c>
      <c r="J3" t="s">
        <v>139</v>
      </c>
      <c r="K3" t="s">
        <v>139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223</v>
      </c>
      <c r="D4" t="s">
        <v>139</v>
      </c>
      <c r="E4" t="s">
        <v>140</v>
      </c>
      <c r="F4" t="s">
        <v>139</v>
      </c>
      <c r="G4">
        <v>2018</v>
      </c>
      <c r="H4" t="s">
        <v>139</v>
      </c>
      <c r="I4" t="s">
        <v>139</v>
      </c>
      <c r="J4" t="s">
        <v>139</v>
      </c>
      <c r="K4" t="s">
        <v>139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220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219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180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181</v>
      </c>
      <c r="D3" t="s">
        <v>139</v>
      </c>
      <c r="E3" t="s">
        <v>140</v>
      </c>
      <c r="F3" t="s">
        <v>139</v>
      </c>
      <c r="G3">
        <v>2018</v>
      </c>
      <c r="H3" t="s">
        <v>139</v>
      </c>
      <c r="I3" t="s">
        <v>139</v>
      </c>
      <c r="J3" t="s">
        <v>139</v>
      </c>
      <c r="K3" t="s">
        <v>139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182</v>
      </c>
      <c r="D4" t="s">
        <v>139</v>
      </c>
      <c r="E4" t="s">
        <v>140</v>
      </c>
      <c r="F4" t="s">
        <v>139</v>
      </c>
      <c r="G4">
        <v>2018</v>
      </c>
      <c r="H4" t="s">
        <v>139</v>
      </c>
      <c r="I4" t="s">
        <v>139</v>
      </c>
      <c r="J4" t="s">
        <v>139</v>
      </c>
      <c r="K4" t="s">
        <v>139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183</v>
      </c>
      <c r="D5" t="s">
        <v>139</v>
      </c>
      <c r="E5" t="s">
        <v>140</v>
      </c>
      <c r="F5" t="s">
        <v>139</v>
      </c>
      <c r="G5">
        <v>2018</v>
      </c>
      <c r="H5" t="s">
        <v>139</v>
      </c>
      <c r="I5" t="s">
        <v>139</v>
      </c>
      <c r="J5" t="s">
        <v>139</v>
      </c>
      <c r="K5" t="s">
        <v>139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184</v>
      </c>
      <c r="D6" t="s">
        <v>139</v>
      </c>
      <c r="E6" t="s">
        <v>140</v>
      </c>
      <c r="F6" t="s">
        <v>139</v>
      </c>
      <c r="G6">
        <v>2018</v>
      </c>
      <c r="H6" t="s">
        <v>139</v>
      </c>
      <c r="I6" t="s">
        <v>139</v>
      </c>
      <c r="J6" t="s">
        <v>139</v>
      </c>
      <c r="K6" t="s">
        <v>139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185</v>
      </c>
      <c r="D7" t="s">
        <v>139</v>
      </c>
      <c r="E7" t="s">
        <v>140</v>
      </c>
      <c r="F7" t="s">
        <v>139</v>
      </c>
      <c r="G7">
        <v>2018</v>
      </c>
      <c r="H7" t="s">
        <v>139</v>
      </c>
      <c r="I7" t="s">
        <v>139</v>
      </c>
      <c r="J7" t="s">
        <v>139</v>
      </c>
      <c r="K7" t="s">
        <v>139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186</v>
      </c>
      <c r="D8" t="s">
        <v>139</v>
      </c>
      <c r="E8" t="s">
        <v>140</v>
      </c>
      <c r="F8" t="s">
        <v>139</v>
      </c>
      <c r="G8">
        <v>2018</v>
      </c>
      <c r="H8" t="s">
        <v>139</v>
      </c>
      <c r="I8" t="s">
        <v>139</v>
      </c>
      <c r="J8" t="s">
        <v>139</v>
      </c>
      <c r="K8" t="s">
        <v>139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187</v>
      </c>
      <c r="D9" t="s">
        <v>139</v>
      </c>
      <c r="E9" t="s">
        <v>140</v>
      </c>
      <c r="F9" t="s">
        <v>139</v>
      </c>
      <c r="G9">
        <v>2018</v>
      </c>
      <c r="H9" t="s">
        <v>139</v>
      </c>
      <c r="I9" t="s">
        <v>139</v>
      </c>
      <c r="J9" t="s">
        <v>139</v>
      </c>
      <c r="K9" t="s">
        <v>139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188</v>
      </c>
      <c r="D10" t="s">
        <v>139</v>
      </c>
      <c r="E10" t="s">
        <v>140</v>
      </c>
      <c r="F10" t="s">
        <v>139</v>
      </c>
      <c r="G10">
        <v>2018</v>
      </c>
      <c r="H10" t="s">
        <v>139</v>
      </c>
      <c r="I10" t="s">
        <v>139</v>
      </c>
      <c r="J10" t="s">
        <v>139</v>
      </c>
      <c r="K10" t="s">
        <v>139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189</v>
      </c>
      <c r="D11" t="s">
        <v>139</v>
      </c>
      <c r="E11" t="s">
        <v>140</v>
      </c>
      <c r="F11" t="s">
        <v>139</v>
      </c>
      <c r="G11">
        <v>2018</v>
      </c>
      <c r="H11" t="s">
        <v>139</v>
      </c>
      <c r="I11" t="s">
        <v>139</v>
      </c>
      <c r="J11" t="s">
        <v>139</v>
      </c>
      <c r="K11" t="s">
        <v>139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190</v>
      </c>
      <c r="D12" t="s">
        <v>139</v>
      </c>
      <c r="E12" t="s">
        <v>140</v>
      </c>
      <c r="F12" t="s">
        <v>139</v>
      </c>
      <c r="G12">
        <v>2018</v>
      </c>
      <c r="H12" t="s">
        <v>139</v>
      </c>
      <c r="I12" t="s">
        <v>139</v>
      </c>
      <c r="J12" t="s">
        <v>139</v>
      </c>
      <c r="K12" t="s">
        <v>139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191</v>
      </c>
      <c r="D13" t="s">
        <v>139</v>
      </c>
      <c r="E13" t="s">
        <v>140</v>
      </c>
      <c r="F13" t="s">
        <v>139</v>
      </c>
      <c r="G13">
        <v>2018</v>
      </c>
      <c r="H13" t="s">
        <v>139</v>
      </c>
      <c r="I13" t="s">
        <v>139</v>
      </c>
      <c r="J13" t="s">
        <v>139</v>
      </c>
      <c r="K13" t="s">
        <v>139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192</v>
      </c>
      <c r="D14" t="s">
        <v>139</v>
      </c>
      <c r="E14" t="s">
        <v>140</v>
      </c>
      <c r="F14" t="s">
        <v>139</v>
      </c>
      <c r="G14">
        <v>2018</v>
      </c>
      <c r="H14" t="s">
        <v>139</v>
      </c>
      <c r="I14" t="s">
        <v>139</v>
      </c>
      <c r="J14" t="s">
        <v>139</v>
      </c>
      <c r="K14" t="s">
        <v>139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193</v>
      </c>
      <c r="D15" t="s">
        <v>139</v>
      </c>
      <c r="E15" t="s">
        <v>140</v>
      </c>
      <c r="F15" t="s">
        <v>139</v>
      </c>
      <c r="G15">
        <v>2018</v>
      </c>
      <c r="H15" t="s">
        <v>139</v>
      </c>
      <c r="I15" t="s">
        <v>139</v>
      </c>
      <c r="J15" t="s">
        <v>139</v>
      </c>
      <c r="K15" t="s">
        <v>139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194</v>
      </c>
      <c r="D16" t="s">
        <v>139</v>
      </c>
      <c r="E16" t="s">
        <v>140</v>
      </c>
      <c r="F16" t="s">
        <v>139</v>
      </c>
      <c r="G16">
        <v>2018</v>
      </c>
      <c r="H16" t="s">
        <v>139</v>
      </c>
      <c r="I16" t="s">
        <v>139</v>
      </c>
      <c r="J16" t="s">
        <v>139</v>
      </c>
      <c r="K16" t="s">
        <v>139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195</v>
      </c>
      <c r="D17" t="s">
        <v>139</v>
      </c>
      <c r="E17" t="s">
        <v>140</v>
      </c>
      <c r="F17" t="s">
        <v>139</v>
      </c>
      <c r="G17">
        <v>2018</v>
      </c>
      <c r="H17" t="s">
        <v>139</v>
      </c>
      <c r="I17" t="s">
        <v>139</v>
      </c>
      <c r="J17" t="s">
        <v>139</v>
      </c>
      <c r="K17" t="s">
        <v>139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196</v>
      </c>
      <c r="D18" t="s">
        <v>139</v>
      </c>
      <c r="E18" t="s">
        <v>140</v>
      </c>
      <c r="F18" t="s">
        <v>139</v>
      </c>
      <c r="G18">
        <v>2018</v>
      </c>
      <c r="H18" t="s">
        <v>139</v>
      </c>
      <c r="I18" t="s">
        <v>139</v>
      </c>
      <c r="J18" t="s">
        <v>139</v>
      </c>
      <c r="K18" t="s">
        <v>139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197</v>
      </c>
      <c r="D19" t="s">
        <v>139</v>
      </c>
      <c r="E19" t="s">
        <v>140</v>
      </c>
      <c r="F19" t="s">
        <v>139</v>
      </c>
      <c r="G19">
        <v>2018</v>
      </c>
      <c r="H19" t="s">
        <v>139</v>
      </c>
      <c r="I19" t="s">
        <v>139</v>
      </c>
      <c r="J19" t="s">
        <v>139</v>
      </c>
      <c r="K19" t="s">
        <v>139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198</v>
      </c>
      <c r="D20" t="s">
        <v>139</v>
      </c>
      <c r="E20" t="s">
        <v>140</v>
      </c>
      <c r="F20" t="s">
        <v>139</v>
      </c>
      <c r="G20">
        <v>2018</v>
      </c>
      <c r="H20" t="s">
        <v>139</v>
      </c>
      <c r="I20" t="s">
        <v>139</v>
      </c>
      <c r="J20" t="s">
        <v>139</v>
      </c>
      <c r="K20" t="s">
        <v>139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199</v>
      </c>
      <c r="D21" t="s">
        <v>139</v>
      </c>
      <c r="E21" t="s">
        <v>140</v>
      </c>
      <c r="F21" t="s">
        <v>139</v>
      </c>
      <c r="G21">
        <v>2018</v>
      </c>
      <c r="H21" t="s">
        <v>139</v>
      </c>
      <c r="I21" t="s">
        <v>139</v>
      </c>
      <c r="J21" t="s">
        <v>139</v>
      </c>
      <c r="K21" t="s">
        <v>139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200</v>
      </c>
      <c r="D22" t="s">
        <v>139</v>
      </c>
      <c r="E22" t="s">
        <v>140</v>
      </c>
      <c r="F22" t="s">
        <v>139</v>
      </c>
      <c r="G22">
        <v>2018</v>
      </c>
      <c r="H22" t="s">
        <v>139</v>
      </c>
      <c r="I22" t="s">
        <v>139</v>
      </c>
      <c r="J22" t="s">
        <v>139</v>
      </c>
      <c r="K22" t="s">
        <v>139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201</v>
      </c>
      <c r="D23" t="s">
        <v>139</v>
      </c>
      <c r="E23" t="s">
        <v>140</v>
      </c>
      <c r="F23" t="s">
        <v>139</v>
      </c>
      <c r="G23">
        <v>2018</v>
      </c>
      <c r="H23" t="s">
        <v>139</v>
      </c>
      <c r="I23" t="s">
        <v>139</v>
      </c>
      <c r="J23" t="s">
        <v>139</v>
      </c>
      <c r="K23" t="s">
        <v>139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202</v>
      </c>
      <c r="D24" t="s">
        <v>139</v>
      </c>
      <c r="E24" t="s">
        <v>140</v>
      </c>
      <c r="F24" t="s">
        <v>139</v>
      </c>
      <c r="G24">
        <v>2018</v>
      </c>
      <c r="H24" t="s">
        <v>139</v>
      </c>
      <c r="I24" t="s">
        <v>139</v>
      </c>
      <c r="J24" t="s">
        <v>139</v>
      </c>
      <c r="K24" t="s">
        <v>139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203</v>
      </c>
      <c r="D25" t="s">
        <v>139</v>
      </c>
      <c r="E25" t="s">
        <v>140</v>
      </c>
      <c r="F25" t="s">
        <v>139</v>
      </c>
      <c r="G25">
        <v>2018</v>
      </c>
      <c r="H25" t="s">
        <v>139</v>
      </c>
      <c r="I25" t="s">
        <v>139</v>
      </c>
      <c r="J25" t="s">
        <v>139</v>
      </c>
      <c r="K25" t="s">
        <v>139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204</v>
      </c>
      <c r="D26" t="s">
        <v>139</v>
      </c>
      <c r="E26" t="s">
        <v>140</v>
      </c>
      <c r="F26" t="s">
        <v>139</v>
      </c>
      <c r="G26">
        <v>2018</v>
      </c>
      <c r="H26" t="s">
        <v>139</v>
      </c>
      <c r="I26" t="s">
        <v>139</v>
      </c>
      <c r="J26" t="s">
        <v>139</v>
      </c>
      <c r="K26" t="s">
        <v>139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205</v>
      </c>
      <c r="D27" t="s">
        <v>139</v>
      </c>
      <c r="E27" t="s">
        <v>140</v>
      </c>
      <c r="F27" t="s">
        <v>139</v>
      </c>
      <c r="G27">
        <v>2018</v>
      </c>
      <c r="H27" t="s">
        <v>139</v>
      </c>
      <c r="I27" t="s">
        <v>139</v>
      </c>
      <c r="J27" t="s">
        <v>139</v>
      </c>
      <c r="K27" t="s">
        <v>139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206</v>
      </c>
      <c r="D28" t="s">
        <v>139</v>
      </c>
      <c r="E28" t="s">
        <v>140</v>
      </c>
      <c r="F28" t="s">
        <v>139</v>
      </c>
      <c r="G28">
        <v>2018</v>
      </c>
      <c r="H28" t="s">
        <v>139</v>
      </c>
      <c r="I28" t="s">
        <v>139</v>
      </c>
      <c r="J28" t="s">
        <v>139</v>
      </c>
      <c r="K28" t="s">
        <v>139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207</v>
      </c>
      <c r="D29" t="s">
        <v>139</v>
      </c>
      <c r="E29" t="s">
        <v>140</v>
      </c>
      <c r="F29" t="s">
        <v>139</v>
      </c>
      <c r="G29">
        <v>2018</v>
      </c>
      <c r="H29" t="s">
        <v>139</v>
      </c>
      <c r="I29" t="s">
        <v>139</v>
      </c>
      <c r="J29" t="s">
        <v>139</v>
      </c>
      <c r="K29" t="s">
        <v>139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208</v>
      </c>
      <c r="D30" t="s">
        <v>139</v>
      </c>
      <c r="E30" t="s">
        <v>140</v>
      </c>
      <c r="F30" t="s">
        <v>139</v>
      </c>
      <c r="G30">
        <v>2018</v>
      </c>
      <c r="H30" t="s">
        <v>139</v>
      </c>
      <c r="I30" t="s">
        <v>139</v>
      </c>
      <c r="J30" t="s">
        <v>139</v>
      </c>
      <c r="K30" t="s">
        <v>139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209</v>
      </c>
      <c r="D31" t="s">
        <v>139</v>
      </c>
      <c r="E31" t="s">
        <v>140</v>
      </c>
      <c r="F31" t="s">
        <v>139</v>
      </c>
      <c r="G31">
        <v>2018</v>
      </c>
      <c r="H31" t="s">
        <v>139</v>
      </c>
      <c r="I31" t="s">
        <v>139</v>
      </c>
      <c r="J31" t="s">
        <v>139</v>
      </c>
      <c r="K31" t="s">
        <v>139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210</v>
      </c>
      <c r="D32" t="s">
        <v>139</v>
      </c>
      <c r="E32" t="s">
        <v>140</v>
      </c>
      <c r="F32" t="s">
        <v>139</v>
      </c>
      <c r="G32">
        <v>2018</v>
      </c>
      <c r="H32" t="s">
        <v>139</v>
      </c>
      <c r="I32" t="s">
        <v>139</v>
      </c>
      <c r="J32" t="s">
        <v>139</v>
      </c>
      <c r="K32" t="s">
        <v>139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211</v>
      </c>
      <c r="D33" t="s">
        <v>139</v>
      </c>
      <c r="E33" t="s">
        <v>140</v>
      </c>
      <c r="F33" t="s">
        <v>139</v>
      </c>
      <c r="G33">
        <v>2018</v>
      </c>
      <c r="H33" t="s">
        <v>139</v>
      </c>
      <c r="I33" t="s">
        <v>139</v>
      </c>
      <c r="J33" t="s">
        <v>139</v>
      </c>
      <c r="K33" t="s">
        <v>139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212</v>
      </c>
      <c r="D34" t="s">
        <v>139</v>
      </c>
      <c r="E34" t="s">
        <v>140</v>
      </c>
      <c r="F34" t="s">
        <v>139</v>
      </c>
      <c r="G34">
        <v>2018</v>
      </c>
      <c r="H34" t="s">
        <v>139</v>
      </c>
      <c r="I34" t="s">
        <v>139</v>
      </c>
      <c r="J34" t="s">
        <v>139</v>
      </c>
      <c r="K34" t="s">
        <v>139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213</v>
      </c>
      <c r="D35" t="s">
        <v>139</v>
      </c>
      <c r="E35" t="s">
        <v>140</v>
      </c>
      <c r="F35" t="s">
        <v>139</v>
      </c>
      <c r="G35">
        <v>2018</v>
      </c>
      <c r="H35" t="s">
        <v>139</v>
      </c>
      <c r="I35" t="s">
        <v>139</v>
      </c>
      <c r="J35" t="s">
        <v>139</v>
      </c>
      <c r="K35" t="s">
        <v>139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214</v>
      </c>
      <c r="D36" t="s">
        <v>139</v>
      </c>
      <c r="E36" t="s">
        <v>140</v>
      </c>
      <c r="F36" t="s">
        <v>139</v>
      </c>
      <c r="G36">
        <v>2018</v>
      </c>
      <c r="H36" t="s">
        <v>139</v>
      </c>
      <c r="I36" t="s">
        <v>139</v>
      </c>
      <c r="J36" t="s">
        <v>139</v>
      </c>
      <c r="K36" t="s">
        <v>139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215</v>
      </c>
      <c r="D37" t="s">
        <v>139</v>
      </c>
      <c r="E37" t="s">
        <v>140</v>
      </c>
      <c r="F37" t="s">
        <v>139</v>
      </c>
      <c r="G37">
        <v>2018</v>
      </c>
      <c r="H37" t="s">
        <v>139</v>
      </c>
      <c r="I37" t="s">
        <v>139</v>
      </c>
      <c r="J37" t="s">
        <v>139</v>
      </c>
      <c r="K37" t="s">
        <v>139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216</v>
      </c>
      <c r="D38" t="s">
        <v>139</v>
      </c>
      <c r="E38" t="s">
        <v>140</v>
      </c>
      <c r="F38" t="s">
        <v>139</v>
      </c>
      <c r="G38">
        <v>2018</v>
      </c>
      <c r="H38" t="s">
        <v>139</v>
      </c>
      <c r="I38" t="s">
        <v>139</v>
      </c>
      <c r="J38" t="s">
        <v>139</v>
      </c>
      <c r="K38" t="s">
        <v>139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217</v>
      </c>
      <c r="D39" t="s">
        <v>139</v>
      </c>
      <c r="E39" t="s">
        <v>140</v>
      </c>
      <c r="F39" t="s">
        <v>139</v>
      </c>
      <c r="G39">
        <v>2018</v>
      </c>
      <c r="H39" t="s">
        <v>139</v>
      </c>
      <c r="I39" t="s">
        <v>139</v>
      </c>
      <c r="J39" t="s">
        <v>139</v>
      </c>
      <c r="K39" t="s">
        <v>139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218</v>
      </c>
      <c r="D40" t="s">
        <v>139</v>
      </c>
      <c r="E40" t="s">
        <v>140</v>
      </c>
      <c r="F40" t="s">
        <v>139</v>
      </c>
      <c r="G40">
        <v>2018</v>
      </c>
      <c r="H40" t="s">
        <v>139</v>
      </c>
      <c r="I40" t="s">
        <v>139</v>
      </c>
      <c r="J40" t="s">
        <v>139</v>
      </c>
      <c r="K40" t="s">
        <v>139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138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141</v>
      </c>
      <c r="D3" t="s">
        <v>139</v>
      </c>
      <c r="E3" t="s">
        <v>140</v>
      </c>
      <c r="F3" t="s">
        <v>139</v>
      </c>
      <c r="G3">
        <v>2018</v>
      </c>
      <c r="H3" t="s">
        <v>139</v>
      </c>
      <c r="I3" t="s">
        <v>139</v>
      </c>
      <c r="J3" t="s">
        <v>139</v>
      </c>
      <c r="K3" t="s">
        <v>139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142</v>
      </c>
      <c r="D4" t="s">
        <v>139</v>
      </c>
      <c r="E4" t="s">
        <v>140</v>
      </c>
      <c r="F4" t="s">
        <v>139</v>
      </c>
      <c r="G4">
        <v>2018</v>
      </c>
      <c r="H4" t="s">
        <v>139</v>
      </c>
      <c r="I4" t="s">
        <v>139</v>
      </c>
      <c r="J4" t="s">
        <v>139</v>
      </c>
      <c r="K4" t="s">
        <v>139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143</v>
      </c>
      <c r="D5" t="s">
        <v>139</v>
      </c>
      <c r="E5" t="s">
        <v>140</v>
      </c>
      <c r="F5" t="s">
        <v>139</v>
      </c>
      <c r="G5">
        <v>2018</v>
      </c>
      <c r="H5" t="s">
        <v>139</v>
      </c>
      <c r="I5" t="s">
        <v>139</v>
      </c>
      <c r="J5" t="s">
        <v>139</v>
      </c>
      <c r="K5" t="s">
        <v>139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144</v>
      </c>
      <c r="D6" t="s">
        <v>139</v>
      </c>
      <c r="E6" t="s">
        <v>140</v>
      </c>
      <c r="F6" t="s">
        <v>139</v>
      </c>
      <c r="G6">
        <v>2018</v>
      </c>
      <c r="H6" t="s">
        <v>139</v>
      </c>
      <c r="I6" t="s">
        <v>139</v>
      </c>
      <c r="J6" t="s">
        <v>139</v>
      </c>
      <c r="K6" t="s">
        <v>139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145</v>
      </c>
      <c r="D7" t="s">
        <v>139</v>
      </c>
      <c r="E7" t="s">
        <v>140</v>
      </c>
      <c r="F7" t="s">
        <v>139</v>
      </c>
      <c r="G7">
        <v>2018</v>
      </c>
      <c r="H7" t="s">
        <v>139</v>
      </c>
      <c r="I7" t="s">
        <v>139</v>
      </c>
      <c r="J7" t="s">
        <v>139</v>
      </c>
      <c r="K7" t="s">
        <v>139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146</v>
      </c>
      <c r="D8" t="s">
        <v>139</v>
      </c>
      <c r="E8" t="s">
        <v>140</v>
      </c>
      <c r="F8" t="s">
        <v>139</v>
      </c>
      <c r="G8">
        <v>2018</v>
      </c>
      <c r="H8" t="s">
        <v>139</v>
      </c>
      <c r="I8" t="s">
        <v>139</v>
      </c>
      <c r="J8" t="s">
        <v>139</v>
      </c>
      <c r="K8" t="s">
        <v>139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147</v>
      </c>
      <c r="D9" t="s">
        <v>139</v>
      </c>
      <c r="E9" t="s">
        <v>140</v>
      </c>
      <c r="F9" t="s">
        <v>139</v>
      </c>
      <c r="G9">
        <v>2018</v>
      </c>
      <c r="H9" t="s">
        <v>139</v>
      </c>
      <c r="I9" t="s">
        <v>139</v>
      </c>
      <c r="J9" t="s">
        <v>139</v>
      </c>
      <c r="K9" t="s">
        <v>139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148</v>
      </c>
      <c r="D10" t="s">
        <v>139</v>
      </c>
      <c r="E10" t="s">
        <v>140</v>
      </c>
      <c r="F10" t="s">
        <v>139</v>
      </c>
      <c r="G10">
        <v>2018</v>
      </c>
      <c r="H10" t="s">
        <v>139</v>
      </c>
      <c r="I10" t="s">
        <v>139</v>
      </c>
      <c r="J10" t="s">
        <v>139</v>
      </c>
      <c r="K10" t="s">
        <v>139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149</v>
      </c>
      <c r="D11" t="s">
        <v>139</v>
      </c>
      <c r="E11" t="s">
        <v>140</v>
      </c>
      <c r="F11" t="s">
        <v>139</v>
      </c>
      <c r="G11">
        <v>2018</v>
      </c>
      <c r="H11" t="s">
        <v>139</v>
      </c>
      <c r="I11" t="s">
        <v>139</v>
      </c>
      <c r="J11" t="s">
        <v>139</v>
      </c>
      <c r="K11" t="s">
        <v>139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150</v>
      </c>
      <c r="D12" t="s">
        <v>139</v>
      </c>
      <c r="E12" t="s">
        <v>140</v>
      </c>
      <c r="F12" t="s">
        <v>139</v>
      </c>
      <c r="G12">
        <v>2018</v>
      </c>
      <c r="H12" t="s">
        <v>139</v>
      </c>
      <c r="I12" t="s">
        <v>139</v>
      </c>
      <c r="J12" t="s">
        <v>139</v>
      </c>
      <c r="K12" t="s">
        <v>139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151</v>
      </c>
      <c r="D13" t="s">
        <v>139</v>
      </c>
      <c r="E13" t="s">
        <v>140</v>
      </c>
      <c r="F13" t="s">
        <v>139</v>
      </c>
      <c r="G13">
        <v>2018</v>
      </c>
      <c r="H13" t="s">
        <v>139</v>
      </c>
      <c r="I13" t="s">
        <v>139</v>
      </c>
      <c r="J13" t="s">
        <v>139</v>
      </c>
      <c r="K13" t="s">
        <v>139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152</v>
      </c>
      <c r="D14" t="s">
        <v>139</v>
      </c>
      <c r="E14" t="s">
        <v>140</v>
      </c>
      <c r="F14" t="s">
        <v>139</v>
      </c>
      <c r="G14">
        <v>2018</v>
      </c>
      <c r="H14" t="s">
        <v>139</v>
      </c>
      <c r="I14" t="s">
        <v>139</v>
      </c>
      <c r="J14" t="s">
        <v>139</v>
      </c>
      <c r="K14" t="s">
        <v>139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153</v>
      </c>
      <c r="D15" t="s">
        <v>139</v>
      </c>
      <c r="E15" t="s">
        <v>140</v>
      </c>
      <c r="F15" t="s">
        <v>139</v>
      </c>
      <c r="G15">
        <v>2018</v>
      </c>
      <c r="H15" t="s">
        <v>139</v>
      </c>
      <c r="I15" t="s">
        <v>139</v>
      </c>
      <c r="J15" t="s">
        <v>139</v>
      </c>
      <c r="K15" t="s">
        <v>139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154</v>
      </c>
      <c r="D16" t="s">
        <v>139</v>
      </c>
      <c r="E16" t="s">
        <v>140</v>
      </c>
      <c r="F16" t="s">
        <v>139</v>
      </c>
      <c r="G16">
        <v>2018</v>
      </c>
      <c r="H16" t="s">
        <v>139</v>
      </c>
      <c r="I16" t="s">
        <v>139</v>
      </c>
      <c r="J16" t="s">
        <v>139</v>
      </c>
      <c r="K16" t="s">
        <v>139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155</v>
      </c>
      <c r="D17" t="s">
        <v>139</v>
      </c>
      <c r="E17" t="s">
        <v>140</v>
      </c>
      <c r="F17" t="s">
        <v>139</v>
      </c>
      <c r="G17">
        <v>2018</v>
      </c>
      <c r="H17" t="s">
        <v>139</v>
      </c>
      <c r="I17" t="s">
        <v>139</v>
      </c>
      <c r="J17" t="s">
        <v>139</v>
      </c>
      <c r="K17" t="s">
        <v>139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156</v>
      </c>
      <c r="D18" t="s">
        <v>139</v>
      </c>
      <c r="E18" t="s">
        <v>140</v>
      </c>
      <c r="F18" t="s">
        <v>139</v>
      </c>
      <c r="G18">
        <v>2018</v>
      </c>
      <c r="H18" t="s">
        <v>139</v>
      </c>
      <c r="I18" t="s">
        <v>139</v>
      </c>
      <c r="J18" t="s">
        <v>139</v>
      </c>
      <c r="K18" t="s">
        <v>139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157</v>
      </c>
      <c r="D19" t="s">
        <v>139</v>
      </c>
      <c r="E19" t="s">
        <v>140</v>
      </c>
      <c r="F19" t="s">
        <v>139</v>
      </c>
      <c r="G19">
        <v>2018</v>
      </c>
      <c r="H19" t="s">
        <v>139</v>
      </c>
      <c r="I19" t="s">
        <v>139</v>
      </c>
      <c r="J19" t="s">
        <v>139</v>
      </c>
      <c r="K19" t="s">
        <v>139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158</v>
      </c>
      <c r="D20" t="s">
        <v>139</v>
      </c>
      <c r="E20" t="s">
        <v>140</v>
      </c>
      <c r="F20" t="s">
        <v>139</v>
      </c>
      <c r="G20">
        <v>2018</v>
      </c>
      <c r="H20" t="s">
        <v>139</v>
      </c>
      <c r="I20" t="s">
        <v>139</v>
      </c>
      <c r="J20" t="s">
        <v>139</v>
      </c>
      <c r="K20" t="s">
        <v>139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159</v>
      </c>
      <c r="D21" t="s">
        <v>139</v>
      </c>
      <c r="E21" t="s">
        <v>140</v>
      </c>
      <c r="F21" t="s">
        <v>139</v>
      </c>
      <c r="G21">
        <v>2018</v>
      </c>
      <c r="H21" t="s">
        <v>139</v>
      </c>
      <c r="I21" t="s">
        <v>139</v>
      </c>
      <c r="J21" t="s">
        <v>139</v>
      </c>
      <c r="K21" t="s">
        <v>139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160</v>
      </c>
      <c r="D22" t="s">
        <v>139</v>
      </c>
      <c r="E22" t="s">
        <v>140</v>
      </c>
      <c r="F22" t="s">
        <v>139</v>
      </c>
      <c r="G22">
        <v>2018</v>
      </c>
      <c r="H22" t="s">
        <v>139</v>
      </c>
      <c r="I22" t="s">
        <v>139</v>
      </c>
      <c r="J22" t="s">
        <v>139</v>
      </c>
      <c r="K22" t="s">
        <v>139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161</v>
      </c>
      <c r="D23" t="s">
        <v>139</v>
      </c>
      <c r="E23" t="s">
        <v>140</v>
      </c>
      <c r="F23" t="s">
        <v>139</v>
      </c>
      <c r="G23">
        <v>2018</v>
      </c>
      <c r="H23" t="s">
        <v>139</v>
      </c>
      <c r="I23" t="s">
        <v>139</v>
      </c>
      <c r="J23" t="s">
        <v>139</v>
      </c>
      <c r="K23" t="s">
        <v>139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162</v>
      </c>
      <c r="D24" t="s">
        <v>139</v>
      </c>
      <c r="E24" t="s">
        <v>140</v>
      </c>
      <c r="F24" t="s">
        <v>139</v>
      </c>
      <c r="G24">
        <v>2018</v>
      </c>
      <c r="H24" t="s">
        <v>139</v>
      </c>
      <c r="I24" t="s">
        <v>139</v>
      </c>
      <c r="J24" t="s">
        <v>139</v>
      </c>
      <c r="K24" t="s">
        <v>139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163</v>
      </c>
      <c r="D25" t="s">
        <v>139</v>
      </c>
      <c r="E25" t="s">
        <v>140</v>
      </c>
      <c r="F25" t="s">
        <v>139</v>
      </c>
      <c r="G25">
        <v>2018</v>
      </c>
      <c r="H25" t="s">
        <v>139</v>
      </c>
      <c r="I25" t="s">
        <v>139</v>
      </c>
      <c r="J25" t="s">
        <v>139</v>
      </c>
      <c r="K25" t="s">
        <v>139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164</v>
      </c>
      <c r="D26" t="s">
        <v>139</v>
      </c>
      <c r="E26" t="s">
        <v>140</v>
      </c>
      <c r="F26" t="s">
        <v>139</v>
      </c>
      <c r="G26">
        <v>2018</v>
      </c>
      <c r="H26" t="s">
        <v>139</v>
      </c>
      <c r="I26" t="s">
        <v>139</v>
      </c>
      <c r="J26" t="s">
        <v>139</v>
      </c>
      <c r="K26" t="s">
        <v>139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165</v>
      </c>
      <c r="D27" t="s">
        <v>139</v>
      </c>
      <c r="E27" t="s">
        <v>140</v>
      </c>
      <c r="F27" t="s">
        <v>139</v>
      </c>
      <c r="G27">
        <v>2018</v>
      </c>
      <c r="H27" t="s">
        <v>139</v>
      </c>
      <c r="I27" t="s">
        <v>139</v>
      </c>
      <c r="J27" t="s">
        <v>139</v>
      </c>
      <c r="K27" t="s">
        <v>139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166</v>
      </c>
      <c r="D28" t="s">
        <v>139</v>
      </c>
      <c r="E28" t="s">
        <v>140</v>
      </c>
      <c r="F28" t="s">
        <v>139</v>
      </c>
      <c r="G28">
        <v>2018</v>
      </c>
      <c r="H28" t="s">
        <v>139</v>
      </c>
      <c r="I28" t="s">
        <v>139</v>
      </c>
      <c r="J28" t="s">
        <v>139</v>
      </c>
      <c r="K28" t="s">
        <v>139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167</v>
      </c>
      <c r="D29" t="s">
        <v>139</v>
      </c>
      <c r="E29" t="s">
        <v>140</v>
      </c>
      <c r="F29" t="s">
        <v>139</v>
      </c>
      <c r="G29">
        <v>2018</v>
      </c>
      <c r="H29" t="s">
        <v>139</v>
      </c>
      <c r="I29" t="s">
        <v>139</v>
      </c>
      <c r="J29" t="s">
        <v>139</v>
      </c>
      <c r="K29" t="s">
        <v>139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168</v>
      </c>
      <c r="D30" t="s">
        <v>139</v>
      </c>
      <c r="E30" t="s">
        <v>140</v>
      </c>
      <c r="F30" t="s">
        <v>139</v>
      </c>
      <c r="G30">
        <v>2018</v>
      </c>
      <c r="H30" t="s">
        <v>139</v>
      </c>
      <c r="I30" t="s">
        <v>139</v>
      </c>
      <c r="J30" t="s">
        <v>139</v>
      </c>
      <c r="K30" t="s">
        <v>139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169</v>
      </c>
      <c r="D31" t="s">
        <v>139</v>
      </c>
      <c r="E31" t="s">
        <v>140</v>
      </c>
      <c r="F31" t="s">
        <v>139</v>
      </c>
      <c r="G31">
        <v>2018</v>
      </c>
      <c r="H31" t="s">
        <v>139</v>
      </c>
      <c r="I31" t="s">
        <v>139</v>
      </c>
      <c r="J31" t="s">
        <v>139</v>
      </c>
      <c r="K31" t="s">
        <v>139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170</v>
      </c>
      <c r="D32" t="s">
        <v>139</v>
      </c>
      <c r="E32" t="s">
        <v>140</v>
      </c>
      <c r="F32" t="s">
        <v>139</v>
      </c>
      <c r="G32">
        <v>2018</v>
      </c>
      <c r="H32" t="s">
        <v>139</v>
      </c>
      <c r="I32" t="s">
        <v>139</v>
      </c>
      <c r="J32" t="s">
        <v>139</v>
      </c>
      <c r="K32" t="s">
        <v>139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171</v>
      </c>
      <c r="D33" t="s">
        <v>139</v>
      </c>
      <c r="E33" t="s">
        <v>140</v>
      </c>
      <c r="F33" t="s">
        <v>139</v>
      </c>
      <c r="G33">
        <v>2018</v>
      </c>
      <c r="H33" t="s">
        <v>139</v>
      </c>
      <c r="I33" t="s">
        <v>139</v>
      </c>
      <c r="J33" t="s">
        <v>139</v>
      </c>
      <c r="K33" t="s">
        <v>139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172</v>
      </c>
      <c r="D34" t="s">
        <v>139</v>
      </c>
      <c r="E34" t="s">
        <v>140</v>
      </c>
      <c r="F34" t="s">
        <v>139</v>
      </c>
      <c r="G34">
        <v>2018</v>
      </c>
      <c r="H34" t="s">
        <v>139</v>
      </c>
      <c r="I34" t="s">
        <v>139</v>
      </c>
      <c r="J34" t="s">
        <v>139</v>
      </c>
      <c r="K34" t="s">
        <v>139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173</v>
      </c>
      <c r="D35" t="s">
        <v>139</v>
      </c>
      <c r="E35" t="s">
        <v>140</v>
      </c>
      <c r="F35" t="s">
        <v>139</v>
      </c>
      <c r="G35">
        <v>2018</v>
      </c>
      <c r="H35" t="s">
        <v>139</v>
      </c>
      <c r="I35" t="s">
        <v>139</v>
      </c>
      <c r="J35" t="s">
        <v>139</v>
      </c>
      <c r="K35" t="s">
        <v>139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174</v>
      </c>
      <c r="D36" t="s">
        <v>139</v>
      </c>
      <c r="E36" t="s">
        <v>140</v>
      </c>
      <c r="F36" t="s">
        <v>139</v>
      </c>
      <c r="G36">
        <v>2018</v>
      </c>
      <c r="H36" t="s">
        <v>139</v>
      </c>
      <c r="I36" t="s">
        <v>139</v>
      </c>
      <c r="J36" t="s">
        <v>139</v>
      </c>
      <c r="K36" t="s">
        <v>139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175</v>
      </c>
      <c r="D37" t="s">
        <v>139</v>
      </c>
      <c r="E37" t="s">
        <v>140</v>
      </c>
      <c r="F37" t="s">
        <v>139</v>
      </c>
      <c r="G37">
        <v>2018</v>
      </c>
      <c r="H37" t="s">
        <v>139</v>
      </c>
      <c r="I37" t="s">
        <v>139</v>
      </c>
      <c r="J37" t="s">
        <v>139</v>
      </c>
      <c r="K37" t="s">
        <v>139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176</v>
      </c>
      <c r="D38" t="s">
        <v>139</v>
      </c>
      <c r="E38" t="s">
        <v>140</v>
      </c>
      <c r="F38" t="s">
        <v>139</v>
      </c>
      <c r="G38">
        <v>2018</v>
      </c>
      <c r="H38" t="s">
        <v>139</v>
      </c>
      <c r="I38" t="s">
        <v>139</v>
      </c>
      <c r="J38" t="s">
        <v>139</v>
      </c>
      <c r="K38" t="s">
        <v>139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177</v>
      </c>
      <c r="D39" t="s">
        <v>139</v>
      </c>
      <c r="E39" t="s">
        <v>140</v>
      </c>
      <c r="F39" t="s">
        <v>139</v>
      </c>
      <c r="G39">
        <v>2018</v>
      </c>
      <c r="H39" t="s">
        <v>139</v>
      </c>
      <c r="I39" t="s">
        <v>139</v>
      </c>
      <c r="J39" t="s">
        <v>139</v>
      </c>
      <c r="K39" t="s">
        <v>139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178</v>
      </c>
      <c r="D40" t="s">
        <v>139</v>
      </c>
      <c r="E40" t="s">
        <v>140</v>
      </c>
      <c r="F40" t="s">
        <v>139</v>
      </c>
      <c r="G40">
        <v>2018</v>
      </c>
      <c r="H40" t="s">
        <v>139</v>
      </c>
      <c r="I40" t="s">
        <v>139</v>
      </c>
      <c r="J40" t="s">
        <v>139</v>
      </c>
      <c r="K40" t="s">
        <v>139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139</v>
      </c>
      <c r="E2" t="s">
        <v>140</v>
      </c>
      <c r="F2" t="s">
        <v>139</v>
      </c>
      <c r="G2">
        <v>2018</v>
      </c>
      <c r="H2" t="s">
        <v>139</v>
      </c>
      <c r="I2" t="s">
        <v>139</v>
      </c>
      <c r="J2" t="s">
        <v>139</v>
      </c>
      <c r="K2" t="s">
        <v>139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2021-02-03T11:48:07Z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516430139541625</vt:r8>
  </property>
</Properties>
</file>