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AB2D5AF-0627-4C6D-B5E7-F6A47FBF6647}" xr6:coauthVersionLast="46" xr6:coauthVersionMax="46" xr10:uidLastSave="{00000000-0000-0000-0000-000000000000}"/>
  <bookViews>
    <workbookView xWindow="-3233" yWindow="8002" windowWidth="20716" windowHeight="13276" activeTab="2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L9" i="4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6" i="1"/>
  <c r="L9" i="1"/>
  <c r="L7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<sst xmlns="http://schemas.openxmlformats.org/spreadsheetml/2006/main" count="305" uniqueCount="162">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</sst>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5" t="s">
        <v>149</v>
      </c>
      <c r="C9" s="35" t="s">
        <v>13</v>
      </c>
      <c r="D9" s="35"/>
      <c r="E9" s="35"/>
      <c r="F9" s="35"/>
      <c r="G9" s="35" t="s">
        <v>150</v>
      </c>
      <c r="H9" s="35">
        <v>2020</v>
      </c>
      <c r="I9" s="35" t="s">
        <v>15</v>
      </c>
      <c r="J9" s="37">
        <v>1.2</v>
      </c>
      <c r="K9" s="35">
        <v>1</v>
      </c>
      <c r="L9" s="36">
        <f>L6</f>
        <v>-0.4</v>
      </c>
      <c r="M9" s="35">
        <v>5</v>
      </c>
      <c r="N9" s="35" t="s">
        <v>151</v>
      </c>
    </row>
    <row r="11" spans="1:14" x14ac:dyDescent="0.25">
      <c r="C11" t="s">
        <v>117</v>
      </c>
      <c r="D11" t="s">
        <v>119</v>
      </c>
    </row>
    <row r="12" spans="1:14" x14ac:dyDescent="0.25">
      <c r="A12" t="s">
        <v>129</v>
      </c>
      <c r="B12" t="s">
        <v>124</v>
      </c>
      <c r="C12" s="13">
        <v>0.2</v>
      </c>
      <c r="D12">
        <v>0.4</v>
      </c>
    </row>
    <row r="13" spans="1:14" x14ac:dyDescent="0.25">
      <c r="A13" t="s">
        <v>129</v>
      </c>
      <c r="B13" t="s">
        <v>125</v>
      </c>
      <c r="C13" s="13">
        <v>0.2</v>
      </c>
      <c r="D13">
        <v>0.4</v>
      </c>
    </row>
    <row r="14" spans="1:14" x14ac:dyDescent="0.25">
      <c r="A14" t="s">
        <v>129</v>
      </c>
      <c r="B14" t="s">
        <v>126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tabSelected="1" zoomScaleNormal="100" workbookViewId="0">
      <selection activeCell="M17" sqref="M17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*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>-C53/1000</f>
        <v>-18.168149999999997</v>
      </c>
      <c r="M6" s="18">
        <v>5</v>
      </c>
      <c r="N6" s="18" t="str">
        <f t="shared" ref="N6:N23" si="2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>-C53/1000</f>
        <v>-18.168149999999997</v>
      </c>
      <c r="M7" s="18">
        <v>5</v>
      </c>
      <c r="N7" s="18" t="str">
        <f t="shared" si="2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>-C53/1000</f>
        <v>-18.168149999999997</v>
      </c>
      <c r="M8" s="18">
        <v>5</v>
      </c>
      <c r="N8" s="18" t="str">
        <f t="shared" si="2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>-C53/1000</f>
        <v>-18.168149999999997</v>
      </c>
      <c r="M9" s="21">
        <v>5</v>
      </c>
      <c r="N9" s="21" t="str">
        <f t="shared" si="2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>-C52/1000</f>
        <v>-2.4808499999999998</v>
      </c>
      <c r="M10" s="18">
        <v>5</v>
      </c>
      <c r="N10" s="18" t="str">
        <f t="shared" si="2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>-C52/1000</f>
        <v>-2.4808499999999998</v>
      </c>
      <c r="M11" s="18">
        <v>5</v>
      </c>
      <c r="N11" s="18" t="str">
        <f t="shared" si="2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>-C52/1000</f>
        <v>-2.4808499999999998</v>
      </c>
      <c r="M12" s="18">
        <v>5</v>
      </c>
      <c r="N12" s="18" t="str">
        <f t="shared" si="2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>-C52/1000</f>
        <v>-2.4808499999999998</v>
      </c>
      <c r="M13" s="21">
        <v>5</v>
      </c>
      <c r="N13" s="21" t="str">
        <f t="shared" si="2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>-C51/1000</f>
        <v>-7.9500000000000001E-2</v>
      </c>
      <c r="M14" s="18">
        <v>5</v>
      </c>
      <c r="N14" s="18" t="str">
        <f t="shared" si="2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>-C51/1000</f>
        <v>-7.9500000000000001E-2</v>
      </c>
      <c r="M15" s="18">
        <v>5</v>
      </c>
      <c r="N15" s="18" t="str">
        <f t="shared" si="2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>-C51/1000</f>
        <v>-7.9500000000000001E-2</v>
      </c>
      <c r="M16" s="18">
        <v>5</v>
      </c>
      <c r="N16" s="18" t="str">
        <f t="shared" si="2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>-C51/1000</f>
        <v>-7.9500000000000001E-2</v>
      </c>
      <c r="M17" s="18">
        <v>5</v>
      </c>
      <c r="N17" s="18" t="str">
        <f t="shared" si="2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>-C51/1000</f>
        <v>-7.9500000000000001E-2</v>
      </c>
      <c r="M18" s="21">
        <v>5</v>
      </c>
      <c r="N18" s="21" t="str">
        <f t="shared" si="2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>-C50/1000</f>
        <v>-0.22769999999999999</v>
      </c>
      <c r="M19" s="18">
        <v>5</v>
      </c>
      <c r="N19" s="18" t="str">
        <f t="shared" si="2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>-C50/1000</f>
        <v>-0.22769999999999999</v>
      </c>
      <c r="M20" s="18">
        <v>5</v>
      </c>
      <c r="N20" s="18" t="str">
        <f t="shared" si="2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>-C50/1000</f>
        <v>-0.22769999999999999</v>
      </c>
      <c r="M21" s="18">
        <v>5</v>
      </c>
      <c r="N21" s="18" t="str">
        <f t="shared" si="2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>-C50/1000</f>
        <v>-0.22769999999999999</v>
      </c>
      <c r="M22" s="18">
        <v>5</v>
      </c>
      <c r="N22" s="18" t="str">
        <f t="shared" si="2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>-C50/1000</f>
        <v>-0.22769999999999999</v>
      </c>
      <c r="M23" s="21">
        <v>5</v>
      </c>
      <c r="N23" s="21" t="str">
        <f t="shared" si="2"/>
        <v>HGTs maximum growth rate of FCVs</v>
      </c>
    </row>
    <row r="26" spans="1:15" x14ac:dyDescent="0.25">
      <c r="H26" t="s">
        <v>160</v>
      </c>
      <c r="I26" t="s">
        <v>158</v>
      </c>
      <c r="J26" t="s">
        <v>159</v>
      </c>
      <c r="K26" t="s">
        <v>117</v>
      </c>
    </row>
    <row r="27" spans="1:15" x14ac:dyDescent="0.25">
      <c r="H27" t="s">
        <v>161</v>
      </c>
      <c r="I27" t="s">
        <v>155</v>
      </c>
      <c r="J27" t="s">
        <v>135</v>
      </c>
      <c r="K27" s="13">
        <v>0.8</v>
      </c>
    </row>
    <row r="28" spans="1:15" x14ac:dyDescent="0.25">
      <c r="A28" s="4" t="s">
        <v>29</v>
      </c>
      <c r="I28" t="s">
        <v>155</v>
      </c>
      <c r="J28" t="s">
        <v>136</v>
      </c>
      <c r="K28" s="13">
        <v>0.8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155</v>
      </c>
      <c r="J29" t="s">
        <v>156</v>
      </c>
      <c r="K29" s="13">
        <v>0.5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3">D30/C30</f>
        <v>4.3671013742841359E-2</v>
      </c>
      <c r="I30" t="s">
        <v>155</v>
      </c>
      <c r="J30" t="s">
        <v>137</v>
      </c>
      <c r="K30" s="13">
        <v>0.5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3"/>
        <v>6.5375711631511485E-2</v>
      </c>
      <c r="I31" t="s">
        <v>138</v>
      </c>
      <c r="J31" t="s">
        <v>135</v>
      </c>
      <c r="K31" s="13">
        <v>0.5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3"/>
        <v>4.4214694236691596E-2</v>
      </c>
      <c r="I32" t="s">
        <v>138</v>
      </c>
      <c r="J32" t="s">
        <v>136</v>
      </c>
      <c r="K32" s="13">
        <v>0.5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3"/>
        <v>4.9391983185707852E-2</v>
      </c>
      <c r="I33" t="s">
        <v>138</v>
      </c>
      <c r="J33" t="s">
        <v>156</v>
      </c>
      <c r="K33" s="13">
        <v>0.5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3"/>
        <v>5.7573599240265907E-2</v>
      </c>
      <c r="I34" t="s">
        <v>138</v>
      </c>
      <c r="J34" t="s">
        <v>137</v>
      </c>
      <c r="K34" s="13">
        <v>0.5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3"/>
        <v>7.187086899046824E-2</v>
      </c>
      <c r="I35" t="s">
        <v>139</v>
      </c>
      <c r="J35" t="s">
        <v>135</v>
      </c>
      <c r="K35" s="13">
        <v>0.5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156</v>
      </c>
      <c r="K36" s="13">
        <v>0.5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4">D37/C37</f>
        <v>6.1874562947601935E-2</v>
      </c>
      <c r="I37" t="s">
        <v>139</v>
      </c>
      <c r="J37" t="s">
        <v>157</v>
      </c>
      <c r="K37" s="13">
        <v>0.5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4"/>
        <v>5.7044321200540614E-2</v>
      </c>
      <c r="I38" t="s">
        <v>139</v>
      </c>
      <c r="J38" t="s">
        <v>140</v>
      </c>
      <c r="K38" s="13">
        <v>0.5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4"/>
        <v>4.9170087453150095E-2</v>
      </c>
      <c r="I39" t="s">
        <v>139</v>
      </c>
      <c r="J39" t="s">
        <v>137</v>
      </c>
      <c r="K39" s="13">
        <v>0.5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</row>
    <row r="41" spans="1:16" x14ac:dyDescent="0.25">
      <c r="I41" t="s">
        <v>141</v>
      </c>
      <c r="J41" t="s">
        <v>156</v>
      </c>
      <c r="K41" s="13">
        <v>0.5</v>
      </c>
    </row>
    <row r="42" spans="1:16" x14ac:dyDescent="0.25">
      <c r="I42" t="s">
        <v>141</v>
      </c>
      <c r="J42" t="s">
        <v>157</v>
      </c>
      <c r="K42" s="13">
        <v>0.5</v>
      </c>
    </row>
    <row r="43" spans="1:16" x14ac:dyDescent="0.25">
      <c r="I43" t="s">
        <v>141</v>
      </c>
      <c r="J43" t="s">
        <v>140</v>
      </c>
      <c r="K43" s="13">
        <v>0.5</v>
      </c>
    </row>
    <row r="44" spans="1:16" x14ac:dyDescent="0.25">
      <c r="I44" t="s">
        <v>141</v>
      </c>
      <c r="J44" t="s">
        <v>137</v>
      </c>
      <c r="K44" s="13">
        <v>0.5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0.15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5">D50*(1+$B$47)</f>
        <v>512.32499999999993</v>
      </c>
      <c r="F50" s="14">
        <f t="shared" si="5"/>
        <v>768.48749999999995</v>
      </c>
      <c r="G50" s="14">
        <f t="shared" si="5"/>
        <v>1152.7312499999998</v>
      </c>
      <c r="H50" s="14">
        <f t="shared" si="5"/>
        <v>1729.0968749999997</v>
      </c>
      <c r="I50" s="14">
        <f t="shared" ref="I50" si="6">H50*(1+$B$47)</f>
        <v>2593.6453124999998</v>
      </c>
      <c r="J50" s="14">
        <f t="shared" ref="J50" si="7">I50*(1+$B$47)</f>
        <v>3890.4679687499997</v>
      </c>
      <c r="K50" s="14">
        <f t="shared" ref="K50" si="8">J50*(1+$B$47)</f>
        <v>5835.7019531249998</v>
      </c>
      <c r="L50" s="14">
        <f t="shared" ref="L50" si="9">K50*(1+$B$47)</f>
        <v>8753.5529296874993</v>
      </c>
      <c r="M50" s="14">
        <f t="shared" ref="M50" si="10">L50*(1+$B$47)</f>
        <v>13130.329394531249</v>
      </c>
      <c r="N50" s="14">
        <f t="shared" ref="N50" si="11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2">C51*(1+$B$47)</f>
        <v>119.25</v>
      </c>
      <c r="E51" s="20">
        <f t="shared" si="12"/>
        <v>178.875</v>
      </c>
      <c r="F51" s="14">
        <f t="shared" si="12"/>
        <v>268.3125</v>
      </c>
      <c r="G51" s="14">
        <f t="shared" si="12"/>
        <v>402.46875</v>
      </c>
      <c r="H51" s="14">
        <f t="shared" si="12"/>
        <v>603.703125</v>
      </c>
      <c r="I51" s="14">
        <f t="shared" si="12"/>
        <v>905.5546875</v>
      </c>
      <c r="J51" s="14">
        <f t="shared" si="12"/>
        <v>1358.33203125</v>
      </c>
      <c r="K51" s="14">
        <f t="shared" si="12"/>
        <v>2037.498046875</v>
      </c>
      <c r="L51" s="14">
        <f t="shared" si="12"/>
        <v>3056.2470703125</v>
      </c>
      <c r="M51" s="14">
        <f t="shared" ref="M51:M53" si="13">L51*(1+$B$47)</f>
        <v>4584.37060546875</v>
      </c>
      <c r="N51" s="14">
        <f t="shared" ref="N51:N53" si="14">M51*(1+$B$47)</f>
        <v>6876.555908203125</v>
      </c>
      <c r="O51" s="31">
        <f t="shared" ref="O51:O53" si="15">N51*(1+$B$47)</f>
        <v>10314.833862304688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6">D52*(1+$B$47)</f>
        <v>5581.9124999999995</v>
      </c>
      <c r="F52" s="14">
        <f t="shared" si="16"/>
        <v>8372.8687499999996</v>
      </c>
      <c r="G52" s="14">
        <f t="shared" si="16"/>
        <v>12559.303124999999</v>
      </c>
      <c r="H52" s="14">
        <f t="shared" si="16"/>
        <v>18838.954687499998</v>
      </c>
      <c r="I52" s="14">
        <f t="shared" si="16"/>
        <v>28258.432031249999</v>
      </c>
      <c r="J52" s="14">
        <f t="shared" si="16"/>
        <v>42387.648046874994</v>
      </c>
      <c r="K52" s="14">
        <f t="shared" si="16"/>
        <v>63581.472070312491</v>
      </c>
      <c r="L52" s="14">
        <f t="shared" si="16"/>
        <v>95372.208105468744</v>
      </c>
      <c r="M52" s="14">
        <f t="shared" si="13"/>
        <v>143058.3121582031</v>
      </c>
      <c r="N52" s="14">
        <f t="shared" si="14"/>
        <v>214587.46823730465</v>
      </c>
      <c r="O52" s="31">
        <f t="shared" si="15"/>
        <v>321881.20235595701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7">C53*(1+$B$47)</f>
        <v>27252.224999999999</v>
      </c>
      <c r="E53" s="20">
        <f t="shared" si="17"/>
        <v>40878.337499999994</v>
      </c>
      <c r="F53" s="14">
        <f t="shared" si="17"/>
        <v>61317.506249999991</v>
      </c>
      <c r="G53" s="14">
        <f t="shared" si="17"/>
        <v>91976.259374999994</v>
      </c>
      <c r="H53" s="14">
        <f t="shared" si="17"/>
        <v>137964.38906249998</v>
      </c>
      <c r="I53" s="14">
        <f t="shared" si="17"/>
        <v>206946.58359374997</v>
      </c>
      <c r="J53" s="14">
        <f t="shared" si="17"/>
        <v>310419.87539062498</v>
      </c>
      <c r="K53" s="14">
        <f t="shared" si="17"/>
        <v>465629.81308593747</v>
      </c>
      <c r="L53" s="14">
        <f t="shared" si="17"/>
        <v>698444.71962890623</v>
      </c>
      <c r="M53" s="14">
        <f t="shared" si="13"/>
        <v>1047667.0794433593</v>
      </c>
      <c r="N53" s="14">
        <f t="shared" si="14"/>
        <v>1571500.6191650389</v>
      </c>
      <c r="O53" s="31">
        <f t="shared" si="15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153</v>
      </c>
      <c r="K10" s="5" t="s">
        <v>154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152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152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2021-05-10T15:43:48Z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24257838726043</vt:r8>
  </property>
</Properties>
</file>