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D141A3D9-8B8D-4E35-AAEB-5A9B607D46C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8" i="5" l="1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J104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G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05" i="5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E168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M104" i="5"/>
  <c r="L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N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<sst xmlns="http://schemas.openxmlformats.org/spreadsheetml/2006/main" count="805" uniqueCount="390">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</sst>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4">
    <xf numFmtId="0" fontId="0" fillId="0" borderId="0"/>
    <xf numFmtId="0" fontId="21" fillId="3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35" fillId="0" borderId="0"/>
    <xf numFmtId="9" fontId="9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3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0" xfId="0"/>
    <xf numFmtId="165" fontId="10" fillId="0" borderId="0" xfId="0" applyNumberFormat="1" applyFont="1"/>
    <xf numFmtId="165" fontId="11" fillId="0" borderId="0" xfId="0" applyNumberFormat="1" applyFont="1"/>
    <xf numFmtId="165" fontId="12" fillId="2" borderId="1" xfId="0" applyNumberFormat="1" applyFont="1" applyFill="1" applyBorder="1" applyAlignment="1">
      <alignment horizontal="left"/>
    </xf>
    <xf numFmtId="165" fontId="12" fillId="2" borderId="2" xfId="0" applyNumberFormat="1" applyFont="1" applyFill="1" applyBorder="1" applyAlignment="1">
      <alignment horizontal="left"/>
    </xf>
    <xf numFmtId="165" fontId="23" fillId="3" borderId="3" xfId="1" applyNumberFormat="1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24" fillId="0" borderId="0" xfId="0" applyFont="1"/>
    <xf numFmtId="165" fontId="0" fillId="0" borderId="0" xfId="0" applyNumberFormat="1"/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23" fillId="3" borderId="1" xfId="1" applyFont="1" applyBorder="1" applyAlignment="1">
      <alignment horizontal="left" wrapText="1"/>
    </xf>
    <xf numFmtId="0" fontId="23" fillId="3" borderId="1" xfId="1" applyFont="1" applyBorder="1" applyAlignment="1">
      <alignment horizontal="right" wrapText="1"/>
    </xf>
    <xf numFmtId="0" fontId="23" fillId="3" borderId="2" xfId="1" applyFont="1" applyBorder="1" applyAlignment="1">
      <alignment horizontal="right" wrapText="1"/>
    </xf>
    <xf numFmtId="0" fontId="23" fillId="0" borderId="0" xfId="1" applyFont="1" applyFill="1" applyBorder="1" applyAlignment="1">
      <alignment horizontal="right" wrapText="1"/>
    </xf>
    <xf numFmtId="0" fontId="25" fillId="4" borderId="0" xfId="0" applyFont="1" applyFill="1"/>
    <xf numFmtId="0" fontId="0" fillId="4" borderId="0" xfId="0" applyFill="1"/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6" fillId="5" borderId="2" xfId="0" applyFont="1" applyFill="1" applyBorder="1" applyAlignment="1">
      <alignment vertical="center"/>
    </xf>
    <xf numFmtId="0" fontId="22" fillId="6" borderId="0" xfId="0" applyFont="1" applyFill="1" applyAlignment="1">
      <alignment wrapText="1"/>
    </xf>
    <xf numFmtId="0" fontId="26" fillId="5" borderId="3" xfId="0" applyFont="1" applyFill="1" applyBorder="1" applyAlignment="1">
      <alignment vertical="center"/>
    </xf>
    <xf numFmtId="0" fontId="22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1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7" fillId="7" borderId="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right" vertical="center"/>
    </xf>
    <xf numFmtId="165" fontId="27" fillId="7" borderId="3" xfId="0" applyNumberFormat="1" applyFont="1" applyFill="1" applyBorder="1" applyAlignment="1">
      <alignment horizontal="left" vertical="top"/>
    </xf>
    <xf numFmtId="0" fontId="23" fillId="3" borderId="1" xfId="1" applyFont="1" applyBorder="1" applyAlignment="1">
      <alignment horizontal="left" vertical="top" wrapText="1"/>
    </xf>
    <xf numFmtId="165" fontId="27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9" fillId="8" borderId="0" xfId="2" applyFont="1" applyFill="1"/>
    <xf numFmtId="41" fontId="18" fillId="0" borderId="0" xfId="0" applyNumberFormat="1" applyFont="1"/>
    <xf numFmtId="0" fontId="22" fillId="0" borderId="0" xfId="0" applyFont="1"/>
    <xf numFmtId="9" fontId="22" fillId="0" borderId="0" xfId="0" applyNumberFormat="1" applyFont="1"/>
    <xf numFmtId="9" fontId="22" fillId="0" borderId="0" xfId="2" applyFont="1"/>
    <xf numFmtId="41" fontId="28" fillId="8" borderId="0" xfId="0" applyNumberFormat="1" applyFont="1" applyFill="1"/>
    <xf numFmtId="0" fontId="29" fillId="0" borderId="0" xfId="0" applyFont="1"/>
    <xf numFmtId="165" fontId="27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9" fillId="0" borderId="0" xfId="0" applyFont="1"/>
    <xf numFmtId="0" fontId="0" fillId="0" borderId="0" xfId="0" applyBorder="1"/>
    <xf numFmtId="0" fontId="33" fillId="0" borderId="0" xfId="0" applyFont="1" applyAlignment="1">
      <alignment vertical="center"/>
    </xf>
    <xf numFmtId="0" fontId="12" fillId="9" borderId="6" xfId="0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34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164" fontId="22" fillId="6" borderId="0" xfId="0" applyNumberFormat="1" applyFont="1" applyFill="1"/>
    <xf numFmtId="164" fontId="0" fillId="0" borderId="0" xfId="0" applyNumberFormat="1" applyBorder="1"/>
    <xf numFmtId="0" fontId="22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9" fillId="0" borderId="0" xfId="0" applyNumberFormat="1" applyFont="1"/>
    <xf numFmtId="164" fontId="0" fillId="0" borderId="4" xfId="0" applyNumberFormat="1" applyFill="1" applyBorder="1"/>
    <xf numFmtId="165" fontId="9" fillId="0" borderId="4" xfId="0" applyNumberFormat="1" applyFont="1" applyBorder="1"/>
    <xf numFmtId="165" fontId="0" fillId="0" borderId="4" xfId="0" applyNumberFormat="1" applyBorder="1"/>
    <xf numFmtId="0" fontId="9" fillId="0" borderId="0" xfId="0" applyFont="1" applyFill="1" applyAlignment="1">
      <alignment vertical="center"/>
    </xf>
    <xf numFmtId="0" fontId="6" fillId="0" borderId="0" xfId="8" applyFill="1" applyBorder="1"/>
    <xf numFmtId="0" fontId="6" fillId="0" borderId="0" xfId="8" applyFill="1"/>
    <xf numFmtId="0" fontId="6" fillId="0" borderId="4" xfId="8" applyFill="1" applyBorder="1"/>
    <xf numFmtId="0" fontId="6" fillId="0" borderId="0" xfId="8" applyFill="1" applyAlignment="1">
      <alignment vertical="center"/>
    </xf>
    <xf numFmtId="0" fontId="3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3" fillId="0" borderId="4" xfId="0" applyFont="1" applyFill="1" applyBorder="1" applyAlignment="1">
      <alignment vertical="center"/>
    </xf>
    <xf numFmtId="0" fontId="37" fillId="12" borderId="1" xfId="53" applyFont="1" applyFill="1" applyBorder="1"/>
    <xf numFmtId="164" fontId="37" fillId="11" borderId="0" xfId="53" applyNumberFormat="1" applyFont="1" applyFill="1" applyBorder="1"/>
    <xf numFmtId="164" fontId="37" fillId="12" borderId="4" xfId="53" applyNumberFormat="1" applyFont="1" applyFill="1" applyBorder="1"/>
    <xf numFmtId="0" fontId="37" fillId="12" borderId="0" xfId="53" applyFont="1" applyFill="1" applyBorder="1"/>
    <xf numFmtId="0" fontId="37" fillId="11" borderId="0" xfId="53" applyFont="1" applyFill="1" applyBorder="1" applyAlignment="1">
      <alignment horizontal="right"/>
    </xf>
    <xf numFmtId="0" fontId="37" fillId="12" borderId="4" xfId="53" applyFont="1" applyFill="1" applyBorder="1" applyAlignment="1">
      <alignment horizontal="right"/>
    </xf>
    <xf numFmtId="164" fontId="37" fillId="12" borderId="1" xfId="53" applyNumberFormat="1" applyFont="1" applyFill="1" applyBorder="1"/>
    <xf numFmtId="0" fontId="9" fillId="12" borderId="4" xfId="0" applyFont="1" applyFill="1" applyBorder="1"/>
    <xf numFmtId="0" fontId="37" fillId="11" borderId="0" xfId="53" applyFont="1" applyFill="1" applyBorder="1"/>
    <xf numFmtId="164" fontId="37" fillId="12" borderId="0" xfId="53" applyNumberFormat="1" applyFont="1" applyFill="1" applyBorder="1"/>
    <xf numFmtId="0" fontId="37" fillId="12" borderId="1" xfId="53" applyFont="1" applyFill="1" applyBorder="1" applyAlignment="1">
      <alignment horizontal="right"/>
    </xf>
    <xf numFmtId="0" fontId="9" fillId="12" borderId="0" xfId="0" applyFont="1" applyFill="1" applyBorder="1"/>
    <xf numFmtId="0" fontId="37" fillId="12" borderId="4" xfId="53" applyFont="1" applyFill="1" applyBorder="1"/>
    <xf numFmtId="0" fontId="37" fillId="12" borderId="0" xfId="53" applyFont="1" applyFill="1" applyBorder="1" applyAlignment="1">
      <alignment horizontal="right"/>
    </xf>
    <xf numFmtId="0" fontId="2" fillId="0" borderId="0" xfId="53"/>
    <xf numFmtId="166" fontId="2" fillId="0" borderId="0" xfId="53" applyNumberFormat="1"/>
    <xf numFmtId="0" fontId="26" fillId="5" borderId="2" xfId="53" applyFont="1" applyFill="1" applyBorder="1" applyAlignment="1">
      <alignment vertical="center"/>
    </xf>
    <xf numFmtId="167" fontId="2" fillId="0" borderId="0" xfId="53" applyNumberFormat="1" applyBorder="1"/>
    <xf numFmtId="0" fontId="36" fillId="4" borderId="0" xfId="53" applyFont="1" applyFill="1"/>
    <xf numFmtId="0" fontId="26" fillId="5" borderId="2" xfId="53" applyFont="1" applyFill="1" applyBorder="1" applyAlignment="1">
      <alignment horizontal="right" vertical="center"/>
    </xf>
    <xf numFmtId="0" fontId="30" fillId="4" borderId="4" xfId="0" applyFont="1" applyFill="1" applyBorder="1" applyAlignment="1">
      <alignment horizontal="center"/>
    </xf>
  </cellXfs>
  <cellStyles count="214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7" xfId="56" xr:uid="{DA7F47C0-FD1B-441F-935D-8AD7CC5C6E1D}"/>
    <cellStyle name="20% - Accent5 7 2" xfId="164" xr:uid="{C40728DF-3CDC-47FE-BEBE-ED23A7DBC6E2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7" xfId="54" xr:uid="{94DEC19E-A6A7-4788-812E-6C5318BF22E8}"/>
    <cellStyle name="Comma 7 2" xfId="162" xr:uid="{F18459FC-7540-4004-ADA7-32E985107525}"/>
    <cellStyle name="Comma 8" xfId="110" xr:uid="{CE5F3CAC-02ED-403F-8BDB-50BCB276743E}"/>
    <cellStyle name="Normal" xfId="0" builtinId="0"/>
    <cellStyle name="Normal 10" xfId="53" xr:uid="{8BBE64AA-0071-44B5-A766-DD878DA19F08}"/>
    <cellStyle name="Normal 10 2" xfId="161" xr:uid="{53431DF4-F434-4E58-8B64-6ACB4079A7DF}"/>
    <cellStyle name="Normal 11" xfId="160" xr:uid="{06F42D7C-516D-4DB0-A9FE-B6423B71AAD8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9" xfId="57" xr:uid="{CC04280B-7E40-41C0-B008-E89A699DBC6E}"/>
    <cellStyle name="Percent" xfId="2" builtinId="5"/>
    <cellStyle name="Percent 10" xfId="111" xr:uid="{1F4F8886-BC30-46CB-A926-4376A9109BB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4" t="s">
        <v>61</v>
      </c>
      <c r="E12" s="22"/>
      <c r="F12" s="22"/>
      <c r="G12" s="22"/>
      <c r="H12" s="22"/>
    </row>
    <row r="13" spans="1:8" x14ac:dyDescent="0.25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5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5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5">
      <c r="A17" s="1"/>
      <c r="B17" s="75" t="s">
        <v>207</v>
      </c>
      <c r="C17" s="75" t="s">
        <v>208</v>
      </c>
      <c r="D17" s="76" t="s">
        <v>61</v>
      </c>
      <c r="E17" s="22"/>
      <c r="F17" s="22"/>
    </row>
    <row r="18" spans="1:9" x14ac:dyDescent="0.25">
      <c r="A18" s="30"/>
      <c r="B18" s="77" t="s">
        <v>73</v>
      </c>
      <c r="C18" s="77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98" t="s">
        <v>101</v>
      </c>
      <c r="C38" s="98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D86" zoomScale="70" zoomScaleNormal="70" workbookViewId="0">
      <selection activeCell="O88" sqref="O88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K93" s="48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389</v>
      </c>
      <c r="K97" s="12" t="s">
        <v>104</v>
      </c>
      <c r="L97" s="12" t="s">
        <v>383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55.8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20.617000000000001</v>
      </c>
      <c r="R104" s="48">
        <v>1.49</v>
      </c>
      <c r="S104" s="1">
        <v>25</v>
      </c>
      <c r="T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f>Q104</f>
        <v>20.617000000000001</v>
      </c>
      <c r="R105" s="48">
        <v>1.49</v>
      </c>
      <c r="S105" s="1">
        <v>25</v>
      </c>
      <c r="T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f t="shared" ref="Q106:Q122" si="3">Q105</f>
        <v>20.617000000000001</v>
      </c>
      <c r="R106" s="48">
        <v>1.49</v>
      </c>
      <c r="S106" s="1">
        <v>25</v>
      </c>
      <c r="T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f t="shared" si="3"/>
        <v>20.617000000000001</v>
      </c>
      <c r="R107" s="48">
        <v>1.49</v>
      </c>
      <c r="S107" s="1">
        <v>25</v>
      </c>
      <c r="T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f t="shared" si="3"/>
        <v>20.617000000000001</v>
      </c>
      <c r="R108" s="48">
        <v>1.49</v>
      </c>
      <c r="S108" s="1">
        <v>25</v>
      </c>
      <c r="T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f t="shared" si="3"/>
        <v>20.617000000000001</v>
      </c>
      <c r="R109" s="48">
        <v>1.49</v>
      </c>
      <c r="S109" s="1">
        <v>25</v>
      </c>
      <c r="T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f t="shared" si="3"/>
        <v>20.617000000000001</v>
      </c>
      <c r="R110" s="48">
        <v>1.49</v>
      </c>
      <c r="S110" s="1">
        <v>25</v>
      </c>
      <c r="T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f t="shared" si="3"/>
        <v>20.617000000000001</v>
      </c>
      <c r="R111" s="48">
        <v>1.49</v>
      </c>
      <c r="S111" s="1">
        <v>25</v>
      </c>
      <c r="T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f t="shared" si="3"/>
        <v>20.617000000000001</v>
      </c>
      <c r="R112" s="48">
        <v>1.49</v>
      </c>
      <c r="S112" s="1">
        <v>25</v>
      </c>
      <c r="T112" s="1">
        <v>1E-3</v>
      </c>
    </row>
    <row r="113" spans="2:20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f t="shared" si="3"/>
        <v>20.617000000000001</v>
      </c>
      <c r="R113" s="48">
        <v>1.49</v>
      </c>
      <c r="S113" s="1">
        <v>25</v>
      </c>
      <c r="T113" s="1">
        <v>1E-3</v>
      </c>
    </row>
    <row r="114" spans="2:20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f t="shared" si="3"/>
        <v>20.617000000000001</v>
      </c>
      <c r="R114" s="48">
        <v>1.49</v>
      </c>
      <c r="S114" s="1">
        <v>25</v>
      </c>
      <c r="T114" s="1">
        <v>1E-3</v>
      </c>
    </row>
    <row r="115" spans="2:20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f t="shared" si="3"/>
        <v>20.617000000000001</v>
      </c>
      <c r="R115" s="48">
        <v>1.49</v>
      </c>
      <c r="S115" s="1">
        <v>25</v>
      </c>
      <c r="T115" s="1">
        <v>1E-3</v>
      </c>
    </row>
    <row r="116" spans="2:20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f t="shared" si="3"/>
        <v>20.617000000000001</v>
      </c>
      <c r="R116" s="48">
        <v>1.49</v>
      </c>
      <c r="S116" s="1">
        <v>25</v>
      </c>
      <c r="T116" s="1">
        <v>1E-3</v>
      </c>
    </row>
    <row r="117" spans="2:20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f t="shared" si="3"/>
        <v>20.617000000000001</v>
      </c>
      <c r="R117" s="48">
        <v>1.49</v>
      </c>
      <c r="S117" s="1">
        <v>25</v>
      </c>
      <c r="T117" s="1">
        <v>1E-3</v>
      </c>
    </row>
    <row r="118" spans="2:20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f t="shared" si="3"/>
        <v>20.617000000000001</v>
      </c>
      <c r="R118" s="48">
        <v>1.49</v>
      </c>
      <c r="S118" s="1">
        <v>25</v>
      </c>
      <c r="T118" s="1">
        <v>1E-3</v>
      </c>
    </row>
    <row r="119" spans="2:20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f t="shared" si="3"/>
        <v>20.617000000000001</v>
      </c>
      <c r="R119" s="48">
        <v>1.49</v>
      </c>
      <c r="S119" s="1">
        <v>25</v>
      </c>
      <c r="T119" s="1">
        <v>1E-3</v>
      </c>
    </row>
    <row r="120" spans="2:20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f t="shared" si="3"/>
        <v>20.617000000000001</v>
      </c>
      <c r="R120" s="48">
        <v>1.49</v>
      </c>
      <c r="S120" s="1">
        <v>25</v>
      </c>
      <c r="T120" s="1">
        <v>1E-3</v>
      </c>
    </row>
    <row r="121" spans="2:20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f t="shared" si="3"/>
        <v>20.617000000000001</v>
      </c>
      <c r="R121" s="48">
        <v>1.49</v>
      </c>
      <c r="S121" s="1">
        <v>25</v>
      </c>
      <c r="T121" s="1">
        <v>1E-3</v>
      </c>
    </row>
    <row r="122" spans="2:20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f t="shared" si="3"/>
        <v>20.617000000000001</v>
      </c>
      <c r="R122" s="48">
        <v>1.49</v>
      </c>
      <c r="S122" s="1">
        <v>25</v>
      </c>
      <c r="T122" s="1">
        <v>1E-3</v>
      </c>
    </row>
    <row r="123" spans="2:20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0" x14ac:dyDescent="0.25">
      <c r="B124" s="1" t="str">
        <f t="shared" ref="B124:B142" si="4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</row>
    <row r="125" spans="2:20" x14ac:dyDescent="0.25">
      <c r="B125" s="1" t="str">
        <f t="shared" si="4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5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</row>
    <row r="126" spans="2:20" x14ac:dyDescent="0.25">
      <c r="B126" s="1" t="str">
        <f t="shared" si="4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5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6">Q125</f>
        <v>39.93</v>
      </c>
      <c r="R126" s="48">
        <v>1.49</v>
      </c>
      <c r="S126" s="1">
        <v>15</v>
      </c>
      <c r="T126" s="1">
        <v>1E-3</v>
      </c>
    </row>
    <row r="127" spans="2:20" x14ac:dyDescent="0.25">
      <c r="B127" s="1" t="str">
        <f t="shared" si="4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5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6"/>
        <v>39.93</v>
      </c>
      <c r="R127" s="48">
        <v>1.49</v>
      </c>
      <c r="S127" s="1">
        <v>15</v>
      </c>
      <c r="T127" s="1">
        <v>1E-3</v>
      </c>
    </row>
    <row r="128" spans="2:20" x14ac:dyDescent="0.25">
      <c r="B128" s="1" t="str">
        <f t="shared" si="4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5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6"/>
        <v>39.93</v>
      </c>
      <c r="R128" s="48">
        <v>1.49</v>
      </c>
      <c r="S128" s="1">
        <v>15</v>
      </c>
      <c r="T128" s="1">
        <v>1E-3</v>
      </c>
    </row>
    <row r="129" spans="2:20" x14ac:dyDescent="0.25">
      <c r="B129" s="1" t="str">
        <f t="shared" si="4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5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6"/>
        <v>39.93</v>
      </c>
      <c r="R129" s="48">
        <v>1.49</v>
      </c>
      <c r="S129" s="1">
        <v>15</v>
      </c>
      <c r="T129" s="1">
        <v>1E-3</v>
      </c>
    </row>
    <row r="130" spans="2:20" x14ac:dyDescent="0.25">
      <c r="B130" s="1" t="str">
        <f t="shared" si="4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5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6"/>
        <v>39.93</v>
      </c>
      <c r="R130" s="48">
        <v>1.49</v>
      </c>
      <c r="S130" s="1">
        <v>15</v>
      </c>
      <c r="T130" s="1">
        <v>1E-3</v>
      </c>
    </row>
    <row r="131" spans="2:20" x14ac:dyDescent="0.25">
      <c r="B131" s="1" t="str">
        <f t="shared" si="4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5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6"/>
        <v>39.93</v>
      </c>
      <c r="R131" s="48">
        <v>1.49</v>
      </c>
      <c r="S131" s="1">
        <v>15</v>
      </c>
      <c r="T131" s="1">
        <v>1E-3</v>
      </c>
    </row>
    <row r="132" spans="2:20" x14ac:dyDescent="0.25">
      <c r="B132" s="1" t="str">
        <f t="shared" si="4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5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6"/>
        <v>39.93</v>
      </c>
      <c r="R132" s="48">
        <v>1.49</v>
      </c>
      <c r="S132" s="1">
        <v>15</v>
      </c>
      <c r="T132" s="1">
        <v>1E-3</v>
      </c>
    </row>
    <row r="133" spans="2:20" x14ac:dyDescent="0.25">
      <c r="B133" s="1" t="str">
        <f t="shared" si="4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5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6"/>
        <v>39.93</v>
      </c>
      <c r="R133" s="48">
        <v>1.49</v>
      </c>
      <c r="S133" s="1">
        <v>15</v>
      </c>
      <c r="T133" s="1">
        <v>1E-3</v>
      </c>
    </row>
    <row r="134" spans="2:20" x14ac:dyDescent="0.25">
      <c r="B134" s="1" t="str">
        <f t="shared" si="4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5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6"/>
        <v>39.93</v>
      </c>
      <c r="R134" s="48">
        <v>1.49</v>
      </c>
      <c r="S134" s="1">
        <v>15</v>
      </c>
      <c r="T134" s="1">
        <v>1E-3</v>
      </c>
    </row>
    <row r="135" spans="2:20" x14ac:dyDescent="0.25">
      <c r="B135" s="1" t="str">
        <f t="shared" si="4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5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6"/>
        <v>39.93</v>
      </c>
      <c r="R135" s="48">
        <v>1.49</v>
      </c>
      <c r="S135" s="1">
        <v>15</v>
      </c>
      <c r="T135" s="1">
        <v>1E-3</v>
      </c>
    </row>
    <row r="136" spans="2:20" x14ac:dyDescent="0.25">
      <c r="B136" s="1" t="str">
        <f t="shared" si="4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5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6"/>
        <v>39.93</v>
      </c>
      <c r="R136" s="48">
        <v>1.49</v>
      </c>
      <c r="S136" s="1">
        <v>15</v>
      </c>
      <c r="T136" s="1">
        <v>1E-3</v>
      </c>
    </row>
    <row r="137" spans="2:20" x14ac:dyDescent="0.25">
      <c r="B137" s="1" t="str">
        <f t="shared" si="4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5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6"/>
        <v>39.93</v>
      </c>
      <c r="R137" s="48">
        <v>1.49</v>
      </c>
      <c r="S137" s="1">
        <v>15</v>
      </c>
      <c r="T137" s="1">
        <v>1E-3</v>
      </c>
    </row>
    <row r="138" spans="2:20" x14ac:dyDescent="0.25">
      <c r="B138" s="1" t="str">
        <f t="shared" si="4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5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6"/>
        <v>39.93</v>
      </c>
      <c r="R138" s="48">
        <v>1.49</v>
      </c>
      <c r="S138" s="1">
        <v>15</v>
      </c>
      <c r="T138" s="1">
        <v>1E-3</v>
      </c>
    </row>
    <row r="139" spans="2:20" x14ac:dyDescent="0.25">
      <c r="B139" s="1" t="str">
        <f t="shared" si="4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5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6"/>
        <v>39.93</v>
      </c>
      <c r="R139" s="48">
        <v>1.49</v>
      </c>
      <c r="S139" s="1">
        <v>15</v>
      </c>
      <c r="T139" s="1">
        <v>1E-3</v>
      </c>
    </row>
    <row r="140" spans="2:20" x14ac:dyDescent="0.25">
      <c r="B140" s="1" t="str">
        <f t="shared" si="4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5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6"/>
        <v>39.93</v>
      </c>
      <c r="R140" s="48">
        <v>1.49</v>
      </c>
      <c r="S140" s="1">
        <v>15</v>
      </c>
      <c r="T140" s="1">
        <v>1E-3</v>
      </c>
    </row>
    <row r="141" spans="2:20" x14ac:dyDescent="0.25">
      <c r="B141" s="1" t="str">
        <f t="shared" si="4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5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6"/>
        <v>39.93</v>
      </c>
      <c r="R141" s="48">
        <v>1.49</v>
      </c>
      <c r="S141" s="1">
        <v>15</v>
      </c>
      <c r="T141" s="1">
        <v>1E-3</v>
      </c>
    </row>
    <row r="142" spans="2:20" x14ac:dyDescent="0.25">
      <c r="B142" s="1" t="str">
        <f t="shared" si="4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5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6"/>
        <v>39.93</v>
      </c>
      <c r="R142" s="48">
        <v>1.49</v>
      </c>
      <c r="S142" s="1">
        <v>15</v>
      </c>
      <c r="T142" s="1">
        <v>1E-3</v>
      </c>
    </row>
    <row r="143" spans="2:20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7">AVERAGE(I145,K145)</f>
        <v>111.762</v>
      </c>
      <c r="K145" s="48">
        <v>113.565</v>
      </c>
      <c r="L145" s="48">
        <f t="shared" ref="L145:L160" si="8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7"/>
        <v>111.762</v>
      </c>
      <c r="K146" s="48">
        <v>113.565</v>
      </c>
      <c r="L146" s="48">
        <f t="shared" si="8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7"/>
        <v>323.60950000000003</v>
      </c>
      <c r="K147" s="48">
        <v>250</v>
      </c>
      <c r="L147" s="48">
        <f t="shared" si="8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7"/>
        <v>352.79750000000001</v>
      </c>
      <c r="K148" s="48">
        <v>308.37599999999998</v>
      </c>
      <c r="L148" s="48">
        <f t="shared" si="8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8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9">AVERAGE(I151,K151)</f>
        <v>935.5223742338045</v>
      </c>
      <c r="K151" s="48">
        <v>935.5223742338045</v>
      </c>
      <c r="L151" s="48">
        <f t="shared" si="8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9"/>
        <v>989.2715097553122</v>
      </c>
      <c r="K152" s="48">
        <v>989.2715097553122</v>
      </c>
      <c r="L152" s="48">
        <f t="shared" si="8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5">
      <c r="B154" s="1" t="str">
        <f t="shared" ref="B154:B160" si="10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8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5">
      <c r="B155" s="1" t="str">
        <f t="shared" si="10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1">AVERAGE(I155,K155)</f>
        <v>27.027999999999999</v>
      </c>
      <c r="K155" s="50">
        <v>27.109000000000002</v>
      </c>
      <c r="L155" s="48">
        <f t="shared" si="8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5">
      <c r="B156" s="1" t="str">
        <f t="shared" si="10"/>
        <v>T-LGT-PHEV_DST61</v>
      </c>
      <c r="C156" s="1" t="str">
        <f>Commodities!B9&amp;","&amp;Commodities!B15</f>
        <v>TRADST,TRAELC</v>
      </c>
      <c r="D156" s="49" t="str">
        <f t="shared" ref="D156:D160" si="12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1"/>
        <v>31.293500000000002</v>
      </c>
      <c r="K156" s="50">
        <v>29.062999999999999</v>
      </c>
      <c r="L156" s="48">
        <f t="shared" si="8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5">
      <c r="B157" s="1" t="str">
        <f t="shared" si="10"/>
        <v>T-LGT-ICE_NGB61</v>
      </c>
      <c r="C157" s="1" t="str">
        <f>Commodities!B13&amp;","&amp;Commodities!B14</f>
        <v>TRACNG,TRABNG</v>
      </c>
      <c r="D157" s="49" t="str">
        <f t="shared" si="12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1"/>
        <v>26.765499999999999</v>
      </c>
      <c r="K157" s="50">
        <v>25.433</v>
      </c>
      <c r="L157" s="48">
        <f t="shared" si="8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5">
      <c r="B158" s="1" t="str">
        <f t="shared" si="10"/>
        <v>T-LGT-PHEV_NGB61</v>
      </c>
      <c r="C158" s="1" t="str">
        <f>Commodities!B13&amp;","&amp;Commodities!B15</f>
        <v>TRACNG,TRAELC</v>
      </c>
      <c r="D158" s="49" t="str">
        <f t="shared" si="12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1"/>
        <v>33.258000000000003</v>
      </c>
      <c r="K158" s="50">
        <v>29.968</v>
      </c>
      <c r="L158" s="48">
        <f t="shared" si="8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5">
      <c r="B159" s="1" t="str">
        <f t="shared" si="10"/>
        <v>T-LGT-FCV_HYD61</v>
      </c>
      <c r="C159" s="1" t="str">
        <f>Commodities!B17</f>
        <v>TRAHYD</v>
      </c>
      <c r="D159" s="49" t="str">
        <f t="shared" si="12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1"/>
        <v>44.363</v>
      </c>
      <c r="K159" s="50">
        <v>32.58</v>
      </c>
      <c r="L159" s="48">
        <f t="shared" si="8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5">
      <c r="B160" s="1" t="str">
        <f t="shared" si="10"/>
        <v>T-LGT-BEV_ELC61</v>
      </c>
      <c r="C160" s="1" t="str">
        <f>Commodities!B15</f>
        <v>TRAELC</v>
      </c>
      <c r="D160" s="49" t="str">
        <f t="shared" si="12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1"/>
        <v>30.351500000000001</v>
      </c>
      <c r="K160" s="50">
        <v>28.533000000000001</v>
      </c>
      <c r="L160" s="48">
        <f t="shared" si="8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5">
      <c r="B162" s="1" t="str">
        <f t="shared" ref="B162:B168" si="13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14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4"/>
        <v>95.69</v>
      </c>
      <c r="J162" s="48">
        <f>AVERAGE(I162,K162)</f>
        <v>98.32</v>
      </c>
      <c r="K162" s="1">
        <f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5">
      <c r="B163" s="1" t="str">
        <f t="shared" si="13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>K171</f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5">
      <c r="B164" s="1" t="str">
        <f t="shared" si="13"/>
        <v>T-MGT-FCV_HYD71</v>
      </c>
      <c r="C164" s="1" t="str">
        <f t="shared" si="18"/>
        <v>TRAHYD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>K172</f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5">
      <c r="B165" s="1" t="str">
        <f t="shared" si="13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>K173</f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5">
      <c r="B166" s="1" t="str">
        <f t="shared" si="13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>K174</f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5">
      <c r="B167" s="1" t="str">
        <f t="shared" si="13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>K175</f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5">
      <c r="B168" s="1" t="str">
        <f t="shared" si="13"/>
        <v>T-MGT-BEV_ELC71</v>
      </c>
      <c r="C168" s="1" t="str">
        <f t="shared" si="18"/>
        <v>TRAELC</v>
      </c>
      <c r="D168" s="1" t="str">
        <f t="shared" si="20"/>
        <v>TRAF</v>
      </c>
      <c r="E168" s="1">
        <f t="shared" si="18"/>
        <v>2019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>K176</f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5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5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5">
      <c r="B172" s="1" t="str">
        <f t="shared" si="22"/>
        <v>T-HGT-FCV_HYD81</v>
      </c>
      <c r="C172" s="1" t="str">
        <f>Commodities!B17</f>
        <v>TRAHYD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5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5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5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5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2019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5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5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4" t="s">
        <v>1</v>
      </c>
      <c r="C194" s="94" t="s">
        <v>3</v>
      </c>
      <c r="D194" s="97" t="s">
        <v>46</v>
      </c>
      <c r="E194" s="97" t="s">
        <v>385</v>
      </c>
      <c r="F194" s="97" t="s">
        <v>386</v>
      </c>
      <c r="G194" s="97" t="s">
        <v>387</v>
      </c>
      <c r="H194" s="97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1" t="str">
        <f>B195</f>
        <v>T-MOT-ICE_GSL01</v>
      </c>
      <c r="C196" s="81" t="str">
        <f>C195</f>
        <v>TRAGSL</v>
      </c>
      <c r="D196" s="91" t="s">
        <v>356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6" t="str">
        <f>B197</f>
        <v>T-CAR-ICE_GSL21</v>
      </c>
      <c r="C198" s="86" t="str">
        <f>C197</f>
        <v>TRAGSL</v>
      </c>
      <c r="D198" s="82" t="s">
        <v>356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6" t="str">
        <f>B199</f>
        <v>T-CAR-ICE_DST21</v>
      </c>
      <c r="C200" s="86" t="str">
        <f>C199</f>
        <v>TRADST</v>
      </c>
      <c r="D200" s="82" t="s">
        <v>356</v>
      </c>
      <c r="E200" s="79">
        <v>0.95903634682608185</v>
      </c>
      <c r="F200" s="79">
        <v>0.95</v>
      </c>
      <c r="G200" s="79">
        <v>0.9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6" t="str">
        <f>B201</f>
        <v>T-CAR-ICE_DF21</v>
      </c>
      <c r="C202" s="86" t="str">
        <f>C201</f>
        <v>TRACNG</v>
      </c>
      <c r="D202" s="82" t="s">
        <v>356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5">
      <c r="B204" s="86" t="str">
        <f>B203</f>
        <v>T-CAR-ICE_NGB21</v>
      </c>
      <c r="C204" s="86" t="str">
        <f>C203</f>
        <v>TRACNG</v>
      </c>
      <c r="D204" s="82" t="s">
        <v>356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5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6" t="str">
        <f>B205</f>
        <v>T-CAR-ICE_E8521</v>
      </c>
      <c r="C206" s="86" t="str">
        <f>C205</f>
        <v>TRAETH</v>
      </c>
      <c r="D206" s="82" t="s">
        <v>356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6" t="str">
        <f>B207</f>
        <v>T-CAR-HEV_GSL21</v>
      </c>
      <c r="C208" s="86" t="str">
        <f>C207</f>
        <v>TRAGSL</v>
      </c>
      <c r="D208" s="82" t="s">
        <v>356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6" t="str">
        <f>B209</f>
        <v>T-CAR-HEV_DST21</v>
      </c>
      <c r="C210" s="86" t="str">
        <f>C209</f>
        <v>TRADST</v>
      </c>
      <c r="D210" s="82" t="s">
        <v>356</v>
      </c>
      <c r="E210" s="79">
        <v>0.95903634682608185</v>
      </c>
      <c r="F210" s="79">
        <v>0.95</v>
      </c>
      <c r="G210" s="79">
        <v>0.9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6" t="str">
        <f>B211</f>
        <v>T-CAR-PHEV10_GSL21</v>
      </c>
      <c r="C212" s="86" t="str">
        <f>C211</f>
        <v>TRAELC</v>
      </c>
      <c r="D212" s="82" t="s">
        <v>356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5">
      <c r="B214" s="86" t="str">
        <f>B213</f>
        <v>T-CAR-PHEV20_GSL21</v>
      </c>
      <c r="C214" s="86" t="str">
        <f>C213</f>
        <v>TRAELC</v>
      </c>
      <c r="D214" s="82" t="s">
        <v>356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5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5">
      <c r="B216" s="86" t="str">
        <f>B215</f>
        <v>T-CAR-PHEV40_GSL21</v>
      </c>
      <c r="C216" s="86" t="str">
        <f>C215</f>
        <v>TRAELC</v>
      </c>
      <c r="D216" s="82" t="s">
        <v>356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5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6" t="str">
        <f>B217</f>
        <v>T-CAR-PHEV10_DST21</v>
      </c>
      <c r="C218" s="86" t="s">
        <v>40</v>
      </c>
      <c r="D218" s="82" t="s">
        <v>356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5">
      <c r="B220" s="86" t="str">
        <f>B219</f>
        <v>T-CAR-PHEV20_DST21</v>
      </c>
      <c r="C220" s="86" t="str">
        <f>C219</f>
        <v>TRAELC</v>
      </c>
      <c r="D220" s="82" t="s">
        <v>356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5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5">
      <c r="B222" s="86" t="str">
        <f>B221</f>
        <v>T-CAR-PHEV40_DST21</v>
      </c>
      <c r="C222" s="86" t="str">
        <f>C221</f>
        <v>TRAELC</v>
      </c>
      <c r="D222" s="82" t="s">
        <v>356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5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5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5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5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 t="shared" si="31"/>
        <v>0.9</v>
      </c>
      <c r="H226" s="81">
        <f t="shared" si="31"/>
        <v>5</v>
      </c>
    </row>
    <row r="227" spans="2:26" s="1" customFormat="1" x14ac:dyDescent="0.25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5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5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5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0.9</v>
      </c>
      <c r="H236" s="81">
        <f t="shared" si="31"/>
        <v>5</v>
      </c>
    </row>
    <row r="237" spans="2:26" s="1" customFormat="1" x14ac:dyDescent="0.25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5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5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5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5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5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5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5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5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5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5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5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5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5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0.9</v>
      </c>
      <c r="H250" s="86">
        <v>5</v>
      </c>
    </row>
    <row r="251" spans="2:26" s="1" customFormat="1" x14ac:dyDescent="0.25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5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5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5">
      <c r="B254" s="81" t="str">
        <f>B253</f>
        <v>T-HPT-ICE_DST51</v>
      </c>
      <c r="C254" s="81" t="str">
        <f>C253</f>
        <v>TRADST</v>
      </c>
      <c r="D254" s="91" t="s">
        <v>356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6" t="str">
        <f>B255</f>
        <v>T-LGT-ICE_DST61</v>
      </c>
      <c r="C256" s="86" t="str">
        <f>C255</f>
        <v>TRADST</v>
      </c>
      <c r="D256" s="82" t="s">
        <v>356</v>
      </c>
      <c r="E256" s="79">
        <v>0.95903634682608185</v>
      </c>
      <c r="F256" s="79">
        <v>0.95</v>
      </c>
      <c r="G256" s="79">
        <v>0.9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6" t="str">
        <f>B257</f>
        <v>T-LGT-HEV_DST61</v>
      </c>
      <c r="C258" s="86" t="str">
        <f>C257</f>
        <v>TRADST</v>
      </c>
      <c r="D258" s="82" t="s">
        <v>356</v>
      </c>
      <c r="E258" s="79">
        <v>0.95903634682608185</v>
      </c>
      <c r="F258" s="79">
        <v>0.95</v>
      </c>
      <c r="G258" s="79">
        <v>0.9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5">
      <c r="B260" s="86" t="str">
        <f>B259</f>
        <v>T-LGT-PHEV_DST61</v>
      </c>
      <c r="C260" s="86" t="str">
        <f>C259</f>
        <v>TRAELC</v>
      </c>
      <c r="D260" s="82" t="s">
        <v>356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5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5">
      <c r="B262" s="86" t="str">
        <f>B261</f>
        <v>T-LGT-ICE_NGB61</v>
      </c>
      <c r="C262" s="86" t="str">
        <f>C261</f>
        <v>TRACNG</v>
      </c>
      <c r="D262" s="82" t="s">
        <v>356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5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5">
      <c r="B264" s="86" t="str">
        <f>B263</f>
        <v>T-LGT-PHEV_NGB61</v>
      </c>
      <c r="C264" s="86" t="str">
        <f>C263</f>
        <v>TRAELC</v>
      </c>
      <c r="D264" s="82" t="s">
        <v>356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5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1" t="str">
        <f>B265</f>
        <v>T-MGT-ICE_DST71</v>
      </c>
      <c r="C266" s="81" t="str">
        <f>C265</f>
        <v>TRADST</v>
      </c>
      <c r="D266" s="91" t="s">
        <v>356</v>
      </c>
      <c r="E266" s="87">
        <v>0.95903634682608174</v>
      </c>
      <c r="F266" s="87">
        <v>0.95</v>
      </c>
      <c r="G266" s="87">
        <v>0.9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5">
      <c r="B268" s="81" t="str">
        <f>B267</f>
        <v>T-MGT-HEV_DST71</v>
      </c>
      <c r="C268" s="81" t="str">
        <f>C267</f>
        <v>TRADST</v>
      </c>
      <c r="D268" s="91" t="s">
        <v>356</v>
      </c>
      <c r="E268" s="87">
        <v>0.95903634682608174</v>
      </c>
      <c r="F268" s="87">
        <v>0.95</v>
      </c>
      <c r="G268" s="87">
        <v>0.9</v>
      </c>
      <c r="H268" s="81">
        <v>5</v>
      </c>
    </row>
    <row r="269" spans="2:26" s="1" customFormat="1" x14ac:dyDescent="0.25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5">
      <c r="B270" s="81" t="str">
        <f>B269</f>
        <v>T-MGT-ICE_NGB71</v>
      </c>
      <c r="C270" s="81" t="str">
        <f>C269</f>
        <v>TRACNG</v>
      </c>
      <c r="D270" s="91" t="s">
        <v>356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5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5">
      <c r="B272" s="81" t="str">
        <f>B271</f>
        <v>T-MGT-HEV_NGB71</v>
      </c>
      <c r="C272" s="81" t="str">
        <f>C271</f>
        <v>TRACNG</v>
      </c>
      <c r="D272" s="91" t="s">
        <v>356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5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6" t="str">
        <f>B273</f>
        <v>T-HGT-ICE_DST81</v>
      </c>
      <c r="C274" s="86" t="str">
        <f>C273</f>
        <v>TRADST</v>
      </c>
      <c r="D274" s="82" t="s">
        <v>356</v>
      </c>
      <c r="E274" s="79">
        <v>0.95903634682608174</v>
      </c>
      <c r="F274" s="79">
        <v>0.95</v>
      </c>
      <c r="G274" s="79">
        <v>0.9</v>
      </c>
      <c r="H274" s="86">
        <v>5</v>
      </c>
    </row>
    <row r="275" spans="2:26" s="1" customFormat="1" x14ac:dyDescent="0.25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5">
      <c r="B276" s="86" t="str">
        <f>B275</f>
        <v>T-HGT-HEV_DST81</v>
      </c>
      <c r="C276" s="86" t="str">
        <f>C275</f>
        <v>TRADST</v>
      </c>
      <c r="D276" s="82" t="s">
        <v>356</v>
      </c>
      <c r="E276" s="79">
        <v>0.95903634682608174</v>
      </c>
      <c r="F276" s="79">
        <v>0.95</v>
      </c>
      <c r="G276" s="79">
        <v>0.9</v>
      </c>
      <c r="H276" s="86">
        <v>5</v>
      </c>
    </row>
    <row r="277" spans="2:26" s="1" customFormat="1" x14ac:dyDescent="0.25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5">
      <c r="B278" s="86" t="str">
        <f>B277</f>
        <v>T-HGT-ICE_NGB81</v>
      </c>
      <c r="C278" s="86" t="str">
        <f>C277</f>
        <v>TRACNG</v>
      </c>
      <c r="D278" s="82" t="s">
        <v>356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5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5">
      <c r="B280" s="86" t="str">
        <f>B279</f>
        <v>T-HGT-HEV_NGB81</v>
      </c>
      <c r="C280" s="86" t="str">
        <f>C279</f>
        <v>TRACNG</v>
      </c>
      <c r="D280" s="82" t="s">
        <v>356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5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5">
      <c r="B282" s="81" t="str">
        <f>B281</f>
        <v>T-GTR-ICE_DST91</v>
      </c>
      <c r="C282" s="81" t="str">
        <f>C281</f>
        <v>TRADST</v>
      </c>
      <c r="D282" s="91" t="s">
        <v>356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5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5">
      <c r="B284" s="86" t="str">
        <f>B283</f>
        <v>T-TUR_NEW</v>
      </c>
      <c r="C284" s="86" t="str">
        <f>C283</f>
        <v>TRADST</v>
      </c>
      <c r="D284" s="82" t="s">
        <v>356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5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5">
      <c r="B286" s="86" t="str">
        <f>B285</f>
        <v>T-TUR_NEW</v>
      </c>
      <c r="C286" s="86" t="str">
        <f>C285</f>
        <v>TRAELC</v>
      </c>
      <c r="D286" s="82" t="s">
        <v>356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5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5">
      <c r="B288" s="81" t="str">
        <f>B287</f>
        <v>T-NAV_NEW</v>
      </c>
      <c r="C288" s="81" t="str">
        <f>C287</f>
        <v>TRADST</v>
      </c>
      <c r="D288" s="91" t="s">
        <v>356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5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5">
      <c r="B290" s="86" t="str">
        <f>B289</f>
        <v>T-OTH_NEW</v>
      </c>
      <c r="C290" s="86" t="str">
        <f>C289</f>
        <v>TRAGSL</v>
      </c>
      <c r="D290" s="82" t="s">
        <v>356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5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5">
      <c r="B292" s="86" t="str">
        <f t="shared" si="36"/>
        <v>T-OTH_NEW</v>
      </c>
      <c r="C292" s="86" t="str">
        <f>C291</f>
        <v>TRADST</v>
      </c>
      <c r="D292" s="82" t="s">
        <v>356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5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5">
      <c r="B294" s="86" t="str">
        <f t="shared" si="36"/>
        <v>T-OTH_NEW</v>
      </c>
      <c r="C294" s="86" t="str">
        <f>C293</f>
        <v>TRABDL</v>
      </c>
      <c r="D294" s="82" t="s">
        <v>356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5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5">
      <c r="B296" s="81" t="str">
        <f>B295</f>
        <v>T-AVI_DOM_NEW</v>
      </c>
      <c r="C296" s="89" t="str">
        <f>C295</f>
        <v>TRAKER</v>
      </c>
      <c r="D296" s="91" t="s">
        <v>356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5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5">
      <c r="B298" s="85" t="str">
        <f>B297</f>
        <v>T-AVI_INT_NEW</v>
      </c>
      <c r="C298" s="85" t="str">
        <f>C297</f>
        <v>TRAKER</v>
      </c>
      <c r="D298" s="83" t="s">
        <v>356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6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2021-03-09T15:00:33Z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781791329383850</vt:r8>
  </property>
</Properties>
</file>