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A98AF36-4AE9-4B5E-9586-DE6FD26F0C4F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7" i="1" l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N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N28" i="1"/>
  <c r="I4" i="9"/>
  <c r="AG13" i="9"/>
  <c r="AF13" i="9"/>
  <c r="Z13" i="9"/>
  <c r="Y13" i="9"/>
  <c r="X13" i="9"/>
  <c r="R13" i="9"/>
  <c r="Q13" i="9"/>
  <c r="P13" i="9"/>
  <c r="J13" i="9"/>
  <c r="I13" i="9"/>
  <c r="H13" i="9"/>
  <c r="AG12" i="9"/>
  <c r="AF12" i="9"/>
  <c r="AE12" i="9"/>
  <c r="AE13" i="9" s="1"/>
  <c r="AD12" i="9"/>
  <c r="AD13" i="9" s="1"/>
  <c r="AC12" i="9"/>
  <c r="AC13" i="9" s="1"/>
  <c r="AB12" i="9"/>
  <c r="AB13" i="9" s="1"/>
  <c r="AA12" i="9"/>
  <c r="AA13" i="9" s="1"/>
  <c r="Z12" i="9"/>
  <c r="Y12" i="9"/>
  <c r="X12" i="9"/>
  <c r="W12" i="9"/>
  <c r="W13" i="9" s="1"/>
  <c r="V12" i="9"/>
  <c r="V13" i="9" s="1"/>
  <c r="U12" i="9"/>
  <c r="U13" i="9" s="1"/>
  <c r="T12" i="9"/>
  <c r="T13" i="9" s="1"/>
  <c r="S12" i="9"/>
  <c r="S13" i="9" s="1"/>
  <c r="R12" i="9"/>
  <c r="Q12" i="9"/>
  <c r="P12" i="9"/>
  <c r="O12" i="9"/>
  <c r="O13" i="9" s="1"/>
  <c r="N12" i="9"/>
  <c r="N13" i="9" s="1"/>
  <c r="M12" i="9"/>
  <c r="M13" i="9" s="1"/>
  <c r="L12" i="9"/>
  <c r="L13" i="9" s="1"/>
  <c r="K12" i="9"/>
  <c r="K13" i="9" s="1"/>
  <c r="J12" i="9"/>
  <c r="I12" i="9"/>
  <c r="H12" i="9"/>
  <c r="G12" i="9"/>
  <c r="G13" i="9" s="1"/>
  <c r="E12" i="9"/>
  <c r="AG11" i="9"/>
  <c r="AF11" i="9"/>
  <c r="AE11" i="9"/>
  <c r="Y11" i="9"/>
  <c r="X11" i="9"/>
  <c r="W11" i="9"/>
  <c r="Q11" i="9"/>
  <c r="P11" i="9"/>
  <c r="O11" i="9"/>
  <c r="I11" i="9"/>
  <c r="H11" i="9"/>
  <c r="G11" i="9"/>
  <c r="AG10" i="9"/>
  <c r="AF10" i="9"/>
  <c r="AE10" i="9"/>
  <c r="AD10" i="9"/>
  <c r="AD11" i="9" s="1"/>
  <c r="AC10" i="9"/>
  <c r="AC11" i="9" s="1"/>
  <c r="AB10" i="9"/>
  <c r="AB11" i="9" s="1"/>
  <c r="AA10" i="9"/>
  <c r="AA11" i="9" s="1"/>
  <c r="Z10" i="9"/>
  <c r="Z11" i="9" s="1"/>
  <c r="Y10" i="9"/>
  <c r="X10" i="9"/>
  <c r="W10" i="9"/>
  <c r="V10" i="9"/>
  <c r="V11" i="9" s="1"/>
  <c r="U10" i="9"/>
  <c r="U11" i="9" s="1"/>
  <c r="T10" i="9"/>
  <c r="T11" i="9" s="1"/>
  <c r="S10" i="9"/>
  <c r="S11" i="9" s="1"/>
  <c r="R10" i="9"/>
  <c r="R11" i="9" s="1"/>
  <c r="Q10" i="9"/>
  <c r="P10" i="9"/>
  <c r="O10" i="9"/>
  <c r="N10" i="9"/>
  <c r="N11" i="9" s="1"/>
  <c r="M10" i="9"/>
  <c r="M11" i="9" s="1"/>
  <c r="L10" i="9"/>
  <c r="L11" i="9" s="1"/>
  <c r="K10" i="9"/>
  <c r="K11" i="9" s="1"/>
  <c r="J10" i="9"/>
  <c r="J11" i="9" s="1"/>
  <c r="I10" i="9"/>
  <c r="H10" i="9"/>
  <c r="G10" i="9"/>
  <c r="E10" i="9"/>
  <c r="AF9" i="9"/>
  <c r="AE9" i="9"/>
  <c r="AD9" i="9"/>
  <c r="Z9" i="9"/>
  <c r="X9" i="9"/>
  <c r="W9" i="9"/>
  <c r="V9" i="9"/>
  <c r="R9" i="9"/>
  <c r="P9" i="9"/>
  <c r="O9" i="9"/>
  <c r="N9" i="9"/>
  <c r="J9" i="9"/>
  <c r="H9" i="9"/>
  <c r="G9" i="9"/>
  <c r="AG8" i="9"/>
  <c r="AG9" i="9" s="1"/>
  <c r="AF8" i="9"/>
  <c r="AE8" i="9"/>
  <c r="AD8" i="9"/>
  <c r="AC8" i="9"/>
  <c r="AC9" i="9" s="1"/>
  <c r="AB8" i="9"/>
  <c r="AB9" i="9" s="1"/>
  <c r="AA8" i="9"/>
  <c r="AA9" i="9" s="1"/>
  <c r="Z8" i="9"/>
  <c r="Y8" i="9"/>
  <c r="Y9" i="9" s="1"/>
  <c r="X8" i="9"/>
  <c r="W8" i="9"/>
  <c r="V8" i="9"/>
  <c r="U8" i="9"/>
  <c r="U9" i="9" s="1"/>
  <c r="T8" i="9"/>
  <c r="T9" i="9" s="1"/>
  <c r="S8" i="9"/>
  <c r="S9" i="9" s="1"/>
  <c r="R8" i="9"/>
  <c r="Q8" i="9"/>
  <c r="Q9" i="9" s="1"/>
  <c r="P8" i="9"/>
  <c r="O8" i="9"/>
  <c r="N8" i="9"/>
  <c r="M8" i="9"/>
  <c r="M9" i="9" s="1"/>
  <c r="L8" i="9"/>
  <c r="L9" i="9" s="1"/>
  <c r="K8" i="9"/>
  <c r="K9" i="9" s="1"/>
  <c r="J8" i="9"/>
  <c r="I8" i="9"/>
  <c r="I9" i="9" s="1"/>
  <c r="H8" i="9"/>
  <c r="G8" i="9"/>
  <c r="E8" i="9"/>
  <c r="AG7" i="9"/>
  <c r="AE7" i="9"/>
  <c r="AD7" i="9"/>
  <c r="AB7" i="9"/>
  <c r="Y7" i="9"/>
  <c r="W7" i="9"/>
  <c r="V7" i="9"/>
  <c r="T7" i="9"/>
  <c r="Q7" i="9"/>
  <c r="O7" i="9"/>
  <c r="N7" i="9"/>
  <c r="L7" i="9"/>
  <c r="I7" i="9"/>
  <c r="G7" i="9"/>
  <c r="E7" i="9"/>
  <c r="AG6" i="9"/>
  <c r="AF6" i="9"/>
  <c r="AF7" i="9" s="1"/>
  <c r="AE6" i="9"/>
  <c r="AD6" i="9"/>
  <c r="AC6" i="9"/>
  <c r="AC7" i="9" s="1"/>
  <c r="AB6" i="9"/>
  <c r="AA6" i="9"/>
  <c r="AA7" i="9" s="1"/>
  <c r="Z6" i="9"/>
  <c r="Z7" i="9" s="1"/>
  <c r="Y6" i="9"/>
  <c r="X6" i="9"/>
  <c r="X7" i="9" s="1"/>
  <c r="W6" i="9"/>
  <c r="V6" i="9"/>
  <c r="U6" i="9"/>
  <c r="U7" i="9" s="1"/>
  <c r="T6" i="9"/>
  <c r="S6" i="9"/>
  <c r="S7" i="9" s="1"/>
  <c r="R6" i="9"/>
  <c r="R7" i="9" s="1"/>
  <c r="Q6" i="9"/>
  <c r="P6" i="9"/>
  <c r="P7" i="9" s="1"/>
  <c r="O6" i="9"/>
  <c r="N6" i="9"/>
  <c r="M6" i="9"/>
  <c r="M7" i="9" s="1"/>
  <c r="L6" i="9"/>
  <c r="K6" i="9"/>
  <c r="K7" i="9" s="1"/>
  <c r="J6" i="9"/>
  <c r="J7" i="9" s="1"/>
  <c r="I6" i="9"/>
  <c r="H6" i="9"/>
  <c r="H7" i="9" s="1"/>
  <c r="G6" i="9"/>
  <c r="E6" i="9"/>
  <c r="AG5" i="9"/>
  <c r="AE5" i="9"/>
  <c r="AD5" i="9"/>
  <c r="AB5" i="9"/>
  <c r="Y5" i="9"/>
  <c r="W5" i="9"/>
  <c r="V5" i="9"/>
  <c r="T5" i="9"/>
  <c r="Q5" i="9"/>
  <c r="O5" i="9"/>
  <c r="N5" i="9"/>
  <c r="L5" i="9"/>
  <c r="I5" i="9"/>
  <c r="G5" i="9"/>
  <c r="E5" i="9"/>
  <c r="AG4" i="9"/>
  <c r="AF4" i="9"/>
  <c r="AF5" i="9" s="1"/>
  <c r="AE4" i="9"/>
  <c r="AD4" i="9"/>
  <c r="AC4" i="9"/>
  <c r="AC5" i="9" s="1"/>
  <c r="AB4" i="9"/>
  <c r="AA4" i="9"/>
  <c r="AA5" i="9" s="1"/>
  <c r="Z4" i="9"/>
  <c r="Z5" i="9" s="1"/>
  <c r="Y4" i="9"/>
  <c r="X4" i="9"/>
  <c r="X5" i="9" s="1"/>
  <c r="W4" i="9"/>
  <c r="V4" i="9"/>
  <c r="U4" i="9"/>
  <c r="U5" i="9" s="1"/>
  <c r="T4" i="9"/>
  <c r="S4" i="9"/>
  <c r="S5" i="9" s="1"/>
  <c r="R4" i="9"/>
  <c r="R5" i="9" s="1"/>
  <c r="Q4" i="9"/>
  <c r="P4" i="9"/>
  <c r="P5" i="9" s="1"/>
  <c r="O4" i="9"/>
  <c r="N4" i="9"/>
  <c r="M4" i="9"/>
  <c r="M5" i="9" s="1"/>
  <c r="L4" i="9"/>
  <c r="K4" i="9"/>
  <c r="K5" i="9" s="1"/>
  <c r="J4" i="9"/>
  <c r="J5" i="9" s="1"/>
  <c r="H4" i="9"/>
  <c r="H5" i="9" s="1"/>
  <c r="G4" i="9"/>
  <c r="E4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N45" i="1"/>
  <c r="N43" i="1"/>
  <c r="N41" i="1"/>
  <c r="N39" i="1"/>
  <c r="N37" i="1"/>
  <c r="N35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N74" i="1"/>
  <c r="N72" i="1"/>
  <c r="N70" i="1"/>
  <c r="N68" i="1"/>
  <c r="N66" i="1"/>
  <c r="N64" i="1"/>
  <c r="N62" i="1"/>
  <c r="N60" i="1"/>
  <c r="M35" i="1" l="1"/>
  <c r="M37" i="1"/>
  <c r="M39" i="1"/>
  <c r="M41" i="1"/>
  <c r="M43" i="1"/>
  <c r="M45" i="1"/>
  <c r="M47" i="1"/>
  <c r="M49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N25" i="1"/>
  <c r="N23" i="1"/>
  <c r="N21" i="1"/>
  <c r="N19" i="1"/>
  <c r="N17" i="1"/>
  <c r="N15" i="1"/>
  <c r="N13" i="1"/>
  <c r="N11" i="1"/>
  <c r="M25" i="1"/>
  <c r="M23" i="1"/>
  <c r="M21" i="1"/>
  <c r="M19" i="1"/>
  <c r="M17" i="1"/>
  <c r="M15" i="1"/>
  <c r="M13" i="1"/>
  <c r="M11" i="1"/>
  <c r="H60" i="1"/>
  <c r="H35" i="1"/>
  <c r="H13" i="1"/>
  <c r="H11" i="1"/>
  <c r="E17" i="1" l="1"/>
  <c r="E25" i="1"/>
  <c r="E23" i="1"/>
  <c r="E21" i="1"/>
  <c r="E19" i="1"/>
  <c r="E15" i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41" i="1"/>
  <c r="E66" i="1" s="1"/>
  <c r="E43" i="1"/>
  <c r="E68" i="1" s="1"/>
  <c r="E49" i="1"/>
  <c r="E74" i="1" s="1"/>
  <c r="E45" i="1"/>
  <c r="E70" i="1" s="1"/>
  <c r="E39" i="1"/>
  <c r="E64" i="1" s="1"/>
  <c r="E47" i="1"/>
  <c r="E72" i="1" s="1"/>
  <c r="H62" i="1" l="1"/>
  <c r="H64" i="1" s="1"/>
  <c r="H66" i="1" s="1"/>
  <c r="H68" i="1" s="1"/>
  <c r="H70" i="1" s="1"/>
  <c r="H72" i="1" s="1"/>
  <c r="H74" i="1" s="1"/>
  <c r="H37" i="1"/>
  <c r="H39" i="1" s="1"/>
  <c r="H41" i="1" s="1"/>
  <c r="H43" i="1" s="1"/>
  <c r="H45" i="1" s="1"/>
  <c r="H47" i="1" s="1"/>
  <c r="H49" i="1" s="1"/>
  <c r="M62" i="1"/>
  <c r="M64" i="1"/>
  <c r="M66" i="1"/>
  <c r="M68" i="1"/>
  <c r="M70" i="1"/>
  <c r="M72" i="1"/>
  <c r="M74" i="1"/>
  <c r="M60" i="1"/>
  <c r="E37" i="1" l="1"/>
  <c r="E62" i="1" s="1"/>
  <c r="E35" i="1"/>
  <c r="E60" i="1" s="1"/>
  <c r="H15" i="1" l="1"/>
  <c r="H17" i="1" s="1"/>
  <c r="H19" i="1" s="1"/>
  <c r="H21" i="1" s="1"/>
  <c r="H23" i="1" s="1"/>
  <c r="H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<sst xmlns="http://schemas.openxmlformats.org/spreadsheetml/2006/main" count="566" uniqueCount="238">
  <si>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</si>
  <si>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</si>
  <si>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</si>
  <si>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</si>
  <si>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</si>
  <si>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</si>
  <si>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</si>
  <si>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</si>
  <si>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</si>
  <si>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</si>
  <si>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</si>
  <si>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</si>
  <si>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</si>
  <si>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</si>
  <si>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</si>
  <si>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</si>
  <si>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</si>
  <si>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</si>
  <si>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</si>
  <si>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</si>
  <si>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</si>
  <si>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</si>
  <si>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</si>
  <si>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</si>
  <si>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</si>
  <si>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</si>
  <si>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</si>
  <si>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</si>
  <si>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</si>
  <si>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</si>
  <si>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</si>
  <si>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</si>
  <si>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</si>
  <si>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</si>
  <si>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</si>
  <si>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</si>
  <si>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</si>
  <si>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</si>
  <si>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</si>
  <si>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</si>
  <si>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</si>
  <si>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</si>
  <si>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</si>
  <si>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</si>
  <si>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</si>
  <si>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</si>
  <si>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</si>
  <si>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</si>
  <si>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</si>
  <si>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</si>
  <si>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</si>
  <si>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</si>
  <si>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</si>
  <si>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</si>
  <si>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</si>
  <si>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</si>
  <si>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</si>
  <si>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</si>
  <si>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</si>
  <si>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</si>
  <si>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</si>
  <si>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</si>
  <si>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</si>
  <si>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</si>
  <si>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</si>
  <si>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</si>
  <si>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</si>
  <si>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</si>
  <si>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</si>
  <si>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</si>
  <si>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</si>
  <si>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</si>
  <si>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</si>
  <si>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</si>
  <si>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</si>
  <si>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</si>
  <si>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</si>
  <si>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</si>
  <si>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</si>
  <si>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</si>
  <si>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</si>
  <si>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</si>
  <si>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</si>
  <si>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</si>
  <si>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</si>
  <si>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</si>
  <si>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</si>
  <si>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</si>
  <si>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</si>
  <si>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</si>
  <si>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</si>
  <si>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</si>
  <si>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</si>
  <si>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</si>
  <si>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</si>
  <si>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</si>
  <si>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</si>
  <si>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</si>
  <si>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</si>
  <si>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</si>
  <si>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</si>
  <si>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</si>
  <si>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</si>
  <si>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</si>
  <si>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</si>
  <si>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</si>
  <si>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</si>
  <si>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</si>
  <si>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</si>
  <si>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</si>
  <si>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</si>
  <si>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</si>
  <si>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</si>
  <si>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</si>
  <si>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</si>
  <si>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</si>
  <si>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</si>
  <si>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</si>
  <si>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</si>
  <si>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</si>
  <si>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</si>
  <si>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</si>
  <si>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</si>
  <si>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</si>
  <si>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</si>
  <si>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</si>
  <si>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</si>
  <si>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</si>
  <si>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</si>
  <si>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</si>
  <si>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</si>
  <si>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</si>
  <si>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</si>
  <si>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</si>
  <si>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</si>
  <si>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</si>
  <si>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</si>
  <si>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</si>
  <si>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</si>
  <si>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</si>
  <si>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</si>
  <si>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</si>
  <si>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</si>
  <si>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</si>
  <si>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</si>
  <si>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</si>
  <si>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</si>
  <si>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</si>
  <si>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</si>
  <si>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</si>
  <si>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</si>
  <si>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</si>
  <si>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</si>
  <si>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</si>
  <si>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</si>
  <si>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</si>
  <si>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</si>
  <si>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</si>
  <si>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</si>
  <si>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</si>
  <si>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</si>
  <si>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</si>
  <si>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</si>
  <si>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</si>
  <si>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</si>
  <si>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</si>
  <si>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</si>
  <si>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</si>
  <si>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</si>
  <si>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</si>
  <si>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</si>
  <si>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</si>
  <si>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</si>
  <si>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</si>
  <si>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</si>
  <si>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</si>
  <si>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</si>
  <si>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</si>
  <si>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</si>
  <si>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</si>
  <si>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</si>
  <si>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</si>
  <si>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</si>
  <si>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</si>
  <si>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</si>
  <si>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</si>
  <si>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</si>
  <si>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</si>
  <si>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</si>
  <si>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</si>
  <si>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</si>
  <si>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</si>
  <si>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</si>
  <si>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</si>
  <si>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</si>
  <si>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</si>
  <si>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</si>
  <si>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</si>
  <si>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</si>
  <si>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</si>
  <si>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</si>
  <si>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</si>
  <si>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</si>
  <si>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</si>
  <si>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</si>
  <si>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</si>
  <si>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</si>
  <si>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</si>
  <si>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</si>
  <si>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</si>
  <si>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</si>
  <si>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</si>
  <si>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</si>
  <si>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</si>
  <si>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</si>
  <si>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</si>
  <si>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</si>
  <si>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</si>
  <si>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</si>
  <si>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</si>
  <si>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</si>
  <si>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</si>
  <si>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</si>
  <si>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</si>
  <si>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</si>
  <si>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</si>
  <si>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</si>
  <si>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UC_Light_rail_LUAS_L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</si>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</sst>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5" formatCode="\Te\x\t"/>
    <numFmt numFmtId="166" formatCode="0.000"/>
    <numFmt numFmtId="167" formatCode="0.0%"/>
    <numFmt numFmtId="168" formatCode="_-* #,##0_-;\-* #,##0_-;_-* &quot;-&quot;??_-;_-@_-"/>
    <numFmt numFmtId="169" formatCode="_-* #,##0.000_-;\-* #,##0.000_-;_-* &quot;-&quot;??_-;_-@_-"/>
    <numFmt numFmtId="170" formatCode="_-* #,##0.0_-;\-* #,##0.0_-;_-* &quot;-&quot;??_-;_-@_-"/>
    <numFmt numFmtId="171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9" fillId="8" borderId="0" xfId="0" applyNumberFormat="1" applyFont="1" applyFill="1"/>
    <xf numFmtId="0" fontId="0" fillId="0" borderId="2" xfId="0" applyFill="1" applyBorder="1"/>
    <xf numFmtId="166" fontId="9" fillId="8" borderId="2" xfId="0" applyNumberFormat="1" applyFont="1" applyFill="1" applyBorder="1"/>
    <xf numFmtId="0" fontId="10" fillId="12" borderId="1" xfId="0" applyFont="1" applyFill="1" applyBorder="1" applyAlignment="1">
      <alignment vertical="center"/>
    </xf>
    <xf numFmtId="0" fontId="10" fillId="12" borderId="6" xfId="0" applyFont="1" applyFill="1" applyBorder="1" applyAlignment="1">
      <alignment vertical="center"/>
    </xf>
    <xf numFmtId="0" fontId="13" fillId="1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3" fillId="12" borderId="7" xfId="0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0" fillId="0" borderId="0" xfId="0" applyFill="1" applyBorder="1"/>
    <xf numFmtId="0" fontId="12" fillId="11" borderId="2" xfId="0" applyFont="1" applyFill="1" applyBorder="1"/>
    <xf numFmtId="0" fontId="0" fillId="0" borderId="8" xfId="0" applyBorder="1"/>
    <xf numFmtId="0" fontId="9" fillId="9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6" fillId="0" borderId="0" xfId="0" applyFont="1"/>
    <xf numFmtId="0" fontId="17" fillId="9" borderId="8" xfId="0" applyFont="1" applyFill="1" applyBorder="1" applyAlignment="1" applyProtection="1">
      <alignment horizontal="left" vertical="center"/>
      <protection locked="0"/>
    </xf>
    <xf numFmtId="0" fontId="18" fillId="0" borderId="0" xfId="0" applyFont="1"/>
    <xf numFmtId="0" fontId="19" fillId="0" borderId="0" xfId="0" applyFont="1"/>
    <xf numFmtId="0" fontId="20" fillId="14" borderId="2" xfId="0" applyFont="1" applyFill="1" applyBorder="1" applyAlignment="1" applyProtection="1">
      <alignment horizontal="left" vertical="center"/>
      <protection locked="0"/>
    </xf>
    <xf numFmtId="0" fontId="20" fillId="14" borderId="2" xfId="0" applyFont="1" applyFill="1" applyBorder="1" applyAlignment="1">
      <alignment horizontal="right" vertical="center"/>
    </xf>
    <xf numFmtId="9" fontId="21" fillId="0" borderId="0" xfId="3" applyFont="1" applyFill="1" applyBorder="1"/>
    <xf numFmtId="167" fontId="21" fillId="0" borderId="0" xfId="3" applyNumberFormat="1" applyFont="1" applyFill="1" applyBorder="1"/>
    <xf numFmtId="0" fontId="19" fillId="0" borderId="2" xfId="0" applyFont="1" applyBorder="1"/>
    <xf numFmtId="0" fontId="20" fillId="0" borderId="2" xfId="0" applyFont="1" applyBorder="1" applyAlignment="1">
      <alignment horizontal="center"/>
    </xf>
    <xf numFmtId="168" fontId="20" fillId="0" borderId="2" xfId="2" applyNumberFormat="1" applyFont="1" applyFill="1" applyBorder="1"/>
    <xf numFmtId="166" fontId="0" fillId="0" borderId="0" xfId="0" applyNumberFormat="1"/>
    <xf numFmtId="165" fontId="22" fillId="15" borderId="0" xfId="1" applyNumberFormat="1" applyFont="1" applyFill="1" applyBorder="1"/>
    <xf numFmtId="0" fontId="19" fillId="0" borderId="0" xfId="0" applyFont="1" applyAlignment="1">
      <alignment vertical="center"/>
    </xf>
    <xf numFmtId="0" fontId="23" fillId="16" borderId="1" xfId="0" applyFont="1" applyFill="1" applyBorder="1" applyAlignment="1">
      <alignment vertical="center"/>
    </xf>
    <xf numFmtId="0" fontId="23" fillId="16" borderId="1" xfId="0" applyFont="1" applyFill="1" applyBorder="1" applyAlignment="1">
      <alignment horizontal="left" vertical="center"/>
    </xf>
    <xf numFmtId="0" fontId="23" fillId="16" borderId="1" xfId="0" applyFont="1" applyFill="1" applyBorder="1" applyAlignment="1">
      <alignment horizontal="center" vertical="center"/>
    </xf>
    <xf numFmtId="169" fontId="19" fillId="0" borderId="0" xfId="0" applyNumberFormat="1" applyFont="1"/>
    <xf numFmtId="0" fontId="21" fillId="0" borderId="0" xfId="0" applyFont="1"/>
    <xf numFmtId="168" fontId="19" fillId="0" borderId="0" xfId="0" applyNumberFormat="1" applyFont="1"/>
    <xf numFmtId="170" fontId="19" fillId="0" borderId="0" xfId="0" applyNumberFormat="1" applyFont="1"/>
    <xf numFmtId="43" fontId="19" fillId="0" borderId="0" xfId="0" applyNumberFormat="1" applyFont="1"/>
    <xf numFmtId="170" fontId="19" fillId="0" borderId="2" xfId="0" applyNumberFormat="1" applyFont="1" applyBorder="1"/>
    <xf numFmtId="168" fontId="19" fillId="0" borderId="2" xfId="0" applyNumberFormat="1" applyFont="1" applyBorder="1"/>
    <xf numFmtId="171" fontId="0" fillId="0" borderId="0" xfId="0" applyNumberFormat="1"/>
  </cellXfs>
  <cellStyles count="4">
    <cellStyle name="Accent1" xfId="1" builtinId="29"/>
    <cellStyle name="Comma" xfId="2" builtinId="3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ActiveM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  <sheetName val="COM_PROJ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77734375" style="15" bestFit="1" customWidth="1"/>
    <col min="8" max="8" width="5.88671875" style="15" bestFit="1" customWidth="1"/>
    <col min="9" max="9" width="5.44140625" style="15" bestFit="1" customWidth="1"/>
    <col min="10" max="11" width="5.7773437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21875" style="15" bestFit="1" customWidth="1"/>
    <col min="17" max="17" width="5.6640625" style="15" bestFit="1" customWidth="1"/>
    <col min="18" max="18" width="6.109375" style="15" bestFit="1" customWidth="1"/>
    <col min="19" max="19" width="5.7773437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77734375" style="15" bestFit="1" customWidth="1"/>
    <col min="26" max="26" width="6.109375" style="15" bestFit="1" customWidth="1"/>
    <col min="27" max="28" width="6" style="15" bestFit="1" customWidth="1"/>
    <col min="29" max="29" width="5.7773437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32" t="str" cm="1">
        <f t="array" ref="C3">INDEX(C5:C7,$A$4)</f>
        <v>IE</v>
      </c>
      <c r="D3" s="32" t="str" cm="1">
        <f t="array" ref="D3">INDEX(D5:D7,$A$4)</f>
        <v>National</v>
      </c>
      <c r="E3" s="32" t="str" cm="1">
        <f t="array" ref="E3">INDEX(E5:E7,$A$4)</f>
        <v>IE-CW</v>
      </c>
      <c r="F3" s="32" t="str" cm="1">
        <f t="array" ref="F3">INDEX(F5:F7,$A$4)</f>
        <v>IE-D</v>
      </c>
      <c r="G3" s="32" t="str" cm="1">
        <f t="array" ref="G3">INDEX(G5:G7,$A$4)</f>
        <v>IE-KE</v>
      </c>
      <c r="H3" s="32" t="str" cm="1">
        <f t="array" ref="H3">INDEX(H5:H7,$A$4)</f>
        <v>IE-KK</v>
      </c>
      <c r="I3" s="32" t="str" cm="1">
        <f t="array" ref="I3">INDEX(I5:I7,$A$4)</f>
        <v>IE-LS</v>
      </c>
      <c r="J3" s="32" t="str" cm="1">
        <f t="array" ref="J3">INDEX(J5:J7,$A$4)</f>
        <v>IE-LD</v>
      </c>
      <c r="K3" s="32" t="str" cm="1">
        <f t="array" ref="K3">INDEX(K5:K7,$A$4)</f>
        <v>IE-LH</v>
      </c>
      <c r="L3" s="32" t="str" cm="1">
        <f t="array" ref="L3">INDEX(L5:L7,$A$4)</f>
        <v>IE-MH</v>
      </c>
      <c r="M3" s="32" t="str" cm="1">
        <f t="array" ref="M3">INDEX(M5:M7,$A$4)</f>
        <v>IE-OY</v>
      </c>
      <c r="N3" s="32" t="str" cm="1">
        <f t="array" ref="N3">INDEX(N5:N7,$A$4)</f>
        <v>IE-WH</v>
      </c>
      <c r="O3" s="32" t="str" cm="1">
        <f t="array" ref="O3">INDEX(O5:O7,$A$4)</f>
        <v>IE-WX</v>
      </c>
      <c r="P3" s="32" t="str" cm="1">
        <f t="array" ref="P3">INDEX(P5:P7,$A$4)</f>
        <v>IE-WW</v>
      </c>
      <c r="Q3" s="32" t="str" cm="1">
        <f t="array" ref="Q3">INDEX(Q5:Q7,$A$4)</f>
        <v>IE-CE</v>
      </c>
      <c r="R3" s="32" t="str" cm="1">
        <f t="array" ref="R3">INDEX(R5:R7,$A$4)</f>
        <v>IE-CO</v>
      </c>
      <c r="S3" s="32" t="str" cm="1">
        <f t="array" ref="S3">INDEX(S5:S7,$A$4)</f>
        <v>IE-KY</v>
      </c>
      <c r="T3" s="32" t="str" cm="1">
        <f t="array" ref="T3">INDEX(T5:T7,$A$4)</f>
        <v>IE-LK</v>
      </c>
      <c r="U3" s="32" t="str" cm="1">
        <f t="array" ref="U3">INDEX(U5:U7,$A$4)</f>
        <v>IE-TA</v>
      </c>
      <c r="V3" s="32" t="str" cm="1">
        <f t="array" ref="V3">INDEX(V5:V7,$A$4)</f>
        <v>IE-WD</v>
      </c>
      <c r="W3" s="32" t="str" cm="1">
        <f t="array" ref="W3">INDEX(W5:W7,$A$4)</f>
        <v>IE-G</v>
      </c>
      <c r="X3" s="32" t="str" cm="1">
        <f t="array" ref="X3">INDEX(X5:X7,$A$4)</f>
        <v>IE-LM</v>
      </c>
      <c r="Y3" s="32" t="str" cm="1">
        <f t="array" ref="Y3">INDEX(Y5:Y7,$A$4)</f>
        <v>IE-MO</v>
      </c>
      <c r="Z3" s="32" t="str" cm="1">
        <f t="array" ref="Z3">INDEX(Z5:Z7,$A$4)</f>
        <v>IE-RN</v>
      </c>
      <c r="AA3" s="32" t="str" cm="1">
        <f t="array" ref="AA3">INDEX(AA5:AA7,$A$4)</f>
        <v>IE-SO</v>
      </c>
      <c r="AB3" s="32" t="str" cm="1">
        <f t="array" ref="AB3">INDEX(AB5:AB7,$A$4)</f>
        <v>IE-CN</v>
      </c>
      <c r="AC3" s="32" t="str" cm="1">
        <f t="array" ref="AC3">INDEX(AC5:AC7,$A$4)</f>
        <v>IE-DL</v>
      </c>
      <c r="AD3" s="32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93</v>
      </c>
      <c r="C5" s="33" t="s">
        <v>94</v>
      </c>
      <c r="D5" s="33" t="s">
        <v>95</v>
      </c>
      <c r="E5" s="32" t="str">
        <f>Regions!A11</f>
        <v>IE-CW</v>
      </c>
      <c r="F5" s="32" t="str">
        <f>Regions!A16</f>
        <v>IE-D</v>
      </c>
      <c r="G5" s="32" t="str">
        <f>Regions!A19</f>
        <v>IE-KE</v>
      </c>
      <c r="H5" s="32" t="str">
        <f>Regions!A20</f>
        <v>IE-KK</v>
      </c>
      <c r="I5" s="32" t="str">
        <f>Regions!A21</f>
        <v>IE-LS</v>
      </c>
      <c r="J5" s="32" t="str">
        <f>Regions!A24</f>
        <v>IE-LD</v>
      </c>
      <c r="K5" s="32" t="str">
        <f>Regions!A25</f>
        <v>IE-LH</v>
      </c>
      <c r="L5" s="32" t="str">
        <f>Regions!A27</f>
        <v>IE-MH</v>
      </c>
      <c r="M5" s="32" t="str">
        <f>Regions!A29</f>
        <v>IE-OY</v>
      </c>
      <c r="N5" s="32" t="str">
        <f>Regions!A34</f>
        <v>IE-WH</v>
      </c>
      <c r="O5" s="32" t="str">
        <f>Regions!A35</f>
        <v>IE-WX</v>
      </c>
      <c r="P5" s="32" t="str">
        <f>Regions!A36</f>
        <v>IE-WW</v>
      </c>
      <c r="Q5" s="32" t="str">
        <f>Regions!A13</f>
        <v>IE-CE</v>
      </c>
      <c r="R5" s="32" t="str">
        <f>Regions!A14</f>
        <v>IE-CO</v>
      </c>
      <c r="S5" s="32" t="str">
        <f>Regions!A18</f>
        <v>IE-KY</v>
      </c>
      <c r="T5" s="32" t="str">
        <f>Regions!A23</f>
        <v>IE-LK</v>
      </c>
      <c r="U5" s="32" t="str">
        <f>Regions!A32</f>
        <v>IE-TA</v>
      </c>
      <c r="V5" s="32" t="str">
        <f>Regions!A33</f>
        <v>IE-WD</v>
      </c>
      <c r="W5" s="32" t="str">
        <f>Regions!A17</f>
        <v>IE-G</v>
      </c>
      <c r="X5" s="32" t="str">
        <f>Regions!A22</f>
        <v>IE-LM</v>
      </c>
      <c r="Y5" s="32" t="str">
        <f>Regions!A26</f>
        <v>IE-MO</v>
      </c>
      <c r="Z5" s="32" t="str">
        <f>Regions!A30</f>
        <v>IE-RN</v>
      </c>
      <c r="AA5" s="32" t="str">
        <f>Regions!A31</f>
        <v>IE-SO</v>
      </c>
      <c r="AB5" s="32" t="str">
        <f>Regions!A12</f>
        <v>IE-CN</v>
      </c>
      <c r="AC5" s="32" t="str">
        <f>Regions!A15</f>
        <v>IE-DL</v>
      </c>
      <c r="AD5" s="32" t="str">
        <f>Regions!A28</f>
        <v>IE-MN</v>
      </c>
    </row>
    <row r="6" spans="1:30" x14ac:dyDescent="0.3">
      <c r="A6" s="15" t="s">
        <v>96</v>
      </c>
      <c r="C6" s="32" t="str">
        <f>C5</f>
        <v>IE</v>
      </c>
      <c r="D6" s="32" t="str">
        <f>"*"&amp;D5</f>
        <v>*National</v>
      </c>
      <c r="E6" s="32" t="str">
        <f t="shared" ref="E6:AD6" si="0">"*"&amp;E5</f>
        <v>*IE-CW</v>
      </c>
      <c r="F6" s="32" t="str">
        <f t="shared" si="0"/>
        <v>*IE-D</v>
      </c>
      <c r="G6" s="32" t="str">
        <f t="shared" si="0"/>
        <v>*IE-KE</v>
      </c>
      <c r="H6" s="32" t="str">
        <f t="shared" si="0"/>
        <v>*IE-KK</v>
      </c>
      <c r="I6" s="32" t="str">
        <f t="shared" si="0"/>
        <v>*IE-LS</v>
      </c>
      <c r="J6" s="32" t="str">
        <f t="shared" si="0"/>
        <v>*IE-LD</v>
      </c>
      <c r="K6" s="32" t="str">
        <f t="shared" si="0"/>
        <v>*IE-LH</v>
      </c>
      <c r="L6" s="32" t="str">
        <f t="shared" si="0"/>
        <v>*IE-MH</v>
      </c>
      <c r="M6" s="32" t="str">
        <f t="shared" si="0"/>
        <v>*IE-OY</v>
      </c>
      <c r="N6" s="32" t="str">
        <f t="shared" si="0"/>
        <v>*IE-WH</v>
      </c>
      <c r="O6" s="32" t="str">
        <f t="shared" si="0"/>
        <v>*IE-WX</v>
      </c>
      <c r="P6" s="32" t="str">
        <f t="shared" si="0"/>
        <v>*IE-WW</v>
      </c>
      <c r="Q6" s="32" t="str">
        <f t="shared" si="0"/>
        <v>*IE-CE</v>
      </c>
      <c r="R6" s="32" t="str">
        <f t="shared" si="0"/>
        <v>*IE-CO</v>
      </c>
      <c r="S6" s="32" t="str">
        <f t="shared" si="0"/>
        <v>*IE-KY</v>
      </c>
      <c r="T6" s="32" t="str">
        <f t="shared" si="0"/>
        <v>*IE-LK</v>
      </c>
      <c r="U6" s="32" t="str">
        <f t="shared" si="0"/>
        <v>*IE-TA</v>
      </c>
      <c r="V6" s="32" t="str">
        <f t="shared" si="0"/>
        <v>*IE-WD</v>
      </c>
      <c r="W6" s="32" t="str">
        <f t="shared" si="0"/>
        <v>*IE-G</v>
      </c>
      <c r="X6" s="32" t="str">
        <f t="shared" si="0"/>
        <v>*IE-LM</v>
      </c>
      <c r="Y6" s="32" t="str">
        <f t="shared" si="0"/>
        <v>*IE-MO</v>
      </c>
      <c r="Z6" s="32" t="str">
        <f t="shared" si="0"/>
        <v>*IE-RN</v>
      </c>
      <c r="AA6" s="32" t="str">
        <f t="shared" si="0"/>
        <v>*IE-SO</v>
      </c>
      <c r="AB6" s="32" t="str">
        <f t="shared" si="0"/>
        <v>*IE-CN</v>
      </c>
      <c r="AC6" s="32" t="str">
        <f t="shared" si="0"/>
        <v>*IE-DL</v>
      </c>
      <c r="AD6" s="32" t="str">
        <f t="shared" si="0"/>
        <v>*IE-MN</v>
      </c>
    </row>
    <row r="7" spans="1:30" x14ac:dyDescent="0.3">
      <c r="A7" s="15" t="s">
        <v>97</v>
      </c>
      <c r="C7" s="32" t="str">
        <f>"*"&amp;C5</f>
        <v>*IE</v>
      </c>
      <c r="D7" s="32" t="str">
        <f>D5</f>
        <v>National</v>
      </c>
      <c r="E7" s="32" t="str">
        <f t="shared" ref="E7:AD7" si="1">E5</f>
        <v>IE-CW</v>
      </c>
      <c r="F7" s="32" t="str">
        <f t="shared" si="1"/>
        <v>IE-D</v>
      </c>
      <c r="G7" s="32" t="str">
        <f t="shared" si="1"/>
        <v>IE-KE</v>
      </c>
      <c r="H7" s="32" t="str">
        <f t="shared" si="1"/>
        <v>IE-KK</v>
      </c>
      <c r="I7" s="32" t="str">
        <f t="shared" si="1"/>
        <v>IE-LS</v>
      </c>
      <c r="J7" s="32" t="str">
        <f t="shared" si="1"/>
        <v>IE-LD</v>
      </c>
      <c r="K7" s="32" t="str">
        <f t="shared" si="1"/>
        <v>IE-LH</v>
      </c>
      <c r="L7" s="32" t="str">
        <f t="shared" si="1"/>
        <v>IE-MH</v>
      </c>
      <c r="M7" s="32" t="str">
        <f t="shared" si="1"/>
        <v>IE-OY</v>
      </c>
      <c r="N7" s="32" t="str">
        <f t="shared" si="1"/>
        <v>IE-WH</v>
      </c>
      <c r="O7" s="32" t="str">
        <f t="shared" si="1"/>
        <v>IE-WX</v>
      </c>
      <c r="P7" s="32" t="str">
        <f t="shared" si="1"/>
        <v>IE-WW</v>
      </c>
      <c r="Q7" s="32" t="str">
        <f t="shared" si="1"/>
        <v>IE-CE</v>
      </c>
      <c r="R7" s="32" t="str">
        <f t="shared" si="1"/>
        <v>IE-CO</v>
      </c>
      <c r="S7" s="32" t="str">
        <f t="shared" si="1"/>
        <v>IE-KY</v>
      </c>
      <c r="T7" s="32" t="str">
        <f t="shared" si="1"/>
        <v>IE-LK</v>
      </c>
      <c r="U7" s="32" t="str">
        <f t="shared" si="1"/>
        <v>IE-TA</v>
      </c>
      <c r="V7" s="32" t="str">
        <f t="shared" si="1"/>
        <v>IE-WD</v>
      </c>
      <c r="W7" s="32" t="str">
        <f t="shared" si="1"/>
        <v>IE-G</v>
      </c>
      <c r="X7" s="32" t="str">
        <f t="shared" si="1"/>
        <v>IE-LM</v>
      </c>
      <c r="Y7" s="32" t="str">
        <f t="shared" si="1"/>
        <v>IE-MO</v>
      </c>
      <c r="Z7" s="32" t="str">
        <f t="shared" si="1"/>
        <v>IE-RN</v>
      </c>
      <c r="AA7" s="32" t="str">
        <f t="shared" si="1"/>
        <v>IE-SO</v>
      </c>
      <c r="AB7" s="32" t="str">
        <f t="shared" si="1"/>
        <v>IE-CN</v>
      </c>
      <c r="AC7" s="32" t="str">
        <f t="shared" si="1"/>
        <v>IE-DL</v>
      </c>
      <c r="AD7" s="32" t="str">
        <f t="shared" si="1"/>
        <v>IE-MN</v>
      </c>
    </row>
    <row r="10" spans="1:30" ht="15" thickBot="1" x14ac:dyDescent="0.35">
      <c r="A10" s="34" t="s">
        <v>98</v>
      </c>
      <c r="B10" s="34" t="s">
        <v>99</v>
      </c>
    </row>
    <row r="11" spans="1:30" x14ac:dyDescent="0.3">
      <c r="A11" s="35" t="s">
        <v>100</v>
      </c>
      <c r="B11" s="35" t="s">
        <v>61</v>
      </c>
    </row>
    <row r="12" spans="1:30" x14ac:dyDescent="0.3">
      <c r="A12" s="36" t="s">
        <v>101</v>
      </c>
      <c r="B12" s="36" t="s">
        <v>60</v>
      </c>
    </row>
    <row r="13" spans="1:30" x14ac:dyDescent="0.3">
      <c r="A13" s="36" t="s">
        <v>102</v>
      </c>
      <c r="B13" s="36" t="s">
        <v>59</v>
      </c>
    </row>
    <row r="14" spans="1:30" x14ac:dyDescent="0.3">
      <c r="A14" s="36" t="s">
        <v>103</v>
      </c>
      <c r="B14" s="36" t="s">
        <v>58</v>
      </c>
    </row>
    <row r="15" spans="1:30" x14ac:dyDescent="0.3">
      <c r="A15" s="36" t="s">
        <v>104</v>
      </c>
      <c r="B15" s="36" t="s">
        <v>57</v>
      </c>
    </row>
    <row r="16" spans="1:30" x14ac:dyDescent="0.3">
      <c r="A16" s="36" t="s">
        <v>105</v>
      </c>
      <c r="B16" s="36" t="s">
        <v>56</v>
      </c>
    </row>
    <row r="17" spans="1:2" x14ac:dyDescent="0.3">
      <c r="A17" s="36" t="s">
        <v>106</v>
      </c>
      <c r="B17" s="36" t="s">
        <v>55</v>
      </c>
    </row>
    <row r="18" spans="1:2" x14ac:dyDescent="0.3">
      <c r="A18" s="36" t="s">
        <v>107</v>
      </c>
      <c r="B18" s="36" t="s">
        <v>54</v>
      </c>
    </row>
    <row r="19" spans="1:2" x14ac:dyDescent="0.3">
      <c r="A19" s="36" t="s">
        <v>108</v>
      </c>
      <c r="B19" s="36" t="s">
        <v>53</v>
      </c>
    </row>
    <row r="20" spans="1:2" x14ac:dyDescent="0.3">
      <c r="A20" s="36" t="s">
        <v>109</v>
      </c>
      <c r="B20" s="36" t="s">
        <v>52</v>
      </c>
    </row>
    <row r="21" spans="1:2" x14ac:dyDescent="0.3">
      <c r="A21" s="36" t="s">
        <v>110</v>
      </c>
      <c r="B21" s="36" t="s">
        <v>51</v>
      </c>
    </row>
    <row r="22" spans="1:2" x14ac:dyDescent="0.3">
      <c r="A22" s="36" t="s">
        <v>111</v>
      </c>
      <c r="B22" s="36" t="s">
        <v>50</v>
      </c>
    </row>
    <row r="23" spans="1:2" x14ac:dyDescent="0.3">
      <c r="A23" s="36" t="s">
        <v>112</v>
      </c>
      <c r="B23" s="36" t="s">
        <v>49</v>
      </c>
    </row>
    <row r="24" spans="1:2" x14ac:dyDescent="0.3">
      <c r="A24" s="36" t="s">
        <v>113</v>
      </c>
      <c r="B24" s="36" t="s">
        <v>48</v>
      </c>
    </row>
    <row r="25" spans="1:2" x14ac:dyDescent="0.3">
      <c r="A25" s="36" t="s">
        <v>114</v>
      </c>
      <c r="B25" s="36" t="s">
        <v>47</v>
      </c>
    </row>
    <row r="26" spans="1:2" x14ac:dyDescent="0.3">
      <c r="A26" s="36" t="s">
        <v>115</v>
      </c>
      <c r="B26" s="36" t="s">
        <v>46</v>
      </c>
    </row>
    <row r="27" spans="1:2" x14ac:dyDescent="0.3">
      <c r="A27" s="36" t="s">
        <v>116</v>
      </c>
      <c r="B27" s="36" t="s">
        <v>45</v>
      </c>
    </row>
    <row r="28" spans="1:2" x14ac:dyDescent="0.3">
      <c r="A28" s="36" t="s">
        <v>117</v>
      </c>
      <c r="B28" s="36" t="s">
        <v>44</v>
      </c>
    </row>
    <row r="29" spans="1:2" x14ac:dyDescent="0.3">
      <c r="A29" s="36" t="s">
        <v>118</v>
      </c>
      <c r="B29" s="36" t="s">
        <v>43</v>
      </c>
    </row>
    <row r="30" spans="1:2" x14ac:dyDescent="0.3">
      <c r="A30" s="36" t="s">
        <v>119</v>
      </c>
      <c r="B30" s="36" t="s">
        <v>42</v>
      </c>
    </row>
    <row r="31" spans="1:2" x14ac:dyDescent="0.3">
      <c r="A31" s="36" t="s">
        <v>120</v>
      </c>
      <c r="B31" s="36" t="s">
        <v>41</v>
      </c>
    </row>
    <row r="32" spans="1:2" x14ac:dyDescent="0.3">
      <c r="A32" s="36" t="s">
        <v>121</v>
      </c>
      <c r="B32" s="36" t="s">
        <v>40</v>
      </c>
    </row>
    <row r="33" spans="1:2" x14ac:dyDescent="0.3">
      <c r="A33" s="36" t="s">
        <v>122</v>
      </c>
      <c r="B33" s="36" t="s">
        <v>39</v>
      </c>
    </row>
    <row r="34" spans="1:2" x14ac:dyDescent="0.3">
      <c r="A34" s="36" t="s">
        <v>123</v>
      </c>
      <c r="B34" s="36" t="s">
        <v>38</v>
      </c>
    </row>
    <row r="35" spans="1:2" x14ac:dyDescent="0.3">
      <c r="A35" s="36" t="s">
        <v>124</v>
      </c>
      <c r="B35" s="36" t="s">
        <v>37</v>
      </c>
    </row>
    <row r="36" spans="1:2" x14ac:dyDescent="0.3">
      <c r="A36" s="36" t="s">
        <v>125</v>
      </c>
      <c r="B36" s="36" t="s">
        <v>36</v>
      </c>
    </row>
    <row r="37" spans="1:2" x14ac:dyDescent="0.3">
      <c r="A37" s="37" t="s">
        <v>126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6:AO192"/>
  <sheetViews>
    <sheetView zoomScale="70" zoomScaleNormal="70" workbookViewId="0">
      <selection activeCell="AA78" sqref="AA78"/>
    </sheetView>
  </sheetViews>
  <sheetFormatPr defaultRowHeight="14.4" x14ac:dyDescent="0.3"/>
  <cols>
    <col min="3" max="3" width="23.5546875" bestFit="1" customWidth="1"/>
    <col min="4" max="4" width="19.4414062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92</v>
      </c>
    </row>
    <row r="8" spans="2:41" x14ac:dyDescent="0.3">
      <c r="C8" s="7" t="s">
        <v>13</v>
      </c>
    </row>
    <row r="9" spans="2:41" x14ac:dyDescent="0.3">
      <c r="K9" t="s">
        <v>68</v>
      </c>
    </row>
    <row r="10" spans="2:41" x14ac:dyDescent="0.3">
      <c r="C10" s="24" t="s">
        <v>1</v>
      </c>
      <c r="D10" s="25" t="s">
        <v>5</v>
      </c>
      <c r="E10" s="25" t="s">
        <v>4</v>
      </c>
      <c r="F10" s="25" t="s">
        <v>2</v>
      </c>
      <c r="G10" s="25" t="s">
        <v>7</v>
      </c>
      <c r="H10" s="26" t="s">
        <v>6</v>
      </c>
      <c r="I10" s="26" t="s">
        <v>11</v>
      </c>
      <c r="J10" s="26" t="s">
        <v>3</v>
      </c>
      <c r="K10" s="26" t="s">
        <v>12</v>
      </c>
      <c r="L10" s="26" t="s">
        <v>10</v>
      </c>
      <c r="M10" s="24" t="s">
        <v>14</v>
      </c>
      <c r="N10" s="24" t="str">
        <f>Regions!C$3</f>
        <v>IE</v>
      </c>
      <c r="O10" s="24" t="str">
        <f>Regions!E$3</f>
        <v>IE-CW</v>
      </c>
      <c r="P10" s="24" t="str">
        <f>Regions!F$3</f>
        <v>IE-D</v>
      </c>
      <c r="Q10" s="24" t="str">
        <f>Regions!G$3</f>
        <v>IE-KE</v>
      </c>
      <c r="R10" s="24" t="str">
        <f>Regions!H$3</f>
        <v>IE-KK</v>
      </c>
      <c r="S10" s="24" t="str">
        <f>Regions!I$3</f>
        <v>IE-LS</v>
      </c>
      <c r="T10" s="24" t="str">
        <f>Regions!J$3</f>
        <v>IE-LD</v>
      </c>
      <c r="U10" s="24" t="str">
        <f>Regions!K$3</f>
        <v>IE-LH</v>
      </c>
      <c r="V10" s="24" t="str">
        <f>Regions!L$3</f>
        <v>IE-MH</v>
      </c>
      <c r="W10" s="24" t="str">
        <f>Regions!M$3</f>
        <v>IE-OY</v>
      </c>
      <c r="X10" s="24" t="str">
        <f>Regions!N$3</f>
        <v>IE-WH</v>
      </c>
      <c r="Y10" s="24" t="str">
        <f>Regions!O$3</f>
        <v>IE-WX</v>
      </c>
      <c r="Z10" s="24" t="str">
        <f>Regions!P$3</f>
        <v>IE-WW</v>
      </c>
      <c r="AA10" s="24" t="str">
        <f>Regions!Q$3</f>
        <v>IE-CE</v>
      </c>
      <c r="AB10" s="24" t="str">
        <f>Regions!R$3</f>
        <v>IE-CO</v>
      </c>
      <c r="AC10" s="24" t="str">
        <f>Regions!S$3</f>
        <v>IE-KY</v>
      </c>
      <c r="AD10" s="24" t="str">
        <f>Regions!T$3</f>
        <v>IE-LK</v>
      </c>
      <c r="AE10" s="24" t="str">
        <f>Regions!U$3</f>
        <v>IE-TA</v>
      </c>
      <c r="AF10" s="24" t="str">
        <f>Regions!V$3</f>
        <v>IE-WD</v>
      </c>
      <c r="AG10" s="24" t="str">
        <f>Regions!W$3</f>
        <v>IE-G</v>
      </c>
      <c r="AH10" s="24" t="str">
        <f>Regions!X$3</f>
        <v>IE-LM</v>
      </c>
      <c r="AI10" s="24" t="str">
        <f>Regions!Y$3</f>
        <v>IE-MO</v>
      </c>
      <c r="AJ10" s="24" t="str">
        <f>Regions!Z$3</f>
        <v>IE-RN</v>
      </c>
      <c r="AK10" s="24" t="str">
        <f>Regions!AA$3</f>
        <v>IE-SO</v>
      </c>
      <c r="AL10" s="24" t="str">
        <f>Regions!AB$3</f>
        <v>IE-CN</v>
      </c>
      <c r="AM10" s="24" t="str">
        <f>Regions!AC$3</f>
        <v>IE-DL</v>
      </c>
      <c r="AN10" s="24" t="str">
        <f>Regions!AD$3</f>
        <v>IE-MN</v>
      </c>
      <c r="AO10" s="24" t="s">
        <v>30</v>
      </c>
    </row>
    <row r="11" spans="2:41" x14ac:dyDescent="0.3">
      <c r="C11" t="s">
        <v>91</v>
      </c>
      <c r="E11" t="str">
        <f>C94</f>
        <v>T-WLK_WLK</v>
      </c>
      <c r="H11" t="str">
        <f>E133</f>
        <v>TRAPS</v>
      </c>
      <c r="J11">
        <v>2018</v>
      </c>
      <c r="K11" t="s">
        <v>69</v>
      </c>
      <c r="L11">
        <v>-1</v>
      </c>
      <c r="M11" t="str">
        <f>D140</f>
        <v>Walk</v>
      </c>
      <c r="N11" s="27">
        <f>C154</f>
        <v>0.32377983784854231</v>
      </c>
      <c r="O11" s="27">
        <f t="shared" ref="O11:AN11" si="0">D154</f>
        <v>0.29539615700051852</v>
      </c>
      <c r="P11" s="27">
        <f t="shared" si="0"/>
        <v>0.34966256439645477</v>
      </c>
      <c r="Q11" s="27">
        <f t="shared" si="0"/>
        <v>0.31311359703458036</v>
      </c>
      <c r="R11" s="27">
        <f t="shared" si="0"/>
        <v>0.30099430857485032</v>
      </c>
      <c r="S11" s="27">
        <f t="shared" si="0"/>
        <v>0.32585784427063491</v>
      </c>
      <c r="T11" s="27">
        <f t="shared" si="0"/>
        <v>0.31296089693181006</v>
      </c>
      <c r="U11" s="27">
        <f t="shared" si="0"/>
        <v>0.34414959934244926</v>
      </c>
      <c r="V11" s="27">
        <f t="shared" si="0"/>
        <v>0.31640567871855385</v>
      </c>
      <c r="W11" s="27">
        <f t="shared" si="0"/>
        <v>0.30551897544605799</v>
      </c>
      <c r="X11" s="27">
        <f t="shared" si="0"/>
        <v>0.30690900126975923</v>
      </c>
      <c r="Y11" s="27">
        <f t="shared" si="0"/>
        <v>0.29742024558167873</v>
      </c>
      <c r="Z11" s="27">
        <f t="shared" si="0"/>
        <v>0.31985079986061538</v>
      </c>
      <c r="AA11" s="27">
        <f t="shared" si="0"/>
        <v>0.30317740338092081</v>
      </c>
      <c r="AB11" s="27">
        <f t="shared" si="0"/>
        <v>0.32755819451934742</v>
      </c>
      <c r="AC11" s="27">
        <f t="shared" si="0"/>
        <v>0.29108733491927802</v>
      </c>
      <c r="AD11" s="27">
        <f t="shared" si="0"/>
        <v>0.32210907481657336</v>
      </c>
      <c r="AE11" s="27">
        <f t="shared" si="0"/>
        <v>0.28924149649685427</v>
      </c>
      <c r="AF11" s="27">
        <f t="shared" si="0"/>
        <v>0.31716332192128543</v>
      </c>
      <c r="AG11" s="27">
        <f t="shared" si="0"/>
        <v>0.31520515014132622</v>
      </c>
      <c r="AH11" s="27">
        <f t="shared" si="0"/>
        <v>0.30543827437637427</v>
      </c>
      <c r="AI11" s="27">
        <f t="shared" si="0"/>
        <v>0.29765342162432462</v>
      </c>
      <c r="AJ11" s="27">
        <f t="shared" si="0"/>
        <v>0.28141024531167946</v>
      </c>
      <c r="AK11" s="27">
        <f t="shared" si="0"/>
        <v>0.32408712009988533</v>
      </c>
      <c r="AL11" s="27">
        <f t="shared" si="0"/>
        <v>0.33773511822059504</v>
      </c>
      <c r="AM11" s="27">
        <f t="shared" si="0"/>
        <v>0.36384480991771728</v>
      </c>
      <c r="AN11" s="27">
        <f t="shared" si="0"/>
        <v>0.29253128431407999</v>
      </c>
      <c r="AO11" s="27">
        <v>0</v>
      </c>
    </row>
    <row r="12" spans="2:41" x14ac:dyDescent="0.3">
      <c r="J12">
        <v>0</v>
      </c>
      <c r="K12" t="s">
        <v>69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>
        <v>5</v>
      </c>
    </row>
    <row r="13" spans="2:41" x14ac:dyDescent="0.3">
      <c r="C13" t="s">
        <v>70</v>
      </c>
      <c r="E13" t="str">
        <f>C95</f>
        <v>T-CYC_CYC</v>
      </c>
      <c r="H13" t="str">
        <f>H11</f>
        <v>TRAPS</v>
      </c>
      <c r="J13">
        <v>2018</v>
      </c>
      <c r="K13" t="s">
        <v>69</v>
      </c>
      <c r="L13">
        <v>-1</v>
      </c>
      <c r="M13" s="15" t="str">
        <f>D141</f>
        <v>Bike</v>
      </c>
      <c r="N13" s="27">
        <f>C155</f>
        <v>5.3963306308090382E-2</v>
      </c>
      <c r="O13" s="27">
        <f t="shared" ref="O13:AN13" si="1">D155</f>
        <v>4.9232692833419758E-2</v>
      </c>
      <c r="P13" s="27">
        <f t="shared" si="1"/>
        <v>5.8277094066075792E-2</v>
      </c>
      <c r="Q13" s="27">
        <f t="shared" si="1"/>
        <v>5.2185599505763403E-2</v>
      </c>
      <c r="R13" s="27">
        <f t="shared" si="1"/>
        <v>5.016571809580838E-2</v>
      </c>
      <c r="S13" s="27">
        <f t="shared" si="1"/>
        <v>5.4309640711772487E-2</v>
      </c>
      <c r="T13" s="27">
        <f t="shared" si="1"/>
        <v>5.216014948863501E-2</v>
      </c>
      <c r="U13" s="27">
        <f t="shared" si="1"/>
        <v>5.7358266557074891E-2</v>
      </c>
      <c r="V13" s="27">
        <f t="shared" si="1"/>
        <v>5.2734279786425649E-2</v>
      </c>
      <c r="W13" s="27">
        <f t="shared" si="1"/>
        <v>5.0919829241009663E-2</v>
      </c>
      <c r="X13" s="27">
        <f t="shared" si="1"/>
        <v>5.1151500211626538E-2</v>
      </c>
      <c r="Y13" s="27">
        <f t="shared" si="1"/>
        <v>4.95700409302798E-2</v>
      </c>
      <c r="Z13" s="27">
        <f t="shared" si="1"/>
        <v>5.3308466643435894E-2</v>
      </c>
      <c r="AA13" s="27">
        <f t="shared" si="1"/>
        <v>5.052956723015347E-2</v>
      </c>
      <c r="AB13" s="27">
        <f t="shared" si="1"/>
        <v>5.459303241989124E-2</v>
      </c>
      <c r="AC13" s="27">
        <f t="shared" si="1"/>
        <v>4.8514555819879672E-2</v>
      </c>
      <c r="AD13" s="27">
        <f t="shared" si="1"/>
        <v>5.3684845802762227E-2</v>
      </c>
      <c r="AE13" s="27">
        <f t="shared" si="1"/>
        <v>4.8206916082809047E-2</v>
      </c>
      <c r="AF13" s="27">
        <f t="shared" si="1"/>
        <v>5.2860553653547575E-2</v>
      </c>
      <c r="AG13" s="27">
        <f t="shared" si="1"/>
        <v>5.2534191690221041E-2</v>
      </c>
      <c r="AH13" s="27">
        <f t="shared" si="1"/>
        <v>5.0906379062729046E-2</v>
      </c>
      <c r="AI13" s="27">
        <f t="shared" si="1"/>
        <v>4.9608903604054101E-2</v>
      </c>
      <c r="AJ13" s="27">
        <f t="shared" si="1"/>
        <v>4.690170755194658E-2</v>
      </c>
      <c r="AK13" s="27">
        <f t="shared" si="1"/>
        <v>5.4014520016647569E-2</v>
      </c>
      <c r="AL13" s="27">
        <f t="shared" si="1"/>
        <v>5.6289186370099165E-2</v>
      </c>
      <c r="AM13" s="27">
        <f t="shared" si="1"/>
        <v>6.064080165295288E-2</v>
      </c>
      <c r="AN13" s="27">
        <f t="shared" si="1"/>
        <v>4.8755214052346667E-2</v>
      </c>
      <c r="AO13" s="27">
        <v>0</v>
      </c>
    </row>
    <row r="14" spans="2:41" x14ac:dyDescent="0.3">
      <c r="J14">
        <v>0</v>
      </c>
      <c r="K14" t="s">
        <v>69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>
        <v>5</v>
      </c>
    </row>
    <row r="15" spans="2:41" x14ac:dyDescent="0.3">
      <c r="C15" t="s">
        <v>71</v>
      </c>
      <c r="E15" t="str">
        <f>LEFT(C97,5)&amp;"*"</f>
        <v>T-MOT*</v>
      </c>
      <c r="H15" t="str">
        <f>H13</f>
        <v>TRAPS</v>
      </c>
      <c r="J15">
        <v>2018</v>
      </c>
      <c r="K15" t="s">
        <v>69</v>
      </c>
      <c r="L15">
        <v>-1</v>
      </c>
      <c r="M15" s="15" t="str">
        <f>D142</f>
        <v>2-wheelers</v>
      </c>
      <c r="N15" s="27">
        <f>C156</f>
        <v>1.2024577456126329E-3</v>
      </c>
      <c r="O15" s="27">
        <f t="shared" ref="O15:AN15" si="2">D156</f>
        <v>8.4181954391599476E-4</v>
      </c>
      <c r="P15" s="27">
        <f t="shared" si="2"/>
        <v>1.4736843073167786E-3</v>
      </c>
      <c r="Q15" s="27">
        <f t="shared" si="2"/>
        <v>1.3698908311171865E-3</v>
      </c>
      <c r="R15" s="27">
        <f t="shared" si="2"/>
        <v>9.8425388735709995E-4</v>
      </c>
      <c r="S15" s="27">
        <f t="shared" si="2"/>
        <v>6.2421004942624992E-4</v>
      </c>
      <c r="T15" s="27">
        <f t="shared" si="2"/>
        <v>1.2422933671109623E-3</v>
      </c>
      <c r="U15" s="27">
        <f t="shared" si="2"/>
        <v>8.6646068484003841E-4</v>
      </c>
      <c r="V15" s="27">
        <f t="shared" si="2"/>
        <v>1.3159890714686659E-3</v>
      </c>
      <c r="W15" s="27">
        <f t="shared" si="2"/>
        <v>1.2716318220191991E-3</v>
      </c>
      <c r="X15" s="27">
        <f t="shared" si="2"/>
        <v>1.1218737998245681E-3</v>
      </c>
      <c r="Y15" s="27">
        <f t="shared" si="2"/>
        <v>1.2891857705150252E-3</v>
      </c>
      <c r="Z15" s="27">
        <f t="shared" si="2"/>
        <v>1.4574437703184118E-3</v>
      </c>
      <c r="AA15" s="27">
        <f t="shared" si="2"/>
        <v>1.2419671387040388E-3</v>
      </c>
      <c r="AB15" s="27">
        <f t="shared" si="2"/>
        <v>1.4684396048311016E-3</v>
      </c>
      <c r="AC15" s="27">
        <f t="shared" si="2"/>
        <v>9.5921086863546602E-4</v>
      </c>
      <c r="AD15" s="27">
        <f t="shared" si="2"/>
        <v>1.0725657999581929E-3</v>
      </c>
      <c r="AE15" s="27">
        <f t="shared" si="2"/>
        <v>1.1764845294377178E-3</v>
      </c>
      <c r="AF15" s="27">
        <f t="shared" si="2"/>
        <v>1.3287962602263445E-3</v>
      </c>
      <c r="AG15" s="27">
        <f t="shared" si="2"/>
        <v>7.9269582890742734E-4</v>
      </c>
      <c r="AH15" s="27">
        <f t="shared" si="2"/>
        <v>0</v>
      </c>
      <c r="AI15" s="27">
        <f t="shared" si="2"/>
        <v>7.4007830335184128E-4</v>
      </c>
      <c r="AJ15" s="27">
        <f t="shared" si="2"/>
        <v>7.0738302217035411E-4</v>
      </c>
      <c r="AK15" s="27">
        <f t="shared" si="2"/>
        <v>8.0234115950314402E-4</v>
      </c>
      <c r="AL15" s="27">
        <f t="shared" si="2"/>
        <v>7.1933080869381386E-4</v>
      </c>
      <c r="AM15" s="27">
        <f t="shared" si="2"/>
        <v>7.4164409782466955E-4</v>
      </c>
      <c r="AN15" s="27">
        <f t="shared" si="2"/>
        <v>7.7316749378532367E-4</v>
      </c>
      <c r="AO15" s="27">
        <v>0</v>
      </c>
    </row>
    <row r="16" spans="2:41" x14ac:dyDescent="0.3">
      <c r="J16">
        <v>0</v>
      </c>
      <c r="K16" t="s">
        <v>69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>
        <v>5</v>
      </c>
    </row>
    <row r="17" spans="3:41" x14ac:dyDescent="0.3">
      <c r="C17" t="s">
        <v>72</v>
      </c>
      <c r="E17" s="15" t="str">
        <f>LEFT(C99,5)&amp;"*"</f>
        <v>T-CAR*</v>
      </c>
      <c r="H17" t="str">
        <f>H15</f>
        <v>TRAPS</v>
      </c>
      <c r="J17">
        <v>2018</v>
      </c>
      <c r="K17" t="s">
        <v>69</v>
      </c>
      <c r="L17">
        <v>-1</v>
      </c>
      <c r="M17" s="15" t="str">
        <f>D143</f>
        <v>LDV</v>
      </c>
      <c r="N17" s="27">
        <f>C157</f>
        <v>0.51421690231633799</v>
      </c>
      <c r="O17" s="27">
        <f t="shared" ref="O17:AN17" si="3">D157</f>
        <v>0.57696936147650701</v>
      </c>
      <c r="P17" s="27">
        <f t="shared" si="3"/>
        <v>0.41519891685215071</v>
      </c>
      <c r="Q17" s="27">
        <f t="shared" si="3"/>
        <v>0.53837411623785481</v>
      </c>
      <c r="R17" s="27">
        <f t="shared" si="3"/>
        <v>0.5273035898540861</v>
      </c>
      <c r="S17" s="27">
        <f t="shared" si="3"/>
        <v>0.54428190464659498</v>
      </c>
      <c r="T17" s="27">
        <f t="shared" si="3"/>
        <v>0.54724418926165252</v>
      </c>
      <c r="U17" s="27">
        <f t="shared" si="3"/>
        <v>0.50629481396736598</v>
      </c>
      <c r="V17" s="27">
        <f t="shared" si="3"/>
        <v>0.54969956239724382</v>
      </c>
      <c r="W17" s="27">
        <f t="shared" si="3"/>
        <v>0.54286879912927866</v>
      </c>
      <c r="X17" s="27">
        <f t="shared" si="3"/>
        <v>0.57050800443626981</v>
      </c>
      <c r="Y17" s="27">
        <f t="shared" si="3"/>
        <v>0.57834017325166753</v>
      </c>
      <c r="Z17" s="27">
        <f t="shared" si="3"/>
        <v>0.54807767476728875</v>
      </c>
      <c r="AA17" s="27">
        <f t="shared" si="3"/>
        <v>0.57445550608131724</v>
      </c>
      <c r="AB17" s="27">
        <f t="shared" si="3"/>
        <v>0.54514159019281827</v>
      </c>
      <c r="AC17" s="27">
        <f t="shared" si="3"/>
        <v>0.52942173322971142</v>
      </c>
      <c r="AD17" s="27">
        <f t="shared" si="3"/>
        <v>0.54890743812317566</v>
      </c>
      <c r="AE17" s="27">
        <f t="shared" si="3"/>
        <v>0.57655830557717536</v>
      </c>
      <c r="AF17" s="27">
        <f t="shared" si="3"/>
        <v>0.56469028513375741</v>
      </c>
      <c r="AG17" s="27">
        <f t="shared" si="3"/>
        <v>0.5314898835087899</v>
      </c>
      <c r="AH17" s="27">
        <f t="shared" si="3"/>
        <v>0.5710449216561202</v>
      </c>
      <c r="AI17" s="27">
        <f t="shared" si="3"/>
        <v>0.54463316447281129</v>
      </c>
      <c r="AJ17" s="27">
        <f t="shared" si="3"/>
        <v>0.60580683229929833</v>
      </c>
      <c r="AK17" s="27">
        <f t="shared" si="3"/>
        <v>0.54575340066281097</v>
      </c>
      <c r="AL17" s="27">
        <f t="shared" si="3"/>
        <v>0.57130392959697351</v>
      </c>
      <c r="AM17" s="27">
        <f t="shared" si="3"/>
        <v>0.56067924597798535</v>
      </c>
      <c r="AN17" s="27">
        <f t="shared" si="3"/>
        <v>0.49285227418620653</v>
      </c>
      <c r="AO17" s="27">
        <v>0</v>
      </c>
    </row>
    <row r="18" spans="3:41" x14ac:dyDescent="0.3">
      <c r="J18">
        <v>0</v>
      </c>
      <c r="K18" t="s">
        <v>69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>
        <v>5</v>
      </c>
    </row>
    <row r="19" spans="3:41" x14ac:dyDescent="0.3">
      <c r="C19" t="s">
        <v>73</v>
      </c>
      <c r="E19" s="15" t="str">
        <f>LEFT(C109,5)&amp;"*"</f>
        <v>T-TAX*</v>
      </c>
      <c r="H19" t="str">
        <f>H17</f>
        <v>TRAPS</v>
      </c>
      <c r="J19">
        <v>2018</v>
      </c>
      <c r="K19" t="s">
        <v>69</v>
      </c>
      <c r="L19">
        <v>-1</v>
      </c>
      <c r="M19" s="15" t="str">
        <f>D144</f>
        <v>Taxis</v>
      </c>
      <c r="N19" s="27">
        <f>C158</f>
        <v>1.6399604421517593E-2</v>
      </c>
      <c r="O19" s="27">
        <f t="shared" ref="O19:AN19" si="4">D158</f>
        <v>7.4490307781118984E-3</v>
      </c>
      <c r="P19" s="27">
        <f t="shared" si="4"/>
        <v>3.2041705931306341E-2</v>
      </c>
      <c r="Q19" s="27">
        <f t="shared" si="4"/>
        <v>1.4142087272297982E-2</v>
      </c>
      <c r="R19" s="27">
        <f t="shared" si="4"/>
        <v>7.8384539751406128E-3</v>
      </c>
      <c r="S19" s="27">
        <f t="shared" si="4"/>
        <v>9.942235039347571E-3</v>
      </c>
      <c r="T19" s="27">
        <f t="shared" si="4"/>
        <v>8.7941712391293846E-3</v>
      </c>
      <c r="U19" s="27">
        <f t="shared" si="4"/>
        <v>1.9167683727598969E-2</v>
      </c>
      <c r="V19" s="27">
        <f t="shared" si="4"/>
        <v>1.9563309645198885E-2</v>
      </c>
      <c r="W19" s="27">
        <f t="shared" si="4"/>
        <v>6.7513932047123726E-3</v>
      </c>
      <c r="X19" s="27">
        <f t="shared" si="4"/>
        <v>1.1912585101328303E-2</v>
      </c>
      <c r="Y19" s="27">
        <f t="shared" si="4"/>
        <v>6.2742086519266488E-3</v>
      </c>
      <c r="Z19" s="27">
        <f t="shared" si="4"/>
        <v>9.0275647633180547E-3</v>
      </c>
      <c r="AA19" s="27">
        <f t="shared" si="4"/>
        <v>1.0257172186811273E-2</v>
      </c>
      <c r="AB19" s="27">
        <f t="shared" si="4"/>
        <v>1.2127565539618518E-2</v>
      </c>
      <c r="AC19" s="27">
        <f t="shared" si="4"/>
        <v>1.0185353383353699E-2</v>
      </c>
      <c r="AD19" s="27">
        <f t="shared" si="4"/>
        <v>1.2812635692286438E-2</v>
      </c>
      <c r="AE19" s="27">
        <f t="shared" si="4"/>
        <v>5.2051948265462115E-3</v>
      </c>
      <c r="AF19" s="27">
        <f t="shared" si="4"/>
        <v>8.6226466174633056E-3</v>
      </c>
      <c r="AG19" s="27">
        <f t="shared" si="4"/>
        <v>1.3327262086971724E-2</v>
      </c>
      <c r="AH19" s="27">
        <f t="shared" si="4"/>
        <v>8.2106842864435349E-3</v>
      </c>
      <c r="AI19" s="27">
        <f t="shared" si="4"/>
        <v>7.2036254203120672E-3</v>
      </c>
      <c r="AJ19" s="27">
        <f t="shared" si="4"/>
        <v>6.2594387860714779E-3</v>
      </c>
      <c r="AK19" s="27">
        <f t="shared" si="4"/>
        <v>8.5196368293601697E-3</v>
      </c>
      <c r="AL19" s="27">
        <f t="shared" si="4"/>
        <v>8.9112260712667282E-3</v>
      </c>
      <c r="AM19" s="27">
        <f t="shared" si="4"/>
        <v>9.8439085033626087E-3</v>
      </c>
      <c r="AN19" s="27">
        <f t="shared" si="4"/>
        <v>4.1049285439853662E-3</v>
      </c>
      <c r="AO19" s="27">
        <v>0</v>
      </c>
    </row>
    <row r="20" spans="3:41" x14ac:dyDescent="0.3">
      <c r="J20">
        <v>0</v>
      </c>
      <c r="K20" t="s">
        <v>69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>
        <v>5</v>
      </c>
    </row>
    <row r="21" spans="3:41" x14ac:dyDescent="0.3">
      <c r="C21" t="s">
        <v>74</v>
      </c>
      <c r="E21" s="15" t="str">
        <f>LEFT(C113,5)&amp;"*"</f>
        <v>T-BUS*</v>
      </c>
      <c r="H21" t="str">
        <f>H19</f>
        <v>TRAPS</v>
      </c>
      <c r="J21">
        <v>2018</v>
      </c>
      <c r="K21" t="s">
        <v>69</v>
      </c>
      <c r="L21">
        <v>-1</v>
      </c>
      <c r="M21" s="15" t="str">
        <f>D145</f>
        <v>BUS</v>
      </c>
      <c r="N21" s="27">
        <f>C159</f>
        <v>8.2740995898888392E-2</v>
      </c>
      <c r="O21" s="27">
        <f t="shared" ref="O21:AN21" si="5">D159</f>
        <v>7.0110938367526743E-2</v>
      </c>
      <c r="P21" s="27">
        <f t="shared" si="5"/>
        <v>0.1139689510378053</v>
      </c>
      <c r="Q21" s="27">
        <f t="shared" si="5"/>
        <v>8.0814709118386313E-2</v>
      </c>
      <c r="R21" s="27">
        <f t="shared" si="5"/>
        <v>0.11271367561275741</v>
      </c>
      <c r="S21" s="27">
        <f t="shared" si="5"/>
        <v>6.4984165282223824E-2</v>
      </c>
      <c r="T21" s="27">
        <f t="shared" si="5"/>
        <v>7.7598299711661989E-2</v>
      </c>
      <c r="U21" s="27">
        <f t="shared" si="5"/>
        <v>7.216317572067088E-2</v>
      </c>
      <c r="V21" s="27">
        <f t="shared" si="5"/>
        <v>6.0281180381109148E-2</v>
      </c>
      <c r="W21" s="27">
        <f t="shared" si="5"/>
        <v>9.2669371156921962E-2</v>
      </c>
      <c r="X21" s="27">
        <f t="shared" si="5"/>
        <v>5.839703518119168E-2</v>
      </c>
      <c r="Y21" s="27">
        <f t="shared" si="5"/>
        <v>6.7106145813932178E-2</v>
      </c>
      <c r="Z21" s="27">
        <f t="shared" si="5"/>
        <v>6.8278050195023532E-2</v>
      </c>
      <c r="AA21" s="27">
        <f t="shared" si="5"/>
        <v>6.0338383982093263E-2</v>
      </c>
      <c r="AB21" s="27">
        <f t="shared" si="5"/>
        <v>5.9111177723493433E-2</v>
      </c>
      <c r="AC21" s="27">
        <f t="shared" si="5"/>
        <v>0.11983181177914175</v>
      </c>
      <c r="AD21" s="27">
        <f t="shared" si="5"/>
        <v>6.1413439765244195E-2</v>
      </c>
      <c r="AE21" s="27">
        <f t="shared" si="5"/>
        <v>7.9611602487177441E-2</v>
      </c>
      <c r="AF21" s="27">
        <f t="shared" si="5"/>
        <v>5.5334396413720018E-2</v>
      </c>
      <c r="AG21" s="27">
        <f t="shared" si="5"/>
        <v>8.6650816743783748E-2</v>
      </c>
      <c r="AH21" s="27">
        <f t="shared" si="5"/>
        <v>6.4399740618333048E-2</v>
      </c>
      <c r="AI21" s="27">
        <f t="shared" si="5"/>
        <v>0.10016080657514609</v>
      </c>
      <c r="AJ21" s="27">
        <f t="shared" si="5"/>
        <v>5.8914393028833764E-2</v>
      </c>
      <c r="AK21" s="27">
        <f t="shared" si="5"/>
        <v>6.6822981231792783E-2</v>
      </c>
      <c r="AL21" s="27">
        <f t="shared" si="5"/>
        <v>2.5041208932371696E-2</v>
      </c>
      <c r="AM21" s="27">
        <f t="shared" si="5"/>
        <v>4.2495898501573662E-3</v>
      </c>
      <c r="AN21" s="27">
        <f t="shared" si="5"/>
        <v>0.16098313140959611</v>
      </c>
      <c r="AO21" s="27">
        <v>0</v>
      </c>
    </row>
    <row r="22" spans="3:41" x14ac:dyDescent="0.3">
      <c r="J22">
        <v>0</v>
      </c>
      <c r="K22" t="s">
        <v>69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>
        <v>5</v>
      </c>
    </row>
    <row r="23" spans="3:41" x14ac:dyDescent="0.3">
      <c r="C23" t="s">
        <v>90</v>
      </c>
      <c r="E23" s="15" t="str">
        <f>LEFT(C115,5)&amp;"*"</f>
        <v>T-LPT*</v>
      </c>
      <c r="H23" t="str">
        <f>H21</f>
        <v>TRAPS</v>
      </c>
      <c r="J23">
        <v>2018</v>
      </c>
      <c r="K23" t="s">
        <v>69</v>
      </c>
      <c r="L23">
        <v>-1</v>
      </c>
      <c r="M23" s="15" t="str">
        <f>D146</f>
        <v>Light rail (LUAS)</v>
      </c>
      <c r="N23" s="27">
        <f>C160</f>
        <v>7.6968954610109105E-3</v>
      </c>
      <c r="O23" s="27">
        <f t="shared" ref="O23:AN23" si="6">D160</f>
        <v>0</v>
      </c>
      <c r="P23" s="27">
        <f t="shared" si="6"/>
        <v>2.9377083408890298E-2</v>
      </c>
      <c r="Q23" s="27">
        <f t="shared" si="6"/>
        <v>0</v>
      </c>
      <c r="R23" s="27">
        <f t="shared" si="6"/>
        <v>0</v>
      </c>
      <c r="S23" s="27">
        <f t="shared" si="6"/>
        <v>0</v>
      </c>
      <c r="T23" s="27">
        <f t="shared" si="6"/>
        <v>0</v>
      </c>
      <c r="U23" s="27">
        <f t="shared" si="6"/>
        <v>0</v>
      </c>
      <c r="V23" s="27">
        <f t="shared" si="6"/>
        <v>0</v>
      </c>
      <c r="W23" s="27">
        <f t="shared" si="6"/>
        <v>0</v>
      </c>
      <c r="X23" s="27">
        <f t="shared" si="6"/>
        <v>0</v>
      </c>
      <c r="Y23" s="27">
        <f t="shared" si="6"/>
        <v>0</v>
      </c>
      <c r="Z23" s="27">
        <f t="shared" si="6"/>
        <v>0</v>
      </c>
      <c r="AA23" s="27">
        <f t="shared" si="6"/>
        <v>0</v>
      </c>
      <c r="AB23" s="27">
        <f t="shared" si="6"/>
        <v>0</v>
      </c>
      <c r="AC23" s="27">
        <f t="shared" si="6"/>
        <v>0</v>
      </c>
      <c r="AD23" s="27">
        <f t="shared" si="6"/>
        <v>0</v>
      </c>
      <c r="AE23" s="27">
        <f t="shared" si="6"/>
        <v>0</v>
      </c>
      <c r="AF23" s="27">
        <f t="shared" si="6"/>
        <v>0</v>
      </c>
      <c r="AG23" s="27">
        <f t="shared" si="6"/>
        <v>0</v>
      </c>
      <c r="AH23" s="27">
        <f t="shared" si="6"/>
        <v>0</v>
      </c>
      <c r="AI23" s="27">
        <f t="shared" si="6"/>
        <v>0</v>
      </c>
      <c r="AJ23" s="27">
        <f t="shared" si="6"/>
        <v>0</v>
      </c>
      <c r="AK23" s="27">
        <f t="shared" si="6"/>
        <v>0</v>
      </c>
      <c r="AL23" s="27">
        <f t="shared" si="6"/>
        <v>0</v>
      </c>
      <c r="AM23" s="27">
        <f t="shared" si="6"/>
        <v>0</v>
      </c>
      <c r="AN23" s="27">
        <f t="shared" si="6"/>
        <v>0</v>
      </c>
      <c r="AO23" s="27">
        <v>0</v>
      </c>
    </row>
    <row r="24" spans="3:41" x14ac:dyDescent="0.3">
      <c r="J24">
        <v>0</v>
      </c>
      <c r="K24" t="s">
        <v>69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>
        <v>5</v>
      </c>
    </row>
    <row r="25" spans="3:41" x14ac:dyDescent="0.3">
      <c r="C25" s="30" t="s">
        <v>75</v>
      </c>
      <c r="D25" s="30"/>
      <c r="E25" s="15" t="str">
        <f>LEFT(C117,5)&amp;"*"</f>
        <v>T-HPT*</v>
      </c>
      <c r="F25" s="30"/>
      <c r="G25" s="30"/>
      <c r="H25" s="30" t="str">
        <f t="shared" ref="H25" si="7">H23</f>
        <v>TRAPS</v>
      </c>
      <c r="I25" s="30"/>
      <c r="J25" s="30">
        <v>2018</v>
      </c>
      <c r="K25" s="30" t="s">
        <v>69</v>
      </c>
      <c r="L25" s="30">
        <v>-1</v>
      </c>
      <c r="M25" s="30" t="str">
        <f>D147</f>
        <v>Train</v>
      </c>
      <c r="N25" s="31">
        <f>C161</f>
        <v>0</v>
      </c>
      <c r="O25" s="31">
        <f t="shared" ref="O25:AN25" si="8">D161</f>
        <v>0</v>
      </c>
      <c r="P25" s="31">
        <f t="shared" si="8"/>
        <v>0</v>
      </c>
      <c r="Q25" s="31">
        <f t="shared" si="8"/>
        <v>0</v>
      </c>
      <c r="R25" s="31">
        <f t="shared" si="8"/>
        <v>0</v>
      </c>
      <c r="S25" s="31">
        <f t="shared" si="8"/>
        <v>0</v>
      </c>
      <c r="T25" s="31">
        <f t="shared" si="8"/>
        <v>0</v>
      </c>
      <c r="U25" s="31">
        <f t="shared" si="8"/>
        <v>0</v>
      </c>
      <c r="V25" s="31">
        <f t="shared" si="8"/>
        <v>0</v>
      </c>
      <c r="W25" s="31">
        <f t="shared" si="8"/>
        <v>0</v>
      </c>
      <c r="X25" s="31">
        <f t="shared" si="8"/>
        <v>0</v>
      </c>
      <c r="Y25" s="31">
        <f t="shared" si="8"/>
        <v>0</v>
      </c>
      <c r="Z25" s="31">
        <f t="shared" si="8"/>
        <v>0</v>
      </c>
      <c r="AA25" s="31">
        <f t="shared" si="8"/>
        <v>0</v>
      </c>
      <c r="AB25" s="31">
        <f t="shared" si="8"/>
        <v>0</v>
      </c>
      <c r="AC25" s="31">
        <f t="shared" si="8"/>
        <v>0</v>
      </c>
      <c r="AD25" s="31">
        <f t="shared" si="8"/>
        <v>0</v>
      </c>
      <c r="AE25" s="31">
        <f t="shared" si="8"/>
        <v>0</v>
      </c>
      <c r="AF25" s="31">
        <f t="shared" si="8"/>
        <v>0</v>
      </c>
      <c r="AG25" s="31">
        <f t="shared" si="8"/>
        <v>0</v>
      </c>
      <c r="AH25" s="31">
        <f t="shared" si="8"/>
        <v>0</v>
      </c>
      <c r="AI25" s="31">
        <f t="shared" si="8"/>
        <v>0</v>
      </c>
      <c r="AJ25" s="31">
        <f t="shared" si="8"/>
        <v>0</v>
      </c>
      <c r="AK25" s="31">
        <f t="shared" si="8"/>
        <v>0</v>
      </c>
      <c r="AL25" s="31">
        <f t="shared" si="8"/>
        <v>0</v>
      </c>
      <c r="AM25" s="31">
        <f t="shared" si="8"/>
        <v>0</v>
      </c>
      <c r="AN25" s="31">
        <f t="shared" si="8"/>
        <v>0</v>
      </c>
      <c r="AO25" s="31">
        <v>0</v>
      </c>
    </row>
    <row r="26" spans="3:41" x14ac:dyDescent="0.3">
      <c r="C26" s="28"/>
      <c r="D26" s="28"/>
      <c r="E26" s="28"/>
      <c r="F26" s="28"/>
      <c r="G26" s="28"/>
      <c r="H26" s="28"/>
      <c r="I26" s="28"/>
      <c r="J26" s="39">
        <v>0</v>
      </c>
      <c r="K26" s="28" t="s">
        <v>69</v>
      </c>
      <c r="L26" s="28"/>
      <c r="M26" s="28"/>
      <c r="N26" s="29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>
        <v>5</v>
      </c>
    </row>
    <row r="27" spans="3:41" x14ac:dyDescent="0.3">
      <c r="N27" s="27"/>
    </row>
    <row r="28" spans="3:41" x14ac:dyDescent="0.3">
      <c r="M28" t="s">
        <v>237</v>
      </c>
      <c r="N28" s="77">
        <f>SUM(N11:N25)</f>
        <v>1.0000000000000002</v>
      </c>
      <c r="O28" s="77">
        <f t="shared" ref="O28:AN28" si="9">SUM(O11:O25)</f>
        <v>0.99999999999999978</v>
      </c>
      <c r="P28" s="77">
        <f t="shared" si="9"/>
        <v>0.99999999999999989</v>
      </c>
      <c r="Q28" s="77">
        <f t="shared" si="9"/>
        <v>0.99999999999999989</v>
      </c>
      <c r="R28" s="77">
        <f t="shared" si="9"/>
        <v>1</v>
      </c>
      <c r="S28" s="77">
        <f t="shared" si="9"/>
        <v>1</v>
      </c>
      <c r="T28" s="77">
        <f t="shared" si="9"/>
        <v>0.99999999999999989</v>
      </c>
      <c r="U28" s="77">
        <f t="shared" si="9"/>
        <v>1</v>
      </c>
      <c r="V28" s="77">
        <f t="shared" si="9"/>
        <v>1</v>
      </c>
      <c r="W28" s="77">
        <f t="shared" si="9"/>
        <v>0.99999999999999989</v>
      </c>
      <c r="X28" s="77">
        <f t="shared" si="9"/>
        <v>1.0000000000000002</v>
      </c>
      <c r="Y28" s="77">
        <f t="shared" si="9"/>
        <v>0.99999999999999989</v>
      </c>
      <c r="Z28" s="77">
        <f t="shared" si="9"/>
        <v>1</v>
      </c>
      <c r="AA28" s="77">
        <f t="shared" si="9"/>
        <v>1.0000000000000002</v>
      </c>
      <c r="AB28" s="77">
        <f t="shared" si="9"/>
        <v>0.99999999999999989</v>
      </c>
      <c r="AC28" s="77">
        <f t="shared" si="9"/>
        <v>1</v>
      </c>
      <c r="AD28" s="77">
        <f t="shared" si="9"/>
        <v>1</v>
      </c>
      <c r="AE28" s="77">
        <f t="shared" si="9"/>
        <v>1</v>
      </c>
      <c r="AF28" s="77">
        <f t="shared" si="9"/>
        <v>1</v>
      </c>
      <c r="AG28" s="77">
        <f t="shared" si="9"/>
        <v>1.0000000000000002</v>
      </c>
      <c r="AH28" s="77">
        <f t="shared" si="9"/>
        <v>1</v>
      </c>
      <c r="AI28" s="77">
        <f t="shared" si="9"/>
        <v>1</v>
      </c>
      <c r="AJ28" s="77">
        <f t="shared" si="9"/>
        <v>0.99999999999999989</v>
      </c>
      <c r="AK28" s="77">
        <f t="shared" si="9"/>
        <v>1</v>
      </c>
      <c r="AL28" s="77">
        <f t="shared" si="9"/>
        <v>1</v>
      </c>
      <c r="AM28" s="77">
        <f t="shared" si="9"/>
        <v>1.0000000000000002</v>
      </c>
      <c r="AN28" s="77">
        <f t="shared" si="9"/>
        <v>0.99999999999999989</v>
      </c>
    </row>
    <row r="31" spans="3:41" x14ac:dyDescent="0.3">
      <c r="C31" s="7"/>
    </row>
    <row r="32" spans="3:41" x14ac:dyDescent="0.3">
      <c r="C32" s="7"/>
    </row>
    <row r="33" spans="3:41" x14ac:dyDescent="0.3">
      <c r="K33" t="s">
        <v>68</v>
      </c>
    </row>
    <row r="34" spans="3:41" x14ac:dyDescent="0.3">
      <c r="C34" s="24" t="s">
        <v>1</v>
      </c>
      <c r="D34" s="25" t="s">
        <v>5</v>
      </c>
      <c r="E34" s="25" t="s">
        <v>4</v>
      </c>
      <c r="F34" s="25" t="s">
        <v>2</v>
      </c>
      <c r="G34" s="25" t="s">
        <v>7</v>
      </c>
      <c r="H34" s="26" t="s">
        <v>6</v>
      </c>
      <c r="I34" s="26" t="s">
        <v>11</v>
      </c>
      <c r="J34" s="26" t="s">
        <v>3</v>
      </c>
      <c r="K34" s="26" t="s">
        <v>12</v>
      </c>
      <c r="L34" s="26" t="s">
        <v>10</v>
      </c>
      <c r="M34" s="24" t="s">
        <v>14</v>
      </c>
      <c r="N34" s="24" t="str">
        <f>Regions!C$3</f>
        <v>IE</v>
      </c>
      <c r="O34" s="24" t="str">
        <f>Regions!E$3</f>
        <v>IE-CW</v>
      </c>
      <c r="P34" s="24" t="str">
        <f>Regions!F$3</f>
        <v>IE-D</v>
      </c>
      <c r="Q34" s="24" t="str">
        <f>Regions!G$3</f>
        <v>IE-KE</v>
      </c>
      <c r="R34" s="24" t="str">
        <f>Regions!H$3</f>
        <v>IE-KK</v>
      </c>
      <c r="S34" s="24" t="str">
        <f>Regions!I$3</f>
        <v>IE-LS</v>
      </c>
      <c r="T34" s="24" t="str">
        <f>Regions!J$3</f>
        <v>IE-LD</v>
      </c>
      <c r="U34" s="24" t="str">
        <f>Regions!K$3</f>
        <v>IE-LH</v>
      </c>
      <c r="V34" s="24" t="str">
        <f>Regions!L$3</f>
        <v>IE-MH</v>
      </c>
      <c r="W34" s="24" t="str">
        <f>Regions!M$3</f>
        <v>IE-OY</v>
      </c>
      <c r="X34" s="24" t="str">
        <f>Regions!N$3</f>
        <v>IE-WH</v>
      </c>
      <c r="Y34" s="24" t="str">
        <f>Regions!O$3</f>
        <v>IE-WX</v>
      </c>
      <c r="Z34" s="24" t="str">
        <f>Regions!P$3</f>
        <v>IE-WW</v>
      </c>
      <c r="AA34" s="24" t="str">
        <f>Regions!Q$3</f>
        <v>IE-CE</v>
      </c>
      <c r="AB34" s="24" t="str">
        <f>Regions!R$3</f>
        <v>IE-CO</v>
      </c>
      <c r="AC34" s="24" t="str">
        <f>Regions!S$3</f>
        <v>IE-KY</v>
      </c>
      <c r="AD34" s="24" t="str">
        <f>Regions!T$3</f>
        <v>IE-LK</v>
      </c>
      <c r="AE34" s="24" t="str">
        <f>Regions!U$3</f>
        <v>IE-TA</v>
      </c>
      <c r="AF34" s="24" t="str">
        <f>Regions!V$3</f>
        <v>IE-WD</v>
      </c>
      <c r="AG34" s="24" t="str">
        <f>Regions!W$3</f>
        <v>IE-G</v>
      </c>
      <c r="AH34" s="24" t="str">
        <f>Regions!X$3</f>
        <v>IE-LM</v>
      </c>
      <c r="AI34" s="24" t="str">
        <f>Regions!Y$3</f>
        <v>IE-MO</v>
      </c>
      <c r="AJ34" s="24" t="str">
        <f>Regions!Z$3</f>
        <v>IE-RN</v>
      </c>
      <c r="AK34" s="24" t="str">
        <f>Regions!AA$3</f>
        <v>IE-SO</v>
      </c>
      <c r="AL34" s="24" t="str">
        <f>Regions!AB$3</f>
        <v>IE-CN</v>
      </c>
      <c r="AM34" s="24" t="str">
        <f>Regions!AC$3</f>
        <v>IE-DL</v>
      </c>
      <c r="AN34" s="24" t="str">
        <f>Regions!AD$3</f>
        <v>IE-MN</v>
      </c>
      <c r="AO34" s="24" t="s">
        <v>30</v>
      </c>
    </row>
    <row r="35" spans="3:41" x14ac:dyDescent="0.3">
      <c r="C35" t="s">
        <v>76</v>
      </c>
      <c r="E35" t="str">
        <f>E11</f>
        <v>T-WLK_WLK</v>
      </c>
      <c r="H35" t="str">
        <f>E134</f>
        <v>TRAPM</v>
      </c>
      <c r="J35">
        <v>2018</v>
      </c>
      <c r="K35" t="s">
        <v>69</v>
      </c>
      <c r="L35">
        <v>-1</v>
      </c>
      <c r="M35" t="str">
        <f>M11</f>
        <v>Walk</v>
      </c>
      <c r="N35" s="27">
        <f>C168</f>
        <v>0</v>
      </c>
      <c r="O35" s="27">
        <f t="shared" ref="O35:AN35" si="10">D168</f>
        <v>0</v>
      </c>
      <c r="P35" s="27">
        <f t="shared" si="10"/>
        <v>0</v>
      </c>
      <c r="Q35" s="27">
        <f t="shared" si="10"/>
        <v>0</v>
      </c>
      <c r="R35" s="27">
        <f t="shared" si="10"/>
        <v>0</v>
      </c>
      <c r="S35" s="27">
        <f t="shared" si="10"/>
        <v>0</v>
      </c>
      <c r="T35" s="27">
        <f t="shared" si="10"/>
        <v>0</v>
      </c>
      <c r="U35" s="27">
        <f t="shared" si="10"/>
        <v>0</v>
      </c>
      <c r="V35" s="27">
        <f t="shared" si="10"/>
        <v>0</v>
      </c>
      <c r="W35" s="27">
        <f t="shared" si="10"/>
        <v>0</v>
      </c>
      <c r="X35" s="27">
        <f t="shared" si="10"/>
        <v>0</v>
      </c>
      <c r="Y35" s="27">
        <f t="shared" si="10"/>
        <v>0</v>
      </c>
      <c r="Z35" s="27">
        <f t="shared" si="10"/>
        <v>0</v>
      </c>
      <c r="AA35" s="27">
        <f t="shared" si="10"/>
        <v>0</v>
      </c>
      <c r="AB35" s="27">
        <f t="shared" si="10"/>
        <v>0</v>
      </c>
      <c r="AC35" s="27">
        <f t="shared" si="10"/>
        <v>0</v>
      </c>
      <c r="AD35" s="27">
        <f t="shared" si="10"/>
        <v>0</v>
      </c>
      <c r="AE35" s="27">
        <f t="shared" si="10"/>
        <v>0</v>
      </c>
      <c r="AF35" s="27">
        <f t="shared" si="10"/>
        <v>0</v>
      </c>
      <c r="AG35" s="27">
        <f t="shared" si="10"/>
        <v>0</v>
      </c>
      <c r="AH35" s="27">
        <f t="shared" si="10"/>
        <v>0</v>
      </c>
      <c r="AI35" s="27">
        <f t="shared" si="10"/>
        <v>0</v>
      </c>
      <c r="AJ35" s="27">
        <f t="shared" si="10"/>
        <v>0</v>
      </c>
      <c r="AK35" s="27">
        <f t="shared" si="10"/>
        <v>0</v>
      </c>
      <c r="AL35" s="27">
        <f t="shared" si="10"/>
        <v>0</v>
      </c>
      <c r="AM35" s="27">
        <f t="shared" si="10"/>
        <v>0</v>
      </c>
      <c r="AN35" s="27">
        <f t="shared" si="10"/>
        <v>0</v>
      </c>
      <c r="AO35" s="27">
        <v>0</v>
      </c>
    </row>
    <row r="36" spans="3:41" x14ac:dyDescent="0.3">
      <c r="J36">
        <v>0</v>
      </c>
      <c r="K36" t="s">
        <v>69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>
        <v>5</v>
      </c>
    </row>
    <row r="37" spans="3:41" x14ac:dyDescent="0.3">
      <c r="C37" t="s">
        <v>77</v>
      </c>
      <c r="E37" t="str">
        <f t="shared" ref="E37:E49" si="11">E13</f>
        <v>T-CYC_CYC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M13</f>
        <v>Bike</v>
      </c>
      <c r="N37" s="27">
        <f>C169</f>
        <v>0</v>
      </c>
      <c r="O37" s="27">
        <f t="shared" ref="O37:AN37" si="12">D169</f>
        <v>0</v>
      </c>
      <c r="P37" s="27">
        <f t="shared" si="12"/>
        <v>0</v>
      </c>
      <c r="Q37" s="27">
        <f t="shared" si="12"/>
        <v>0</v>
      </c>
      <c r="R37" s="27">
        <f t="shared" si="12"/>
        <v>0</v>
      </c>
      <c r="S37" s="27">
        <f t="shared" si="12"/>
        <v>0</v>
      </c>
      <c r="T37" s="27">
        <f t="shared" si="12"/>
        <v>0</v>
      </c>
      <c r="U37" s="27">
        <f t="shared" si="12"/>
        <v>0</v>
      </c>
      <c r="V37" s="27">
        <f t="shared" si="12"/>
        <v>0</v>
      </c>
      <c r="W37" s="27">
        <f t="shared" si="12"/>
        <v>0</v>
      </c>
      <c r="X37" s="27">
        <f t="shared" si="12"/>
        <v>0</v>
      </c>
      <c r="Y37" s="27">
        <f t="shared" si="12"/>
        <v>0</v>
      </c>
      <c r="Z37" s="27">
        <f t="shared" si="12"/>
        <v>0</v>
      </c>
      <c r="AA37" s="27">
        <f t="shared" si="12"/>
        <v>0</v>
      </c>
      <c r="AB37" s="27">
        <f t="shared" si="12"/>
        <v>0</v>
      </c>
      <c r="AC37" s="27">
        <f t="shared" si="12"/>
        <v>0</v>
      </c>
      <c r="AD37" s="27">
        <f t="shared" si="12"/>
        <v>0</v>
      </c>
      <c r="AE37" s="27">
        <f t="shared" si="12"/>
        <v>0</v>
      </c>
      <c r="AF37" s="27">
        <f t="shared" si="12"/>
        <v>0</v>
      </c>
      <c r="AG37" s="27">
        <f t="shared" si="12"/>
        <v>0</v>
      </c>
      <c r="AH37" s="27">
        <f t="shared" si="12"/>
        <v>0</v>
      </c>
      <c r="AI37" s="27">
        <f t="shared" si="12"/>
        <v>0</v>
      </c>
      <c r="AJ37" s="27">
        <f t="shared" si="12"/>
        <v>0</v>
      </c>
      <c r="AK37" s="27">
        <f t="shared" si="12"/>
        <v>0</v>
      </c>
      <c r="AL37" s="27">
        <f t="shared" si="12"/>
        <v>0</v>
      </c>
      <c r="AM37" s="27">
        <f t="shared" si="12"/>
        <v>0</v>
      </c>
      <c r="AN37" s="27">
        <f t="shared" si="12"/>
        <v>0</v>
      </c>
      <c r="AO37" s="27">
        <v>0</v>
      </c>
    </row>
    <row r="38" spans="3:41" x14ac:dyDescent="0.3">
      <c r="J38">
        <v>0</v>
      </c>
      <c r="K38" t="s">
        <v>69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>
        <v>5</v>
      </c>
    </row>
    <row r="39" spans="3:41" x14ac:dyDescent="0.3">
      <c r="C39" t="s">
        <v>78</v>
      </c>
      <c r="E39" t="str">
        <f t="shared" si="11"/>
        <v>T-MOT*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M15</f>
        <v>2-wheelers</v>
      </c>
      <c r="N39" s="27">
        <f>C170</f>
        <v>3.2739468688573266E-3</v>
      </c>
      <c r="O39" s="27">
        <f t="shared" ref="O39:AN39" si="13">D170</f>
        <v>2.1586268841599747E-3</v>
      </c>
      <c r="P39" s="27">
        <f t="shared" si="13"/>
        <v>4.3137182635283444E-3</v>
      </c>
      <c r="Q39" s="27">
        <f t="shared" si="13"/>
        <v>3.6319751739066989E-3</v>
      </c>
      <c r="R39" s="27">
        <f t="shared" si="13"/>
        <v>2.5491869155235955E-3</v>
      </c>
      <c r="S39" s="27">
        <f t="shared" si="13"/>
        <v>1.6941154698507114E-3</v>
      </c>
      <c r="T39" s="27">
        <f t="shared" si="13"/>
        <v>3.2883004760979389E-3</v>
      </c>
      <c r="U39" s="27">
        <f t="shared" si="13"/>
        <v>2.4416088687366478E-3</v>
      </c>
      <c r="V39" s="27">
        <f t="shared" si="13"/>
        <v>3.5159102982178412E-3</v>
      </c>
      <c r="W39" s="27">
        <f t="shared" si="13"/>
        <v>3.3185344885490013E-3</v>
      </c>
      <c r="X39" s="27">
        <f t="shared" si="13"/>
        <v>2.939754742265497E-3</v>
      </c>
      <c r="Y39" s="27">
        <f t="shared" si="13"/>
        <v>3.3151523856669103E-3</v>
      </c>
      <c r="Z39" s="27">
        <f t="shared" si="13"/>
        <v>3.906666915379246E-3</v>
      </c>
      <c r="AA39" s="27">
        <f t="shared" si="13"/>
        <v>3.2306073901205486E-3</v>
      </c>
      <c r="AB39" s="27">
        <f t="shared" si="13"/>
        <v>3.9969766503394092E-3</v>
      </c>
      <c r="AC39" s="27">
        <f t="shared" si="13"/>
        <v>2.4423953155841079E-3</v>
      </c>
      <c r="AD39" s="27">
        <f t="shared" si="13"/>
        <v>2.8914591982090753E-3</v>
      </c>
      <c r="AE39" s="27">
        <f t="shared" si="13"/>
        <v>2.9812499263931389E-3</v>
      </c>
      <c r="AF39" s="27">
        <f t="shared" si="13"/>
        <v>3.5441732524901714E-3</v>
      </c>
      <c r="AG39" s="27">
        <f t="shared" si="13"/>
        <v>2.1106258862285242E-3</v>
      </c>
      <c r="AH39" s="27">
        <f t="shared" si="13"/>
        <v>0</v>
      </c>
      <c r="AI39" s="27">
        <f t="shared" si="13"/>
        <v>1.9054783663146626E-3</v>
      </c>
      <c r="AJ39" s="27">
        <f t="shared" si="13"/>
        <v>1.7694736792673005E-3</v>
      </c>
      <c r="AK39" s="27">
        <f t="shared" si="13"/>
        <v>2.1690169741061518E-3</v>
      </c>
      <c r="AL39" s="27">
        <f t="shared" si="13"/>
        <v>1.996201699404686E-3</v>
      </c>
      <c r="AM39" s="27">
        <f t="shared" si="13"/>
        <v>2.1678265957034699E-3</v>
      </c>
      <c r="AN39" s="27">
        <f t="shared" si="13"/>
        <v>1.9708873200458749E-3</v>
      </c>
      <c r="AO39" s="27">
        <v>0</v>
      </c>
    </row>
    <row r="40" spans="3:41" x14ac:dyDescent="0.3">
      <c r="J40">
        <v>0</v>
      </c>
      <c r="K40" t="s">
        <v>69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>
        <v>5</v>
      </c>
    </row>
    <row r="41" spans="3:41" x14ac:dyDescent="0.3">
      <c r="C41" t="s">
        <v>79</v>
      </c>
      <c r="E41" t="str">
        <f t="shared" si="11"/>
        <v>T-CAR*</v>
      </c>
      <c r="H41" t="str">
        <f>H39</f>
        <v>TRAPM</v>
      </c>
      <c r="J41">
        <v>2018</v>
      </c>
      <c r="K41" t="s">
        <v>69</v>
      </c>
      <c r="L41">
        <v>-1</v>
      </c>
      <c r="M41" t="str">
        <f>M17</f>
        <v>LDV</v>
      </c>
      <c r="N41" s="27">
        <f>C171</f>
        <v>0.83405572391255312</v>
      </c>
      <c r="O41" s="27">
        <f t="shared" ref="O41:AN41" si="14">D171</f>
        <v>0.88136996225712338</v>
      </c>
      <c r="P41" s="27">
        <f t="shared" si="14"/>
        <v>0.7240198055510555</v>
      </c>
      <c r="Q41" s="27">
        <f t="shared" si="14"/>
        <v>0.85033097733510543</v>
      </c>
      <c r="R41" s="27">
        <f t="shared" si="14"/>
        <v>0.81358360125192186</v>
      </c>
      <c r="S41" s="27">
        <f t="shared" si="14"/>
        <v>0.88000079438796519</v>
      </c>
      <c r="T41" s="27">
        <f t="shared" si="14"/>
        <v>0.86292967512561713</v>
      </c>
      <c r="U41" s="27">
        <f t="shared" si="14"/>
        <v>0.84991917486050839</v>
      </c>
      <c r="V41" s="27">
        <f t="shared" si="14"/>
        <v>0.87489878054676506</v>
      </c>
      <c r="W41" s="27">
        <f t="shared" si="14"/>
        <v>0.84396948853578213</v>
      </c>
      <c r="X41" s="27">
        <f t="shared" si="14"/>
        <v>0.89058577172865516</v>
      </c>
      <c r="Y41" s="27">
        <f t="shared" si="14"/>
        <v>0.88596847722847849</v>
      </c>
      <c r="Z41" s="27">
        <f t="shared" si="14"/>
        <v>0.87519253516054751</v>
      </c>
      <c r="AA41" s="27">
        <f t="shared" si="14"/>
        <v>0.89017909286971042</v>
      </c>
      <c r="AB41" s="27">
        <f t="shared" si="14"/>
        <v>0.88395825319439558</v>
      </c>
      <c r="AC41" s="27">
        <f t="shared" si="14"/>
        <v>0.80306472393989703</v>
      </c>
      <c r="AD41" s="27">
        <f t="shared" si="14"/>
        <v>0.88153417928289457</v>
      </c>
      <c r="AE41" s="27">
        <f t="shared" si="14"/>
        <v>0.87036679499941227</v>
      </c>
      <c r="AF41" s="27">
        <f t="shared" si="14"/>
        <v>0.89725064481847272</v>
      </c>
      <c r="AG41" s="27">
        <f t="shared" si="14"/>
        <v>0.84303694258501916</v>
      </c>
      <c r="AH41" s="27">
        <f t="shared" si="14"/>
        <v>0.88919219682824724</v>
      </c>
      <c r="AI41" s="27">
        <f t="shared" si="14"/>
        <v>0.83536706688667051</v>
      </c>
      <c r="AJ41" s="27">
        <f t="shared" si="14"/>
        <v>0.90275636290048633</v>
      </c>
      <c r="AK41" s="27">
        <f t="shared" si="14"/>
        <v>0.87891574758893642</v>
      </c>
      <c r="AL41" s="27">
        <f t="shared" si="14"/>
        <v>0.9444737396739924</v>
      </c>
      <c r="AM41" s="27">
        <f t="shared" si="14"/>
        <v>0.97631596747347482</v>
      </c>
      <c r="AN41" s="27">
        <f t="shared" si="14"/>
        <v>0.7484312106638259</v>
      </c>
      <c r="AO41" s="27">
        <v>0</v>
      </c>
    </row>
    <row r="42" spans="3:41" x14ac:dyDescent="0.3">
      <c r="J42">
        <v>0</v>
      </c>
      <c r="K42" t="s">
        <v>69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>
        <v>5</v>
      </c>
    </row>
    <row r="43" spans="3:41" x14ac:dyDescent="0.3">
      <c r="C43" t="s">
        <v>80</v>
      </c>
      <c r="E43" t="str">
        <f t="shared" si="11"/>
        <v>T-TAX*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M19</f>
        <v>Taxis</v>
      </c>
      <c r="N43" s="27">
        <f>C172</f>
        <v>2.1905905312439161E-2</v>
      </c>
      <c r="O43" s="27">
        <f t="shared" ref="O43:AN43" si="15">D172</f>
        <v>9.3709663140288998E-3</v>
      </c>
      <c r="P43" s="27">
        <f t="shared" si="15"/>
        <v>4.6013893098741668E-2</v>
      </c>
      <c r="Q43" s="27">
        <f t="shared" si="15"/>
        <v>1.8394858695029128E-2</v>
      </c>
      <c r="R43" s="27">
        <f t="shared" si="15"/>
        <v>9.9598084318994508E-3</v>
      </c>
      <c r="S43" s="27">
        <f t="shared" si="15"/>
        <v>1.3237997918849932E-2</v>
      </c>
      <c r="T43" s="27">
        <f t="shared" si="15"/>
        <v>1.1420057155050359E-2</v>
      </c>
      <c r="U43" s="27">
        <f t="shared" si="15"/>
        <v>2.6498598054231513E-2</v>
      </c>
      <c r="V43" s="27">
        <f t="shared" si="15"/>
        <v>2.5642116158186581E-2</v>
      </c>
      <c r="W43" s="27">
        <f t="shared" si="15"/>
        <v>8.6437934593511252E-3</v>
      </c>
      <c r="X43" s="27">
        <f t="shared" si="15"/>
        <v>1.5314370184172183E-2</v>
      </c>
      <c r="Y43" s="27">
        <f t="shared" si="15"/>
        <v>7.9154020817384443E-3</v>
      </c>
      <c r="Z43" s="27">
        <f t="shared" si="15"/>
        <v>1.1871653704006174E-2</v>
      </c>
      <c r="AA43" s="27">
        <f t="shared" si="15"/>
        <v>1.3089641552029165E-2</v>
      </c>
      <c r="AB43" s="27">
        <f t="shared" si="15"/>
        <v>1.6194784858342321E-2</v>
      </c>
      <c r="AC43" s="27">
        <f t="shared" si="15"/>
        <v>1.272342398540301E-2</v>
      </c>
      <c r="AD43" s="27">
        <f t="shared" si="15"/>
        <v>1.6945626580446856E-2</v>
      </c>
      <c r="AE43" s="27">
        <f t="shared" si="15"/>
        <v>6.4710564013944778E-3</v>
      </c>
      <c r="AF43" s="27">
        <f t="shared" si="15"/>
        <v>1.1282963024401618E-2</v>
      </c>
      <c r="AG43" s="27">
        <f t="shared" si="15"/>
        <v>1.7408913059663488E-2</v>
      </c>
      <c r="AH43" s="27">
        <f t="shared" si="15"/>
        <v>1.0528920260910977E-2</v>
      </c>
      <c r="AI43" s="27">
        <f t="shared" si="15"/>
        <v>9.0992061135074936E-3</v>
      </c>
      <c r="AJ43" s="27">
        <f t="shared" si="15"/>
        <v>7.6815860877352945E-3</v>
      </c>
      <c r="AK43" s="27">
        <f t="shared" si="15"/>
        <v>1.129928575321087E-2</v>
      </c>
      <c r="AL43" s="27">
        <f t="shared" si="15"/>
        <v>1.2132191360051241E-2</v>
      </c>
      <c r="AM43" s="27">
        <f t="shared" si="15"/>
        <v>1.4116355738962196E-2</v>
      </c>
      <c r="AN43" s="27">
        <f t="shared" si="15"/>
        <v>5.1335741680296381E-3</v>
      </c>
      <c r="AO43" s="27">
        <v>0</v>
      </c>
    </row>
    <row r="44" spans="3:41" x14ac:dyDescent="0.3">
      <c r="J44">
        <v>0</v>
      </c>
      <c r="K44" t="s">
        <v>69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>
        <v>5</v>
      </c>
    </row>
    <row r="45" spans="3:41" ht="13.8" customHeight="1" x14ac:dyDescent="0.3">
      <c r="C45" t="s">
        <v>81</v>
      </c>
      <c r="E45" t="str">
        <f t="shared" si="11"/>
        <v>T-BUS*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M21</f>
        <v>BUS</v>
      </c>
      <c r="N45" s="27">
        <f>C173</f>
        <v>0.13420523697456904</v>
      </c>
      <c r="O45" s="27">
        <f t="shared" ref="O45:AN45" si="16">D173</f>
        <v>0.10710044454468777</v>
      </c>
      <c r="P45" s="27">
        <f t="shared" si="16"/>
        <v>0.19873794082808949</v>
      </c>
      <c r="Q45" s="27">
        <f t="shared" si="16"/>
        <v>0.12764218879595873</v>
      </c>
      <c r="R45" s="27">
        <f t="shared" si="16"/>
        <v>0.17390740340065505</v>
      </c>
      <c r="S45" s="27">
        <f t="shared" si="16"/>
        <v>0.10506709222333424</v>
      </c>
      <c r="T45" s="27">
        <f t="shared" si="16"/>
        <v>0.12236196724323453</v>
      </c>
      <c r="U45" s="27">
        <f t="shared" si="16"/>
        <v>0.12114061821652349</v>
      </c>
      <c r="V45" s="27">
        <f t="shared" si="16"/>
        <v>9.5943192996830379E-2</v>
      </c>
      <c r="W45" s="27">
        <f t="shared" si="16"/>
        <v>0.14406818351631784</v>
      </c>
      <c r="X45" s="27">
        <f t="shared" si="16"/>
        <v>9.1160103344907026E-2</v>
      </c>
      <c r="Y45" s="27">
        <f t="shared" si="16"/>
        <v>0.10280096830411618</v>
      </c>
      <c r="Z45" s="27">
        <f t="shared" si="16"/>
        <v>0.1090291442200671</v>
      </c>
      <c r="AA45" s="27">
        <f t="shared" si="16"/>
        <v>9.3500658188139713E-2</v>
      </c>
      <c r="AB45" s="27">
        <f t="shared" si="16"/>
        <v>9.5849985296922749E-2</v>
      </c>
      <c r="AC45" s="27">
        <f t="shared" si="16"/>
        <v>0.18176945675911579</v>
      </c>
      <c r="AD45" s="27">
        <f t="shared" si="16"/>
        <v>9.8628734938449439E-2</v>
      </c>
      <c r="AE45" s="27">
        <f t="shared" si="16"/>
        <v>0.1201808986728002</v>
      </c>
      <c r="AF45" s="27">
        <f t="shared" si="16"/>
        <v>8.7922218904635543E-2</v>
      </c>
      <c r="AG45" s="27">
        <f t="shared" si="16"/>
        <v>0.13744351846908884</v>
      </c>
      <c r="AH45" s="27">
        <f t="shared" si="16"/>
        <v>0.10027888291084175</v>
      </c>
      <c r="AI45" s="27">
        <f t="shared" si="16"/>
        <v>0.15362824863350735</v>
      </c>
      <c r="AJ45" s="27">
        <f t="shared" si="16"/>
        <v>8.779257733251114E-2</v>
      </c>
      <c r="AK45" s="27">
        <f t="shared" si="16"/>
        <v>0.10761594968374652</v>
      </c>
      <c r="AL45" s="27">
        <f t="shared" si="16"/>
        <v>4.1397867266551647E-2</v>
      </c>
      <c r="AM45" s="27">
        <f t="shared" si="16"/>
        <v>7.3998501918595234E-3</v>
      </c>
      <c r="AN45" s="27">
        <f t="shared" si="16"/>
        <v>0.24446432784809863</v>
      </c>
      <c r="AO45" s="27">
        <v>0</v>
      </c>
    </row>
    <row r="46" spans="3:41" ht="13.8" customHeight="1" x14ac:dyDescent="0.3">
      <c r="J46">
        <v>0</v>
      </c>
      <c r="K46" t="s">
        <v>69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>
        <v>5</v>
      </c>
    </row>
    <row r="47" spans="3:41" x14ac:dyDescent="0.3">
      <c r="C47" t="s">
        <v>226</v>
      </c>
      <c r="E47" t="str">
        <f t="shared" si="11"/>
        <v>T-LPT*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M23</f>
        <v>Light rail (LUAS)</v>
      </c>
      <c r="N47" s="27">
        <f>C174</f>
        <v>6.559186931581344E-3</v>
      </c>
      <c r="O47" s="27">
        <f t="shared" ref="O47:AN47" si="17">D174</f>
        <v>0</v>
      </c>
      <c r="P47" s="27">
        <f t="shared" si="17"/>
        <v>2.6914642258584892E-2</v>
      </c>
      <c r="Q47" s="27">
        <f t="shared" si="17"/>
        <v>0</v>
      </c>
      <c r="R47" s="27">
        <f t="shared" si="17"/>
        <v>0</v>
      </c>
      <c r="S47" s="27">
        <f t="shared" si="17"/>
        <v>0</v>
      </c>
      <c r="T47" s="27">
        <f t="shared" si="17"/>
        <v>0</v>
      </c>
      <c r="U47" s="27">
        <f t="shared" si="17"/>
        <v>0</v>
      </c>
      <c r="V47" s="27">
        <f t="shared" si="17"/>
        <v>0</v>
      </c>
      <c r="W47" s="27">
        <f t="shared" si="17"/>
        <v>0</v>
      </c>
      <c r="X47" s="27">
        <f t="shared" si="17"/>
        <v>0</v>
      </c>
      <c r="Y47" s="27">
        <f t="shared" si="17"/>
        <v>0</v>
      </c>
      <c r="Z47" s="27">
        <f t="shared" si="17"/>
        <v>0</v>
      </c>
      <c r="AA47" s="27">
        <f t="shared" si="17"/>
        <v>0</v>
      </c>
      <c r="AB47" s="27">
        <f t="shared" si="17"/>
        <v>0</v>
      </c>
      <c r="AC47" s="27">
        <f t="shared" si="17"/>
        <v>0</v>
      </c>
      <c r="AD47" s="27">
        <f t="shared" si="17"/>
        <v>0</v>
      </c>
      <c r="AE47" s="27">
        <f t="shared" si="17"/>
        <v>0</v>
      </c>
      <c r="AF47" s="27">
        <f t="shared" si="17"/>
        <v>0</v>
      </c>
      <c r="AG47" s="27">
        <f t="shared" si="17"/>
        <v>0</v>
      </c>
      <c r="AH47" s="27">
        <f t="shared" si="17"/>
        <v>0</v>
      </c>
      <c r="AI47" s="27">
        <f t="shared" si="17"/>
        <v>0</v>
      </c>
      <c r="AJ47" s="27">
        <f t="shared" si="17"/>
        <v>0</v>
      </c>
      <c r="AK47" s="27">
        <f t="shared" si="17"/>
        <v>0</v>
      </c>
      <c r="AL47" s="27">
        <f t="shared" si="17"/>
        <v>0</v>
      </c>
      <c r="AM47" s="27">
        <f t="shared" si="17"/>
        <v>0</v>
      </c>
      <c r="AN47" s="27">
        <f t="shared" si="17"/>
        <v>0</v>
      </c>
      <c r="AO47" s="27">
        <v>0</v>
      </c>
    </row>
    <row r="48" spans="3:41" x14ac:dyDescent="0.3">
      <c r="J48">
        <v>0</v>
      </c>
      <c r="K48" t="s">
        <v>69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>
        <v>5</v>
      </c>
    </row>
    <row r="49" spans="3:41" x14ac:dyDescent="0.3">
      <c r="C49" s="30" t="s">
        <v>82</v>
      </c>
      <c r="D49" s="30"/>
      <c r="E49" s="30" t="str">
        <f t="shared" si="11"/>
        <v>T-HPT*</v>
      </c>
      <c r="F49" s="30"/>
      <c r="G49" s="30"/>
      <c r="H49" s="30" t="str">
        <f t="shared" ref="H49" si="18">H47</f>
        <v>TRAPM</v>
      </c>
      <c r="I49" s="30"/>
      <c r="J49" s="30">
        <v>2018</v>
      </c>
      <c r="K49" s="30" t="s">
        <v>69</v>
      </c>
      <c r="L49" s="30">
        <v>-1</v>
      </c>
      <c r="M49" s="30" t="str">
        <f t="shared" ref="M49" si="19">M25</f>
        <v>Train</v>
      </c>
      <c r="N49" s="31">
        <f>C175</f>
        <v>0</v>
      </c>
      <c r="O49" s="31">
        <f t="shared" ref="O49:AN49" si="20">D175</f>
        <v>0</v>
      </c>
      <c r="P49" s="31">
        <f t="shared" si="20"/>
        <v>0</v>
      </c>
      <c r="Q49" s="31">
        <f t="shared" si="20"/>
        <v>0</v>
      </c>
      <c r="R49" s="31">
        <f t="shared" si="20"/>
        <v>0</v>
      </c>
      <c r="S49" s="31">
        <f t="shared" si="20"/>
        <v>0</v>
      </c>
      <c r="T49" s="31">
        <f t="shared" si="20"/>
        <v>0</v>
      </c>
      <c r="U49" s="31">
        <f t="shared" si="20"/>
        <v>0</v>
      </c>
      <c r="V49" s="31">
        <f t="shared" si="20"/>
        <v>0</v>
      </c>
      <c r="W49" s="31">
        <f t="shared" si="20"/>
        <v>0</v>
      </c>
      <c r="X49" s="31">
        <f t="shared" si="20"/>
        <v>0</v>
      </c>
      <c r="Y49" s="31">
        <f t="shared" si="20"/>
        <v>0</v>
      </c>
      <c r="Z49" s="31">
        <f t="shared" si="20"/>
        <v>0</v>
      </c>
      <c r="AA49" s="31">
        <f t="shared" si="20"/>
        <v>0</v>
      </c>
      <c r="AB49" s="31">
        <f t="shared" si="20"/>
        <v>0</v>
      </c>
      <c r="AC49" s="31">
        <f t="shared" si="20"/>
        <v>0</v>
      </c>
      <c r="AD49" s="31">
        <f t="shared" si="20"/>
        <v>0</v>
      </c>
      <c r="AE49" s="31">
        <f t="shared" si="20"/>
        <v>0</v>
      </c>
      <c r="AF49" s="31">
        <f t="shared" si="20"/>
        <v>0</v>
      </c>
      <c r="AG49" s="31">
        <f t="shared" si="20"/>
        <v>0</v>
      </c>
      <c r="AH49" s="31">
        <f t="shared" si="20"/>
        <v>0</v>
      </c>
      <c r="AI49" s="31">
        <f t="shared" si="20"/>
        <v>0</v>
      </c>
      <c r="AJ49" s="31">
        <f t="shared" si="20"/>
        <v>0</v>
      </c>
      <c r="AK49" s="31">
        <f t="shared" si="20"/>
        <v>0</v>
      </c>
      <c r="AL49" s="31">
        <f t="shared" si="20"/>
        <v>0</v>
      </c>
      <c r="AM49" s="31">
        <f t="shared" si="20"/>
        <v>0</v>
      </c>
      <c r="AN49" s="31">
        <f t="shared" si="20"/>
        <v>0</v>
      </c>
      <c r="AO49" s="31">
        <v>0</v>
      </c>
    </row>
    <row r="50" spans="3:41" x14ac:dyDescent="0.3">
      <c r="C50" s="28"/>
      <c r="D50" s="28"/>
      <c r="E50" s="28"/>
      <c r="F50" s="28"/>
      <c r="G50" s="28"/>
      <c r="H50" s="28"/>
      <c r="I50" s="28"/>
      <c r="J50" s="39">
        <v>0</v>
      </c>
      <c r="K50" s="28" t="s">
        <v>69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>
        <v>5</v>
      </c>
    </row>
    <row r="52" spans="3:41" x14ac:dyDescent="0.3">
      <c r="M52" s="15" t="s">
        <v>237</v>
      </c>
      <c r="N52" s="77">
        <f>SUM(N35:N49)</f>
        <v>1</v>
      </c>
      <c r="O52" s="77">
        <f t="shared" ref="O52:AN52" si="21">SUM(O35:O49)</f>
        <v>1</v>
      </c>
      <c r="P52" s="77">
        <f t="shared" si="21"/>
        <v>0.99999999999999989</v>
      </c>
      <c r="Q52" s="77">
        <f t="shared" si="21"/>
        <v>1</v>
      </c>
      <c r="R52" s="77">
        <f t="shared" si="21"/>
        <v>1</v>
      </c>
      <c r="S52" s="77">
        <f t="shared" si="21"/>
        <v>1.0000000000000002</v>
      </c>
      <c r="T52" s="77">
        <f t="shared" si="21"/>
        <v>1</v>
      </c>
      <c r="U52" s="77">
        <f t="shared" si="21"/>
        <v>1</v>
      </c>
      <c r="V52" s="77">
        <f t="shared" si="21"/>
        <v>0.99999999999999989</v>
      </c>
      <c r="W52" s="77">
        <f t="shared" si="21"/>
        <v>1.0000000000000002</v>
      </c>
      <c r="X52" s="77">
        <f t="shared" si="21"/>
        <v>0.99999999999999978</v>
      </c>
      <c r="Y52" s="77">
        <f t="shared" si="21"/>
        <v>1</v>
      </c>
      <c r="Z52" s="77">
        <f t="shared" si="21"/>
        <v>1</v>
      </c>
      <c r="AA52" s="77">
        <f t="shared" si="21"/>
        <v>0.99999999999999989</v>
      </c>
      <c r="AB52" s="77">
        <f t="shared" si="21"/>
        <v>1</v>
      </c>
      <c r="AC52" s="77">
        <f t="shared" si="21"/>
        <v>1</v>
      </c>
      <c r="AD52" s="77">
        <f t="shared" si="21"/>
        <v>1</v>
      </c>
      <c r="AE52" s="77">
        <f t="shared" si="21"/>
        <v>1</v>
      </c>
      <c r="AF52" s="77">
        <f t="shared" si="21"/>
        <v>1</v>
      </c>
      <c r="AG52" s="77">
        <f t="shared" si="21"/>
        <v>1</v>
      </c>
      <c r="AH52" s="77">
        <f t="shared" si="21"/>
        <v>1</v>
      </c>
      <c r="AI52" s="77">
        <f t="shared" si="21"/>
        <v>1</v>
      </c>
      <c r="AJ52" s="77">
        <f t="shared" si="21"/>
        <v>1</v>
      </c>
      <c r="AK52" s="77">
        <f t="shared" si="21"/>
        <v>0.99999999999999989</v>
      </c>
      <c r="AL52" s="77">
        <f t="shared" si="21"/>
        <v>1</v>
      </c>
      <c r="AM52" s="77">
        <f t="shared" si="21"/>
        <v>1</v>
      </c>
      <c r="AN52" s="77">
        <f t="shared" si="21"/>
        <v>1</v>
      </c>
    </row>
    <row r="56" spans="3:41" x14ac:dyDescent="0.3">
      <c r="C56" s="7"/>
    </row>
    <row r="57" spans="3:41" x14ac:dyDescent="0.3">
      <c r="C57" s="7"/>
    </row>
    <row r="58" spans="3:41" x14ac:dyDescent="0.3">
      <c r="C58" s="30"/>
      <c r="D58" s="30"/>
      <c r="E58" s="30"/>
      <c r="F58" s="30"/>
      <c r="G58" s="30"/>
      <c r="H58" s="30"/>
      <c r="I58" s="30"/>
      <c r="J58" s="30"/>
      <c r="K58" s="30" t="s">
        <v>68</v>
      </c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</row>
    <row r="59" spans="3:41" x14ac:dyDescent="0.3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4" t="str">
        <f>Regions!C$3</f>
        <v>IE</v>
      </c>
      <c r="O59" s="24" t="str">
        <f>Regions!E$3</f>
        <v>IE-CW</v>
      </c>
      <c r="P59" s="24" t="str">
        <f>Regions!F$3</f>
        <v>IE-D</v>
      </c>
      <c r="Q59" s="24" t="str">
        <f>Regions!G$3</f>
        <v>IE-KE</v>
      </c>
      <c r="R59" s="24" t="str">
        <f>Regions!H$3</f>
        <v>IE-KK</v>
      </c>
      <c r="S59" s="24" t="str">
        <f>Regions!I$3</f>
        <v>IE-LS</v>
      </c>
      <c r="T59" s="24" t="str">
        <f>Regions!J$3</f>
        <v>IE-LD</v>
      </c>
      <c r="U59" s="24" t="str">
        <f>Regions!K$3</f>
        <v>IE-LH</v>
      </c>
      <c r="V59" s="24" t="str">
        <f>Regions!L$3</f>
        <v>IE-MH</v>
      </c>
      <c r="W59" s="24" t="str">
        <f>Regions!M$3</f>
        <v>IE-OY</v>
      </c>
      <c r="X59" s="24" t="str">
        <f>Regions!N$3</f>
        <v>IE-WH</v>
      </c>
      <c r="Y59" s="24" t="str">
        <f>Regions!O$3</f>
        <v>IE-WX</v>
      </c>
      <c r="Z59" s="24" t="str">
        <f>Regions!P$3</f>
        <v>IE-WW</v>
      </c>
      <c r="AA59" s="24" t="str">
        <f>Regions!Q$3</f>
        <v>IE-CE</v>
      </c>
      <c r="AB59" s="24" t="str">
        <f>Regions!R$3</f>
        <v>IE-CO</v>
      </c>
      <c r="AC59" s="24" t="str">
        <f>Regions!S$3</f>
        <v>IE-KY</v>
      </c>
      <c r="AD59" s="24" t="str">
        <f>Regions!T$3</f>
        <v>IE-LK</v>
      </c>
      <c r="AE59" s="24" t="str">
        <f>Regions!U$3</f>
        <v>IE-TA</v>
      </c>
      <c r="AF59" s="24" t="str">
        <f>Regions!V$3</f>
        <v>IE-WD</v>
      </c>
      <c r="AG59" s="24" t="str">
        <f>Regions!W$3</f>
        <v>IE-G</v>
      </c>
      <c r="AH59" s="24" t="str">
        <f>Regions!X$3</f>
        <v>IE-LM</v>
      </c>
      <c r="AI59" s="24" t="str">
        <f>Regions!Y$3</f>
        <v>IE-MO</v>
      </c>
      <c r="AJ59" s="24" t="str">
        <f>Regions!Z$3</f>
        <v>IE-RN</v>
      </c>
      <c r="AK59" s="24" t="str">
        <f>Regions!AA$3</f>
        <v>IE-SO</v>
      </c>
      <c r="AL59" s="24" t="str">
        <f>Regions!AB$3</f>
        <v>IE-CN</v>
      </c>
      <c r="AM59" s="24" t="str">
        <f>Regions!AC$3</f>
        <v>IE-DL</v>
      </c>
      <c r="AN59" s="24" t="str">
        <f>Regions!AD$3</f>
        <v>IE-MN</v>
      </c>
      <c r="AO59" s="5" t="s">
        <v>30</v>
      </c>
    </row>
    <row r="60" spans="3:41" x14ac:dyDescent="0.3">
      <c r="C60" s="30" t="s">
        <v>83</v>
      </c>
      <c r="D60" s="30"/>
      <c r="E60" s="30" t="str">
        <f>E35</f>
        <v>T-WLK_WLK</v>
      </c>
      <c r="F60" s="30"/>
      <c r="G60" s="30"/>
      <c r="H60" s="30" t="str">
        <f>E135</f>
        <v>TRAPL</v>
      </c>
      <c r="I60" s="30"/>
      <c r="J60">
        <v>2018</v>
      </c>
      <c r="K60" t="s">
        <v>69</v>
      </c>
      <c r="L60" s="30">
        <v>-1</v>
      </c>
      <c r="M60" s="30" t="str">
        <f>M35</f>
        <v>Walk</v>
      </c>
      <c r="N60" s="31">
        <f>C182</f>
        <v>0</v>
      </c>
      <c r="O60" s="31">
        <f t="shared" ref="O60:AN60" si="22">D182</f>
        <v>0</v>
      </c>
      <c r="P60" s="31">
        <f t="shared" si="22"/>
        <v>0</v>
      </c>
      <c r="Q60" s="31">
        <f t="shared" si="22"/>
        <v>0</v>
      </c>
      <c r="R60" s="31">
        <f t="shared" si="22"/>
        <v>0</v>
      </c>
      <c r="S60" s="31">
        <f t="shared" si="22"/>
        <v>0</v>
      </c>
      <c r="T60" s="31">
        <f t="shared" si="22"/>
        <v>0</v>
      </c>
      <c r="U60" s="31">
        <f t="shared" si="22"/>
        <v>0</v>
      </c>
      <c r="V60" s="31">
        <f t="shared" si="22"/>
        <v>0</v>
      </c>
      <c r="W60" s="31">
        <f t="shared" si="22"/>
        <v>0</v>
      </c>
      <c r="X60" s="31">
        <f t="shared" si="22"/>
        <v>0</v>
      </c>
      <c r="Y60" s="31">
        <f t="shared" si="22"/>
        <v>0</v>
      </c>
      <c r="Z60" s="31">
        <f t="shared" si="22"/>
        <v>0</v>
      </c>
      <c r="AA60" s="31">
        <f t="shared" si="22"/>
        <v>0</v>
      </c>
      <c r="AB60" s="31">
        <f t="shared" si="22"/>
        <v>0</v>
      </c>
      <c r="AC60" s="31">
        <f t="shared" si="22"/>
        <v>0</v>
      </c>
      <c r="AD60" s="31">
        <f t="shared" si="22"/>
        <v>0</v>
      </c>
      <c r="AE60" s="31">
        <f t="shared" si="22"/>
        <v>0</v>
      </c>
      <c r="AF60" s="31">
        <f t="shared" si="22"/>
        <v>0</v>
      </c>
      <c r="AG60" s="31">
        <f t="shared" si="22"/>
        <v>0</v>
      </c>
      <c r="AH60" s="31">
        <f t="shared" si="22"/>
        <v>0</v>
      </c>
      <c r="AI60" s="31">
        <f t="shared" si="22"/>
        <v>0</v>
      </c>
      <c r="AJ60" s="31">
        <f t="shared" si="22"/>
        <v>0</v>
      </c>
      <c r="AK60" s="31">
        <f t="shared" si="22"/>
        <v>0</v>
      </c>
      <c r="AL60" s="31">
        <f t="shared" si="22"/>
        <v>0</v>
      </c>
      <c r="AM60" s="31">
        <f t="shared" si="22"/>
        <v>0</v>
      </c>
      <c r="AN60" s="31">
        <f t="shared" si="22"/>
        <v>0</v>
      </c>
      <c r="AO60" s="31">
        <v>0</v>
      </c>
    </row>
    <row r="61" spans="3:41" x14ac:dyDescent="0.3">
      <c r="C61" s="30"/>
      <c r="D61" s="30"/>
      <c r="E61" s="30"/>
      <c r="F61" s="30"/>
      <c r="G61" s="30"/>
      <c r="H61" s="30"/>
      <c r="I61" s="30"/>
      <c r="J61">
        <v>0</v>
      </c>
      <c r="K61" t="s">
        <v>69</v>
      </c>
      <c r="L61" s="30"/>
      <c r="M61" s="30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>
        <v>5</v>
      </c>
    </row>
    <row r="62" spans="3:41" x14ac:dyDescent="0.3">
      <c r="C62" s="30" t="s">
        <v>84</v>
      </c>
      <c r="D62" s="30"/>
      <c r="E62" s="30" t="str">
        <f t="shared" ref="E62:E74" si="23">E37</f>
        <v>T-CYC_CYC</v>
      </c>
      <c r="F62" s="30"/>
      <c r="G62" s="30"/>
      <c r="H62" s="30" t="str">
        <f>H60</f>
        <v>TRAPL</v>
      </c>
      <c r="I62" s="30"/>
      <c r="J62">
        <v>2018</v>
      </c>
      <c r="K62" t="s">
        <v>69</v>
      </c>
      <c r="L62" s="30">
        <v>-1</v>
      </c>
      <c r="M62" s="30" t="str">
        <f>M37</f>
        <v>Bike</v>
      </c>
      <c r="N62" s="31">
        <f>C183</f>
        <v>0</v>
      </c>
      <c r="O62" s="31">
        <f t="shared" ref="O62:AN62" si="24">D183</f>
        <v>0</v>
      </c>
      <c r="P62" s="31">
        <f t="shared" si="24"/>
        <v>0</v>
      </c>
      <c r="Q62" s="31">
        <f t="shared" si="24"/>
        <v>0</v>
      </c>
      <c r="R62" s="31">
        <f t="shared" si="24"/>
        <v>0</v>
      </c>
      <c r="S62" s="31">
        <f t="shared" si="24"/>
        <v>0</v>
      </c>
      <c r="T62" s="31">
        <f t="shared" si="24"/>
        <v>0</v>
      </c>
      <c r="U62" s="31">
        <f t="shared" si="24"/>
        <v>0</v>
      </c>
      <c r="V62" s="31">
        <f t="shared" si="24"/>
        <v>0</v>
      </c>
      <c r="W62" s="31">
        <f t="shared" si="24"/>
        <v>0</v>
      </c>
      <c r="X62" s="31">
        <f t="shared" si="24"/>
        <v>0</v>
      </c>
      <c r="Y62" s="31">
        <f t="shared" si="24"/>
        <v>0</v>
      </c>
      <c r="Z62" s="31">
        <f t="shared" si="24"/>
        <v>0</v>
      </c>
      <c r="AA62" s="31">
        <f t="shared" si="24"/>
        <v>0</v>
      </c>
      <c r="AB62" s="31">
        <f t="shared" si="24"/>
        <v>0</v>
      </c>
      <c r="AC62" s="31">
        <f t="shared" si="24"/>
        <v>0</v>
      </c>
      <c r="AD62" s="31">
        <f t="shared" si="24"/>
        <v>0</v>
      </c>
      <c r="AE62" s="31">
        <f t="shared" si="24"/>
        <v>0</v>
      </c>
      <c r="AF62" s="31">
        <f t="shared" si="24"/>
        <v>0</v>
      </c>
      <c r="AG62" s="31">
        <f t="shared" si="24"/>
        <v>0</v>
      </c>
      <c r="AH62" s="31">
        <f t="shared" si="24"/>
        <v>0</v>
      </c>
      <c r="AI62" s="31">
        <f t="shared" si="24"/>
        <v>0</v>
      </c>
      <c r="AJ62" s="31">
        <f t="shared" si="24"/>
        <v>0</v>
      </c>
      <c r="AK62" s="31">
        <f t="shared" si="24"/>
        <v>0</v>
      </c>
      <c r="AL62" s="31">
        <f t="shared" si="24"/>
        <v>0</v>
      </c>
      <c r="AM62" s="31">
        <f t="shared" si="24"/>
        <v>0</v>
      </c>
      <c r="AN62" s="31">
        <f t="shared" si="24"/>
        <v>0</v>
      </c>
      <c r="AO62" s="31">
        <v>0</v>
      </c>
    </row>
    <row r="63" spans="3:41" x14ac:dyDescent="0.3">
      <c r="C63" s="30"/>
      <c r="D63" s="30"/>
      <c r="E63" s="30"/>
      <c r="F63" s="30"/>
      <c r="G63" s="30"/>
      <c r="H63" s="30"/>
      <c r="I63" s="30"/>
      <c r="J63">
        <v>0</v>
      </c>
      <c r="K63" t="s">
        <v>69</v>
      </c>
      <c r="L63" s="30"/>
      <c r="M63" s="30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>
        <v>5</v>
      </c>
    </row>
    <row r="64" spans="3:41" x14ac:dyDescent="0.3">
      <c r="C64" s="30" t="s">
        <v>85</v>
      </c>
      <c r="D64" s="30"/>
      <c r="E64" s="30" t="str">
        <f t="shared" si="23"/>
        <v>T-MOT*</v>
      </c>
      <c r="F64" s="30"/>
      <c r="G64" s="30"/>
      <c r="H64" s="30" t="str">
        <f>H62</f>
        <v>TRAPL</v>
      </c>
      <c r="I64" s="30"/>
      <c r="J64">
        <v>2018</v>
      </c>
      <c r="K64" t="s">
        <v>69</v>
      </c>
      <c r="L64" s="30">
        <v>-1</v>
      </c>
      <c r="M64" s="30" t="str">
        <f>M39</f>
        <v>2-wheelers</v>
      </c>
      <c r="N64" s="31">
        <f>C184</f>
        <v>0</v>
      </c>
      <c r="O64" s="31">
        <f t="shared" ref="O64:AN64" si="25">D184</f>
        <v>0</v>
      </c>
      <c r="P64" s="31">
        <f t="shared" si="25"/>
        <v>0</v>
      </c>
      <c r="Q64" s="31">
        <f t="shared" si="25"/>
        <v>0</v>
      </c>
      <c r="R64" s="31">
        <f t="shared" si="25"/>
        <v>0</v>
      </c>
      <c r="S64" s="31">
        <f t="shared" si="25"/>
        <v>0</v>
      </c>
      <c r="T64" s="31">
        <f t="shared" si="25"/>
        <v>0</v>
      </c>
      <c r="U64" s="31">
        <f t="shared" si="25"/>
        <v>0</v>
      </c>
      <c r="V64" s="31">
        <f t="shared" si="25"/>
        <v>0</v>
      </c>
      <c r="W64" s="31">
        <f t="shared" si="25"/>
        <v>0</v>
      </c>
      <c r="X64" s="31">
        <f t="shared" si="25"/>
        <v>0</v>
      </c>
      <c r="Y64" s="31">
        <f t="shared" si="25"/>
        <v>0</v>
      </c>
      <c r="Z64" s="31">
        <f t="shared" si="25"/>
        <v>0</v>
      </c>
      <c r="AA64" s="31">
        <f t="shared" si="25"/>
        <v>0</v>
      </c>
      <c r="AB64" s="31">
        <f t="shared" si="25"/>
        <v>0</v>
      </c>
      <c r="AC64" s="31">
        <f t="shared" si="25"/>
        <v>0</v>
      </c>
      <c r="AD64" s="31">
        <f t="shared" si="25"/>
        <v>0</v>
      </c>
      <c r="AE64" s="31">
        <f t="shared" si="25"/>
        <v>0</v>
      </c>
      <c r="AF64" s="31">
        <f t="shared" si="25"/>
        <v>0</v>
      </c>
      <c r="AG64" s="31">
        <f t="shared" si="25"/>
        <v>0</v>
      </c>
      <c r="AH64" s="31">
        <f t="shared" si="25"/>
        <v>0</v>
      </c>
      <c r="AI64" s="31">
        <f t="shared" si="25"/>
        <v>0</v>
      </c>
      <c r="AJ64" s="31">
        <f t="shared" si="25"/>
        <v>0</v>
      </c>
      <c r="AK64" s="31">
        <f t="shared" si="25"/>
        <v>0</v>
      </c>
      <c r="AL64" s="31">
        <f t="shared" si="25"/>
        <v>0</v>
      </c>
      <c r="AM64" s="31">
        <f t="shared" si="25"/>
        <v>0</v>
      </c>
      <c r="AN64" s="31">
        <f t="shared" si="25"/>
        <v>0</v>
      </c>
      <c r="AO64" s="31">
        <v>0</v>
      </c>
    </row>
    <row r="65" spans="3:41" x14ac:dyDescent="0.3">
      <c r="C65" s="30"/>
      <c r="D65" s="30"/>
      <c r="E65" s="30"/>
      <c r="F65" s="30"/>
      <c r="G65" s="30"/>
      <c r="H65" s="30"/>
      <c r="I65" s="30"/>
      <c r="J65">
        <v>0</v>
      </c>
      <c r="K65" t="s">
        <v>69</v>
      </c>
      <c r="L65" s="30"/>
      <c r="M65" s="30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>
        <v>5</v>
      </c>
    </row>
    <row r="66" spans="3:41" x14ac:dyDescent="0.3">
      <c r="C66" s="30" t="s">
        <v>86</v>
      </c>
      <c r="D66" s="30"/>
      <c r="E66" s="30" t="str">
        <f t="shared" si="23"/>
        <v>T-CAR*</v>
      </c>
      <c r="F66" s="30"/>
      <c r="G66" s="30"/>
      <c r="H66" s="30" t="str">
        <f>H64</f>
        <v>TRAPL</v>
      </c>
      <c r="I66" s="30"/>
      <c r="J66">
        <v>2018</v>
      </c>
      <c r="K66" t="s">
        <v>69</v>
      </c>
      <c r="L66" s="30">
        <v>-1</v>
      </c>
      <c r="M66" s="30" t="str">
        <f>M41</f>
        <v>LDV</v>
      </c>
      <c r="N66" s="31">
        <f>C185</f>
        <v>0.74108639947108168</v>
      </c>
      <c r="O66" s="31">
        <f t="shared" ref="O66:AN66" si="26">D185</f>
        <v>0.79071880912169545</v>
      </c>
      <c r="P66" s="31">
        <f t="shared" si="26"/>
        <v>0.6386131571238467</v>
      </c>
      <c r="Q66" s="31">
        <f t="shared" si="26"/>
        <v>0.75580744416441215</v>
      </c>
      <c r="R66" s="31">
        <f t="shared" si="26"/>
        <v>0.71320246300225565</v>
      </c>
      <c r="S66" s="31">
        <f t="shared" si="26"/>
        <v>0.78115676031065473</v>
      </c>
      <c r="T66" s="31">
        <f t="shared" si="26"/>
        <v>0.76642349622098382</v>
      </c>
      <c r="U66" s="31">
        <f t="shared" si="26"/>
        <v>0.74828496387185417</v>
      </c>
      <c r="V66" s="31">
        <f t="shared" si="26"/>
        <v>0.78640329755658556</v>
      </c>
      <c r="W66" s="31">
        <f t="shared" si="26"/>
        <v>0.74588309703681677</v>
      </c>
      <c r="X66" s="31">
        <f t="shared" si="26"/>
        <v>0.80172469534468704</v>
      </c>
      <c r="Y66" s="31">
        <f t="shared" si="26"/>
        <v>0.79583426304303684</v>
      </c>
      <c r="Z66" s="31">
        <f t="shared" si="26"/>
        <v>0.77907090765006382</v>
      </c>
      <c r="AA66" s="31">
        <f t="shared" si="26"/>
        <v>0.80155723993574601</v>
      </c>
      <c r="AB66" s="31">
        <f t="shared" si="26"/>
        <v>0.78887154985237196</v>
      </c>
      <c r="AC66" s="31">
        <f t="shared" si="26"/>
        <v>0.70533422841274862</v>
      </c>
      <c r="AD66" s="31">
        <f t="shared" si="26"/>
        <v>0.78717070970762593</v>
      </c>
      <c r="AE66" s="31">
        <f t="shared" si="26"/>
        <v>0.77916775606401434</v>
      </c>
      <c r="AF66" s="31">
        <f t="shared" si="26"/>
        <v>0.80467495581567261</v>
      </c>
      <c r="AG66" s="31">
        <f t="shared" si="26"/>
        <v>0.74505854970828844</v>
      </c>
      <c r="AH66" s="31">
        <f t="shared" si="26"/>
        <v>0.79514890678426453</v>
      </c>
      <c r="AI66" s="31">
        <f t="shared" si="26"/>
        <v>0.73736495113760858</v>
      </c>
      <c r="AJ66" s="31">
        <f t="shared" si="26"/>
        <v>0.81853938082108479</v>
      </c>
      <c r="AK66" s="31">
        <f t="shared" si="26"/>
        <v>0.77998817627338324</v>
      </c>
      <c r="AL66" s="31">
        <f t="shared" si="26"/>
        <v>0.85154985463859412</v>
      </c>
      <c r="AM66" s="31">
        <f t="shared" si="26"/>
        <v>0.88006272796227247</v>
      </c>
      <c r="AN66" s="31">
        <f t="shared" si="26"/>
        <v>0.64231184378282558</v>
      </c>
      <c r="AO66" s="31">
        <v>0</v>
      </c>
    </row>
    <row r="67" spans="3:41" x14ac:dyDescent="0.3">
      <c r="C67" s="30"/>
      <c r="D67" s="30"/>
      <c r="E67" s="30"/>
      <c r="F67" s="30"/>
      <c r="G67" s="30"/>
      <c r="H67" s="30"/>
      <c r="I67" s="30"/>
      <c r="J67">
        <v>0</v>
      </c>
      <c r="K67" t="s">
        <v>69</v>
      </c>
      <c r="L67" s="30"/>
      <c r="M67" s="30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>
        <v>5</v>
      </c>
    </row>
    <row r="68" spans="3:41" x14ac:dyDescent="0.3">
      <c r="C68" s="30" t="s">
        <v>87</v>
      </c>
      <c r="D68" s="30"/>
      <c r="E68" s="30" t="str">
        <f t="shared" si="23"/>
        <v>T-TAX*</v>
      </c>
      <c r="F68" s="30"/>
      <c r="G68" s="30"/>
      <c r="H68" s="30" t="str">
        <f>H66</f>
        <v>TRAPL</v>
      </c>
      <c r="I68" s="30"/>
      <c r="J68">
        <v>2018</v>
      </c>
      <c r="K68" t="s">
        <v>69</v>
      </c>
      <c r="L68" s="30">
        <v>-1</v>
      </c>
      <c r="M68" s="30" t="str">
        <f>M43</f>
        <v>Taxis</v>
      </c>
      <c r="N68" s="31">
        <f>C186</f>
        <v>1.214216695359136E-2</v>
      </c>
      <c r="O68" s="31">
        <f t="shared" ref="O68:AN68" si="27">D186</f>
        <v>5.244564356444866E-3</v>
      </c>
      <c r="P68" s="31">
        <f t="shared" si="27"/>
        <v>2.5318479036608464E-2</v>
      </c>
      <c r="Q68" s="31">
        <f t="shared" si="27"/>
        <v>1.0199545943263343E-2</v>
      </c>
      <c r="R68" s="31">
        <f t="shared" si="27"/>
        <v>5.4465670112681473E-3</v>
      </c>
      <c r="S68" s="31">
        <f t="shared" si="27"/>
        <v>7.3305854058422536E-3</v>
      </c>
      <c r="T68" s="31">
        <f t="shared" si="27"/>
        <v>6.327365203104513E-3</v>
      </c>
      <c r="U68" s="31">
        <f t="shared" si="27"/>
        <v>1.4553702960433654E-2</v>
      </c>
      <c r="V68" s="31">
        <f t="shared" si="27"/>
        <v>1.4378136289327563E-2</v>
      </c>
      <c r="W68" s="31">
        <f t="shared" si="27"/>
        <v>4.7655125577413509E-3</v>
      </c>
      <c r="X68" s="31">
        <f t="shared" si="27"/>
        <v>8.6002260738130814E-3</v>
      </c>
      <c r="Y68" s="31">
        <f t="shared" si="27"/>
        <v>4.4354589246647135E-3</v>
      </c>
      <c r="Z68" s="31">
        <f t="shared" si="27"/>
        <v>6.592434448494537E-3</v>
      </c>
      <c r="AA68" s="31">
        <f t="shared" si="27"/>
        <v>7.3526877521562662E-3</v>
      </c>
      <c r="AB68" s="31">
        <f t="shared" si="27"/>
        <v>9.0159384819168999E-3</v>
      </c>
      <c r="AC68" s="31">
        <f t="shared" si="27"/>
        <v>6.9712334769449829E-3</v>
      </c>
      <c r="AD68" s="31">
        <f t="shared" si="27"/>
        <v>9.4394919428535985E-3</v>
      </c>
      <c r="AE68" s="31">
        <f t="shared" si="27"/>
        <v>3.6138078846859318E-3</v>
      </c>
      <c r="AF68" s="31">
        <f t="shared" si="27"/>
        <v>6.3123502546919919E-3</v>
      </c>
      <c r="AG68" s="31">
        <f t="shared" si="27"/>
        <v>9.5979099500525071E-3</v>
      </c>
      <c r="AH68" s="31">
        <f t="shared" si="27"/>
        <v>5.8735122381989901E-3</v>
      </c>
      <c r="AI68" s="31">
        <f t="shared" si="27"/>
        <v>5.0103707288089395E-3</v>
      </c>
      <c r="AJ68" s="31">
        <f t="shared" si="27"/>
        <v>4.3449135578945168E-3</v>
      </c>
      <c r="AK68" s="31">
        <f t="shared" si="27"/>
        <v>6.2553697184935773E-3</v>
      </c>
      <c r="AL68" s="31">
        <f t="shared" si="27"/>
        <v>6.8237115745591239E-3</v>
      </c>
      <c r="AM68" s="31">
        <f t="shared" si="27"/>
        <v>7.9379260453763534E-3</v>
      </c>
      <c r="AN68" s="31">
        <f t="shared" si="27"/>
        <v>2.7483693665086213E-3</v>
      </c>
      <c r="AO68" s="31">
        <v>0</v>
      </c>
    </row>
    <row r="69" spans="3:41" x14ac:dyDescent="0.3">
      <c r="C69" s="30"/>
      <c r="D69" s="30"/>
      <c r="E69" s="30"/>
      <c r="F69" s="30"/>
      <c r="G69" s="30"/>
      <c r="H69" s="30"/>
      <c r="I69" s="30"/>
      <c r="J69">
        <v>0</v>
      </c>
      <c r="K69" t="s">
        <v>69</v>
      </c>
      <c r="L69" s="30"/>
      <c r="M69" s="30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>
        <v>5</v>
      </c>
    </row>
    <row r="70" spans="3:41" x14ac:dyDescent="0.3">
      <c r="C70" s="30" t="s">
        <v>88</v>
      </c>
      <c r="D70" s="30"/>
      <c r="E70" s="30" t="str">
        <f t="shared" si="23"/>
        <v>T-BUS*</v>
      </c>
      <c r="F70" s="30"/>
      <c r="G70" s="30"/>
      <c r="H70" s="30" t="str">
        <f>H68</f>
        <v>TRAPL</v>
      </c>
      <c r="I70" s="30"/>
      <c r="J70">
        <v>2018</v>
      </c>
      <c r="K70" t="s">
        <v>69</v>
      </c>
      <c r="L70" s="30">
        <v>-1</v>
      </c>
      <c r="M70" s="30" t="str">
        <f>M45</f>
        <v>BUS</v>
      </c>
      <c r="N70" s="31">
        <f>C187</f>
        <v>0.1626965950818042</v>
      </c>
      <c r="O70" s="31">
        <f t="shared" ref="O70:AN70" si="28">D187</f>
        <v>0.13109626623170204</v>
      </c>
      <c r="P70" s="31">
        <f t="shared" si="28"/>
        <v>0.23916819504950479</v>
      </c>
      <c r="Q70" s="31">
        <f t="shared" si="28"/>
        <v>0.15479346868381608</v>
      </c>
      <c r="R70" s="31">
        <f t="shared" si="28"/>
        <v>0.20800029152740038</v>
      </c>
      <c r="S70" s="31">
        <f t="shared" si="28"/>
        <v>0.12724978858051844</v>
      </c>
      <c r="T70" s="31">
        <f t="shared" si="28"/>
        <v>0.14827744084788594</v>
      </c>
      <c r="U70" s="31">
        <f t="shared" si="28"/>
        <v>0.14551722418000443</v>
      </c>
      <c r="V70" s="31">
        <f t="shared" si="28"/>
        <v>0.11766218454461841</v>
      </c>
      <c r="W70" s="31">
        <f t="shared" si="28"/>
        <v>0.17371900154534914</v>
      </c>
      <c r="X70" s="31">
        <f t="shared" si="28"/>
        <v>0.11196687123703571</v>
      </c>
      <c r="Y70" s="31">
        <f t="shared" si="28"/>
        <v>0.12599020808803368</v>
      </c>
      <c r="Z70" s="31">
        <f t="shared" si="28"/>
        <v>0.13241927644257739</v>
      </c>
      <c r="AA70" s="31">
        <f t="shared" si="28"/>
        <v>0.11487011188674058</v>
      </c>
      <c r="AB70" s="31">
        <f t="shared" si="28"/>
        <v>0.11670831913312733</v>
      </c>
      <c r="AC70" s="31">
        <f t="shared" si="28"/>
        <v>0.2178213998684824</v>
      </c>
      <c r="AD70" s="31">
        <f t="shared" si="28"/>
        <v>0.12016236232976817</v>
      </c>
      <c r="AE70" s="31">
        <f t="shared" si="28"/>
        <v>0.14679096653005977</v>
      </c>
      <c r="AF70" s="31">
        <f t="shared" si="28"/>
        <v>0.10758223700696061</v>
      </c>
      <c r="AG70" s="31">
        <f t="shared" si="28"/>
        <v>0.1657308225029282</v>
      </c>
      <c r="AH70" s="31">
        <f t="shared" si="28"/>
        <v>0.12234818626194599</v>
      </c>
      <c r="AI70" s="31">
        <f t="shared" si="28"/>
        <v>0.18501691930313938</v>
      </c>
      <c r="AJ70" s="31">
        <f t="shared" si="28"/>
        <v>0.10860805699514527</v>
      </c>
      <c r="AK70" s="31">
        <f t="shared" si="28"/>
        <v>0.13030246782805119</v>
      </c>
      <c r="AL70" s="31">
        <f t="shared" si="28"/>
        <v>5.0925275195199252E-2</v>
      </c>
      <c r="AM70" s="31">
        <f t="shared" si="28"/>
        <v>9.1008381034736394E-3</v>
      </c>
      <c r="AN70" s="31">
        <f t="shared" si="28"/>
        <v>0.28624951607603277</v>
      </c>
      <c r="AO70" s="31">
        <v>0</v>
      </c>
    </row>
    <row r="71" spans="3:41" x14ac:dyDescent="0.3">
      <c r="C71" s="30"/>
      <c r="D71" s="30"/>
      <c r="E71" s="30"/>
      <c r="F71" s="30"/>
      <c r="G71" s="30"/>
      <c r="H71" s="30"/>
      <c r="I71" s="30"/>
      <c r="J71">
        <v>0</v>
      </c>
      <c r="K71" t="s">
        <v>69</v>
      </c>
      <c r="L71" s="30"/>
      <c r="M71" s="30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>
        <v>5</v>
      </c>
    </row>
    <row r="72" spans="3:41" x14ac:dyDescent="0.3">
      <c r="C72" t="s">
        <v>227</v>
      </c>
      <c r="D72" s="30"/>
      <c r="E72" s="30" t="str">
        <f t="shared" si="23"/>
        <v>T-LPT*</v>
      </c>
      <c r="F72" s="30"/>
      <c r="G72" s="30"/>
      <c r="H72" s="30" t="str">
        <f>H70</f>
        <v>TRAPL</v>
      </c>
      <c r="I72" s="30"/>
      <c r="J72">
        <v>2018</v>
      </c>
      <c r="K72" t="s">
        <v>69</v>
      </c>
      <c r="L72" s="30">
        <v>-1</v>
      </c>
      <c r="M72" s="30" t="str">
        <f>M47</f>
        <v>Light rail (LUAS)</v>
      </c>
      <c r="N72" s="31">
        <f>C188</f>
        <v>0</v>
      </c>
      <c r="O72" s="31">
        <f t="shared" ref="O72:AN72" si="29">D188</f>
        <v>0</v>
      </c>
      <c r="P72" s="31">
        <f t="shared" si="29"/>
        <v>0</v>
      </c>
      <c r="Q72" s="31">
        <f t="shared" si="29"/>
        <v>0</v>
      </c>
      <c r="R72" s="31">
        <f t="shared" si="29"/>
        <v>0</v>
      </c>
      <c r="S72" s="31">
        <f t="shared" si="29"/>
        <v>0</v>
      </c>
      <c r="T72" s="31">
        <f t="shared" si="29"/>
        <v>0</v>
      </c>
      <c r="U72" s="31">
        <f t="shared" si="29"/>
        <v>0</v>
      </c>
      <c r="V72" s="31">
        <f t="shared" si="29"/>
        <v>0</v>
      </c>
      <c r="W72" s="31">
        <f t="shared" si="29"/>
        <v>0</v>
      </c>
      <c r="X72" s="31">
        <f t="shared" si="29"/>
        <v>0</v>
      </c>
      <c r="Y72" s="31">
        <f t="shared" si="29"/>
        <v>0</v>
      </c>
      <c r="Z72" s="31">
        <f t="shared" si="29"/>
        <v>0</v>
      </c>
      <c r="AA72" s="31">
        <f t="shared" si="29"/>
        <v>0</v>
      </c>
      <c r="AB72" s="31">
        <f t="shared" si="29"/>
        <v>0</v>
      </c>
      <c r="AC72" s="31">
        <f t="shared" si="29"/>
        <v>0</v>
      </c>
      <c r="AD72" s="31">
        <f t="shared" si="29"/>
        <v>0</v>
      </c>
      <c r="AE72" s="31">
        <f t="shared" si="29"/>
        <v>0</v>
      </c>
      <c r="AF72" s="31">
        <f t="shared" si="29"/>
        <v>0</v>
      </c>
      <c r="AG72" s="31">
        <f t="shared" si="29"/>
        <v>0</v>
      </c>
      <c r="AH72" s="31">
        <f t="shared" si="29"/>
        <v>0</v>
      </c>
      <c r="AI72" s="31">
        <f t="shared" si="29"/>
        <v>0</v>
      </c>
      <c r="AJ72" s="31">
        <f t="shared" si="29"/>
        <v>0</v>
      </c>
      <c r="AK72" s="31">
        <f t="shared" si="29"/>
        <v>0</v>
      </c>
      <c r="AL72" s="31">
        <f t="shared" si="29"/>
        <v>0</v>
      </c>
      <c r="AM72" s="31">
        <f t="shared" si="29"/>
        <v>0</v>
      </c>
      <c r="AN72" s="31">
        <f t="shared" si="29"/>
        <v>0</v>
      </c>
      <c r="AO72" s="31">
        <v>0</v>
      </c>
    </row>
    <row r="73" spans="3:41" x14ac:dyDescent="0.3">
      <c r="D73" s="30"/>
      <c r="E73" s="30"/>
      <c r="F73" s="30"/>
      <c r="G73" s="30"/>
      <c r="H73" s="30"/>
      <c r="I73" s="30"/>
      <c r="J73">
        <v>0</v>
      </c>
      <c r="K73" t="s">
        <v>69</v>
      </c>
      <c r="L73" s="30"/>
      <c r="M73" s="30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>
        <v>5</v>
      </c>
    </row>
    <row r="74" spans="3:41" x14ac:dyDescent="0.3">
      <c r="C74" s="30" t="s">
        <v>89</v>
      </c>
      <c r="D74" s="30"/>
      <c r="E74" s="30" t="str">
        <f t="shared" si="23"/>
        <v>T-HPT*</v>
      </c>
      <c r="F74" s="30"/>
      <c r="G74" s="30"/>
      <c r="H74" s="30" t="str">
        <f t="shared" ref="H74" si="30">H72</f>
        <v>TRAPL</v>
      </c>
      <c r="I74" s="30"/>
      <c r="J74" s="30">
        <v>2018</v>
      </c>
      <c r="K74" s="30" t="s">
        <v>69</v>
      </c>
      <c r="L74" s="30">
        <v>-1</v>
      </c>
      <c r="M74" s="30" t="str">
        <f t="shared" ref="M74" si="31">M49</f>
        <v>Train</v>
      </c>
      <c r="N74" s="31">
        <f>C189</f>
        <v>8.4074838493522847E-2</v>
      </c>
      <c r="O74" s="31">
        <f t="shared" ref="O74:AN74" si="32">D189</f>
        <v>7.2940360290157685E-2</v>
      </c>
      <c r="P74" s="31">
        <f t="shared" si="32"/>
        <v>9.6900168790040125E-2</v>
      </c>
      <c r="Q74" s="31">
        <f t="shared" si="32"/>
        <v>7.91995412085085E-2</v>
      </c>
      <c r="R74" s="31">
        <f t="shared" si="32"/>
        <v>7.3350678459075919E-2</v>
      </c>
      <c r="S74" s="31">
        <f t="shared" si="32"/>
        <v>8.426286570298451E-2</v>
      </c>
      <c r="T74" s="31">
        <f t="shared" si="32"/>
        <v>7.8971697728025606E-2</v>
      </c>
      <c r="U74" s="31">
        <f t="shared" si="32"/>
        <v>9.1644108987707917E-2</v>
      </c>
      <c r="V74" s="31">
        <f t="shared" si="32"/>
        <v>8.1556381609468237E-2</v>
      </c>
      <c r="W74" s="31">
        <f t="shared" si="32"/>
        <v>7.5632388860092645E-2</v>
      </c>
      <c r="X74" s="31">
        <f t="shared" si="32"/>
        <v>7.7708207344464181E-2</v>
      </c>
      <c r="Y74" s="31">
        <f t="shared" si="32"/>
        <v>7.3740069944264783E-2</v>
      </c>
      <c r="Z74" s="31">
        <f t="shared" si="32"/>
        <v>8.1917381458864319E-2</v>
      </c>
      <c r="AA74" s="31">
        <f t="shared" si="32"/>
        <v>7.6219960425357156E-2</v>
      </c>
      <c r="AB74" s="31">
        <f t="shared" si="32"/>
        <v>8.5404192532583911E-2</v>
      </c>
      <c r="AC74" s="31">
        <f t="shared" si="32"/>
        <v>6.987313824182402E-2</v>
      </c>
      <c r="AD74" s="31">
        <f t="shared" si="32"/>
        <v>8.3227436019752521E-2</v>
      </c>
      <c r="AE74" s="31">
        <f t="shared" si="32"/>
        <v>7.0427469521239974E-2</v>
      </c>
      <c r="AF74" s="31">
        <f t="shared" si="32"/>
        <v>8.1430456922674907E-2</v>
      </c>
      <c r="AG74" s="31">
        <f t="shared" si="32"/>
        <v>7.9612717838730945E-2</v>
      </c>
      <c r="AH74" s="31">
        <f t="shared" si="32"/>
        <v>7.6629394715590618E-2</v>
      </c>
      <c r="AI74" s="31">
        <f t="shared" si="32"/>
        <v>7.2607758830443E-2</v>
      </c>
      <c r="AJ74" s="31">
        <f t="shared" si="32"/>
        <v>6.8507648625875522E-2</v>
      </c>
      <c r="AK74" s="31">
        <f t="shared" si="32"/>
        <v>8.3453986180072076E-2</v>
      </c>
      <c r="AL74" s="31">
        <f t="shared" si="32"/>
        <v>9.070115859164736E-2</v>
      </c>
      <c r="AM74" s="31">
        <f t="shared" si="32"/>
        <v>0.10289850788887757</v>
      </c>
      <c r="AN74" s="31">
        <f t="shared" si="32"/>
        <v>6.8690270774633036E-2</v>
      </c>
      <c r="AO74" s="31">
        <v>0</v>
      </c>
    </row>
    <row r="75" spans="3:41" x14ac:dyDescent="0.3">
      <c r="C75" s="28"/>
      <c r="D75" s="28"/>
      <c r="E75" s="28"/>
      <c r="F75" s="28"/>
      <c r="G75" s="28"/>
      <c r="H75" s="28"/>
      <c r="I75" s="28"/>
      <c r="J75" s="39">
        <v>0</v>
      </c>
      <c r="K75" s="28" t="s">
        <v>69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>
        <v>5</v>
      </c>
    </row>
    <row r="76" spans="3:41" s="15" customFormat="1" x14ac:dyDescent="0.3">
      <c r="C76" s="30"/>
      <c r="D76" s="30"/>
      <c r="E76" s="30"/>
      <c r="F76" s="30"/>
      <c r="G76" s="30"/>
      <c r="H76" s="30"/>
      <c r="I76" s="30"/>
      <c r="J76" s="47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</row>
    <row r="77" spans="3:41" s="15" customFormat="1" x14ac:dyDescent="0.3">
      <c r="C77" s="30"/>
      <c r="D77" s="30"/>
      <c r="E77" s="30"/>
      <c r="F77" s="30"/>
      <c r="G77" s="30"/>
      <c r="H77" s="30"/>
      <c r="I77" s="30"/>
      <c r="J77" s="47"/>
      <c r="K77" s="30"/>
      <c r="L77" s="30"/>
      <c r="M77" s="15" t="s">
        <v>237</v>
      </c>
      <c r="N77" s="77">
        <f>SUM(N60:N74)</f>
        <v>1.0000000000000002</v>
      </c>
      <c r="O77" s="77">
        <f t="shared" ref="O77:AN77" si="33">SUM(O60:O74)</f>
        <v>1</v>
      </c>
      <c r="P77" s="77">
        <f t="shared" si="33"/>
        <v>1</v>
      </c>
      <c r="Q77" s="77">
        <f t="shared" si="33"/>
        <v>1</v>
      </c>
      <c r="R77" s="77">
        <f t="shared" si="33"/>
        <v>1</v>
      </c>
      <c r="S77" s="77">
        <f t="shared" si="33"/>
        <v>1</v>
      </c>
      <c r="T77" s="77">
        <f t="shared" si="33"/>
        <v>0.99999999999999989</v>
      </c>
      <c r="U77" s="77">
        <f t="shared" si="33"/>
        <v>1.0000000000000002</v>
      </c>
      <c r="V77" s="77">
        <f t="shared" si="33"/>
        <v>0.99999999999999978</v>
      </c>
      <c r="W77" s="77">
        <f t="shared" si="33"/>
        <v>0.99999999999999989</v>
      </c>
      <c r="X77" s="77">
        <f t="shared" si="33"/>
        <v>1</v>
      </c>
      <c r="Y77" s="77">
        <f t="shared" si="33"/>
        <v>1</v>
      </c>
      <c r="Z77" s="77">
        <f t="shared" si="33"/>
        <v>1</v>
      </c>
      <c r="AA77" s="77">
        <f>SUM(AA60:AA74)</f>
        <v>1</v>
      </c>
      <c r="AB77" s="77">
        <f t="shared" si="33"/>
        <v>1</v>
      </c>
      <c r="AC77" s="77">
        <f t="shared" si="33"/>
        <v>1</v>
      </c>
      <c r="AD77" s="77">
        <f t="shared" si="33"/>
        <v>1.0000000000000002</v>
      </c>
      <c r="AE77" s="77">
        <f t="shared" si="33"/>
        <v>1</v>
      </c>
      <c r="AF77" s="77">
        <f t="shared" si="33"/>
        <v>1</v>
      </c>
      <c r="AG77" s="77">
        <f t="shared" si="33"/>
        <v>1</v>
      </c>
      <c r="AH77" s="77">
        <f t="shared" si="33"/>
        <v>1.0000000000000002</v>
      </c>
      <c r="AI77" s="77">
        <f t="shared" si="33"/>
        <v>0.99999999999999989</v>
      </c>
      <c r="AJ77" s="77">
        <f t="shared" si="33"/>
        <v>1.0000000000000002</v>
      </c>
      <c r="AK77" s="77">
        <f t="shared" si="33"/>
        <v>1.0000000000000002</v>
      </c>
      <c r="AL77" s="77">
        <f t="shared" si="33"/>
        <v>0.99999999999999989</v>
      </c>
      <c r="AM77" s="77">
        <f t="shared" si="33"/>
        <v>1</v>
      </c>
      <c r="AN77" s="77">
        <f t="shared" si="33"/>
        <v>1</v>
      </c>
      <c r="AO77" s="30"/>
    </row>
    <row r="78" spans="3:41" s="15" customFormat="1" x14ac:dyDescent="0.3">
      <c r="C78" s="30"/>
      <c r="D78" s="30"/>
      <c r="E78" s="30"/>
      <c r="F78" s="30"/>
      <c r="G78" s="30"/>
      <c r="H78" s="30"/>
      <c r="I78" s="30"/>
      <c r="J78" s="47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</row>
    <row r="79" spans="3:41" s="15" customFormat="1" x14ac:dyDescent="0.3">
      <c r="C79" s="30"/>
      <c r="D79" s="30"/>
      <c r="E79" s="30"/>
      <c r="F79" s="30"/>
      <c r="G79" s="30"/>
      <c r="H79" s="30"/>
      <c r="I79" s="30"/>
      <c r="J79" s="47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</row>
    <row r="80" spans="3:41" s="15" customFormat="1" x14ac:dyDescent="0.3">
      <c r="C80" s="30"/>
      <c r="D80" s="30"/>
      <c r="E80" s="30"/>
      <c r="F80" s="30"/>
      <c r="G80" s="30"/>
      <c r="H80" s="30"/>
      <c r="I80" s="30"/>
      <c r="J80" s="47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</row>
    <row r="81" spans="3:41" s="15" customFormat="1" x14ac:dyDescent="0.3">
      <c r="C81" s="30"/>
      <c r="D81" s="30"/>
      <c r="E81" s="30"/>
      <c r="F81" s="30"/>
      <c r="G81" s="30"/>
      <c r="H81" s="30"/>
      <c r="I81" s="30"/>
      <c r="J81" s="47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</row>
    <row r="82" spans="3:41" s="15" customFormat="1" x14ac:dyDescent="0.3">
      <c r="C82" s="30"/>
      <c r="D82" s="30"/>
      <c r="E82" s="30"/>
      <c r="F82" s="30"/>
      <c r="G82" s="30"/>
      <c r="H82" s="30"/>
      <c r="I82" s="30"/>
      <c r="J82" s="47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</row>
    <row r="90" spans="3:41" ht="21" x14ac:dyDescent="0.4">
      <c r="C90" s="48" t="s">
        <v>129</v>
      </c>
      <c r="D90" s="48"/>
      <c r="E90" s="48"/>
      <c r="F90" s="48"/>
      <c r="G90" s="48"/>
      <c r="H90" s="48"/>
      <c r="I90" s="15"/>
      <c r="J90" s="15"/>
      <c r="K90" s="15"/>
    </row>
    <row r="91" spans="3:41" ht="15" thickBot="1" x14ac:dyDescent="0.35">
      <c r="C91" s="41" t="s">
        <v>130</v>
      </c>
      <c r="D91" s="41" t="s">
        <v>131</v>
      </c>
      <c r="E91" s="41"/>
      <c r="F91" s="41"/>
      <c r="G91" s="41"/>
      <c r="H91" s="41"/>
      <c r="I91" s="15"/>
      <c r="J91" s="15"/>
      <c r="K91" s="15"/>
    </row>
    <row r="92" spans="3:41" x14ac:dyDescent="0.3">
      <c r="C92" s="42" t="s">
        <v>132</v>
      </c>
      <c r="D92" s="42"/>
      <c r="E92" s="42"/>
      <c r="F92" s="42"/>
      <c r="G92" s="42"/>
      <c r="H92" s="42"/>
      <c r="I92" s="15"/>
      <c r="J92" s="15"/>
      <c r="K92" s="15"/>
    </row>
    <row r="93" spans="3:41" x14ac:dyDescent="0.3">
      <c r="C93" s="43" t="s">
        <v>133</v>
      </c>
      <c r="D93" s="43"/>
      <c r="E93" s="43"/>
      <c r="F93" s="43"/>
      <c r="G93" s="43"/>
      <c r="H93" s="43"/>
      <c r="I93" s="15"/>
      <c r="J93" s="15"/>
      <c r="K93" s="15"/>
    </row>
    <row r="94" spans="3:41" x14ac:dyDescent="0.3">
      <c r="C94" s="44" t="s">
        <v>134</v>
      </c>
      <c r="D94" s="44" t="s">
        <v>135</v>
      </c>
      <c r="E94" s="15"/>
      <c r="F94" s="15"/>
      <c r="G94" s="15"/>
      <c r="H94" s="15"/>
      <c r="I94" s="15"/>
      <c r="J94" s="15"/>
      <c r="K94" s="15"/>
    </row>
    <row r="95" spans="3:41" x14ac:dyDescent="0.3">
      <c r="C95" s="44" t="s">
        <v>136</v>
      </c>
      <c r="D95" s="44" t="s">
        <v>137</v>
      </c>
      <c r="E95" s="15"/>
      <c r="F95" s="15"/>
      <c r="G95" s="15"/>
      <c r="H95" s="15"/>
      <c r="I95" s="15"/>
      <c r="J95" s="15"/>
      <c r="K95" s="15"/>
    </row>
    <row r="96" spans="3:41" x14ac:dyDescent="0.3">
      <c r="C96" s="43" t="s">
        <v>138</v>
      </c>
      <c r="D96" s="43"/>
      <c r="E96" s="43"/>
      <c r="F96" s="43"/>
      <c r="G96" s="43"/>
      <c r="H96" s="43"/>
      <c r="I96" s="15"/>
      <c r="J96" s="15"/>
      <c r="K96" s="15"/>
    </row>
    <row r="97" spans="3:11" x14ac:dyDescent="0.3">
      <c r="C97" s="44" t="s">
        <v>139</v>
      </c>
      <c r="D97" s="44" t="s">
        <v>140</v>
      </c>
      <c r="E97" s="15"/>
      <c r="F97" s="15"/>
      <c r="G97" s="15"/>
      <c r="H97" s="15"/>
      <c r="I97" s="15"/>
      <c r="J97" s="15"/>
      <c r="K97" s="15"/>
    </row>
    <row r="98" spans="3:11" x14ac:dyDescent="0.3">
      <c r="C98" s="43" t="s">
        <v>141</v>
      </c>
      <c r="D98" s="43"/>
      <c r="E98" s="43"/>
      <c r="F98" s="43"/>
      <c r="G98" s="43"/>
      <c r="H98" s="43"/>
      <c r="I98" s="15"/>
      <c r="J98" s="15"/>
      <c r="K98" s="15"/>
    </row>
    <row r="99" spans="3:11" x14ac:dyDescent="0.3">
      <c r="C99" s="44" t="s">
        <v>142</v>
      </c>
      <c r="D99" s="44" t="s">
        <v>143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44" t="s">
        <v>144</v>
      </c>
      <c r="D100" s="44" t="s">
        <v>145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44" t="s">
        <v>146</v>
      </c>
      <c r="D101" s="44" t="s">
        <v>147</v>
      </c>
      <c r="E101" s="15"/>
      <c r="F101" s="15"/>
      <c r="G101" s="15"/>
      <c r="H101" s="15"/>
      <c r="I101" s="15"/>
      <c r="J101" s="15"/>
      <c r="K101" s="15"/>
    </row>
    <row r="102" spans="3:11" x14ac:dyDescent="0.3">
      <c r="C102" s="44" t="s">
        <v>148</v>
      </c>
      <c r="D102" s="44" t="s">
        <v>149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44" t="s">
        <v>150</v>
      </c>
      <c r="D103" s="44" t="s">
        <v>151</v>
      </c>
      <c r="E103" s="15"/>
      <c r="F103" s="15"/>
      <c r="G103" s="15"/>
      <c r="H103" s="15"/>
      <c r="I103" s="15"/>
      <c r="J103" s="15"/>
      <c r="K103" s="15"/>
    </row>
    <row r="104" spans="3:11" x14ac:dyDescent="0.3">
      <c r="C104" s="44" t="s">
        <v>152</v>
      </c>
      <c r="D104" s="44" t="s">
        <v>153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44" t="s">
        <v>154</v>
      </c>
      <c r="D105" s="44" t="s">
        <v>155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44" t="s">
        <v>156</v>
      </c>
      <c r="D106" s="44" t="s">
        <v>157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44" t="s">
        <v>158</v>
      </c>
      <c r="D107" s="44" t="s">
        <v>159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43" t="s">
        <v>160</v>
      </c>
      <c r="D108" s="43"/>
      <c r="E108" s="43"/>
      <c r="F108" s="43"/>
      <c r="G108" s="43"/>
      <c r="H108" s="43"/>
      <c r="I108" s="15"/>
      <c r="J108" s="15"/>
      <c r="K108" s="15"/>
    </row>
    <row r="109" spans="3:11" x14ac:dyDescent="0.3">
      <c r="C109" s="44" t="s">
        <v>161</v>
      </c>
      <c r="D109" s="44" t="s">
        <v>162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44" t="s">
        <v>163</v>
      </c>
      <c r="D110" s="44" t="s">
        <v>164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44" t="s">
        <v>165</v>
      </c>
      <c r="D111" s="44" t="s">
        <v>166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43" t="s">
        <v>167</v>
      </c>
      <c r="D112" s="43"/>
      <c r="E112" s="43"/>
      <c r="F112" s="43"/>
      <c r="G112" s="43"/>
      <c r="H112" s="43"/>
      <c r="I112" s="15"/>
      <c r="J112" s="15"/>
      <c r="K112" s="15"/>
    </row>
    <row r="113" spans="3:11" x14ac:dyDescent="0.3">
      <c r="C113" s="44" t="s">
        <v>168</v>
      </c>
      <c r="D113" s="44" t="s">
        <v>169</v>
      </c>
      <c r="E113" s="15"/>
      <c r="F113" s="15"/>
      <c r="G113" s="15"/>
      <c r="H113" s="15"/>
      <c r="I113" s="15"/>
      <c r="J113" s="15"/>
      <c r="K113" s="15"/>
    </row>
    <row r="114" spans="3:11" x14ac:dyDescent="0.3">
      <c r="C114" s="43" t="s">
        <v>170</v>
      </c>
      <c r="D114" s="43"/>
      <c r="E114" s="43"/>
      <c r="F114" s="43"/>
      <c r="G114" s="43"/>
      <c r="H114" s="43"/>
      <c r="I114" s="15"/>
      <c r="J114" s="15"/>
      <c r="K114" s="15"/>
    </row>
    <row r="115" spans="3:11" x14ac:dyDescent="0.3">
      <c r="C115" s="44" t="s">
        <v>171</v>
      </c>
      <c r="D115" s="44" t="s">
        <v>172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44" t="s">
        <v>173</v>
      </c>
      <c r="D116" s="44" t="s">
        <v>174</v>
      </c>
      <c r="E116" s="15"/>
      <c r="F116" s="15"/>
      <c r="G116" s="15"/>
      <c r="H116" s="15"/>
      <c r="I116" s="15"/>
      <c r="J116" s="15"/>
      <c r="K116" s="15"/>
    </row>
    <row r="117" spans="3:11" ht="15" thickBot="1" x14ac:dyDescent="0.35">
      <c r="C117" s="44" t="s">
        <v>175</v>
      </c>
      <c r="D117" s="44" t="s">
        <v>176</v>
      </c>
      <c r="E117" s="15"/>
      <c r="F117" s="15"/>
      <c r="G117" s="15"/>
      <c r="H117" s="15"/>
      <c r="I117" s="15"/>
      <c r="J117" s="15"/>
      <c r="K117" s="15"/>
    </row>
    <row r="118" spans="3:11" ht="15" thickBot="1" x14ac:dyDescent="0.35">
      <c r="C118" s="45" t="s">
        <v>177</v>
      </c>
      <c r="D118" s="45"/>
      <c r="E118" s="45"/>
      <c r="F118" s="45"/>
      <c r="G118" s="45"/>
      <c r="H118" s="45"/>
      <c r="I118" s="15"/>
      <c r="J118" s="15"/>
      <c r="K118" s="15"/>
    </row>
    <row r="119" spans="3:11" x14ac:dyDescent="0.3">
      <c r="C119" s="43" t="s">
        <v>178</v>
      </c>
      <c r="D119" s="43"/>
      <c r="E119" s="43"/>
      <c r="F119" s="43"/>
      <c r="G119" s="43"/>
      <c r="H119" s="43"/>
      <c r="I119" s="15"/>
      <c r="J119" s="15"/>
      <c r="K119" s="15"/>
    </row>
    <row r="120" spans="3:11" x14ac:dyDescent="0.3">
      <c r="C120" s="44" t="s">
        <v>179</v>
      </c>
      <c r="D120" s="44" t="s">
        <v>180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44" t="s">
        <v>181</v>
      </c>
      <c r="D121" s="44" t="s">
        <v>182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44" t="s">
        <v>183</v>
      </c>
      <c r="D122" s="44" t="s">
        <v>184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45" t="s">
        <v>185</v>
      </c>
      <c r="D123" s="45"/>
      <c r="E123" s="45"/>
      <c r="F123" s="45"/>
      <c r="G123" s="45"/>
      <c r="H123" s="45"/>
      <c r="I123" s="15"/>
      <c r="J123" s="15"/>
      <c r="K123" s="15"/>
    </row>
    <row r="124" spans="3:11" x14ac:dyDescent="0.3">
      <c r="C124" s="44" t="s">
        <v>186</v>
      </c>
      <c r="D124" s="44" t="s">
        <v>187</v>
      </c>
      <c r="E124" s="15"/>
      <c r="F124" s="15"/>
      <c r="G124" s="15"/>
      <c r="H124" s="15"/>
      <c r="I124" s="15"/>
      <c r="J124" s="15"/>
      <c r="K124" s="15"/>
    </row>
    <row r="125" spans="3:11" x14ac:dyDescent="0.3">
      <c r="C125" s="44" t="s">
        <v>188</v>
      </c>
      <c r="D125" s="44" t="s">
        <v>189</v>
      </c>
      <c r="E125" s="15"/>
      <c r="F125" s="15"/>
      <c r="G125" s="15"/>
      <c r="H125" s="15"/>
      <c r="I125" s="15"/>
      <c r="J125" s="15"/>
      <c r="K125" s="15"/>
    </row>
    <row r="126" spans="3:11" ht="15" thickBot="1" x14ac:dyDescent="0.35">
      <c r="C126" s="44" t="s">
        <v>190</v>
      </c>
      <c r="D126" s="44" t="s">
        <v>191</v>
      </c>
      <c r="E126" s="15"/>
      <c r="F126" s="15"/>
      <c r="G126" s="15"/>
      <c r="H126" s="15"/>
      <c r="I126" s="15"/>
      <c r="J126" s="15"/>
      <c r="K126" s="15"/>
    </row>
    <row r="127" spans="3:11" ht="15" thickBot="1" x14ac:dyDescent="0.35">
      <c r="C127" s="45" t="s">
        <v>192</v>
      </c>
      <c r="D127" s="45"/>
      <c r="E127" s="45"/>
      <c r="F127" s="45"/>
      <c r="G127" s="45"/>
      <c r="H127" s="45"/>
      <c r="I127" s="15"/>
      <c r="J127" s="15"/>
      <c r="K127" s="15"/>
    </row>
    <row r="128" spans="3:11" x14ac:dyDescent="0.3">
      <c r="C128" s="44" t="s">
        <v>193</v>
      </c>
      <c r="D128" s="44" t="s">
        <v>194</v>
      </c>
      <c r="E128" s="15"/>
      <c r="F128" s="15"/>
      <c r="G128" s="15"/>
      <c r="H128" s="15"/>
      <c r="I128" s="15"/>
      <c r="J128" s="15"/>
      <c r="K128" s="15"/>
    </row>
    <row r="129" spans="1:30" ht="15" thickBot="1" x14ac:dyDescent="0.35">
      <c r="C129" s="46" t="s">
        <v>195</v>
      </c>
      <c r="D129" s="46" t="s">
        <v>196</v>
      </c>
      <c r="E129" s="49"/>
      <c r="F129" s="49"/>
      <c r="G129" s="49"/>
      <c r="H129" s="49"/>
      <c r="I129" s="15"/>
      <c r="J129" s="15"/>
      <c r="K129" s="15"/>
    </row>
    <row r="130" spans="1:30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ht="15" thickBot="1" x14ac:dyDescent="0.35">
      <c r="A132" s="15"/>
      <c r="B132" s="15"/>
      <c r="C132" s="50" t="s">
        <v>197</v>
      </c>
      <c r="D132" s="50" t="s">
        <v>198</v>
      </c>
      <c r="E132" s="50" t="s">
        <v>199</v>
      </c>
      <c r="F132" s="50" t="s">
        <v>200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x14ac:dyDescent="0.3">
      <c r="A133" s="15"/>
      <c r="B133" s="15"/>
      <c r="C133" s="15" t="s">
        <v>201</v>
      </c>
      <c r="D133" s="15" t="s">
        <v>202</v>
      </c>
      <c r="E133" s="51" t="s">
        <v>65</v>
      </c>
      <c r="F133" s="15" t="s">
        <v>203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x14ac:dyDescent="0.3">
      <c r="A134" s="15"/>
      <c r="B134" s="15"/>
      <c r="C134" s="15" t="s">
        <v>204</v>
      </c>
      <c r="D134" s="15" t="s">
        <v>205</v>
      </c>
      <c r="E134" s="51" t="s">
        <v>66</v>
      </c>
      <c r="F134" s="15" t="s">
        <v>203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ht="15" thickBot="1" x14ac:dyDescent="0.35">
      <c r="A135" s="15"/>
      <c r="B135" s="15"/>
      <c r="C135" s="49" t="s">
        <v>206</v>
      </c>
      <c r="D135" s="49" t="s">
        <v>207</v>
      </c>
      <c r="E135" s="52" t="s">
        <v>67</v>
      </c>
      <c r="F135" s="49" t="s">
        <v>203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ht="15.6" x14ac:dyDescent="0.3">
      <c r="A138" s="15"/>
      <c r="B138" s="15"/>
      <c r="C138" s="53" t="s">
        <v>208</v>
      </c>
      <c r="D138" s="5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50" t="s">
        <v>208</v>
      </c>
      <c r="D139" s="50" t="s">
        <v>209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210</v>
      </c>
      <c r="D140" s="15" t="s">
        <v>211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/>
      <c r="D141" s="15" t="s">
        <v>212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x14ac:dyDescent="0.3">
      <c r="A142" s="15"/>
      <c r="B142" s="15"/>
      <c r="C142" s="15" t="s">
        <v>213</v>
      </c>
      <c r="D142" s="15" t="s">
        <v>214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 t="s">
        <v>215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 t="s">
        <v>216</v>
      </c>
      <c r="D144" s="15" t="s">
        <v>217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x14ac:dyDescent="0.3">
      <c r="A145" s="15"/>
      <c r="B145" s="15"/>
      <c r="C145" s="15"/>
      <c r="D145" s="15" t="s">
        <v>218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x14ac:dyDescent="0.3">
      <c r="A146" s="15"/>
      <c r="B146" s="15"/>
      <c r="C146" s="15"/>
      <c r="D146" s="15" t="s">
        <v>219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ht="15" thickBot="1" x14ac:dyDescent="0.35">
      <c r="A147" s="15"/>
      <c r="B147" s="15"/>
      <c r="C147" s="49"/>
      <c r="D147" s="49" t="s">
        <v>220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ht="18.600000000000001" thickBot="1" x14ac:dyDescent="0.35">
      <c r="A150" s="54" t="s">
        <v>221</v>
      </c>
      <c r="B150" s="54"/>
      <c r="C150" s="54"/>
      <c r="D150" s="54"/>
      <c r="E150" s="54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ht="15.6" x14ac:dyDescent="0.3">
      <c r="A152" s="55" t="s">
        <v>222</v>
      </c>
      <c r="B152" s="55"/>
      <c r="C152" s="55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15"/>
    </row>
    <row r="153" spans="1:30" x14ac:dyDescent="0.3">
      <c r="A153" s="57" t="s">
        <v>208</v>
      </c>
      <c r="B153" s="57" t="s">
        <v>209</v>
      </c>
      <c r="C153" s="58" t="s">
        <v>94</v>
      </c>
      <c r="D153" s="58" t="s">
        <v>100</v>
      </c>
      <c r="E153" s="58" t="s">
        <v>105</v>
      </c>
      <c r="F153" s="58" t="s">
        <v>108</v>
      </c>
      <c r="G153" s="58" t="s">
        <v>109</v>
      </c>
      <c r="H153" s="58" t="s">
        <v>110</v>
      </c>
      <c r="I153" s="58" t="s">
        <v>113</v>
      </c>
      <c r="J153" s="58" t="s">
        <v>114</v>
      </c>
      <c r="K153" s="58" t="s">
        <v>116</v>
      </c>
      <c r="L153" s="58" t="s">
        <v>118</v>
      </c>
      <c r="M153" s="58" t="s">
        <v>123</v>
      </c>
      <c r="N153" s="58" t="s">
        <v>124</v>
      </c>
      <c r="O153" s="58" t="s">
        <v>125</v>
      </c>
      <c r="P153" s="58" t="s">
        <v>102</v>
      </c>
      <c r="Q153" s="58" t="s">
        <v>103</v>
      </c>
      <c r="R153" s="58" t="s">
        <v>107</v>
      </c>
      <c r="S153" s="58" t="s">
        <v>112</v>
      </c>
      <c r="T153" s="58" t="s">
        <v>121</v>
      </c>
      <c r="U153" s="58" t="s">
        <v>122</v>
      </c>
      <c r="V153" s="58" t="s">
        <v>106</v>
      </c>
      <c r="W153" s="58" t="s">
        <v>111</v>
      </c>
      <c r="X153" s="58" t="s">
        <v>115</v>
      </c>
      <c r="Y153" s="58" t="s">
        <v>119</v>
      </c>
      <c r="Z153" s="58" t="s">
        <v>120</v>
      </c>
      <c r="AA153" s="58" t="s">
        <v>101</v>
      </c>
      <c r="AB153" s="58" t="s">
        <v>104</v>
      </c>
      <c r="AC153" s="58" t="s">
        <v>117</v>
      </c>
      <c r="AD153" s="15"/>
    </row>
    <row r="154" spans="1:30" x14ac:dyDescent="0.3">
      <c r="A154" s="56" t="s">
        <v>210</v>
      </c>
      <c r="B154" s="56" t="s">
        <v>211</v>
      </c>
      <c r="C154" s="59">
        <v>0.32377983784854231</v>
      </c>
      <c r="D154" s="59">
        <v>0.29539615700051852</v>
      </c>
      <c r="E154" s="59">
        <v>0.34966256439645477</v>
      </c>
      <c r="F154" s="59">
        <v>0.31311359703458036</v>
      </c>
      <c r="G154" s="59">
        <v>0.30099430857485032</v>
      </c>
      <c r="H154" s="59">
        <v>0.32585784427063491</v>
      </c>
      <c r="I154" s="59">
        <v>0.31296089693181006</v>
      </c>
      <c r="J154" s="59">
        <v>0.34414959934244926</v>
      </c>
      <c r="K154" s="59">
        <v>0.31640567871855385</v>
      </c>
      <c r="L154" s="59">
        <v>0.30551897544605799</v>
      </c>
      <c r="M154" s="59">
        <v>0.30690900126975923</v>
      </c>
      <c r="N154" s="59">
        <v>0.29742024558167873</v>
      </c>
      <c r="O154" s="59">
        <v>0.31985079986061538</v>
      </c>
      <c r="P154" s="59">
        <v>0.30317740338092081</v>
      </c>
      <c r="Q154" s="59">
        <v>0.32755819451934742</v>
      </c>
      <c r="R154" s="59">
        <v>0.29108733491927802</v>
      </c>
      <c r="S154" s="59">
        <v>0.32210907481657336</v>
      </c>
      <c r="T154" s="59">
        <v>0.28924149649685427</v>
      </c>
      <c r="U154" s="59">
        <v>0.31716332192128543</v>
      </c>
      <c r="V154" s="59">
        <v>0.31520515014132622</v>
      </c>
      <c r="W154" s="59">
        <v>0.30543827437637427</v>
      </c>
      <c r="X154" s="59">
        <v>0.29765342162432462</v>
      </c>
      <c r="Y154" s="59">
        <v>0.28141024531167946</v>
      </c>
      <c r="Z154" s="59">
        <v>0.32408712009988533</v>
      </c>
      <c r="AA154" s="59">
        <v>0.33773511822059504</v>
      </c>
      <c r="AB154" s="59">
        <v>0.36384480991771728</v>
      </c>
      <c r="AC154" s="59">
        <v>0.29253128431407999</v>
      </c>
      <c r="AD154" s="15"/>
    </row>
    <row r="155" spans="1:30" x14ac:dyDescent="0.3">
      <c r="A155" s="56"/>
      <c r="B155" s="56" t="s">
        <v>212</v>
      </c>
      <c r="C155" s="59">
        <v>5.3963306308090382E-2</v>
      </c>
      <c r="D155" s="59">
        <v>4.9232692833419758E-2</v>
      </c>
      <c r="E155" s="59">
        <v>5.8277094066075792E-2</v>
      </c>
      <c r="F155" s="59">
        <v>5.2185599505763403E-2</v>
      </c>
      <c r="G155" s="59">
        <v>5.016571809580838E-2</v>
      </c>
      <c r="H155" s="59">
        <v>5.4309640711772487E-2</v>
      </c>
      <c r="I155" s="59">
        <v>5.216014948863501E-2</v>
      </c>
      <c r="J155" s="59">
        <v>5.7358266557074891E-2</v>
      </c>
      <c r="K155" s="59">
        <v>5.2734279786425649E-2</v>
      </c>
      <c r="L155" s="59">
        <v>5.0919829241009663E-2</v>
      </c>
      <c r="M155" s="59">
        <v>5.1151500211626538E-2</v>
      </c>
      <c r="N155" s="59">
        <v>4.95700409302798E-2</v>
      </c>
      <c r="O155" s="59">
        <v>5.3308466643435894E-2</v>
      </c>
      <c r="P155" s="59">
        <v>5.052956723015347E-2</v>
      </c>
      <c r="Q155" s="59">
        <v>5.459303241989124E-2</v>
      </c>
      <c r="R155" s="59">
        <v>4.8514555819879672E-2</v>
      </c>
      <c r="S155" s="59">
        <v>5.3684845802762227E-2</v>
      </c>
      <c r="T155" s="59">
        <v>4.8206916082809047E-2</v>
      </c>
      <c r="U155" s="59">
        <v>5.2860553653547575E-2</v>
      </c>
      <c r="V155" s="59">
        <v>5.2534191690221041E-2</v>
      </c>
      <c r="W155" s="59">
        <v>5.0906379062729046E-2</v>
      </c>
      <c r="X155" s="59">
        <v>4.9608903604054101E-2</v>
      </c>
      <c r="Y155" s="59">
        <v>4.690170755194658E-2</v>
      </c>
      <c r="Z155" s="59">
        <v>5.4014520016647569E-2</v>
      </c>
      <c r="AA155" s="59">
        <v>5.6289186370099165E-2</v>
      </c>
      <c r="AB155" s="59">
        <v>6.064080165295288E-2</v>
      </c>
      <c r="AC155" s="59">
        <v>4.8755214052346667E-2</v>
      </c>
      <c r="AD155" s="15"/>
    </row>
    <row r="156" spans="1:30" x14ac:dyDescent="0.3">
      <c r="A156" s="56" t="s">
        <v>213</v>
      </c>
      <c r="B156" s="56" t="s">
        <v>214</v>
      </c>
      <c r="C156" s="60">
        <v>1.2024577456126329E-3</v>
      </c>
      <c r="D156" s="59">
        <v>8.4181954391599476E-4</v>
      </c>
      <c r="E156" s="59">
        <v>1.4736843073167786E-3</v>
      </c>
      <c r="F156" s="59">
        <v>1.3698908311171865E-3</v>
      </c>
      <c r="G156" s="59">
        <v>9.8425388735709995E-4</v>
      </c>
      <c r="H156" s="59">
        <v>6.2421004942624992E-4</v>
      </c>
      <c r="I156" s="59">
        <v>1.2422933671109623E-3</v>
      </c>
      <c r="J156" s="59">
        <v>8.6646068484003841E-4</v>
      </c>
      <c r="K156" s="59">
        <v>1.3159890714686659E-3</v>
      </c>
      <c r="L156" s="59">
        <v>1.2716318220191991E-3</v>
      </c>
      <c r="M156" s="59">
        <v>1.1218737998245681E-3</v>
      </c>
      <c r="N156" s="59">
        <v>1.2891857705150252E-3</v>
      </c>
      <c r="O156" s="59">
        <v>1.4574437703184118E-3</v>
      </c>
      <c r="P156" s="59">
        <v>1.2419671387040388E-3</v>
      </c>
      <c r="Q156" s="59">
        <v>1.4684396048311016E-3</v>
      </c>
      <c r="R156" s="59">
        <v>9.5921086863546602E-4</v>
      </c>
      <c r="S156" s="59">
        <v>1.0725657999581929E-3</v>
      </c>
      <c r="T156" s="59">
        <v>1.1764845294377178E-3</v>
      </c>
      <c r="U156" s="59">
        <v>1.3287962602263445E-3</v>
      </c>
      <c r="V156" s="59">
        <v>7.9269582890742734E-4</v>
      </c>
      <c r="W156" s="59">
        <v>0</v>
      </c>
      <c r="X156" s="59">
        <v>7.4007830335184128E-4</v>
      </c>
      <c r="Y156" s="59">
        <v>7.0738302217035411E-4</v>
      </c>
      <c r="Z156" s="59">
        <v>8.0234115950314402E-4</v>
      </c>
      <c r="AA156" s="59">
        <v>7.1933080869381386E-4</v>
      </c>
      <c r="AB156" s="59">
        <v>7.4164409782466955E-4</v>
      </c>
      <c r="AC156" s="59">
        <v>7.7316749378532367E-4</v>
      </c>
      <c r="AD156" s="15"/>
    </row>
    <row r="157" spans="1:30" x14ac:dyDescent="0.3">
      <c r="A157" s="56"/>
      <c r="B157" s="56" t="s">
        <v>215</v>
      </c>
      <c r="C157" s="59">
        <v>0.51421690231633799</v>
      </c>
      <c r="D157" s="59">
        <v>0.57696936147650701</v>
      </c>
      <c r="E157" s="59">
        <v>0.41519891685215071</v>
      </c>
      <c r="F157" s="59">
        <v>0.53837411623785481</v>
      </c>
      <c r="G157" s="59">
        <v>0.5273035898540861</v>
      </c>
      <c r="H157" s="59">
        <v>0.54428190464659498</v>
      </c>
      <c r="I157" s="59">
        <v>0.54724418926165252</v>
      </c>
      <c r="J157" s="59">
        <v>0.50629481396736598</v>
      </c>
      <c r="K157" s="59">
        <v>0.54969956239724382</v>
      </c>
      <c r="L157" s="59">
        <v>0.54286879912927866</v>
      </c>
      <c r="M157" s="59">
        <v>0.57050800443626981</v>
      </c>
      <c r="N157" s="59">
        <v>0.57834017325166753</v>
      </c>
      <c r="O157" s="59">
        <v>0.54807767476728875</v>
      </c>
      <c r="P157" s="59">
        <v>0.57445550608131724</v>
      </c>
      <c r="Q157" s="59">
        <v>0.54514159019281827</v>
      </c>
      <c r="R157" s="59">
        <v>0.52942173322971142</v>
      </c>
      <c r="S157" s="59">
        <v>0.54890743812317566</v>
      </c>
      <c r="T157" s="59">
        <v>0.57655830557717536</v>
      </c>
      <c r="U157" s="59">
        <v>0.56469028513375741</v>
      </c>
      <c r="V157" s="59">
        <v>0.5314898835087899</v>
      </c>
      <c r="W157" s="59">
        <v>0.5710449216561202</v>
      </c>
      <c r="X157" s="59">
        <v>0.54463316447281129</v>
      </c>
      <c r="Y157" s="59">
        <v>0.60580683229929833</v>
      </c>
      <c r="Z157" s="59">
        <v>0.54575340066281097</v>
      </c>
      <c r="AA157" s="59">
        <v>0.57130392959697351</v>
      </c>
      <c r="AB157" s="59">
        <v>0.56067924597798535</v>
      </c>
      <c r="AC157" s="59">
        <v>0.49285227418620653</v>
      </c>
      <c r="AD157" s="15"/>
    </row>
    <row r="158" spans="1:30" x14ac:dyDescent="0.3">
      <c r="A158" s="56" t="s">
        <v>216</v>
      </c>
      <c r="B158" s="56" t="s">
        <v>217</v>
      </c>
      <c r="C158" s="59">
        <v>1.6399604421517593E-2</v>
      </c>
      <c r="D158" s="59">
        <v>7.4490307781118984E-3</v>
      </c>
      <c r="E158" s="59">
        <v>3.2041705931306341E-2</v>
      </c>
      <c r="F158" s="59">
        <v>1.4142087272297982E-2</v>
      </c>
      <c r="G158" s="59">
        <v>7.8384539751406128E-3</v>
      </c>
      <c r="H158" s="59">
        <v>9.942235039347571E-3</v>
      </c>
      <c r="I158" s="59">
        <v>8.7941712391293846E-3</v>
      </c>
      <c r="J158" s="59">
        <v>1.9167683727598969E-2</v>
      </c>
      <c r="K158" s="59">
        <v>1.9563309645198885E-2</v>
      </c>
      <c r="L158" s="59">
        <v>6.7513932047123726E-3</v>
      </c>
      <c r="M158" s="59">
        <v>1.1912585101328303E-2</v>
      </c>
      <c r="N158" s="59">
        <v>6.2742086519266488E-3</v>
      </c>
      <c r="O158" s="59">
        <v>9.0275647633180547E-3</v>
      </c>
      <c r="P158" s="59">
        <v>1.0257172186811273E-2</v>
      </c>
      <c r="Q158" s="59">
        <v>1.2127565539618518E-2</v>
      </c>
      <c r="R158" s="59">
        <v>1.0185353383353699E-2</v>
      </c>
      <c r="S158" s="59">
        <v>1.2812635692286438E-2</v>
      </c>
      <c r="T158" s="59">
        <v>5.2051948265462115E-3</v>
      </c>
      <c r="U158" s="59">
        <v>8.6226466174633056E-3</v>
      </c>
      <c r="V158" s="59">
        <v>1.3327262086971724E-2</v>
      </c>
      <c r="W158" s="59">
        <v>8.2106842864435349E-3</v>
      </c>
      <c r="X158" s="59">
        <v>7.2036254203120672E-3</v>
      </c>
      <c r="Y158" s="59">
        <v>6.2594387860714779E-3</v>
      </c>
      <c r="Z158" s="59">
        <v>8.5196368293601697E-3</v>
      </c>
      <c r="AA158" s="59">
        <v>8.9112260712667282E-3</v>
      </c>
      <c r="AB158" s="59">
        <v>9.8439085033626087E-3</v>
      </c>
      <c r="AC158" s="59">
        <v>4.1049285439853662E-3</v>
      </c>
      <c r="AD158" s="15"/>
    </row>
    <row r="159" spans="1:30" x14ac:dyDescent="0.3">
      <c r="A159" s="56"/>
      <c r="B159" s="56" t="s">
        <v>218</v>
      </c>
      <c r="C159" s="59">
        <v>8.2740995898888392E-2</v>
      </c>
      <c r="D159" s="59">
        <v>7.0110938367526743E-2</v>
      </c>
      <c r="E159" s="59">
        <v>0.1139689510378053</v>
      </c>
      <c r="F159" s="59">
        <v>8.0814709118386313E-2</v>
      </c>
      <c r="G159" s="59">
        <v>0.11271367561275741</v>
      </c>
      <c r="H159" s="59">
        <v>6.4984165282223824E-2</v>
      </c>
      <c r="I159" s="59">
        <v>7.7598299711661989E-2</v>
      </c>
      <c r="J159" s="59">
        <v>7.216317572067088E-2</v>
      </c>
      <c r="K159" s="59">
        <v>6.0281180381109148E-2</v>
      </c>
      <c r="L159" s="59">
        <v>9.2669371156921962E-2</v>
      </c>
      <c r="M159" s="59">
        <v>5.839703518119168E-2</v>
      </c>
      <c r="N159" s="59">
        <v>6.7106145813932178E-2</v>
      </c>
      <c r="O159" s="59">
        <v>6.8278050195023532E-2</v>
      </c>
      <c r="P159" s="59">
        <v>6.0338383982093263E-2</v>
      </c>
      <c r="Q159" s="59">
        <v>5.9111177723493433E-2</v>
      </c>
      <c r="R159" s="59">
        <v>0.11983181177914175</v>
      </c>
      <c r="S159" s="59">
        <v>6.1413439765244195E-2</v>
      </c>
      <c r="T159" s="59">
        <v>7.9611602487177441E-2</v>
      </c>
      <c r="U159" s="59">
        <v>5.5334396413720018E-2</v>
      </c>
      <c r="V159" s="59">
        <v>8.6650816743783748E-2</v>
      </c>
      <c r="W159" s="59">
        <v>6.4399740618333048E-2</v>
      </c>
      <c r="X159" s="59">
        <v>0.10016080657514609</v>
      </c>
      <c r="Y159" s="59">
        <v>5.8914393028833764E-2</v>
      </c>
      <c r="Z159" s="59">
        <v>6.6822981231792783E-2</v>
      </c>
      <c r="AA159" s="59">
        <v>2.5041208932371696E-2</v>
      </c>
      <c r="AB159" s="59">
        <v>4.2495898501573662E-3</v>
      </c>
      <c r="AC159" s="59">
        <v>0.16098313140959611</v>
      </c>
      <c r="AD159" s="15"/>
    </row>
    <row r="160" spans="1:30" x14ac:dyDescent="0.3">
      <c r="A160" s="56"/>
      <c r="B160" s="56" t="s">
        <v>219</v>
      </c>
      <c r="C160" s="59">
        <v>7.6968954610109105E-3</v>
      </c>
      <c r="D160" s="59">
        <v>0</v>
      </c>
      <c r="E160" s="59">
        <v>2.9377083408890298E-2</v>
      </c>
      <c r="F160" s="59">
        <v>0</v>
      </c>
      <c r="G160" s="59">
        <v>0</v>
      </c>
      <c r="H160" s="59">
        <v>0</v>
      </c>
      <c r="I160" s="59">
        <v>0</v>
      </c>
      <c r="J160" s="59">
        <v>0</v>
      </c>
      <c r="K160" s="59">
        <v>0</v>
      </c>
      <c r="L160" s="59">
        <v>0</v>
      </c>
      <c r="M160" s="59">
        <v>0</v>
      </c>
      <c r="N160" s="59">
        <v>0</v>
      </c>
      <c r="O160" s="59">
        <v>0</v>
      </c>
      <c r="P160" s="59">
        <v>0</v>
      </c>
      <c r="Q160" s="59">
        <v>0</v>
      </c>
      <c r="R160" s="59">
        <v>0</v>
      </c>
      <c r="S160" s="59">
        <v>0</v>
      </c>
      <c r="T160" s="59">
        <v>0</v>
      </c>
      <c r="U160" s="59">
        <v>0</v>
      </c>
      <c r="V160" s="59">
        <v>0</v>
      </c>
      <c r="W160" s="59">
        <v>0</v>
      </c>
      <c r="X160" s="59">
        <v>0</v>
      </c>
      <c r="Y160" s="59">
        <v>0</v>
      </c>
      <c r="Z160" s="59">
        <v>0</v>
      </c>
      <c r="AA160" s="59">
        <v>0</v>
      </c>
      <c r="AB160" s="59">
        <v>0</v>
      </c>
      <c r="AC160" s="59">
        <v>0</v>
      </c>
      <c r="AD160" s="15"/>
    </row>
    <row r="161" spans="1:30" x14ac:dyDescent="0.3">
      <c r="A161" s="56"/>
      <c r="B161" s="56" t="s">
        <v>220</v>
      </c>
      <c r="C161" s="59">
        <v>0</v>
      </c>
      <c r="D161" s="59">
        <v>0</v>
      </c>
      <c r="E161" s="59">
        <v>0</v>
      </c>
      <c r="F161" s="59">
        <v>0</v>
      </c>
      <c r="G161" s="59">
        <v>0</v>
      </c>
      <c r="H161" s="59">
        <v>0</v>
      </c>
      <c r="I161" s="59">
        <v>0</v>
      </c>
      <c r="J161" s="59">
        <v>0</v>
      </c>
      <c r="K161" s="59">
        <v>0</v>
      </c>
      <c r="L161" s="59">
        <v>0</v>
      </c>
      <c r="M161" s="59">
        <v>0</v>
      </c>
      <c r="N161" s="59">
        <v>0</v>
      </c>
      <c r="O161" s="59">
        <v>0</v>
      </c>
      <c r="P161" s="59">
        <v>0</v>
      </c>
      <c r="Q161" s="59">
        <v>0</v>
      </c>
      <c r="R161" s="59">
        <v>0</v>
      </c>
      <c r="S161" s="59">
        <v>0</v>
      </c>
      <c r="T161" s="59">
        <v>0</v>
      </c>
      <c r="U161" s="59">
        <v>0</v>
      </c>
      <c r="V161" s="59">
        <v>0</v>
      </c>
      <c r="W161" s="59">
        <v>0</v>
      </c>
      <c r="X161" s="59">
        <v>0</v>
      </c>
      <c r="Y161" s="59">
        <v>0</v>
      </c>
      <c r="Z161" s="59">
        <v>0</v>
      </c>
      <c r="AA161" s="59">
        <v>0</v>
      </c>
      <c r="AB161" s="59">
        <v>0</v>
      </c>
      <c r="AC161" s="59">
        <v>0</v>
      </c>
      <c r="AD161" s="15"/>
    </row>
    <row r="162" spans="1:30" x14ac:dyDescent="0.3">
      <c r="A162" s="61"/>
      <c r="B162" s="62" t="s">
        <v>223</v>
      </c>
      <c r="C162" s="63">
        <v>1.0000000000000002</v>
      </c>
      <c r="D162" s="63">
        <v>0.99999999999999978</v>
      </c>
      <c r="E162" s="63">
        <v>0.99999999999999989</v>
      </c>
      <c r="F162" s="63">
        <v>0.99999999999999989</v>
      </c>
      <c r="G162" s="63">
        <v>1</v>
      </c>
      <c r="H162" s="63">
        <v>1</v>
      </c>
      <c r="I162" s="63">
        <v>0.99999999999999989</v>
      </c>
      <c r="J162" s="63">
        <v>1</v>
      </c>
      <c r="K162" s="63">
        <v>1</v>
      </c>
      <c r="L162" s="63">
        <v>0.99999999999999989</v>
      </c>
      <c r="M162" s="63">
        <v>1.0000000000000002</v>
      </c>
      <c r="N162" s="63">
        <v>0.99999999999999989</v>
      </c>
      <c r="O162" s="63">
        <v>1</v>
      </c>
      <c r="P162" s="63">
        <v>1.0000000000000002</v>
      </c>
      <c r="Q162" s="63">
        <v>0.99999999999999989</v>
      </c>
      <c r="R162" s="63">
        <v>1</v>
      </c>
      <c r="S162" s="63">
        <v>1</v>
      </c>
      <c r="T162" s="63">
        <v>1</v>
      </c>
      <c r="U162" s="63">
        <v>1</v>
      </c>
      <c r="V162" s="63">
        <v>1.0000000000000002</v>
      </c>
      <c r="W162" s="63">
        <v>1</v>
      </c>
      <c r="X162" s="63">
        <v>1</v>
      </c>
      <c r="Y162" s="63">
        <v>0.99999999999999989</v>
      </c>
      <c r="Z162" s="63">
        <v>1</v>
      </c>
      <c r="AA162" s="63">
        <v>1</v>
      </c>
      <c r="AB162" s="63">
        <v>1.0000000000000002</v>
      </c>
      <c r="AC162" s="63">
        <v>0.99999999999999989</v>
      </c>
      <c r="AD162" s="15"/>
    </row>
    <row r="163" spans="1:30" x14ac:dyDescent="0.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15"/>
    </row>
    <row r="164" spans="1:30" x14ac:dyDescent="0.3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15"/>
    </row>
    <row r="165" spans="1:30" x14ac:dyDescent="0.3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15"/>
    </row>
    <row r="166" spans="1:30" ht="15.6" x14ac:dyDescent="0.3">
      <c r="A166" s="55" t="s">
        <v>224</v>
      </c>
      <c r="B166" s="55"/>
      <c r="C166" s="55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15"/>
    </row>
    <row r="167" spans="1:30" x14ac:dyDescent="0.3">
      <c r="A167" s="57" t="s">
        <v>208</v>
      </c>
      <c r="B167" s="57" t="s">
        <v>209</v>
      </c>
      <c r="C167" s="58" t="s">
        <v>94</v>
      </c>
      <c r="D167" s="58" t="s">
        <v>100</v>
      </c>
      <c r="E167" s="58" t="s">
        <v>105</v>
      </c>
      <c r="F167" s="58" t="s">
        <v>108</v>
      </c>
      <c r="G167" s="58" t="s">
        <v>109</v>
      </c>
      <c r="H167" s="58" t="s">
        <v>110</v>
      </c>
      <c r="I167" s="58" t="s">
        <v>113</v>
      </c>
      <c r="J167" s="58" t="s">
        <v>114</v>
      </c>
      <c r="K167" s="58" t="s">
        <v>116</v>
      </c>
      <c r="L167" s="58" t="s">
        <v>118</v>
      </c>
      <c r="M167" s="58" t="s">
        <v>123</v>
      </c>
      <c r="N167" s="58" t="s">
        <v>124</v>
      </c>
      <c r="O167" s="58" t="s">
        <v>125</v>
      </c>
      <c r="P167" s="58" t="s">
        <v>102</v>
      </c>
      <c r="Q167" s="58" t="s">
        <v>103</v>
      </c>
      <c r="R167" s="58" t="s">
        <v>107</v>
      </c>
      <c r="S167" s="58" t="s">
        <v>112</v>
      </c>
      <c r="T167" s="58" t="s">
        <v>121</v>
      </c>
      <c r="U167" s="58" t="s">
        <v>122</v>
      </c>
      <c r="V167" s="58" t="s">
        <v>106</v>
      </c>
      <c r="W167" s="58" t="s">
        <v>111</v>
      </c>
      <c r="X167" s="58" t="s">
        <v>115</v>
      </c>
      <c r="Y167" s="58" t="s">
        <v>119</v>
      </c>
      <c r="Z167" s="58" t="s">
        <v>120</v>
      </c>
      <c r="AA167" s="58" t="s">
        <v>101</v>
      </c>
      <c r="AB167" s="58" t="s">
        <v>104</v>
      </c>
      <c r="AC167" s="58" t="s">
        <v>117</v>
      </c>
      <c r="AD167" s="15"/>
    </row>
    <row r="168" spans="1:30" x14ac:dyDescent="0.3">
      <c r="A168" s="56" t="s">
        <v>210</v>
      </c>
      <c r="B168" s="56" t="s">
        <v>211</v>
      </c>
      <c r="C168" s="59">
        <v>0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  <c r="Q168" s="59">
        <v>0</v>
      </c>
      <c r="R168" s="59">
        <v>0</v>
      </c>
      <c r="S168" s="59">
        <v>0</v>
      </c>
      <c r="T168" s="59">
        <v>0</v>
      </c>
      <c r="U168" s="59">
        <v>0</v>
      </c>
      <c r="V168" s="59">
        <v>0</v>
      </c>
      <c r="W168" s="59">
        <v>0</v>
      </c>
      <c r="X168" s="59">
        <v>0</v>
      </c>
      <c r="Y168" s="59">
        <v>0</v>
      </c>
      <c r="Z168" s="59">
        <v>0</v>
      </c>
      <c r="AA168" s="59">
        <v>0</v>
      </c>
      <c r="AB168" s="59">
        <v>0</v>
      </c>
      <c r="AC168" s="59">
        <v>0</v>
      </c>
      <c r="AD168" s="15"/>
    </row>
    <row r="169" spans="1:30" x14ac:dyDescent="0.3">
      <c r="A169" s="56"/>
      <c r="B169" s="56" t="s">
        <v>212</v>
      </c>
      <c r="C169" s="59">
        <v>0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  <c r="Q169" s="59">
        <v>0</v>
      </c>
      <c r="R169" s="59">
        <v>0</v>
      </c>
      <c r="S169" s="59">
        <v>0</v>
      </c>
      <c r="T169" s="59">
        <v>0</v>
      </c>
      <c r="U169" s="59">
        <v>0</v>
      </c>
      <c r="V169" s="59">
        <v>0</v>
      </c>
      <c r="W169" s="59">
        <v>0</v>
      </c>
      <c r="X169" s="59">
        <v>0</v>
      </c>
      <c r="Y169" s="59">
        <v>0</v>
      </c>
      <c r="Z169" s="59">
        <v>0</v>
      </c>
      <c r="AA169" s="59">
        <v>0</v>
      </c>
      <c r="AB169" s="59">
        <v>0</v>
      </c>
      <c r="AC169" s="59">
        <v>0</v>
      </c>
      <c r="AD169" s="15"/>
    </row>
    <row r="170" spans="1:30" x14ac:dyDescent="0.3">
      <c r="A170" s="56" t="s">
        <v>213</v>
      </c>
      <c r="B170" s="56" t="s">
        <v>214</v>
      </c>
      <c r="C170" s="60">
        <v>3.2739468688573266E-3</v>
      </c>
      <c r="D170" s="59">
        <v>2.1586268841599747E-3</v>
      </c>
      <c r="E170" s="59">
        <v>4.3137182635283444E-3</v>
      </c>
      <c r="F170" s="59">
        <v>3.6319751739066989E-3</v>
      </c>
      <c r="G170" s="59">
        <v>2.5491869155235955E-3</v>
      </c>
      <c r="H170" s="59">
        <v>1.6941154698507114E-3</v>
      </c>
      <c r="I170" s="59">
        <v>3.2883004760979389E-3</v>
      </c>
      <c r="J170" s="59">
        <v>2.4416088687366478E-3</v>
      </c>
      <c r="K170" s="59">
        <v>3.5159102982178412E-3</v>
      </c>
      <c r="L170" s="59">
        <v>3.3185344885490013E-3</v>
      </c>
      <c r="M170" s="59">
        <v>2.939754742265497E-3</v>
      </c>
      <c r="N170" s="59">
        <v>3.3151523856669103E-3</v>
      </c>
      <c r="O170" s="59">
        <v>3.906666915379246E-3</v>
      </c>
      <c r="P170" s="59">
        <v>3.2306073901205486E-3</v>
      </c>
      <c r="Q170" s="59">
        <v>3.9969766503394092E-3</v>
      </c>
      <c r="R170" s="59">
        <v>2.4423953155841079E-3</v>
      </c>
      <c r="S170" s="59">
        <v>2.8914591982090753E-3</v>
      </c>
      <c r="T170" s="59">
        <v>2.9812499263931389E-3</v>
      </c>
      <c r="U170" s="59">
        <v>3.5441732524901714E-3</v>
      </c>
      <c r="V170" s="59">
        <v>2.1106258862285242E-3</v>
      </c>
      <c r="W170" s="59">
        <v>0</v>
      </c>
      <c r="X170" s="59">
        <v>1.9054783663146626E-3</v>
      </c>
      <c r="Y170" s="59">
        <v>1.7694736792673005E-3</v>
      </c>
      <c r="Z170" s="59">
        <v>2.1690169741061518E-3</v>
      </c>
      <c r="AA170" s="59">
        <v>1.996201699404686E-3</v>
      </c>
      <c r="AB170" s="59">
        <v>2.1678265957034699E-3</v>
      </c>
      <c r="AC170" s="59">
        <v>1.9708873200458749E-3</v>
      </c>
      <c r="AD170" s="15"/>
    </row>
    <row r="171" spans="1:30" x14ac:dyDescent="0.3">
      <c r="A171" s="56"/>
      <c r="B171" s="56" t="s">
        <v>215</v>
      </c>
      <c r="C171" s="59">
        <v>0.83405572391255312</v>
      </c>
      <c r="D171" s="59">
        <v>0.88136996225712338</v>
      </c>
      <c r="E171" s="59">
        <v>0.7240198055510555</v>
      </c>
      <c r="F171" s="59">
        <v>0.85033097733510543</v>
      </c>
      <c r="G171" s="59">
        <v>0.81358360125192186</v>
      </c>
      <c r="H171" s="59">
        <v>0.88000079438796519</v>
      </c>
      <c r="I171" s="59">
        <v>0.86292967512561713</v>
      </c>
      <c r="J171" s="59">
        <v>0.84991917486050839</v>
      </c>
      <c r="K171" s="59">
        <v>0.87489878054676506</v>
      </c>
      <c r="L171" s="59">
        <v>0.84396948853578213</v>
      </c>
      <c r="M171" s="59">
        <v>0.89058577172865516</v>
      </c>
      <c r="N171" s="59">
        <v>0.88596847722847849</v>
      </c>
      <c r="O171" s="59">
        <v>0.87519253516054751</v>
      </c>
      <c r="P171" s="59">
        <v>0.89017909286971042</v>
      </c>
      <c r="Q171" s="59">
        <v>0.88395825319439558</v>
      </c>
      <c r="R171" s="59">
        <v>0.80306472393989703</v>
      </c>
      <c r="S171" s="59">
        <v>0.88153417928289457</v>
      </c>
      <c r="T171" s="59">
        <v>0.87036679499941227</v>
      </c>
      <c r="U171" s="59">
        <v>0.89725064481847272</v>
      </c>
      <c r="V171" s="59">
        <v>0.84303694258501916</v>
      </c>
      <c r="W171" s="59">
        <v>0.88919219682824724</v>
      </c>
      <c r="X171" s="59">
        <v>0.83536706688667051</v>
      </c>
      <c r="Y171" s="59">
        <v>0.90275636290048633</v>
      </c>
      <c r="Z171" s="59">
        <v>0.87891574758893642</v>
      </c>
      <c r="AA171" s="59">
        <v>0.9444737396739924</v>
      </c>
      <c r="AB171" s="59">
        <v>0.97631596747347482</v>
      </c>
      <c r="AC171" s="59">
        <v>0.7484312106638259</v>
      </c>
      <c r="AD171" s="15"/>
    </row>
    <row r="172" spans="1:30" x14ac:dyDescent="0.3">
      <c r="A172" s="56" t="s">
        <v>216</v>
      </c>
      <c r="B172" s="56" t="s">
        <v>217</v>
      </c>
      <c r="C172" s="59">
        <v>2.1905905312439161E-2</v>
      </c>
      <c r="D172" s="59">
        <v>9.3709663140288998E-3</v>
      </c>
      <c r="E172" s="59">
        <v>4.6013893098741668E-2</v>
      </c>
      <c r="F172" s="59">
        <v>1.8394858695029128E-2</v>
      </c>
      <c r="G172" s="59">
        <v>9.9598084318994508E-3</v>
      </c>
      <c r="H172" s="59">
        <v>1.3237997918849932E-2</v>
      </c>
      <c r="I172" s="59">
        <v>1.1420057155050359E-2</v>
      </c>
      <c r="J172" s="59">
        <v>2.6498598054231513E-2</v>
      </c>
      <c r="K172" s="59">
        <v>2.5642116158186581E-2</v>
      </c>
      <c r="L172" s="59">
        <v>8.6437934593511252E-3</v>
      </c>
      <c r="M172" s="59">
        <v>1.5314370184172183E-2</v>
      </c>
      <c r="N172" s="59">
        <v>7.9154020817384443E-3</v>
      </c>
      <c r="O172" s="59">
        <v>1.1871653704006174E-2</v>
      </c>
      <c r="P172" s="59">
        <v>1.3089641552029165E-2</v>
      </c>
      <c r="Q172" s="59">
        <v>1.6194784858342321E-2</v>
      </c>
      <c r="R172" s="59">
        <v>1.272342398540301E-2</v>
      </c>
      <c r="S172" s="59">
        <v>1.6945626580446856E-2</v>
      </c>
      <c r="T172" s="59">
        <v>6.4710564013944778E-3</v>
      </c>
      <c r="U172" s="59">
        <v>1.1282963024401618E-2</v>
      </c>
      <c r="V172" s="59">
        <v>1.7408913059663488E-2</v>
      </c>
      <c r="W172" s="59">
        <v>1.0528920260910977E-2</v>
      </c>
      <c r="X172" s="59">
        <v>9.0992061135074936E-3</v>
      </c>
      <c r="Y172" s="59">
        <v>7.6815860877352945E-3</v>
      </c>
      <c r="Z172" s="59">
        <v>1.129928575321087E-2</v>
      </c>
      <c r="AA172" s="59">
        <v>1.2132191360051241E-2</v>
      </c>
      <c r="AB172" s="59">
        <v>1.4116355738962196E-2</v>
      </c>
      <c r="AC172" s="59">
        <v>5.1335741680296381E-3</v>
      </c>
      <c r="AD172" s="15"/>
    </row>
    <row r="173" spans="1:30" x14ac:dyDescent="0.3">
      <c r="A173" s="56"/>
      <c r="B173" s="56" t="s">
        <v>218</v>
      </c>
      <c r="C173" s="59">
        <v>0.13420523697456904</v>
      </c>
      <c r="D173" s="59">
        <v>0.10710044454468777</v>
      </c>
      <c r="E173" s="59">
        <v>0.19873794082808949</v>
      </c>
      <c r="F173" s="59">
        <v>0.12764218879595873</v>
      </c>
      <c r="G173" s="59">
        <v>0.17390740340065505</v>
      </c>
      <c r="H173" s="59">
        <v>0.10506709222333424</v>
      </c>
      <c r="I173" s="59">
        <v>0.12236196724323453</v>
      </c>
      <c r="J173" s="59">
        <v>0.12114061821652349</v>
      </c>
      <c r="K173" s="59">
        <v>9.5943192996830379E-2</v>
      </c>
      <c r="L173" s="59">
        <v>0.14406818351631784</v>
      </c>
      <c r="M173" s="59">
        <v>9.1160103344907026E-2</v>
      </c>
      <c r="N173" s="59">
        <v>0.10280096830411618</v>
      </c>
      <c r="O173" s="59">
        <v>0.1090291442200671</v>
      </c>
      <c r="P173" s="59">
        <v>9.3500658188139713E-2</v>
      </c>
      <c r="Q173" s="59">
        <v>9.5849985296922749E-2</v>
      </c>
      <c r="R173" s="59">
        <v>0.18176945675911579</v>
      </c>
      <c r="S173" s="59">
        <v>9.8628734938449439E-2</v>
      </c>
      <c r="T173" s="59">
        <v>0.1201808986728002</v>
      </c>
      <c r="U173" s="59">
        <v>8.7922218904635543E-2</v>
      </c>
      <c r="V173" s="59">
        <v>0.13744351846908884</v>
      </c>
      <c r="W173" s="59">
        <v>0.10027888291084175</v>
      </c>
      <c r="X173" s="59">
        <v>0.15362824863350735</v>
      </c>
      <c r="Y173" s="59">
        <v>8.779257733251114E-2</v>
      </c>
      <c r="Z173" s="59">
        <v>0.10761594968374652</v>
      </c>
      <c r="AA173" s="59">
        <v>4.1397867266551647E-2</v>
      </c>
      <c r="AB173" s="59">
        <v>7.3998501918595234E-3</v>
      </c>
      <c r="AC173" s="59">
        <v>0.24446432784809863</v>
      </c>
      <c r="AD173" s="15"/>
    </row>
    <row r="174" spans="1:30" x14ac:dyDescent="0.3">
      <c r="A174" s="56"/>
      <c r="B174" s="56" t="s">
        <v>219</v>
      </c>
      <c r="C174" s="59">
        <v>6.559186931581344E-3</v>
      </c>
      <c r="D174" s="59">
        <v>0</v>
      </c>
      <c r="E174" s="59">
        <v>2.6914642258584892E-2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  <c r="Q174" s="59">
        <v>0</v>
      </c>
      <c r="R174" s="59">
        <v>0</v>
      </c>
      <c r="S174" s="59">
        <v>0</v>
      </c>
      <c r="T174" s="59">
        <v>0</v>
      </c>
      <c r="U174" s="59">
        <v>0</v>
      </c>
      <c r="V174" s="59">
        <v>0</v>
      </c>
      <c r="W174" s="59">
        <v>0</v>
      </c>
      <c r="X174" s="59">
        <v>0</v>
      </c>
      <c r="Y174" s="59">
        <v>0</v>
      </c>
      <c r="Z174" s="59">
        <v>0</v>
      </c>
      <c r="AA174" s="59">
        <v>0</v>
      </c>
      <c r="AB174" s="59">
        <v>0</v>
      </c>
      <c r="AC174" s="59">
        <v>0</v>
      </c>
      <c r="AD174" s="15"/>
    </row>
    <row r="175" spans="1:30" x14ac:dyDescent="0.3">
      <c r="A175" s="56"/>
      <c r="B175" s="56" t="s">
        <v>220</v>
      </c>
      <c r="C175" s="59">
        <v>0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  <c r="Q175" s="59">
        <v>0</v>
      </c>
      <c r="R175" s="59">
        <v>0</v>
      </c>
      <c r="S175" s="59">
        <v>0</v>
      </c>
      <c r="T175" s="59">
        <v>0</v>
      </c>
      <c r="U175" s="59">
        <v>0</v>
      </c>
      <c r="V175" s="59">
        <v>0</v>
      </c>
      <c r="W175" s="59">
        <v>0</v>
      </c>
      <c r="X175" s="59">
        <v>0</v>
      </c>
      <c r="Y175" s="59">
        <v>0</v>
      </c>
      <c r="Z175" s="59">
        <v>0</v>
      </c>
      <c r="AA175" s="59">
        <v>0</v>
      </c>
      <c r="AB175" s="59">
        <v>0</v>
      </c>
      <c r="AC175" s="59">
        <v>0</v>
      </c>
      <c r="AD175" s="15"/>
    </row>
    <row r="176" spans="1:30" x14ac:dyDescent="0.3">
      <c r="A176" s="61"/>
      <c r="B176" s="62" t="s">
        <v>223</v>
      </c>
      <c r="C176" s="63">
        <v>1</v>
      </c>
      <c r="D176" s="63">
        <v>1</v>
      </c>
      <c r="E176" s="63">
        <v>0.99999999999999989</v>
      </c>
      <c r="F176" s="63">
        <v>1</v>
      </c>
      <c r="G176" s="63">
        <v>1</v>
      </c>
      <c r="H176" s="63">
        <v>1.0000000000000002</v>
      </c>
      <c r="I176" s="63">
        <v>1</v>
      </c>
      <c r="J176" s="63">
        <v>1</v>
      </c>
      <c r="K176" s="63">
        <v>0.99999999999999989</v>
      </c>
      <c r="L176" s="63">
        <v>1.0000000000000002</v>
      </c>
      <c r="M176" s="63">
        <v>0.99999999999999978</v>
      </c>
      <c r="N176" s="63">
        <v>1</v>
      </c>
      <c r="O176" s="63">
        <v>1</v>
      </c>
      <c r="P176" s="63">
        <v>0.99999999999999989</v>
      </c>
      <c r="Q176" s="63">
        <v>1</v>
      </c>
      <c r="R176" s="63">
        <v>1</v>
      </c>
      <c r="S176" s="63">
        <v>1</v>
      </c>
      <c r="T176" s="63">
        <v>1</v>
      </c>
      <c r="U176" s="63">
        <v>1</v>
      </c>
      <c r="V176" s="63">
        <v>1</v>
      </c>
      <c r="W176" s="63">
        <v>1</v>
      </c>
      <c r="X176" s="63">
        <v>1</v>
      </c>
      <c r="Y176" s="63">
        <v>1</v>
      </c>
      <c r="Z176" s="63">
        <v>0.99999999999999989</v>
      </c>
      <c r="AA176" s="63">
        <v>1</v>
      </c>
      <c r="AB176" s="63">
        <v>1</v>
      </c>
      <c r="AC176" s="63">
        <v>1</v>
      </c>
      <c r="AD176" s="15"/>
    </row>
    <row r="177" spans="1:30" x14ac:dyDescent="0.3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15"/>
    </row>
    <row r="178" spans="1:30" x14ac:dyDescent="0.3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15"/>
    </row>
    <row r="179" spans="1:30" x14ac:dyDescent="0.3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15"/>
    </row>
    <row r="180" spans="1:30" ht="15.6" x14ac:dyDescent="0.3">
      <c r="A180" s="55" t="s">
        <v>225</v>
      </c>
      <c r="B180" s="55"/>
      <c r="C180" s="55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15"/>
    </row>
    <row r="181" spans="1:30" x14ac:dyDescent="0.3">
      <c r="A181" s="57" t="s">
        <v>208</v>
      </c>
      <c r="B181" s="57" t="s">
        <v>209</v>
      </c>
      <c r="C181" s="58" t="s">
        <v>94</v>
      </c>
      <c r="D181" s="58" t="s">
        <v>100</v>
      </c>
      <c r="E181" s="58" t="s">
        <v>105</v>
      </c>
      <c r="F181" s="58" t="s">
        <v>108</v>
      </c>
      <c r="G181" s="58" t="s">
        <v>109</v>
      </c>
      <c r="H181" s="58" t="s">
        <v>110</v>
      </c>
      <c r="I181" s="58" t="s">
        <v>113</v>
      </c>
      <c r="J181" s="58" t="s">
        <v>114</v>
      </c>
      <c r="K181" s="58" t="s">
        <v>116</v>
      </c>
      <c r="L181" s="58" t="s">
        <v>118</v>
      </c>
      <c r="M181" s="58" t="s">
        <v>123</v>
      </c>
      <c r="N181" s="58" t="s">
        <v>124</v>
      </c>
      <c r="O181" s="58" t="s">
        <v>125</v>
      </c>
      <c r="P181" s="58" t="s">
        <v>102</v>
      </c>
      <c r="Q181" s="58" t="s">
        <v>103</v>
      </c>
      <c r="R181" s="58" t="s">
        <v>107</v>
      </c>
      <c r="S181" s="58" t="s">
        <v>112</v>
      </c>
      <c r="T181" s="58" t="s">
        <v>121</v>
      </c>
      <c r="U181" s="58" t="s">
        <v>122</v>
      </c>
      <c r="V181" s="58" t="s">
        <v>106</v>
      </c>
      <c r="W181" s="58" t="s">
        <v>111</v>
      </c>
      <c r="X181" s="58" t="s">
        <v>115</v>
      </c>
      <c r="Y181" s="58" t="s">
        <v>119</v>
      </c>
      <c r="Z181" s="58" t="s">
        <v>120</v>
      </c>
      <c r="AA181" s="58" t="s">
        <v>101</v>
      </c>
      <c r="AB181" s="58" t="s">
        <v>104</v>
      </c>
      <c r="AC181" s="58" t="s">
        <v>117</v>
      </c>
      <c r="AD181" s="15"/>
    </row>
    <row r="182" spans="1:30" x14ac:dyDescent="0.3">
      <c r="A182" s="56" t="s">
        <v>210</v>
      </c>
      <c r="B182" s="56" t="s">
        <v>211</v>
      </c>
      <c r="C182" s="59">
        <v>0</v>
      </c>
      <c r="D182" s="59">
        <v>0</v>
      </c>
      <c r="E182" s="59">
        <v>0</v>
      </c>
      <c r="F182" s="59">
        <v>0</v>
      </c>
      <c r="G182" s="59">
        <v>0</v>
      </c>
      <c r="H182" s="59">
        <v>0</v>
      </c>
      <c r="I182" s="59">
        <v>0</v>
      </c>
      <c r="J182" s="59">
        <v>0</v>
      </c>
      <c r="K182" s="59">
        <v>0</v>
      </c>
      <c r="L182" s="59">
        <v>0</v>
      </c>
      <c r="M182" s="59">
        <v>0</v>
      </c>
      <c r="N182" s="59">
        <v>0</v>
      </c>
      <c r="O182" s="59">
        <v>0</v>
      </c>
      <c r="P182" s="59">
        <v>0</v>
      </c>
      <c r="Q182" s="59">
        <v>0</v>
      </c>
      <c r="R182" s="59">
        <v>0</v>
      </c>
      <c r="S182" s="59">
        <v>0</v>
      </c>
      <c r="T182" s="59">
        <v>0</v>
      </c>
      <c r="U182" s="59">
        <v>0</v>
      </c>
      <c r="V182" s="59">
        <v>0</v>
      </c>
      <c r="W182" s="59">
        <v>0</v>
      </c>
      <c r="X182" s="59">
        <v>0</v>
      </c>
      <c r="Y182" s="59">
        <v>0</v>
      </c>
      <c r="Z182" s="59">
        <v>0</v>
      </c>
      <c r="AA182" s="59">
        <v>0</v>
      </c>
      <c r="AB182" s="59">
        <v>0</v>
      </c>
      <c r="AC182" s="59">
        <v>0</v>
      </c>
      <c r="AD182" s="15"/>
    </row>
    <row r="183" spans="1:30" x14ac:dyDescent="0.3">
      <c r="A183" s="56"/>
      <c r="B183" s="56" t="s">
        <v>212</v>
      </c>
      <c r="C183" s="59">
        <v>0</v>
      </c>
      <c r="D183" s="59">
        <v>0</v>
      </c>
      <c r="E183" s="59">
        <v>0</v>
      </c>
      <c r="F183" s="59">
        <v>0</v>
      </c>
      <c r="G183" s="59">
        <v>0</v>
      </c>
      <c r="H183" s="59">
        <v>0</v>
      </c>
      <c r="I183" s="59">
        <v>0</v>
      </c>
      <c r="J183" s="59">
        <v>0</v>
      </c>
      <c r="K183" s="59">
        <v>0</v>
      </c>
      <c r="L183" s="59">
        <v>0</v>
      </c>
      <c r="M183" s="59">
        <v>0</v>
      </c>
      <c r="N183" s="59">
        <v>0</v>
      </c>
      <c r="O183" s="59">
        <v>0</v>
      </c>
      <c r="P183" s="59">
        <v>0</v>
      </c>
      <c r="Q183" s="59">
        <v>0</v>
      </c>
      <c r="R183" s="59">
        <v>0</v>
      </c>
      <c r="S183" s="59">
        <v>0</v>
      </c>
      <c r="T183" s="59">
        <v>0</v>
      </c>
      <c r="U183" s="59">
        <v>0</v>
      </c>
      <c r="V183" s="59">
        <v>0</v>
      </c>
      <c r="W183" s="59">
        <v>0</v>
      </c>
      <c r="X183" s="59">
        <v>0</v>
      </c>
      <c r="Y183" s="59">
        <v>0</v>
      </c>
      <c r="Z183" s="59">
        <v>0</v>
      </c>
      <c r="AA183" s="59">
        <v>0</v>
      </c>
      <c r="AB183" s="59">
        <v>0</v>
      </c>
      <c r="AC183" s="59">
        <v>0</v>
      </c>
      <c r="AD183" s="15"/>
    </row>
    <row r="184" spans="1:30" x14ac:dyDescent="0.3">
      <c r="A184" s="56" t="s">
        <v>213</v>
      </c>
      <c r="B184" s="56" t="s">
        <v>214</v>
      </c>
      <c r="C184" s="59">
        <v>0</v>
      </c>
      <c r="D184" s="59">
        <v>0</v>
      </c>
      <c r="E184" s="59">
        <v>0</v>
      </c>
      <c r="F184" s="59">
        <v>0</v>
      </c>
      <c r="G184" s="59">
        <v>0</v>
      </c>
      <c r="H184" s="59">
        <v>0</v>
      </c>
      <c r="I184" s="59">
        <v>0</v>
      </c>
      <c r="J184" s="59">
        <v>0</v>
      </c>
      <c r="K184" s="59">
        <v>0</v>
      </c>
      <c r="L184" s="59">
        <v>0</v>
      </c>
      <c r="M184" s="59">
        <v>0</v>
      </c>
      <c r="N184" s="59">
        <v>0</v>
      </c>
      <c r="O184" s="59">
        <v>0</v>
      </c>
      <c r="P184" s="59">
        <v>0</v>
      </c>
      <c r="Q184" s="59">
        <v>0</v>
      </c>
      <c r="R184" s="59">
        <v>0</v>
      </c>
      <c r="S184" s="59">
        <v>0</v>
      </c>
      <c r="T184" s="59">
        <v>0</v>
      </c>
      <c r="U184" s="59">
        <v>0</v>
      </c>
      <c r="V184" s="59">
        <v>0</v>
      </c>
      <c r="W184" s="59">
        <v>0</v>
      </c>
      <c r="X184" s="59">
        <v>0</v>
      </c>
      <c r="Y184" s="59">
        <v>0</v>
      </c>
      <c r="Z184" s="59">
        <v>0</v>
      </c>
      <c r="AA184" s="59">
        <v>0</v>
      </c>
      <c r="AB184" s="59">
        <v>0</v>
      </c>
      <c r="AC184" s="59">
        <v>0</v>
      </c>
      <c r="AD184" s="15"/>
    </row>
    <row r="185" spans="1:30" x14ac:dyDescent="0.3">
      <c r="A185" s="56"/>
      <c r="B185" s="56" t="s">
        <v>215</v>
      </c>
      <c r="C185" s="59">
        <v>0.74108639947108168</v>
      </c>
      <c r="D185" s="59">
        <v>0.79071880912169545</v>
      </c>
      <c r="E185" s="59">
        <v>0.6386131571238467</v>
      </c>
      <c r="F185" s="59">
        <v>0.75580744416441215</v>
      </c>
      <c r="G185" s="59">
        <v>0.71320246300225565</v>
      </c>
      <c r="H185" s="59">
        <v>0.78115676031065473</v>
      </c>
      <c r="I185" s="59">
        <v>0.76642349622098382</v>
      </c>
      <c r="J185" s="59">
        <v>0.74828496387185417</v>
      </c>
      <c r="K185" s="59">
        <v>0.78640329755658556</v>
      </c>
      <c r="L185" s="59">
        <v>0.74588309703681677</v>
      </c>
      <c r="M185" s="59">
        <v>0.80172469534468704</v>
      </c>
      <c r="N185" s="59">
        <v>0.79583426304303684</v>
      </c>
      <c r="O185" s="59">
        <v>0.77907090765006382</v>
      </c>
      <c r="P185" s="59">
        <v>0.80155723993574601</v>
      </c>
      <c r="Q185" s="59">
        <v>0.78887154985237196</v>
      </c>
      <c r="R185" s="59">
        <v>0.70533422841274862</v>
      </c>
      <c r="S185" s="59">
        <v>0.78717070970762593</v>
      </c>
      <c r="T185" s="59">
        <v>0.77916775606401434</v>
      </c>
      <c r="U185" s="59">
        <v>0.80467495581567261</v>
      </c>
      <c r="V185" s="59">
        <v>0.74505854970828844</v>
      </c>
      <c r="W185" s="59">
        <v>0.79514890678426453</v>
      </c>
      <c r="X185" s="59">
        <v>0.73736495113760858</v>
      </c>
      <c r="Y185" s="59">
        <v>0.81853938082108479</v>
      </c>
      <c r="Z185" s="59">
        <v>0.77998817627338324</v>
      </c>
      <c r="AA185" s="59">
        <v>0.85154985463859412</v>
      </c>
      <c r="AB185" s="59">
        <v>0.88006272796227247</v>
      </c>
      <c r="AC185" s="59">
        <v>0.64231184378282558</v>
      </c>
      <c r="AD185" s="15"/>
    </row>
    <row r="186" spans="1:30" x14ac:dyDescent="0.3">
      <c r="A186" s="56" t="s">
        <v>216</v>
      </c>
      <c r="B186" s="56" t="s">
        <v>217</v>
      </c>
      <c r="C186" s="59">
        <v>1.214216695359136E-2</v>
      </c>
      <c r="D186" s="59">
        <v>5.244564356444866E-3</v>
      </c>
      <c r="E186" s="59">
        <v>2.5318479036608464E-2</v>
      </c>
      <c r="F186" s="59">
        <v>1.0199545943263343E-2</v>
      </c>
      <c r="G186" s="59">
        <v>5.4465670112681473E-3</v>
      </c>
      <c r="H186" s="59">
        <v>7.3305854058422536E-3</v>
      </c>
      <c r="I186" s="59">
        <v>6.327365203104513E-3</v>
      </c>
      <c r="J186" s="59">
        <v>1.4553702960433654E-2</v>
      </c>
      <c r="K186" s="59">
        <v>1.4378136289327563E-2</v>
      </c>
      <c r="L186" s="59">
        <v>4.7655125577413509E-3</v>
      </c>
      <c r="M186" s="59">
        <v>8.6002260738130814E-3</v>
      </c>
      <c r="N186" s="59">
        <v>4.4354589246647135E-3</v>
      </c>
      <c r="O186" s="59">
        <v>6.592434448494537E-3</v>
      </c>
      <c r="P186" s="59">
        <v>7.3526877521562662E-3</v>
      </c>
      <c r="Q186" s="59">
        <v>9.0159384819168999E-3</v>
      </c>
      <c r="R186" s="59">
        <v>6.9712334769449829E-3</v>
      </c>
      <c r="S186" s="59">
        <v>9.4394919428535985E-3</v>
      </c>
      <c r="T186" s="59">
        <v>3.6138078846859318E-3</v>
      </c>
      <c r="U186" s="59">
        <v>6.3123502546919919E-3</v>
      </c>
      <c r="V186" s="59">
        <v>9.5979099500525071E-3</v>
      </c>
      <c r="W186" s="59">
        <v>5.8735122381989901E-3</v>
      </c>
      <c r="X186" s="59">
        <v>5.0103707288089395E-3</v>
      </c>
      <c r="Y186" s="59">
        <v>4.3449135578945168E-3</v>
      </c>
      <c r="Z186" s="59">
        <v>6.2553697184935773E-3</v>
      </c>
      <c r="AA186" s="59">
        <v>6.8237115745591239E-3</v>
      </c>
      <c r="AB186" s="59">
        <v>7.9379260453763534E-3</v>
      </c>
      <c r="AC186" s="59">
        <v>2.7483693665086213E-3</v>
      </c>
      <c r="AD186" s="15"/>
    </row>
    <row r="187" spans="1:30" x14ac:dyDescent="0.3">
      <c r="A187" s="56"/>
      <c r="B187" s="56" t="s">
        <v>218</v>
      </c>
      <c r="C187" s="59">
        <v>0.1626965950818042</v>
      </c>
      <c r="D187" s="59">
        <v>0.13109626623170204</v>
      </c>
      <c r="E187" s="59">
        <v>0.23916819504950479</v>
      </c>
      <c r="F187" s="59">
        <v>0.15479346868381608</v>
      </c>
      <c r="G187" s="59">
        <v>0.20800029152740038</v>
      </c>
      <c r="H187" s="59">
        <v>0.12724978858051844</v>
      </c>
      <c r="I187" s="59">
        <v>0.14827744084788594</v>
      </c>
      <c r="J187" s="59">
        <v>0.14551722418000443</v>
      </c>
      <c r="K187" s="59">
        <v>0.11766218454461841</v>
      </c>
      <c r="L187" s="59">
        <v>0.17371900154534914</v>
      </c>
      <c r="M187" s="59">
        <v>0.11196687123703571</v>
      </c>
      <c r="N187" s="59">
        <v>0.12599020808803368</v>
      </c>
      <c r="O187" s="59">
        <v>0.13241927644257739</v>
      </c>
      <c r="P187" s="59">
        <v>0.11487011188674058</v>
      </c>
      <c r="Q187" s="59">
        <v>0.11670831913312733</v>
      </c>
      <c r="R187" s="59">
        <v>0.2178213998684824</v>
      </c>
      <c r="S187" s="59">
        <v>0.12016236232976817</v>
      </c>
      <c r="T187" s="59">
        <v>0.14679096653005977</v>
      </c>
      <c r="U187" s="59">
        <v>0.10758223700696061</v>
      </c>
      <c r="V187" s="59">
        <v>0.1657308225029282</v>
      </c>
      <c r="W187" s="59">
        <v>0.12234818626194599</v>
      </c>
      <c r="X187" s="59">
        <v>0.18501691930313938</v>
      </c>
      <c r="Y187" s="59">
        <v>0.10860805699514527</v>
      </c>
      <c r="Z187" s="59">
        <v>0.13030246782805119</v>
      </c>
      <c r="AA187" s="59">
        <v>5.0925275195199252E-2</v>
      </c>
      <c r="AB187" s="59">
        <v>9.1008381034736394E-3</v>
      </c>
      <c r="AC187" s="59">
        <v>0.28624951607603277</v>
      </c>
      <c r="AD187" s="15"/>
    </row>
    <row r="188" spans="1:30" x14ac:dyDescent="0.3">
      <c r="A188" s="56"/>
      <c r="B188" s="56" t="s">
        <v>219</v>
      </c>
      <c r="C188" s="59">
        <v>0</v>
      </c>
      <c r="D188" s="59">
        <v>0</v>
      </c>
      <c r="E188" s="59">
        <v>0</v>
      </c>
      <c r="F188" s="59">
        <v>0</v>
      </c>
      <c r="G188" s="59">
        <v>0</v>
      </c>
      <c r="H188" s="59">
        <v>0</v>
      </c>
      <c r="I188" s="59">
        <v>0</v>
      </c>
      <c r="J188" s="59">
        <v>0</v>
      </c>
      <c r="K188" s="59">
        <v>0</v>
      </c>
      <c r="L188" s="59">
        <v>0</v>
      </c>
      <c r="M188" s="59">
        <v>0</v>
      </c>
      <c r="N188" s="59">
        <v>0</v>
      </c>
      <c r="O188" s="59">
        <v>0</v>
      </c>
      <c r="P188" s="59">
        <v>0</v>
      </c>
      <c r="Q188" s="59">
        <v>0</v>
      </c>
      <c r="R188" s="59">
        <v>0</v>
      </c>
      <c r="S188" s="59">
        <v>0</v>
      </c>
      <c r="T188" s="59">
        <v>0</v>
      </c>
      <c r="U188" s="59">
        <v>0</v>
      </c>
      <c r="V188" s="59">
        <v>0</v>
      </c>
      <c r="W188" s="59">
        <v>0</v>
      </c>
      <c r="X188" s="59">
        <v>0</v>
      </c>
      <c r="Y188" s="59">
        <v>0</v>
      </c>
      <c r="Z188" s="59">
        <v>0</v>
      </c>
      <c r="AA188" s="59">
        <v>0</v>
      </c>
      <c r="AB188" s="59">
        <v>0</v>
      </c>
      <c r="AC188" s="59">
        <v>0</v>
      </c>
      <c r="AD188" s="15"/>
    </row>
    <row r="189" spans="1:30" x14ac:dyDescent="0.3">
      <c r="A189" s="56"/>
      <c r="B189" s="56" t="s">
        <v>220</v>
      </c>
      <c r="C189" s="59">
        <v>8.4074838493522847E-2</v>
      </c>
      <c r="D189" s="59">
        <v>7.2940360290157685E-2</v>
      </c>
      <c r="E189" s="59">
        <v>9.6900168790040125E-2</v>
      </c>
      <c r="F189" s="59">
        <v>7.91995412085085E-2</v>
      </c>
      <c r="G189" s="59">
        <v>7.3350678459075919E-2</v>
      </c>
      <c r="H189" s="59">
        <v>8.426286570298451E-2</v>
      </c>
      <c r="I189" s="59">
        <v>7.8971697728025606E-2</v>
      </c>
      <c r="J189" s="59">
        <v>9.1644108987707917E-2</v>
      </c>
      <c r="K189" s="59">
        <v>8.1556381609468237E-2</v>
      </c>
      <c r="L189" s="59">
        <v>7.5632388860092645E-2</v>
      </c>
      <c r="M189" s="59">
        <v>7.7708207344464181E-2</v>
      </c>
      <c r="N189" s="59">
        <v>7.3740069944264783E-2</v>
      </c>
      <c r="O189" s="59">
        <v>8.1917381458864319E-2</v>
      </c>
      <c r="P189" s="59">
        <v>7.6219960425357156E-2</v>
      </c>
      <c r="Q189" s="59">
        <v>8.5404192532583911E-2</v>
      </c>
      <c r="R189" s="59">
        <v>6.987313824182402E-2</v>
      </c>
      <c r="S189" s="59">
        <v>8.3227436019752521E-2</v>
      </c>
      <c r="T189" s="59">
        <v>7.0427469521239974E-2</v>
      </c>
      <c r="U189" s="59">
        <v>8.1430456922674907E-2</v>
      </c>
      <c r="V189" s="59">
        <v>7.9612717838730945E-2</v>
      </c>
      <c r="W189" s="59">
        <v>7.6629394715590618E-2</v>
      </c>
      <c r="X189" s="59">
        <v>7.2607758830443E-2</v>
      </c>
      <c r="Y189" s="59">
        <v>6.8507648625875522E-2</v>
      </c>
      <c r="Z189" s="59">
        <v>8.3453986180072076E-2</v>
      </c>
      <c r="AA189" s="59">
        <v>9.070115859164736E-2</v>
      </c>
      <c r="AB189" s="59">
        <v>0.10289850788887757</v>
      </c>
      <c r="AC189" s="59">
        <v>6.8690270774633036E-2</v>
      </c>
      <c r="AD189" s="15"/>
    </row>
    <row r="190" spans="1:30" x14ac:dyDescent="0.3">
      <c r="A190" s="61"/>
      <c r="B190" s="62" t="s">
        <v>223</v>
      </c>
      <c r="C190" s="63">
        <v>1.0000000000000002</v>
      </c>
      <c r="D190" s="63">
        <v>1</v>
      </c>
      <c r="E190" s="63">
        <v>1</v>
      </c>
      <c r="F190" s="63">
        <v>1</v>
      </c>
      <c r="G190" s="63">
        <v>1</v>
      </c>
      <c r="H190" s="63">
        <v>1</v>
      </c>
      <c r="I190" s="63">
        <v>0.99999999999999989</v>
      </c>
      <c r="J190" s="63">
        <v>1.0000000000000002</v>
      </c>
      <c r="K190" s="63">
        <v>0.99999999999999978</v>
      </c>
      <c r="L190" s="63">
        <v>0.99999999999999989</v>
      </c>
      <c r="M190" s="63">
        <v>1</v>
      </c>
      <c r="N190" s="63">
        <v>1</v>
      </c>
      <c r="O190" s="63">
        <v>1</v>
      </c>
      <c r="P190" s="63">
        <v>1</v>
      </c>
      <c r="Q190" s="63">
        <v>1</v>
      </c>
      <c r="R190" s="63">
        <v>1</v>
      </c>
      <c r="S190" s="63">
        <v>1.0000000000000002</v>
      </c>
      <c r="T190" s="63">
        <v>1</v>
      </c>
      <c r="U190" s="63">
        <v>1</v>
      </c>
      <c r="V190" s="63">
        <v>1</v>
      </c>
      <c r="W190" s="63">
        <v>1.0000000000000002</v>
      </c>
      <c r="X190" s="63">
        <v>0.99999999999999989</v>
      </c>
      <c r="Y190" s="63">
        <v>1.0000000000000002</v>
      </c>
      <c r="Z190" s="63">
        <v>1.0000000000000002</v>
      </c>
      <c r="AA190" s="63">
        <v>0.99999999999999989</v>
      </c>
      <c r="AB190" s="63">
        <v>1</v>
      </c>
      <c r="AC190" s="63">
        <v>1</v>
      </c>
      <c r="AD190" s="15"/>
    </row>
    <row r="191" spans="1:30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spans="1:30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37"/>
  <sheetViews>
    <sheetView tabSelected="1" zoomScaleNormal="100" workbookViewId="0">
      <selection activeCell="I24" sqref="I24"/>
    </sheetView>
  </sheetViews>
  <sheetFormatPr defaultRowHeight="14.4" x14ac:dyDescent="0.3"/>
  <cols>
    <col min="1" max="1" width="8.88671875" style="15"/>
    <col min="2" max="2" width="14.109375" style="15" bestFit="1" customWidth="1"/>
    <col min="3" max="3" width="8.88671875" style="15"/>
    <col min="4" max="4" width="13" style="15" customWidth="1"/>
    <col min="5" max="16384" width="8.88671875" style="15"/>
  </cols>
  <sheetData>
    <row r="2" spans="2:33" x14ac:dyDescent="0.3">
      <c r="B2" s="16" t="s">
        <v>16</v>
      </c>
      <c r="C2" s="16"/>
    </row>
    <row r="3" spans="2:33" ht="15" thickBot="1" x14ac:dyDescent="0.3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[1]Regions!C$3</f>
        <v>IE</v>
      </c>
      <c r="H3" s="13" t="str">
        <f>[1]Regions!E$3</f>
        <v>IE-CW</v>
      </c>
      <c r="I3" s="13" t="str">
        <f>[1]Regions!F$3</f>
        <v>IE-D</v>
      </c>
      <c r="J3" s="13" t="str">
        <f>[1]Regions!G$3</f>
        <v>IE-KE</v>
      </c>
      <c r="K3" s="13" t="str">
        <f>[1]Regions!H$3</f>
        <v>IE-KK</v>
      </c>
      <c r="L3" s="13" t="str">
        <f>[1]Regions!I$3</f>
        <v>IE-LS</v>
      </c>
      <c r="M3" s="13" t="str">
        <f>[1]Regions!J$3</f>
        <v>IE-LD</v>
      </c>
      <c r="N3" s="13" t="str">
        <f>[1]Regions!K$3</f>
        <v>IE-LH</v>
      </c>
      <c r="O3" s="13" t="str">
        <f>[1]Regions!L$3</f>
        <v>IE-MH</v>
      </c>
      <c r="P3" s="13" t="str">
        <f>[1]Regions!M$3</f>
        <v>IE-OY</v>
      </c>
      <c r="Q3" s="13" t="str">
        <f>[1]Regions!N$3</f>
        <v>IE-WH</v>
      </c>
      <c r="R3" s="13" t="str">
        <f>[1]Regions!O$3</f>
        <v>IE-WX</v>
      </c>
      <c r="S3" s="13" t="str">
        <f>[1]Regions!P$3</f>
        <v>IE-WW</v>
      </c>
      <c r="T3" s="13" t="str">
        <f>[1]Regions!Q$3</f>
        <v>IE-CE</v>
      </c>
      <c r="U3" s="13" t="str">
        <f>[1]Regions!R$3</f>
        <v>IE-CO</v>
      </c>
      <c r="V3" s="13" t="str">
        <f>[1]Regions!S$3</f>
        <v>IE-KY</v>
      </c>
      <c r="W3" s="13" t="str">
        <f>[1]Regions!T$3</f>
        <v>IE-LK</v>
      </c>
      <c r="X3" s="13" t="str">
        <f>[1]Regions!U$3</f>
        <v>IE-TA</v>
      </c>
      <c r="Y3" s="13" t="str">
        <f>[1]Regions!V$3</f>
        <v>IE-WD</v>
      </c>
      <c r="Z3" s="13" t="str">
        <f>[1]Regions!W$3</f>
        <v>IE-G</v>
      </c>
      <c r="AA3" s="13" t="str">
        <f>[1]Regions!X$3</f>
        <v>IE-LM</v>
      </c>
      <c r="AB3" s="13" t="str">
        <f>[1]Regions!Y$3</f>
        <v>IE-MO</v>
      </c>
      <c r="AC3" s="13" t="str">
        <f>[1]Regions!Z$3</f>
        <v>IE-RN</v>
      </c>
      <c r="AD3" s="13" t="str">
        <f>[1]Regions!AA$3</f>
        <v>IE-SO</v>
      </c>
      <c r="AE3" s="13" t="str">
        <f>[1]Regions!AB$3</f>
        <v>IE-CN</v>
      </c>
      <c r="AF3" s="13" t="str">
        <f>[1]Regions!AC$3</f>
        <v>IE-DL</v>
      </c>
      <c r="AG3" s="13" t="str">
        <f>[1]Regions!AD$3</f>
        <v>IE-MN</v>
      </c>
    </row>
    <row r="4" spans="2:33" x14ac:dyDescent="0.3">
      <c r="D4" s="15" t="s">
        <v>62</v>
      </c>
      <c r="E4" s="15" t="str">
        <f>A28</f>
        <v>TRAPS</v>
      </c>
      <c r="F4" s="15">
        <v>2018</v>
      </c>
      <c r="G4" s="27">
        <f>C28</f>
        <v>14.556561092397196</v>
      </c>
      <c r="H4" s="27">
        <f>D28</f>
        <v>0.19075815329593268</v>
      </c>
      <c r="I4" s="27">
        <f>E28</f>
        <v>3.8138683626467009</v>
      </c>
      <c r="J4" s="27">
        <f t="shared" ref="J4:AG4" si="0">F28</f>
        <v>0.70334338163959453</v>
      </c>
      <c r="K4" s="27">
        <f t="shared" si="0"/>
        <v>0.3263059331917631</v>
      </c>
      <c r="L4" s="27">
        <f t="shared" si="0"/>
        <v>0.25725946218495216</v>
      </c>
      <c r="M4" s="27">
        <f t="shared" si="0"/>
        <v>0.12926410609378711</v>
      </c>
      <c r="N4" s="27">
        <f t="shared" si="0"/>
        <v>0.37066642356770213</v>
      </c>
      <c r="O4" s="27">
        <f t="shared" si="0"/>
        <v>0.61012642539130313</v>
      </c>
      <c r="P4" s="27">
        <f t="shared" si="0"/>
        <v>0.25256357827040127</v>
      </c>
      <c r="Q4" s="27">
        <f t="shared" si="0"/>
        <v>0.28627808516599751</v>
      </c>
      <c r="R4" s="27">
        <f t="shared" si="0"/>
        <v>0.49824919039150339</v>
      </c>
      <c r="S4" s="27">
        <f t="shared" si="0"/>
        <v>0.44072764898712008</v>
      </c>
      <c r="T4" s="27">
        <f t="shared" si="0"/>
        <v>0.38789417997018355</v>
      </c>
      <c r="U4" s="27">
        <f t="shared" si="0"/>
        <v>1.6403528726430969</v>
      </c>
      <c r="V4" s="27">
        <f t="shared" si="0"/>
        <v>0.50223766282260618</v>
      </c>
      <c r="W4" s="27">
        <f t="shared" si="0"/>
        <v>0.59887772521592175</v>
      </c>
      <c r="X4" s="27">
        <f t="shared" si="0"/>
        <v>0.54597893159747035</v>
      </c>
      <c r="Y4" s="27">
        <f t="shared" si="0"/>
        <v>0.36254754715779958</v>
      </c>
      <c r="Z4" s="27">
        <f t="shared" si="0"/>
        <v>0.8103180854486004</v>
      </c>
      <c r="AA4" s="27">
        <f t="shared" si="0"/>
        <v>0.10383763195644793</v>
      </c>
      <c r="AB4" s="27">
        <f t="shared" si="0"/>
        <v>0.43396473286285792</v>
      </c>
      <c r="AC4" s="27">
        <f t="shared" si="0"/>
        <v>0.22701130303232972</v>
      </c>
      <c r="AD4" s="27">
        <f t="shared" si="0"/>
        <v>0.20014421509334299</v>
      </c>
      <c r="AE4" s="27">
        <f t="shared" si="0"/>
        <v>0.22324073939976716</v>
      </c>
      <c r="AF4" s="27">
        <f t="shared" si="0"/>
        <v>0.43304852577361913</v>
      </c>
      <c r="AG4" s="27">
        <f t="shared" si="0"/>
        <v>0.20769618859639608</v>
      </c>
    </row>
    <row r="5" spans="2:33" ht="15.6" x14ac:dyDescent="0.3">
      <c r="D5" s="15" t="s">
        <v>62</v>
      </c>
      <c r="E5" s="22" t="str">
        <f>E4</f>
        <v>TRAPS</v>
      </c>
      <c r="F5" s="18">
        <v>2050</v>
      </c>
      <c r="G5" s="20">
        <f>G4*$D17</f>
        <v>21.834841638595794</v>
      </c>
      <c r="H5" s="38">
        <f t="shared" ref="H5:AG5" si="1">H4*$D$17</f>
        <v>0.28613722994389901</v>
      </c>
      <c r="I5" s="38">
        <f t="shared" si="1"/>
        <v>5.7208025439700512</v>
      </c>
      <c r="J5" s="38">
        <f t="shared" si="1"/>
        <v>1.0550150724593919</v>
      </c>
      <c r="K5" s="38">
        <f t="shared" si="1"/>
        <v>0.48945889978764467</v>
      </c>
      <c r="L5" s="38">
        <f t="shared" si="1"/>
        <v>0.38588919327742821</v>
      </c>
      <c r="M5" s="38">
        <f t="shared" si="1"/>
        <v>0.19389615914068065</v>
      </c>
      <c r="N5" s="38">
        <f t="shared" si="1"/>
        <v>0.55599963535155317</v>
      </c>
      <c r="O5" s="38">
        <f t="shared" si="1"/>
        <v>0.91518963808695464</v>
      </c>
      <c r="P5" s="38">
        <f t="shared" si="1"/>
        <v>0.37884536740560193</v>
      </c>
      <c r="Q5" s="38">
        <f t="shared" si="1"/>
        <v>0.42941712774899626</v>
      </c>
      <c r="R5" s="38">
        <f t="shared" si="1"/>
        <v>0.74737378558725509</v>
      </c>
      <c r="S5" s="38">
        <f t="shared" si="1"/>
        <v>0.66109147348068009</v>
      </c>
      <c r="T5" s="38">
        <f t="shared" si="1"/>
        <v>0.5818412699552753</v>
      </c>
      <c r="U5" s="38">
        <f t="shared" si="1"/>
        <v>2.4605293089646452</v>
      </c>
      <c r="V5" s="38">
        <f t="shared" si="1"/>
        <v>0.75335649423390927</v>
      </c>
      <c r="W5" s="38">
        <f t="shared" si="1"/>
        <v>0.89831658782388257</v>
      </c>
      <c r="X5" s="38">
        <f t="shared" si="1"/>
        <v>0.81896839739620553</v>
      </c>
      <c r="Y5" s="38">
        <f t="shared" si="1"/>
        <v>0.54382132073669931</v>
      </c>
      <c r="Z5" s="38">
        <f t="shared" si="1"/>
        <v>1.2154771281729007</v>
      </c>
      <c r="AA5" s="38">
        <f t="shared" si="1"/>
        <v>0.15575644793467192</v>
      </c>
      <c r="AB5" s="38">
        <f t="shared" si="1"/>
        <v>0.65094709929428685</v>
      </c>
      <c r="AC5" s="38">
        <f t="shared" si="1"/>
        <v>0.34051695454849457</v>
      </c>
      <c r="AD5" s="38">
        <f t="shared" si="1"/>
        <v>0.30021632264001447</v>
      </c>
      <c r="AE5" s="38">
        <f t="shared" si="1"/>
        <v>0.33486110909965072</v>
      </c>
      <c r="AF5" s="38">
        <f t="shared" si="1"/>
        <v>0.64957278866042867</v>
      </c>
      <c r="AG5" s="38">
        <f t="shared" si="1"/>
        <v>0.31154428289459413</v>
      </c>
    </row>
    <row r="6" spans="2:33" x14ac:dyDescent="0.3">
      <c r="D6" s="15" t="s">
        <v>62</v>
      </c>
      <c r="E6" s="15" t="str">
        <f>A29</f>
        <v>TRAPM</v>
      </c>
      <c r="F6" s="15">
        <v>2018</v>
      </c>
      <c r="G6" s="27">
        <f>C29</f>
        <v>31.276118540280986</v>
      </c>
      <c r="H6" s="27">
        <f t="shared" ref="H6:AG6" si="2">D29</f>
        <v>0.43519149385547129</v>
      </c>
      <c r="I6" s="27">
        <f t="shared" si="2"/>
        <v>7.6220930610573197</v>
      </c>
      <c r="J6" s="27">
        <f t="shared" si="2"/>
        <v>1.5519093827676476</v>
      </c>
      <c r="K6" s="27">
        <f t="shared" si="2"/>
        <v>0.73703191607760743</v>
      </c>
      <c r="L6" s="27">
        <f t="shared" si="2"/>
        <v>0.55451713599955721</v>
      </c>
      <c r="M6" s="27">
        <f t="shared" si="2"/>
        <v>0.28568437258778695</v>
      </c>
      <c r="N6" s="27">
        <f t="shared" si="2"/>
        <v>0.76950577172521428</v>
      </c>
      <c r="O6" s="27">
        <f t="shared" si="2"/>
        <v>1.3359499798250478</v>
      </c>
      <c r="P6" s="27">
        <f t="shared" si="2"/>
        <v>0.56616320344762294</v>
      </c>
      <c r="Q6" s="27">
        <f t="shared" si="2"/>
        <v>0.63911185847443031</v>
      </c>
      <c r="R6" s="27">
        <f t="shared" si="2"/>
        <v>1.1334816009734383</v>
      </c>
      <c r="S6" s="27">
        <f t="shared" si="2"/>
        <v>0.96185938421931272</v>
      </c>
      <c r="T6" s="27">
        <f t="shared" si="2"/>
        <v>0.8723586108918423</v>
      </c>
      <c r="U6" s="27">
        <f t="shared" si="2"/>
        <v>3.5254749048173277</v>
      </c>
      <c r="V6" s="27">
        <f t="shared" si="2"/>
        <v>1.1538869884003555</v>
      </c>
      <c r="W6" s="27">
        <f t="shared" si="2"/>
        <v>1.2995736671311431</v>
      </c>
      <c r="X6" s="27">
        <f t="shared" si="2"/>
        <v>1.2604324784412986</v>
      </c>
      <c r="Y6" s="27">
        <f t="shared" si="2"/>
        <v>0.79517788054022265</v>
      </c>
      <c r="Z6" s="27">
        <f t="shared" si="2"/>
        <v>1.7803554187858515</v>
      </c>
      <c r="AA6" s="27">
        <f t="shared" si="2"/>
        <v>0.23239789425769783</v>
      </c>
      <c r="AB6" s="27">
        <f t="shared" si="2"/>
        <v>0.98601597898071291</v>
      </c>
      <c r="AC6" s="27">
        <f t="shared" si="2"/>
        <v>0.53090140271719211</v>
      </c>
      <c r="AD6" s="27">
        <f t="shared" si="2"/>
        <v>0.43310682655274862</v>
      </c>
      <c r="AE6" s="27">
        <f t="shared" si="2"/>
        <v>0.47060177269376968</v>
      </c>
      <c r="AF6" s="27">
        <f t="shared" si="2"/>
        <v>0.86668930093951158</v>
      </c>
      <c r="AG6" s="27">
        <f t="shared" si="2"/>
        <v>0.47664625412085693</v>
      </c>
    </row>
    <row r="7" spans="2:33" ht="15.6" x14ac:dyDescent="0.3">
      <c r="D7" s="15" t="s">
        <v>62</v>
      </c>
      <c r="E7" s="22" t="str">
        <f>E6</f>
        <v>TRAPM</v>
      </c>
      <c r="F7" s="19">
        <v>2050</v>
      </c>
      <c r="G7" s="20">
        <f t="shared" ref="G7:AG7" si="3">G6*$D$18</f>
        <v>46.914177810421478</v>
      </c>
      <c r="H7" s="38">
        <f t="shared" si="3"/>
        <v>0.65278724078320693</v>
      </c>
      <c r="I7" s="38">
        <f t="shared" si="3"/>
        <v>11.433139591585979</v>
      </c>
      <c r="J7" s="38">
        <f t="shared" si="3"/>
        <v>2.3278640741514716</v>
      </c>
      <c r="K7" s="38">
        <f t="shared" si="3"/>
        <v>1.1055478741164111</v>
      </c>
      <c r="L7" s="38">
        <f t="shared" si="3"/>
        <v>0.83177570399933587</v>
      </c>
      <c r="M7" s="38">
        <f t="shared" si="3"/>
        <v>0.42852655888168045</v>
      </c>
      <c r="N7" s="38">
        <f t="shared" si="3"/>
        <v>1.1542586575878215</v>
      </c>
      <c r="O7" s="38">
        <f t="shared" si="3"/>
        <v>2.0039249697375716</v>
      </c>
      <c r="P7" s="38">
        <f t="shared" si="3"/>
        <v>0.84924480517143441</v>
      </c>
      <c r="Q7" s="38">
        <f t="shared" si="3"/>
        <v>0.9586677877116454</v>
      </c>
      <c r="R7" s="38">
        <f t="shared" si="3"/>
        <v>1.7002224014601575</v>
      </c>
      <c r="S7" s="38">
        <f t="shared" si="3"/>
        <v>1.442789076328969</v>
      </c>
      <c r="T7" s="38">
        <f t="shared" si="3"/>
        <v>1.3085379163377635</v>
      </c>
      <c r="U7" s="38">
        <f t="shared" si="3"/>
        <v>5.2882123572259916</v>
      </c>
      <c r="V7" s="38">
        <f t="shared" si="3"/>
        <v>1.7308304826005334</v>
      </c>
      <c r="W7" s="38">
        <f t="shared" si="3"/>
        <v>1.9493605006967147</v>
      </c>
      <c r="X7" s="38">
        <f t="shared" si="3"/>
        <v>1.8906487176619478</v>
      </c>
      <c r="Y7" s="38">
        <f t="shared" si="3"/>
        <v>1.1927668208103339</v>
      </c>
      <c r="Z7" s="38">
        <f t="shared" si="3"/>
        <v>2.6705331281787772</v>
      </c>
      <c r="AA7" s="38">
        <f t="shared" si="3"/>
        <v>0.34859684138654673</v>
      </c>
      <c r="AB7" s="38">
        <f t="shared" si="3"/>
        <v>1.4790239684710693</v>
      </c>
      <c r="AC7" s="38">
        <f t="shared" si="3"/>
        <v>0.79635210407578816</v>
      </c>
      <c r="AD7" s="38">
        <f t="shared" si="3"/>
        <v>0.64966023982912291</v>
      </c>
      <c r="AE7" s="38">
        <f t="shared" si="3"/>
        <v>0.70590265904065452</v>
      </c>
      <c r="AF7" s="38">
        <f t="shared" si="3"/>
        <v>1.3000339514092674</v>
      </c>
      <c r="AG7" s="38">
        <f t="shared" si="3"/>
        <v>0.71496938118128539</v>
      </c>
    </row>
    <row r="8" spans="2:33" x14ac:dyDescent="0.3">
      <c r="D8" s="15" t="s">
        <v>62</v>
      </c>
      <c r="E8" s="15" t="str">
        <f>A30</f>
        <v>TRAPL</v>
      </c>
      <c r="F8" s="15">
        <v>2018</v>
      </c>
      <c r="G8" s="27">
        <f>C30</f>
        <v>27.131577542973638</v>
      </c>
      <c r="H8" s="27">
        <f t="shared" ref="H8:AG8" si="4">D30</f>
        <v>0.373897486374975</v>
      </c>
      <c r="I8" s="27">
        <f t="shared" si="4"/>
        <v>6.6607449340349936</v>
      </c>
      <c r="J8" s="27">
        <f t="shared" si="4"/>
        <v>1.3457957919305057</v>
      </c>
      <c r="K8" s="27">
        <f t="shared" si="4"/>
        <v>0.64805463087287241</v>
      </c>
      <c r="L8" s="27">
        <f t="shared" si="4"/>
        <v>0.48149946813234057</v>
      </c>
      <c r="M8" s="27">
        <f t="shared" si="4"/>
        <v>0.24792998248868531</v>
      </c>
      <c r="N8" s="27">
        <f t="shared" si="4"/>
        <v>0.6736874578715788</v>
      </c>
      <c r="O8" s="27">
        <f t="shared" si="4"/>
        <v>1.145614903113785</v>
      </c>
      <c r="P8" s="27">
        <f t="shared" si="4"/>
        <v>0.49378011021821833</v>
      </c>
      <c r="Q8" s="27">
        <f t="shared" si="4"/>
        <v>0.54722173482691427</v>
      </c>
      <c r="R8" s="27">
        <f t="shared" si="4"/>
        <v>0.97262646758485327</v>
      </c>
      <c r="S8" s="27">
        <f t="shared" si="4"/>
        <v>0.83286416374941885</v>
      </c>
      <c r="T8" s="27">
        <f t="shared" si="4"/>
        <v>0.74674766413249039</v>
      </c>
      <c r="U8" s="27">
        <f t="shared" si="4"/>
        <v>3.0449422514531714</v>
      </c>
      <c r="V8" s="27">
        <f t="shared" si="4"/>
        <v>1.0126394376791288</v>
      </c>
      <c r="W8" s="27">
        <f t="shared" si="4"/>
        <v>1.1217784798314174</v>
      </c>
      <c r="X8" s="27">
        <f t="shared" si="4"/>
        <v>1.0852427647392462</v>
      </c>
      <c r="Y8" s="27">
        <f t="shared" si="4"/>
        <v>0.6834292413998585</v>
      </c>
      <c r="Z8" s="27">
        <f t="shared" si="4"/>
        <v>1.5527405180508131</v>
      </c>
      <c r="AA8" s="27">
        <f t="shared" si="4"/>
        <v>0.20031586047476843</v>
      </c>
      <c r="AB8" s="27">
        <f t="shared" si="4"/>
        <v>0.86102306186829458</v>
      </c>
      <c r="AC8" s="27">
        <f t="shared" si="4"/>
        <v>0.4513160972888865</v>
      </c>
      <c r="AD8" s="27">
        <f t="shared" si="4"/>
        <v>0.37617525772313687</v>
      </c>
      <c r="AE8" s="27">
        <f t="shared" si="4"/>
        <v>0.40231788404487256</v>
      </c>
      <c r="AF8" s="27">
        <f t="shared" si="4"/>
        <v>0.74109890371757148</v>
      </c>
      <c r="AG8" s="27">
        <f t="shared" si="4"/>
        <v>0.42809298937083867</v>
      </c>
    </row>
    <row r="9" spans="2:33" ht="15.6" x14ac:dyDescent="0.3">
      <c r="D9" s="15" t="s">
        <v>62</v>
      </c>
      <c r="E9" s="22" t="s">
        <v>67</v>
      </c>
      <c r="F9" s="19">
        <v>2050</v>
      </c>
      <c r="G9" s="20">
        <f>G8*$D$19</f>
        <v>40.697366314460453</v>
      </c>
      <c r="H9" s="38">
        <f t="shared" ref="H9:AG9" si="5">H8*$D$19</f>
        <v>0.56084622956246255</v>
      </c>
      <c r="I9" s="38">
        <f t="shared" si="5"/>
        <v>9.9911174010524899</v>
      </c>
      <c r="J9" s="38">
        <f t="shared" si="5"/>
        <v>2.0186936878957584</v>
      </c>
      <c r="K9" s="38">
        <f t="shared" si="5"/>
        <v>0.97208194630930866</v>
      </c>
      <c r="L9" s="38">
        <f t="shared" si="5"/>
        <v>0.72224920219851085</v>
      </c>
      <c r="M9" s="38">
        <f t="shared" si="5"/>
        <v>0.37189497373302793</v>
      </c>
      <c r="N9" s="38">
        <f t="shared" si="5"/>
        <v>1.0105311868073681</v>
      </c>
      <c r="O9" s="38">
        <f t="shared" si="5"/>
        <v>1.7184223546706776</v>
      </c>
      <c r="P9" s="38">
        <f t="shared" si="5"/>
        <v>0.74067016532732755</v>
      </c>
      <c r="Q9" s="38">
        <f t="shared" si="5"/>
        <v>0.82083260224037136</v>
      </c>
      <c r="R9" s="38">
        <f t="shared" si="5"/>
        <v>1.4589397013772798</v>
      </c>
      <c r="S9" s="38">
        <f t="shared" si="5"/>
        <v>1.2492962456241283</v>
      </c>
      <c r="T9" s="38">
        <f t="shared" si="5"/>
        <v>1.1201214961987356</v>
      </c>
      <c r="U9" s="38">
        <f t="shared" si="5"/>
        <v>4.5674133771797569</v>
      </c>
      <c r="V9" s="38">
        <f t="shared" si="5"/>
        <v>1.5189591565186933</v>
      </c>
      <c r="W9" s="38">
        <f t="shared" si="5"/>
        <v>1.6826677197471263</v>
      </c>
      <c r="X9" s="38">
        <f t="shared" si="5"/>
        <v>1.6278641471088693</v>
      </c>
      <c r="Y9" s="38">
        <f t="shared" si="5"/>
        <v>1.0251438620997877</v>
      </c>
      <c r="Z9" s="38">
        <f t="shared" si="5"/>
        <v>2.3291107770762198</v>
      </c>
      <c r="AA9" s="38">
        <f t="shared" si="5"/>
        <v>0.30047379071215263</v>
      </c>
      <c r="AB9" s="38">
        <f t="shared" si="5"/>
        <v>1.2915345928024418</v>
      </c>
      <c r="AC9" s="38">
        <f t="shared" si="5"/>
        <v>0.67697414593332972</v>
      </c>
      <c r="AD9" s="38">
        <f t="shared" si="5"/>
        <v>0.56426288658470525</v>
      </c>
      <c r="AE9" s="38">
        <f t="shared" si="5"/>
        <v>0.6034768260673089</v>
      </c>
      <c r="AF9" s="38">
        <f t="shared" si="5"/>
        <v>1.1116483555763572</v>
      </c>
      <c r="AG9" s="38">
        <f t="shared" si="5"/>
        <v>0.64213948405625798</v>
      </c>
    </row>
    <row r="10" spans="2:33" x14ac:dyDescent="0.3">
      <c r="D10" s="15" t="s">
        <v>62</v>
      </c>
      <c r="E10" s="15" t="str">
        <f>A31</f>
        <v>TFGV</v>
      </c>
      <c r="F10" s="15">
        <v>2018</v>
      </c>
      <c r="G10" s="27">
        <f>C31</f>
        <v>11.536999999999999</v>
      </c>
      <c r="H10" s="27">
        <f t="shared" ref="H10:AG10" si="6">D31</f>
        <v>0.17794099599204954</v>
      </c>
      <c r="I10" s="27">
        <f t="shared" si="6"/>
        <v>2.6292279716035631</v>
      </c>
      <c r="J10" s="27">
        <f t="shared" si="6"/>
        <v>0.48228404218784626</v>
      </c>
      <c r="K10" s="27">
        <f t="shared" si="6"/>
        <v>0.31014966827589163</v>
      </c>
      <c r="L10" s="27">
        <f t="shared" si="6"/>
        <v>0.22090468018989404</v>
      </c>
      <c r="M10" s="27">
        <f t="shared" si="6"/>
        <v>0.10660397645018758</v>
      </c>
      <c r="N10" s="27">
        <f t="shared" si="6"/>
        <v>0.27935990585939297</v>
      </c>
      <c r="O10" s="27">
        <f t="shared" si="6"/>
        <v>0.42276367492038924</v>
      </c>
      <c r="P10" s="27">
        <f t="shared" si="6"/>
        <v>0.20333600685129727</v>
      </c>
      <c r="Q10" s="27">
        <f t="shared" si="6"/>
        <v>0.23152778091853185</v>
      </c>
      <c r="R10" s="27">
        <f t="shared" si="6"/>
        <v>0.46795618987426485</v>
      </c>
      <c r="S10" s="27">
        <f t="shared" si="6"/>
        <v>0.30871042636808321</v>
      </c>
      <c r="T10" s="27">
        <f t="shared" si="6"/>
        <v>0.30378726686741447</v>
      </c>
      <c r="U10" s="27">
        <f t="shared" si="6"/>
        <v>1.625427705266085</v>
      </c>
      <c r="V10" s="27">
        <f t="shared" si="6"/>
        <v>0.44225677339931185</v>
      </c>
      <c r="W10" s="27">
        <f t="shared" si="6"/>
        <v>0.49831113834882401</v>
      </c>
      <c r="X10" s="27">
        <f t="shared" si="6"/>
        <v>0.40793968700183131</v>
      </c>
      <c r="Y10" s="27">
        <f t="shared" si="6"/>
        <v>0.36310814920207179</v>
      </c>
      <c r="Z10" s="27">
        <f t="shared" si="6"/>
        <v>0.60506096800451603</v>
      </c>
      <c r="AA10" s="27">
        <f t="shared" si="6"/>
        <v>8.0693470189707711E-2</v>
      </c>
      <c r="AB10" s="27">
        <f t="shared" si="6"/>
        <v>0.30599590693319084</v>
      </c>
      <c r="AC10" s="27">
        <f t="shared" si="6"/>
        <v>0.1513344097795204</v>
      </c>
      <c r="AD10" s="27">
        <f t="shared" si="6"/>
        <v>0.16503078794415471</v>
      </c>
      <c r="AE10" s="27">
        <f t="shared" si="6"/>
        <v>0.19182704360164693</v>
      </c>
      <c r="AF10" s="27">
        <f t="shared" si="6"/>
        <v>0.40087863270627727</v>
      </c>
      <c r="AG10" s="27">
        <f t="shared" si="6"/>
        <v>0.15458274126405555</v>
      </c>
    </row>
    <row r="11" spans="2:33" ht="15.6" x14ac:dyDescent="0.3">
      <c r="D11" s="15" t="s">
        <v>62</v>
      </c>
      <c r="E11" s="22" t="s">
        <v>127</v>
      </c>
      <c r="F11" s="19">
        <v>2050</v>
      </c>
      <c r="G11" s="20">
        <f>G10*$D$20</f>
        <v>17.305499999999999</v>
      </c>
      <c r="H11" s="38">
        <f t="shared" ref="H11:AG11" si="7">H10*$D$20</f>
        <v>0.26691149398807434</v>
      </c>
      <c r="I11" s="38">
        <f t="shared" si="7"/>
        <v>3.9438419574053447</v>
      </c>
      <c r="J11" s="38">
        <f t="shared" si="7"/>
        <v>0.72342606328176939</v>
      </c>
      <c r="K11" s="38">
        <f t="shared" si="7"/>
        <v>0.46522450241383745</v>
      </c>
      <c r="L11" s="38">
        <f t="shared" si="7"/>
        <v>0.33135702028484104</v>
      </c>
      <c r="M11" s="38">
        <f t="shared" si="7"/>
        <v>0.15990596467528137</v>
      </c>
      <c r="N11" s="38">
        <f t="shared" si="7"/>
        <v>0.41903985878908945</v>
      </c>
      <c r="O11" s="38">
        <f t="shared" si="7"/>
        <v>0.63414551238058392</v>
      </c>
      <c r="P11" s="38">
        <f t="shared" si="7"/>
        <v>0.3050040102769459</v>
      </c>
      <c r="Q11" s="38">
        <f t="shared" si="7"/>
        <v>0.34729167137779776</v>
      </c>
      <c r="R11" s="38">
        <f t="shared" si="7"/>
        <v>0.7019342848113973</v>
      </c>
      <c r="S11" s="38">
        <f t="shared" si="7"/>
        <v>0.46306563955212482</v>
      </c>
      <c r="T11" s="38">
        <f t="shared" si="7"/>
        <v>0.45568090030112174</v>
      </c>
      <c r="U11" s="38">
        <f t="shared" si="7"/>
        <v>2.4381415578991277</v>
      </c>
      <c r="V11" s="38">
        <f t="shared" si="7"/>
        <v>0.66338516009896775</v>
      </c>
      <c r="W11" s="38">
        <f t="shared" si="7"/>
        <v>0.74746670752323596</v>
      </c>
      <c r="X11" s="38">
        <f t="shared" si="7"/>
        <v>0.61190953050274699</v>
      </c>
      <c r="Y11" s="38">
        <f t="shared" si="7"/>
        <v>0.54466222380310769</v>
      </c>
      <c r="Z11" s="38">
        <f t="shared" si="7"/>
        <v>0.90759145200677405</v>
      </c>
      <c r="AA11" s="38">
        <f t="shared" si="7"/>
        <v>0.12104020528456157</v>
      </c>
      <c r="AB11" s="38">
        <f t="shared" si="7"/>
        <v>0.45899386039978629</v>
      </c>
      <c r="AC11" s="38">
        <f t="shared" si="7"/>
        <v>0.22700161466928059</v>
      </c>
      <c r="AD11" s="38">
        <f t="shared" si="7"/>
        <v>0.24754618191623207</v>
      </c>
      <c r="AE11" s="38">
        <f t="shared" si="7"/>
        <v>0.28774056540247039</v>
      </c>
      <c r="AF11" s="38">
        <f t="shared" si="7"/>
        <v>0.60131794905941593</v>
      </c>
      <c r="AG11" s="38">
        <f t="shared" si="7"/>
        <v>0.23187411189608331</v>
      </c>
    </row>
    <row r="12" spans="2:33" x14ac:dyDescent="0.3">
      <c r="D12" s="15" t="s">
        <v>62</v>
      </c>
      <c r="E12" s="15" t="str">
        <f>A32</f>
        <v>TFRAIL</v>
      </c>
      <c r="F12" s="15">
        <v>2018</v>
      </c>
      <c r="G12" s="64">
        <f>C32</f>
        <v>8.8551000000000005E-2</v>
      </c>
      <c r="H12" s="64">
        <f t="shared" ref="H12:AG12" si="8">D32</f>
        <v>0</v>
      </c>
      <c r="I12" s="64">
        <f t="shared" si="8"/>
        <v>2.8462821428571431E-2</v>
      </c>
      <c r="J12" s="64">
        <f t="shared" si="8"/>
        <v>0</v>
      </c>
      <c r="K12" s="64">
        <f t="shared" si="8"/>
        <v>0</v>
      </c>
      <c r="L12" s="64">
        <f t="shared" si="8"/>
        <v>0</v>
      </c>
      <c r="M12" s="64">
        <f t="shared" si="8"/>
        <v>0</v>
      </c>
      <c r="N12" s="64">
        <f t="shared" si="8"/>
        <v>0</v>
      </c>
      <c r="O12" s="64">
        <f t="shared" si="8"/>
        <v>9.4876071428571431E-3</v>
      </c>
      <c r="P12" s="64">
        <f t="shared" si="8"/>
        <v>0</v>
      </c>
      <c r="Q12" s="64">
        <f t="shared" si="8"/>
        <v>0</v>
      </c>
      <c r="R12" s="64">
        <f t="shared" si="8"/>
        <v>0</v>
      </c>
      <c r="S12" s="64">
        <f t="shared" si="8"/>
        <v>0</v>
      </c>
      <c r="T12" s="64">
        <f t="shared" si="8"/>
        <v>0</v>
      </c>
      <c r="U12" s="64">
        <f t="shared" si="8"/>
        <v>0</v>
      </c>
      <c r="V12" s="64">
        <f t="shared" si="8"/>
        <v>0</v>
      </c>
      <c r="W12" s="64">
        <f t="shared" si="8"/>
        <v>0</v>
      </c>
      <c r="X12" s="64">
        <f t="shared" si="8"/>
        <v>0</v>
      </c>
      <c r="Y12" s="64">
        <f t="shared" si="8"/>
        <v>1.5812678571428571E-2</v>
      </c>
      <c r="Z12" s="64">
        <f t="shared" si="8"/>
        <v>0</v>
      </c>
      <c r="AA12" s="64">
        <f t="shared" si="8"/>
        <v>0</v>
      </c>
      <c r="AB12" s="64">
        <f t="shared" si="8"/>
        <v>3.4787892857142858E-2</v>
      </c>
      <c r="AC12" s="64">
        <f t="shared" si="8"/>
        <v>0</v>
      </c>
      <c r="AD12" s="64">
        <f t="shared" si="8"/>
        <v>0</v>
      </c>
      <c r="AE12" s="64">
        <f t="shared" si="8"/>
        <v>0</v>
      </c>
      <c r="AF12" s="64">
        <f t="shared" si="8"/>
        <v>0</v>
      </c>
      <c r="AG12" s="64">
        <f t="shared" si="8"/>
        <v>0</v>
      </c>
    </row>
    <row r="13" spans="2:33" ht="15.6" x14ac:dyDescent="0.3">
      <c r="B13" s="28"/>
      <c r="C13" s="28"/>
      <c r="D13" s="28" t="s">
        <v>62</v>
      </c>
      <c r="E13" s="23" t="s">
        <v>128</v>
      </c>
      <c r="F13" s="21">
        <v>2050</v>
      </c>
      <c r="G13" s="40">
        <f>G12*$D$21</f>
        <v>0.13282650000000001</v>
      </c>
      <c r="H13" s="40">
        <f t="shared" ref="H13:AG13" si="9">H12*$D$21</f>
        <v>0</v>
      </c>
      <c r="I13" s="40">
        <f t="shared" si="9"/>
        <v>4.2694232142857148E-2</v>
      </c>
      <c r="J13" s="40">
        <f t="shared" si="9"/>
        <v>0</v>
      </c>
      <c r="K13" s="40">
        <f t="shared" si="9"/>
        <v>0</v>
      </c>
      <c r="L13" s="40">
        <f t="shared" si="9"/>
        <v>0</v>
      </c>
      <c r="M13" s="40">
        <f t="shared" si="9"/>
        <v>0</v>
      </c>
      <c r="N13" s="40">
        <f t="shared" si="9"/>
        <v>0</v>
      </c>
      <c r="O13" s="40">
        <f t="shared" si="9"/>
        <v>1.4231410714285714E-2</v>
      </c>
      <c r="P13" s="40">
        <f t="shared" si="9"/>
        <v>0</v>
      </c>
      <c r="Q13" s="40">
        <f t="shared" si="9"/>
        <v>0</v>
      </c>
      <c r="R13" s="40">
        <f t="shared" si="9"/>
        <v>0</v>
      </c>
      <c r="S13" s="40">
        <f t="shared" si="9"/>
        <v>0</v>
      </c>
      <c r="T13" s="40">
        <f t="shared" si="9"/>
        <v>0</v>
      </c>
      <c r="U13" s="40">
        <f t="shared" si="9"/>
        <v>0</v>
      </c>
      <c r="V13" s="40">
        <f t="shared" si="9"/>
        <v>0</v>
      </c>
      <c r="W13" s="40">
        <f t="shared" si="9"/>
        <v>0</v>
      </c>
      <c r="X13" s="40">
        <f t="shared" si="9"/>
        <v>0</v>
      </c>
      <c r="Y13" s="40">
        <f t="shared" si="9"/>
        <v>2.3719017857142859E-2</v>
      </c>
      <c r="Z13" s="40">
        <f t="shared" si="9"/>
        <v>0</v>
      </c>
      <c r="AA13" s="40">
        <f t="shared" si="9"/>
        <v>0</v>
      </c>
      <c r="AB13" s="40">
        <f t="shared" si="9"/>
        <v>5.2181839285714286E-2</v>
      </c>
      <c r="AC13" s="40">
        <f t="shared" si="9"/>
        <v>0</v>
      </c>
      <c r="AD13" s="40">
        <f t="shared" si="9"/>
        <v>0</v>
      </c>
      <c r="AE13" s="40">
        <f t="shared" si="9"/>
        <v>0</v>
      </c>
      <c r="AF13" s="40">
        <f t="shared" si="9"/>
        <v>0</v>
      </c>
      <c r="AG13" s="40">
        <f t="shared" si="9"/>
        <v>0</v>
      </c>
    </row>
    <row r="15" spans="2:33" x14ac:dyDescent="0.3">
      <c r="B15" s="15" t="s">
        <v>63</v>
      </c>
    </row>
    <row r="16" spans="2:33" ht="15" thickBot="1" x14ac:dyDescent="0.35">
      <c r="B16" s="17" t="s">
        <v>64</v>
      </c>
      <c r="C16" s="17">
        <v>2018</v>
      </c>
      <c r="D16" s="17">
        <v>2050</v>
      </c>
    </row>
    <row r="17" spans="1:29" x14ac:dyDescent="0.3">
      <c r="B17" s="15" t="s">
        <v>65</v>
      </c>
      <c r="C17" s="15">
        <v>1</v>
      </c>
      <c r="D17" s="15">
        <v>1.5</v>
      </c>
    </row>
    <row r="18" spans="1:29" x14ac:dyDescent="0.3">
      <c r="B18" s="15" t="s">
        <v>66</v>
      </c>
      <c r="C18" s="15">
        <v>1</v>
      </c>
      <c r="D18" s="15">
        <v>1.5</v>
      </c>
    </row>
    <row r="19" spans="1:29" x14ac:dyDescent="0.3">
      <c r="B19" s="15" t="s">
        <v>67</v>
      </c>
      <c r="C19" s="15">
        <v>1</v>
      </c>
      <c r="D19" s="15">
        <v>1.5</v>
      </c>
    </row>
    <row r="20" spans="1:29" x14ac:dyDescent="0.3">
      <c r="B20" s="15" t="s">
        <v>127</v>
      </c>
      <c r="C20" s="15">
        <v>1</v>
      </c>
      <c r="D20" s="15">
        <v>1.5</v>
      </c>
    </row>
    <row r="21" spans="1:29" x14ac:dyDescent="0.3">
      <c r="B21" s="28" t="s">
        <v>128</v>
      </c>
      <c r="C21" s="28">
        <v>1</v>
      </c>
      <c r="D21" s="28">
        <v>1.5</v>
      </c>
    </row>
    <row r="26" spans="1:29" x14ac:dyDescent="0.3">
      <c r="A26" s="65" t="s">
        <v>199</v>
      </c>
      <c r="B26" s="66"/>
      <c r="C26" s="66"/>
      <c r="D26" s="66"/>
      <c r="E26" s="66"/>
      <c r="F26" s="66"/>
      <c r="G26" s="6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spans="1:29" ht="15" thickBot="1" x14ac:dyDescent="0.35">
      <c r="A27" s="67" t="s">
        <v>228</v>
      </c>
      <c r="B27" s="68" t="s">
        <v>229</v>
      </c>
      <c r="C27" s="69" t="s">
        <v>94</v>
      </c>
      <c r="D27" s="69" t="s">
        <v>100</v>
      </c>
      <c r="E27" s="69" t="s">
        <v>105</v>
      </c>
      <c r="F27" s="69" t="s">
        <v>108</v>
      </c>
      <c r="G27" s="69" t="s">
        <v>109</v>
      </c>
      <c r="H27" s="69" t="s">
        <v>110</v>
      </c>
      <c r="I27" s="69" t="s">
        <v>113</v>
      </c>
      <c r="J27" s="69" t="s">
        <v>114</v>
      </c>
      <c r="K27" s="69" t="s">
        <v>116</v>
      </c>
      <c r="L27" s="69" t="s">
        <v>118</v>
      </c>
      <c r="M27" s="69" t="s">
        <v>123</v>
      </c>
      <c r="N27" s="69" t="s">
        <v>124</v>
      </c>
      <c r="O27" s="69" t="s">
        <v>125</v>
      </c>
      <c r="P27" s="69" t="s">
        <v>102</v>
      </c>
      <c r="Q27" s="69" t="s">
        <v>103</v>
      </c>
      <c r="R27" s="69" t="s">
        <v>107</v>
      </c>
      <c r="S27" s="69" t="s">
        <v>112</v>
      </c>
      <c r="T27" s="69" t="s">
        <v>121</v>
      </c>
      <c r="U27" s="69" t="s">
        <v>122</v>
      </c>
      <c r="V27" s="69" t="s">
        <v>106</v>
      </c>
      <c r="W27" s="69" t="s">
        <v>111</v>
      </c>
      <c r="X27" s="69" t="s">
        <v>115</v>
      </c>
      <c r="Y27" s="69" t="s">
        <v>119</v>
      </c>
      <c r="Z27" s="69" t="s">
        <v>120</v>
      </c>
      <c r="AA27" s="69" t="s">
        <v>101</v>
      </c>
      <c r="AB27" s="69" t="s">
        <v>104</v>
      </c>
      <c r="AC27" s="69" t="s">
        <v>117</v>
      </c>
    </row>
    <row r="28" spans="1:29" x14ac:dyDescent="0.3">
      <c r="A28" s="56" t="s">
        <v>65</v>
      </c>
      <c r="B28" s="56" t="s">
        <v>203</v>
      </c>
      <c r="C28" s="70">
        <v>14.556561092397196</v>
      </c>
      <c r="D28" s="70">
        <v>0.19075815329593268</v>
      </c>
      <c r="E28" s="70">
        <v>3.8138683626467009</v>
      </c>
      <c r="F28" s="70">
        <v>0.70334338163959453</v>
      </c>
      <c r="G28" s="70">
        <v>0.3263059331917631</v>
      </c>
      <c r="H28" s="70">
        <v>0.25725946218495216</v>
      </c>
      <c r="I28" s="70">
        <v>0.12926410609378711</v>
      </c>
      <c r="J28" s="70">
        <v>0.37066642356770213</v>
      </c>
      <c r="K28" s="70">
        <v>0.61012642539130313</v>
      </c>
      <c r="L28" s="70">
        <v>0.25256357827040127</v>
      </c>
      <c r="M28" s="70">
        <v>0.28627808516599751</v>
      </c>
      <c r="N28" s="70">
        <v>0.49824919039150339</v>
      </c>
      <c r="O28" s="70">
        <v>0.44072764898712008</v>
      </c>
      <c r="P28" s="70">
        <v>0.38789417997018355</v>
      </c>
      <c r="Q28" s="70">
        <v>1.6403528726430969</v>
      </c>
      <c r="R28" s="70">
        <v>0.50223766282260618</v>
      </c>
      <c r="S28" s="70">
        <v>0.59887772521592175</v>
      </c>
      <c r="T28" s="70">
        <v>0.54597893159747035</v>
      </c>
      <c r="U28" s="70">
        <v>0.36254754715779958</v>
      </c>
      <c r="V28" s="70">
        <v>0.8103180854486004</v>
      </c>
      <c r="W28" s="70">
        <v>0.10383763195644793</v>
      </c>
      <c r="X28" s="70">
        <v>0.43396473286285792</v>
      </c>
      <c r="Y28" s="70">
        <v>0.22701130303232972</v>
      </c>
      <c r="Z28" s="70">
        <v>0.20014421509334299</v>
      </c>
      <c r="AA28" s="70">
        <v>0.22324073939976716</v>
      </c>
      <c r="AB28" s="70">
        <v>0.43304852577361913</v>
      </c>
      <c r="AC28" s="70">
        <v>0.20769618859639608</v>
      </c>
    </row>
    <row r="29" spans="1:29" x14ac:dyDescent="0.3">
      <c r="A29" s="56" t="s">
        <v>66</v>
      </c>
      <c r="B29" s="56" t="s">
        <v>203</v>
      </c>
      <c r="C29" s="70">
        <v>31.276118540280986</v>
      </c>
      <c r="D29" s="70">
        <v>0.43519149385547129</v>
      </c>
      <c r="E29" s="70">
        <v>7.6220930610573197</v>
      </c>
      <c r="F29" s="70">
        <v>1.5519093827676476</v>
      </c>
      <c r="G29" s="70">
        <v>0.73703191607760743</v>
      </c>
      <c r="H29" s="70">
        <v>0.55451713599955721</v>
      </c>
      <c r="I29" s="70">
        <v>0.28568437258778695</v>
      </c>
      <c r="J29" s="70">
        <v>0.76950577172521428</v>
      </c>
      <c r="K29" s="70">
        <v>1.3359499798250478</v>
      </c>
      <c r="L29" s="70">
        <v>0.56616320344762294</v>
      </c>
      <c r="M29" s="70">
        <v>0.63911185847443031</v>
      </c>
      <c r="N29" s="70">
        <v>1.1334816009734383</v>
      </c>
      <c r="O29" s="70">
        <v>0.96185938421931272</v>
      </c>
      <c r="P29" s="70">
        <v>0.8723586108918423</v>
      </c>
      <c r="Q29" s="70">
        <v>3.5254749048173277</v>
      </c>
      <c r="R29" s="70">
        <v>1.1538869884003555</v>
      </c>
      <c r="S29" s="70">
        <v>1.2995736671311431</v>
      </c>
      <c r="T29" s="70">
        <v>1.2604324784412986</v>
      </c>
      <c r="U29" s="70">
        <v>0.79517788054022265</v>
      </c>
      <c r="V29" s="70">
        <v>1.7803554187858515</v>
      </c>
      <c r="W29" s="70">
        <v>0.23239789425769783</v>
      </c>
      <c r="X29" s="70">
        <v>0.98601597898071291</v>
      </c>
      <c r="Y29" s="70">
        <v>0.53090140271719211</v>
      </c>
      <c r="Z29" s="70">
        <v>0.43310682655274862</v>
      </c>
      <c r="AA29" s="70">
        <v>0.47060177269376968</v>
      </c>
      <c r="AB29" s="70">
        <v>0.86668930093951158</v>
      </c>
      <c r="AC29" s="70">
        <v>0.47664625412085693</v>
      </c>
    </row>
    <row r="30" spans="1:29" x14ac:dyDescent="0.3">
      <c r="A30" s="56" t="s">
        <v>67</v>
      </c>
      <c r="B30" s="56" t="s">
        <v>203</v>
      </c>
      <c r="C30" s="70">
        <v>27.131577542973638</v>
      </c>
      <c r="D30" s="70">
        <v>0.373897486374975</v>
      </c>
      <c r="E30" s="70">
        <v>6.6607449340349936</v>
      </c>
      <c r="F30" s="70">
        <v>1.3457957919305057</v>
      </c>
      <c r="G30" s="70">
        <v>0.64805463087287241</v>
      </c>
      <c r="H30" s="70">
        <v>0.48149946813234057</v>
      </c>
      <c r="I30" s="70">
        <v>0.24792998248868531</v>
      </c>
      <c r="J30" s="70">
        <v>0.6736874578715788</v>
      </c>
      <c r="K30" s="70">
        <v>1.145614903113785</v>
      </c>
      <c r="L30" s="70">
        <v>0.49378011021821833</v>
      </c>
      <c r="M30" s="70">
        <v>0.54722173482691427</v>
      </c>
      <c r="N30" s="70">
        <v>0.97262646758485327</v>
      </c>
      <c r="O30" s="70">
        <v>0.83286416374941885</v>
      </c>
      <c r="P30" s="70">
        <v>0.74674766413249039</v>
      </c>
      <c r="Q30" s="70">
        <v>3.0449422514531714</v>
      </c>
      <c r="R30" s="70">
        <v>1.0126394376791288</v>
      </c>
      <c r="S30" s="70">
        <v>1.1217784798314174</v>
      </c>
      <c r="T30" s="70">
        <v>1.0852427647392462</v>
      </c>
      <c r="U30" s="70">
        <v>0.6834292413998585</v>
      </c>
      <c r="V30" s="70">
        <v>1.5527405180508131</v>
      </c>
      <c r="W30" s="70">
        <v>0.20031586047476843</v>
      </c>
      <c r="X30" s="70">
        <v>0.86102306186829458</v>
      </c>
      <c r="Y30" s="70">
        <v>0.4513160972888865</v>
      </c>
      <c r="Z30" s="70">
        <v>0.37617525772313687</v>
      </c>
      <c r="AA30" s="70">
        <v>0.40231788404487256</v>
      </c>
      <c r="AB30" s="70">
        <v>0.74109890371757148</v>
      </c>
      <c r="AC30" s="70">
        <v>0.42809298937083867</v>
      </c>
    </row>
    <row r="31" spans="1:29" x14ac:dyDescent="0.3">
      <c r="A31" s="56" t="s">
        <v>127</v>
      </c>
      <c r="B31" s="56" t="s">
        <v>230</v>
      </c>
      <c r="C31" s="70">
        <v>11.536999999999999</v>
      </c>
      <c r="D31" s="70">
        <v>0.17794099599204954</v>
      </c>
      <c r="E31" s="70">
        <v>2.6292279716035631</v>
      </c>
      <c r="F31" s="70">
        <v>0.48228404218784626</v>
      </c>
      <c r="G31" s="70">
        <v>0.31014966827589163</v>
      </c>
      <c r="H31" s="70">
        <v>0.22090468018989404</v>
      </c>
      <c r="I31" s="70">
        <v>0.10660397645018758</v>
      </c>
      <c r="J31" s="70">
        <v>0.27935990585939297</v>
      </c>
      <c r="K31" s="70">
        <v>0.42276367492038924</v>
      </c>
      <c r="L31" s="70">
        <v>0.20333600685129727</v>
      </c>
      <c r="M31" s="70">
        <v>0.23152778091853185</v>
      </c>
      <c r="N31" s="70">
        <v>0.46795618987426485</v>
      </c>
      <c r="O31" s="70">
        <v>0.30871042636808321</v>
      </c>
      <c r="P31" s="70">
        <v>0.30378726686741447</v>
      </c>
      <c r="Q31" s="70">
        <v>1.625427705266085</v>
      </c>
      <c r="R31" s="70">
        <v>0.44225677339931185</v>
      </c>
      <c r="S31" s="70">
        <v>0.49831113834882401</v>
      </c>
      <c r="T31" s="70">
        <v>0.40793968700183131</v>
      </c>
      <c r="U31" s="70">
        <v>0.36310814920207179</v>
      </c>
      <c r="V31" s="70">
        <v>0.60506096800451603</v>
      </c>
      <c r="W31" s="70">
        <v>8.0693470189707711E-2</v>
      </c>
      <c r="X31" s="70">
        <v>0.30599590693319084</v>
      </c>
      <c r="Y31" s="70">
        <v>0.1513344097795204</v>
      </c>
      <c r="Z31" s="70">
        <v>0.16503078794415471</v>
      </c>
      <c r="AA31" s="70">
        <v>0.19182704360164693</v>
      </c>
      <c r="AB31" s="70">
        <v>0.40087863270627727</v>
      </c>
      <c r="AC31" s="70">
        <v>0.15458274126405555</v>
      </c>
    </row>
    <row r="32" spans="1:29" x14ac:dyDescent="0.3">
      <c r="A32" s="71" t="s">
        <v>128</v>
      </c>
      <c r="B32" s="56" t="s">
        <v>230</v>
      </c>
      <c r="C32" s="70">
        <v>8.8551000000000005E-2</v>
      </c>
      <c r="D32" s="72">
        <v>0</v>
      </c>
      <c r="E32" s="70">
        <v>2.8462821428571431E-2</v>
      </c>
      <c r="F32" s="72">
        <v>0</v>
      </c>
      <c r="G32" s="72">
        <v>0</v>
      </c>
      <c r="H32" s="72">
        <v>0</v>
      </c>
      <c r="I32" s="72">
        <v>0</v>
      </c>
      <c r="J32" s="72">
        <v>0</v>
      </c>
      <c r="K32" s="70">
        <v>9.4876071428571431E-3</v>
      </c>
      <c r="L32" s="72">
        <v>0</v>
      </c>
      <c r="M32" s="72">
        <v>0</v>
      </c>
      <c r="N32" s="72">
        <v>0</v>
      </c>
      <c r="O32" s="72">
        <v>0</v>
      </c>
      <c r="P32" s="72">
        <v>0</v>
      </c>
      <c r="Q32" s="72">
        <v>0</v>
      </c>
      <c r="R32" s="72">
        <v>0</v>
      </c>
      <c r="S32" s="72">
        <v>0</v>
      </c>
      <c r="T32" s="72">
        <v>0</v>
      </c>
      <c r="U32" s="70">
        <v>1.5812678571428571E-2</v>
      </c>
      <c r="V32" s="72">
        <v>0</v>
      </c>
      <c r="W32" s="72">
        <v>0</v>
      </c>
      <c r="X32" s="70">
        <v>3.4787892857142858E-2</v>
      </c>
      <c r="Y32" s="72">
        <v>0</v>
      </c>
      <c r="Z32" s="72">
        <v>0</v>
      </c>
      <c r="AA32" s="72">
        <v>0</v>
      </c>
      <c r="AB32" s="72">
        <v>0</v>
      </c>
      <c r="AC32" s="72">
        <v>0</v>
      </c>
    </row>
    <row r="33" spans="1:29" x14ac:dyDescent="0.3">
      <c r="A33" s="71" t="s">
        <v>231</v>
      </c>
      <c r="B33" s="56" t="s">
        <v>232</v>
      </c>
      <c r="C33" s="73">
        <v>7.7245727925227738</v>
      </c>
      <c r="D33" s="73">
        <v>9.2353600579585152E-2</v>
      </c>
      <c r="E33" s="73">
        <v>2.1856505115455191</v>
      </c>
      <c r="F33" s="73">
        <v>0.36094016622215996</v>
      </c>
      <c r="G33" s="73">
        <v>0.16097155365547308</v>
      </c>
      <c r="H33" s="73">
        <v>0.13739325701343924</v>
      </c>
      <c r="I33" s="73">
        <v>6.6303111018221464E-2</v>
      </c>
      <c r="J33" s="73">
        <v>0.20907225210952107</v>
      </c>
      <c r="K33" s="73">
        <v>0.31639527280693819</v>
      </c>
      <c r="L33" s="73">
        <v>0.12646629408390778</v>
      </c>
      <c r="M33" s="73">
        <v>0.14400037102946978</v>
      </c>
      <c r="N33" s="73">
        <v>0.24287511041201165</v>
      </c>
      <c r="O33" s="73">
        <v>0.23103810796296309</v>
      </c>
      <c r="P33" s="73">
        <v>0.19274182814699234</v>
      </c>
      <c r="Q33" s="73">
        <v>0.88062626360286367</v>
      </c>
      <c r="R33" s="73">
        <v>0.23960643014137542</v>
      </c>
      <c r="S33" s="73">
        <v>0.3161600576013589</v>
      </c>
      <c r="T33" s="73">
        <v>0.25882270135028718</v>
      </c>
      <c r="U33" s="73">
        <v>0.18845766705778619</v>
      </c>
      <c r="V33" s="73">
        <v>0.41861493463020066</v>
      </c>
      <c r="W33" s="73">
        <v>5.1980938259190375E-2</v>
      </c>
      <c r="X33" s="73">
        <v>0.21170504023817749</v>
      </c>
      <c r="Y33" s="73">
        <v>0.10470158778558181</v>
      </c>
      <c r="Z33" s="73">
        <v>0.10630916205267886</v>
      </c>
      <c r="AA33" s="73">
        <v>0.1235707137945352</v>
      </c>
      <c r="AB33" s="73">
        <v>0.25823709659708632</v>
      </c>
      <c r="AC33" s="73">
        <v>9.9578762825448142E-2</v>
      </c>
    </row>
    <row r="34" spans="1:29" x14ac:dyDescent="0.3">
      <c r="A34" s="71" t="s">
        <v>233</v>
      </c>
      <c r="B34" s="56" t="s">
        <v>232</v>
      </c>
      <c r="C34" s="73">
        <v>3.513299808727715</v>
      </c>
      <c r="D34" s="73">
        <v>4.2004379525771122E-2</v>
      </c>
      <c r="E34" s="73">
        <v>0.99408028513777069</v>
      </c>
      <c r="F34" s="73">
        <v>0.16416325549782509</v>
      </c>
      <c r="G34" s="73">
        <v>7.3213282321037743E-2</v>
      </c>
      <c r="H34" s="73">
        <v>6.2489372105217399E-2</v>
      </c>
      <c r="I34" s="73">
        <v>3.0156063450376649E-2</v>
      </c>
      <c r="J34" s="73">
        <v>9.5090501840783506E-2</v>
      </c>
      <c r="K34" s="73">
        <v>0.14390329165011773</v>
      </c>
      <c r="L34" s="73">
        <v>5.7519557229829314E-2</v>
      </c>
      <c r="M34" s="73">
        <v>6.5494427922832554E-2</v>
      </c>
      <c r="N34" s="73">
        <v>0.11046475991283469</v>
      </c>
      <c r="O34" s="73">
        <v>0.10508103973087109</v>
      </c>
      <c r="P34" s="73">
        <v>8.766307809515822E-2</v>
      </c>
      <c r="Q34" s="73">
        <v>0.40052753292342302</v>
      </c>
      <c r="R34" s="73">
        <v>0.10897809468511692</v>
      </c>
      <c r="S34" s="73">
        <v>0.1437963107776517</v>
      </c>
      <c r="T34" s="73">
        <v>0.11771806306603248</v>
      </c>
      <c r="U34" s="73">
        <v>8.5714550618035304E-2</v>
      </c>
      <c r="V34" s="73">
        <v>0.19039496542649909</v>
      </c>
      <c r="W34" s="73">
        <v>2.3642035015875255E-2</v>
      </c>
      <c r="X34" s="73">
        <v>9.6287949813282744E-2</v>
      </c>
      <c r="Y34" s="73">
        <v>4.7620506430678201E-2</v>
      </c>
      <c r="Z34" s="73">
        <v>4.8351665359049577E-2</v>
      </c>
      <c r="AA34" s="73">
        <v>5.6202585799816289E-2</v>
      </c>
      <c r="AB34" s="73">
        <v>0.11745171758354803</v>
      </c>
      <c r="AC34" s="73">
        <v>4.529053680827981E-2</v>
      </c>
    </row>
    <row r="35" spans="1:29" x14ac:dyDescent="0.3">
      <c r="A35" s="56" t="s">
        <v>234</v>
      </c>
      <c r="B35" s="56" t="s">
        <v>232</v>
      </c>
      <c r="C35" s="73">
        <v>22.296388375177408</v>
      </c>
      <c r="D35" s="73">
        <v>0.26657160229775501</v>
      </c>
      <c r="E35" s="73">
        <v>6.3087129821594452</v>
      </c>
      <c r="F35" s="73">
        <v>1.0418261750449602</v>
      </c>
      <c r="G35" s="73">
        <v>0.46463207403939483</v>
      </c>
      <c r="H35" s="73">
        <v>0.39657512470689521</v>
      </c>
      <c r="I35" s="73">
        <v>0.19137885724576939</v>
      </c>
      <c r="J35" s="73">
        <v>0.60347106004608764</v>
      </c>
      <c r="K35" s="73">
        <v>0.91325074823584851</v>
      </c>
      <c r="L35" s="73">
        <v>0.36503528220921938</v>
      </c>
      <c r="M35" s="73">
        <v>0.41564605381809372</v>
      </c>
      <c r="N35" s="73">
        <v>0.7010404243522883</v>
      </c>
      <c r="O35" s="73">
        <v>0.66687382240669146</v>
      </c>
      <c r="P35" s="73">
        <v>0.55633454068383958</v>
      </c>
      <c r="Q35" s="73">
        <v>2.5418603350695159</v>
      </c>
      <c r="R35" s="73">
        <v>0.69160562883078947</v>
      </c>
      <c r="S35" s="73">
        <v>0.91257181754075312</v>
      </c>
      <c r="T35" s="73">
        <v>0.74707192547976031</v>
      </c>
      <c r="U35" s="73">
        <v>0.54396863747179069</v>
      </c>
      <c r="V35" s="73">
        <v>1.2082999814823661</v>
      </c>
      <c r="W35" s="73">
        <v>0.15003900133543985</v>
      </c>
      <c r="X35" s="73">
        <v>0.61107040155050096</v>
      </c>
      <c r="Y35" s="73">
        <v>0.30221312264993849</v>
      </c>
      <c r="Z35" s="73">
        <v>0.3068532627798668</v>
      </c>
      <c r="AA35" s="73">
        <v>0.35667741123856156</v>
      </c>
      <c r="AB35" s="73">
        <v>0.74538162216300519</v>
      </c>
      <c r="AC35" s="73">
        <v>0.28742648033882506</v>
      </c>
    </row>
    <row r="36" spans="1:29" x14ac:dyDescent="0.3">
      <c r="A36" s="56" t="s">
        <v>235</v>
      </c>
      <c r="B36" s="56" t="s">
        <v>232</v>
      </c>
      <c r="C36" s="74">
        <v>0.2334932002865788</v>
      </c>
      <c r="D36" s="73">
        <v>0</v>
      </c>
      <c r="E36" s="73">
        <v>0.13599128494106466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0</v>
      </c>
      <c r="P36" s="73">
        <v>4.7489540821759567E-2</v>
      </c>
      <c r="Q36" s="73">
        <v>4.7056267691773237E-4</v>
      </c>
      <c r="R36" s="73">
        <v>4.7235778638893708E-2</v>
      </c>
      <c r="S36" s="73">
        <v>0</v>
      </c>
      <c r="T36" s="73">
        <v>0</v>
      </c>
      <c r="U36" s="73">
        <v>0</v>
      </c>
      <c r="V36" s="73">
        <v>0</v>
      </c>
      <c r="W36" s="73">
        <v>0</v>
      </c>
      <c r="X36" s="73">
        <v>9.4112535383546466E-5</v>
      </c>
      <c r="Y36" s="73">
        <v>0</v>
      </c>
      <c r="Z36" s="73">
        <v>0</v>
      </c>
      <c r="AA36" s="73">
        <v>0</v>
      </c>
      <c r="AB36" s="73">
        <v>0</v>
      </c>
      <c r="AC36" s="73">
        <v>0</v>
      </c>
    </row>
    <row r="37" spans="1:29" x14ac:dyDescent="0.3">
      <c r="A37" s="61" t="s">
        <v>236</v>
      </c>
      <c r="B37" s="61" t="s">
        <v>232</v>
      </c>
      <c r="C37" s="75">
        <v>45.935836654432045</v>
      </c>
      <c r="D37" s="76">
        <v>0</v>
      </c>
      <c r="E37" s="75">
        <v>40.411547456014475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75">
        <v>2.3928132767411885</v>
      </c>
      <c r="Q37" s="75">
        <v>2.2124403851853933</v>
      </c>
      <c r="R37" s="75">
        <v>0.2411025265315139</v>
      </c>
      <c r="S37" s="75">
        <v>0</v>
      </c>
      <c r="T37" s="75">
        <v>0</v>
      </c>
      <c r="U37" s="75">
        <v>0</v>
      </c>
      <c r="V37" s="75">
        <v>0</v>
      </c>
      <c r="W37" s="75">
        <v>0</v>
      </c>
      <c r="X37" s="75">
        <v>0.68832808501139164</v>
      </c>
      <c r="Y37" s="75">
        <v>0</v>
      </c>
      <c r="Z37" s="75">
        <v>0</v>
      </c>
      <c r="AA37" s="75">
        <v>0</v>
      </c>
      <c r="AB37" s="75">
        <v>0</v>
      </c>
      <c r="AC37" s="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2020-11-19T12:13:41Z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68416774272918</vt:r8>
  </property>
</Properties>
</file>