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1A92E1CA-9F85-4593-9E8D-486EF62C393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64" i="17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L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P56" i="18"/>
  <c r="CL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L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CJ67" i="17"/>
  <c r="CJ68" i="17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BH61" i="17"/>
  <c r="CM61" i="17" s="1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BH39" i="17"/>
  <c r="CM39" i="17" s="1"/>
  <c r="BH38" i="17"/>
  <c r="CM38" i="17" s="1"/>
  <c r="BH37" i="17"/>
  <c r="CM37" i="17" s="1"/>
  <c r="BH36" i="17"/>
  <c r="CM36" i="17" s="1"/>
  <c r="BH35" i="17"/>
  <c r="CM35" i="17" s="1"/>
  <c r="BH34" i="17"/>
  <c r="CM34" i="17" s="1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<sst xmlns="http://schemas.openxmlformats.org/spreadsheetml/2006/main" count="901" uniqueCount="108">
  <si>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</si>
  <si>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</si>
  <si>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</si>
  <si>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</si>
  <si>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</si>
  <si>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</si>
  <si>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</si>
  <si>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</si>
  <si>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</si>
  <si>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</si>
  <si>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</si>
  <si>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</si>
  <si>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</si>
  <si>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</si>
  <si>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</si>
  <si>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</si>
  <si>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</si>
  <si>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</si>
  <si>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</si>
  <si>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</si>
  <si>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</si>
  <si>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</si>
  <si>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</si>
  <si>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</si>
  <si>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</si>
  <si>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</si>
  <si>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</si>
  <si>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</si>
  <si>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</si>
  <si>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</si>
  <si>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</si>
  <si>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</si>
  <si>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</si>
  <si>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</si>
  <si>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</si>
  <si>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</si>
  <si>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</si>
  <si>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</si>
  <si>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</si>
  <si>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</si>
  <si>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</si>
  <si>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</si>
  <si>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</si>
  <si>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</si>
  <si>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</si>
  <si>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</si>
  <si>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</si>
  <si>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</si>
  <si>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</si>
  <si>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</si>
  <si>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</si>
  <si>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</si>
  <si>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</si>
  <si>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</si>
  <si>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</si>
  <si>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</si>
  <si>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</si>
  <si>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</si>
  <si>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</si>
  <si>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</si>
  <si>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</si>
  <si>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</si>
  <si>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</si>
  <si>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</si>
  <si>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</si>
  <si>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</si>
  <si>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</si>
  <si>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</si>
  <si>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</si>
  <si>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</si>
  <si>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</si>
  <si>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</si>
  <si>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</si>
  <si>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</si>
  <si>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</si>
  <si>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</si>
  <si>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</si>
  <si>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</si>
  <si>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</si>
  <si>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</si>
  <si>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</si>
  <si>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</si>
  <si>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</si>
  <si>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</si>
  <si>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</si>
  <si>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</si>
  <si>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</si>
  <si>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</si>
  <si>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</si>
  <si>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</si>
  <si>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</si>
  <si>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</si>
  <si>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</si>
  <si>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</si>
  <si>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</si>
  <si>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</si>
  <si>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</si>
  <si>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</si>
  <si>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</si>
  <si>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</si>
  <si>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</si>
  <si>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</si>
  <si>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</si>
  <si>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DeAct~TFM_INS-TS</t>
  </si>
  <si>
    <t>€14/GJ</t>
  </si>
  <si>
    <t>Curr</t>
  </si>
  <si>
    <t>EUR14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</si>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</sst>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7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7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O68"/>
  <sheetViews>
    <sheetView tabSelected="1" zoomScale="85" zoomScaleNormal="85" workbookViewId="0">
      <selection activeCell="N21" sqref="N21"/>
    </sheetView>
  </sheetViews>
  <sheetFormatPr defaultColWidth="9.1328125" defaultRowHeight="14.25" x14ac:dyDescent="0.45"/>
  <cols>
    <col min="1" max="1" width="19.265625" style="52" customWidth="1"/>
    <col min="2" max="2" width="12.3984375" style="52" customWidth="1"/>
    <col min="3" max="58" width="9.1328125" style="52"/>
    <col min="59" max="59" width="14.86328125" style="52" customWidth="1"/>
    <col min="60" max="60" width="22.3984375" style="52" bestFit="1" customWidth="1"/>
    <col min="61" max="61" width="9.86328125" style="52" bestFit="1" customWidth="1"/>
    <col min="62" max="62" width="9.1328125" style="52"/>
    <col min="63" max="63" width="9.86328125" style="52" customWidth="1"/>
    <col min="64" max="88" width="9" style="2" customWidth="1"/>
    <col min="89" max="89" width="9.1328125" style="52"/>
    <col min="90" max="90" width="17.265625" style="52" customWidth="1"/>
    <col min="91" max="91" width="21.1328125" style="52" bestFit="1" customWidth="1"/>
    <col min="92" max="92" width="9.265625" style="52" bestFit="1" customWidth="1"/>
    <col min="93" max="93" width="9.265625" style="52" customWidth="1"/>
    <col min="94" max="94" width="8.86328125" style="52" bestFit="1" customWidth="1"/>
    <col min="95" max="95" width="9.1328125" style="52"/>
    <col min="96" max="119" width="8.86328125" style="2" customWidth="1"/>
    <col min="120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L4" s="31" t="s">
        <v>90</v>
      </c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0"/>
        <v>MINBIOMSW11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0"/>
        <v>MINBIOMSW21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30"/>
      <c r="D22" s="30"/>
      <c r="E22" s="30"/>
      <c r="F22" s="30"/>
      <c r="G22" s="30"/>
      <c r="H22" s="30"/>
      <c r="BD22" s="32"/>
    </row>
    <row r="23" spans="1:119" ht="14.65" thickBot="1" x14ac:dyDescent="0.5">
      <c r="A23" s="23" t="s">
        <v>53</v>
      </c>
      <c r="AD23" s="56" t="s">
        <v>54</v>
      </c>
      <c r="BD23" s="32"/>
    </row>
    <row r="24" spans="1:119" x14ac:dyDescent="0.4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L26" s="31" t="s">
        <v>90</v>
      </c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4">BG28</f>
        <v>ABIOFRSR2</v>
      </c>
      <c r="CM28" s="52" t="str">
        <f t="shared" ref="CM28:CM43" si="5">BH28</f>
        <v>Forest thinnings - Me</v>
      </c>
      <c r="CN28" s="15" t="s">
        <v>107</v>
      </c>
      <c r="CO28" s="15" t="s">
        <v>106</v>
      </c>
      <c r="CP28" s="52" t="str">
        <f t="shared" ref="CP28:CP43" si="6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4"/>
        <v>MINBIOWOO12</v>
      </c>
      <c r="CM29" s="52" t="str">
        <f t="shared" si="5"/>
        <v>Sawmill residues - Me</v>
      </c>
      <c r="CN29" s="15" t="s">
        <v>6</v>
      </c>
      <c r="CO29" s="15" t="s">
        <v>106</v>
      </c>
      <c r="CP29" s="52" t="str">
        <f t="shared" si="6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4"/>
        <v>MINBIOWOO22</v>
      </c>
      <c r="CM30" s="52" t="str">
        <f t="shared" si="5"/>
        <v>PCRW - Me</v>
      </c>
      <c r="CN30" s="15" t="s">
        <v>6</v>
      </c>
      <c r="CO30" s="15" t="s">
        <v>106</v>
      </c>
      <c r="CP30" s="52" t="str">
        <f t="shared" si="6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4"/>
        <v>MINBIOMSW12</v>
      </c>
      <c r="CM31" s="52" t="str">
        <f t="shared" si="5"/>
        <v>Solid BMSW - Me</v>
      </c>
      <c r="CN31" s="15" t="s">
        <v>6</v>
      </c>
      <c r="CO31" s="15" t="s">
        <v>106</v>
      </c>
      <c r="CP31" s="52" t="str">
        <f t="shared" si="6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4"/>
        <v>MINBIOAGRW42</v>
      </c>
      <c r="CM32" s="52" t="str">
        <f t="shared" si="5"/>
        <v>Tallow - Me</v>
      </c>
      <c r="CN32" s="15" t="s">
        <v>6</v>
      </c>
      <c r="CO32" s="15" t="s">
        <v>106</v>
      </c>
      <c r="CP32" s="52" t="str">
        <f t="shared" si="6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4"/>
        <v>MINBIORVO2</v>
      </c>
      <c r="CM33" s="52" t="str">
        <f t="shared" si="5"/>
        <v>RVO - Me</v>
      </c>
      <c r="CN33" s="15" t="s">
        <v>6</v>
      </c>
      <c r="CO33" s="15" t="s">
        <v>106</v>
      </c>
      <c r="CP33" s="52" t="str">
        <f t="shared" si="6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4"/>
        <v>MINBIOAGRW12</v>
      </c>
      <c r="CM34" s="52" t="str">
        <f t="shared" si="5"/>
        <v>Straw - Me</v>
      </c>
      <c r="CN34" s="15" t="s">
        <v>6</v>
      </c>
      <c r="CO34" s="15" t="s">
        <v>106</v>
      </c>
      <c r="CP34" s="52" t="str">
        <f t="shared" si="6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4"/>
        <v>MINBIOAGRW22</v>
      </c>
      <c r="CM35" s="52" t="str">
        <f t="shared" si="5"/>
        <v>Cattle waste - Me</v>
      </c>
      <c r="CN35" s="15" t="s">
        <v>6</v>
      </c>
      <c r="CO35" s="15" t="s">
        <v>106</v>
      </c>
      <c r="CP35" s="52" t="str">
        <f t="shared" si="6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4"/>
        <v>MINBIOAGRW32</v>
      </c>
      <c r="CM36" s="52" t="str">
        <f t="shared" si="5"/>
        <v>Pig waste - Me</v>
      </c>
      <c r="CN36" s="15" t="s">
        <v>6</v>
      </c>
      <c r="CO36" s="15" t="s">
        <v>106</v>
      </c>
      <c r="CP36" s="52" t="str">
        <f t="shared" si="6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4"/>
        <v>MINBIOMSW22</v>
      </c>
      <c r="CM37" s="52" t="str">
        <f t="shared" si="5"/>
        <v>BMSW - Me</v>
      </c>
      <c r="CN37" s="15" t="s">
        <v>6</v>
      </c>
      <c r="CO37" s="15" t="s">
        <v>106</v>
      </c>
      <c r="CP37" s="52" t="str">
        <f t="shared" si="6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4"/>
        <v>ABIOCRP42</v>
      </c>
      <c r="CM38" s="52" t="str">
        <f t="shared" si="5"/>
        <v>Willow - Me</v>
      </c>
      <c r="CN38" s="15" t="s">
        <v>107</v>
      </c>
      <c r="CO38" s="15" t="s">
        <v>106</v>
      </c>
      <c r="CP38" s="52" t="str">
        <f t="shared" si="6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4"/>
        <v>ABIOCRP32</v>
      </c>
      <c r="CM39" s="52" t="str">
        <f t="shared" si="5"/>
        <v>Miscanthus - Me</v>
      </c>
      <c r="CN39" s="15" t="s">
        <v>107</v>
      </c>
      <c r="CO39" s="15" t="s">
        <v>106</v>
      </c>
      <c r="CP39" s="52" t="str">
        <f t="shared" si="6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4"/>
        <v>ABIOCRP12</v>
      </c>
      <c r="CM40" s="52" t="str">
        <f t="shared" si="5"/>
        <v>Wheat - Me</v>
      </c>
      <c r="CN40" s="15" t="s">
        <v>107</v>
      </c>
      <c r="CO40" s="15" t="s">
        <v>106</v>
      </c>
      <c r="CP40" s="52" t="str">
        <f t="shared" si="6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4"/>
        <v>ABIOCRP22</v>
      </c>
      <c r="CM41" s="52" t="str">
        <f t="shared" si="5"/>
        <v>OSR - Me</v>
      </c>
      <c r="CN41" s="15" t="s">
        <v>107</v>
      </c>
      <c r="CO41" s="15" t="s">
        <v>106</v>
      </c>
      <c r="CP41" s="52" t="str">
        <f t="shared" si="6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4"/>
        <v>ABIOGAS12</v>
      </c>
      <c r="CM42" s="52" t="str">
        <f t="shared" si="5"/>
        <v>Crops Anaerobic - Me</v>
      </c>
      <c r="CN42" s="15" t="s">
        <v>107</v>
      </c>
      <c r="CO42" s="15" t="s">
        <v>106</v>
      </c>
      <c r="CP42" s="52" t="str">
        <f t="shared" si="6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4"/>
        <v>MINBIOINDW12</v>
      </c>
      <c r="CM43" s="52" t="str">
        <f t="shared" si="5"/>
        <v>Industrial Food - Me</v>
      </c>
      <c r="CN43" s="15" t="s">
        <v>6</v>
      </c>
      <c r="CO43" s="15" t="s">
        <v>106</v>
      </c>
      <c r="CP43" s="52" t="str">
        <f t="shared" si="6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BD44" s="32"/>
    </row>
    <row r="45" spans="1:119" ht="14.65" thickBot="1" x14ac:dyDescent="0.5">
      <c r="A45" s="56" t="s">
        <v>72</v>
      </c>
      <c r="AD45" s="56" t="s">
        <v>73</v>
      </c>
      <c r="BD45" s="32"/>
    </row>
    <row r="46" spans="1:119" x14ac:dyDescent="0.4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L48" s="31" t="s">
        <v>90</v>
      </c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 t="shared" ref="CL50:CL65" si="8">BG50</f>
        <v>ABIOFRSR3</v>
      </c>
      <c r="CM50" s="52" t="str">
        <f t="shared" ref="CM50:CM65" si="9">BH50</f>
        <v>Forest thinnings - Hi</v>
      </c>
      <c r="CN50" s="15" t="s">
        <v>107</v>
      </c>
      <c r="CO50" s="15" t="s">
        <v>106</v>
      </c>
      <c r="CP50" s="52" t="str">
        <f t="shared" ref="CP50:CP65" si="10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8"/>
        <v>MINBIOWOO13</v>
      </c>
      <c r="CM51" s="52" t="str">
        <f t="shared" si="9"/>
        <v>Sawmill residues - Hi</v>
      </c>
      <c r="CN51" s="15" t="s">
        <v>6</v>
      </c>
      <c r="CO51" s="15" t="s">
        <v>106</v>
      </c>
      <c r="CP51" s="52" t="str">
        <f t="shared" si="10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8"/>
        <v>MINBIOWOO23</v>
      </c>
      <c r="CM52" s="52" t="str">
        <f t="shared" si="9"/>
        <v>PCRW - Hi</v>
      </c>
      <c r="CN52" s="15" t="s">
        <v>6</v>
      </c>
      <c r="CO52" s="15" t="s">
        <v>106</v>
      </c>
      <c r="CP52" s="52" t="str">
        <f t="shared" si="10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8"/>
        <v>MINBIOMSW13</v>
      </c>
      <c r="CM53" s="52" t="str">
        <f t="shared" si="9"/>
        <v>Solid BMSW - Hi</v>
      </c>
      <c r="CN53" s="15" t="s">
        <v>6</v>
      </c>
      <c r="CO53" s="15" t="s">
        <v>106</v>
      </c>
      <c r="CP53" s="52" t="str">
        <f t="shared" si="10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8"/>
        <v>MINBIOAGRW43</v>
      </c>
      <c r="CM54" s="52" t="str">
        <f t="shared" si="9"/>
        <v>Tallow - Hi</v>
      </c>
      <c r="CN54" s="15" t="s">
        <v>6</v>
      </c>
      <c r="CO54" s="15" t="s">
        <v>106</v>
      </c>
      <c r="CP54" s="52" t="str">
        <f t="shared" si="10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8"/>
        <v>MINBIORVO3</v>
      </c>
      <c r="CM55" s="52" t="str">
        <f t="shared" si="9"/>
        <v>RVO - Hi</v>
      </c>
      <c r="CN55" s="15" t="s">
        <v>6</v>
      </c>
      <c r="CO55" s="15" t="s">
        <v>106</v>
      </c>
      <c r="CP55" s="52" t="str">
        <f t="shared" si="10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8"/>
        <v>MINBIOAGRW13</v>
      </c>
      <c r="CM56" s="52" t="str">
        <f t="shared" si="9"/>
        <v>Straw - Hi</v>
      </c>
      <c r="CN56" s="15" t="s">
        <v>6</v>
      </c>
      <c r="CO56" s="15" t="s">
        <v>106</v>
      </c>
      <c r="CP56" s="52" t="str">
        <f t="shared" si="10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8"/>
        <v>MINBIOAGRW23</v>
      </c>
      <c r="CM57" s="52" t="str">
        <f t="shared" si="9"/>
        <v>Cattle waste - Hi</v>
      </c>
      <c r="CN57" s="15" t="s">
        <v>6</v>
      </c>
      <c r="CO57" s="15" t="s">
        <v>106</v>
      </c>
      <c r="CP57" s="52" t="str">
        <f t="shared" si="10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8"/>
        <v>MINBIOAGRW33</v>
      </c>
      <c r="CM58" s="52" t="str">
        <f t="shared" si="9"/>
        <v>Pig waste - Hi</v>
      </c>
      <c r="CN58" s="15" t="s">
        <v>6</v>
      </c>
      <c r="CO58" s="15" t="s">
        <v>106</v>
      </c>
      <c r="CP58" s="52" t="str">
        <f t="shared" si="10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8"/>
        <v>MINBIOMSW23</v>
      </c>
      <c r="CM59" s="52" t="str">
        <f t="shared" si="9"/>
        <v>BMSW - Hi</v>
      </c>
      <c r="CN59" s="15" t="s">
        <v>6</v>
      </c>
      <c r="CO59" s="15" t="s">
        <v>106</v>
      </c>
      <c r="CP59" s="52" t="str">
        <f t="shared" si="10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8"/>
        <v>ABIOCRP43</v>
      </c>
      <c r="CM60" s="52" t="str">
        <f t="shared" si="9"/>
        <v>Willow - Hi</v>
      </c>
      <c r="CN60" s="15" t="s">
        <v>107</v>
      </c>
      <c r="CO60" s="15" t="s">
        <v>106</v>
      </c>
      <c r="CP60" s="52" t="str">
        <f t="shared" si="10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8"/>
        <v>ABIOCRP33</v>
      </c>
      <c r="CM61" s="52" t="str">
        <f t="shared" si="9"/>
        <v>Miscanthus - Hi</v>
      </c>
      <c r="CN61" s="15" t="s">
        <v>107</v>
      </c>
      <c r="CO61" s="15" t="s">
        <v>106</v>
      </c>
      <c r="CP61" s="52" t="str">
        <f t="shared" si="10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8"/>
        <v>ABIOCRP13</v>
      </c>
      <c r="CM62" s="52" t="str">
        <f t="shared" si="9"/>
        <v>Wheat - Hi</v>
      </c>
      <c r="CN62" s="15" t="s">
        <v>107</v>
      </c>
      <c r="CO62" s="15" t="s">
        <v>106</v>
      </c>
      <c r="CP62" s="52" t="str">
        <f t="shared" si="10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8"/>
        <v>ABIOCRP23</v>
      </c>
      <c r="CM63" s="52" t="str">
        <f t="shared" si="9"/>
        <v>OSR - Hi</v>
      </c>
      <c r="CN63" s="15" t="s">
        <v>107</v>
      </c>
      <c r="CO63" s="15" t="s">
        <v>106</v>
      </c>
      <c r="CP63" s="52" t="str">
        <f t="shared" si="10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8"/>
        <v>ABIOGAS13</v>
      </c>
      <c r="CM64" s="52" t="str">
        <f t="shared" si="9"/>
        <v>Crops Anaerobic - Hi</v>
      </c>
      <c r="CN64" s="15" t="s">
        <v>107</v>
      </c>
      <c r="CO64" s="15" t="s">
        <v>106</v>
      </c>
      <c r="CP64" s="52" t="str">
        <f t="shared" si="10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8"/>
        <v>MINBIOINDW13</v>
      </c>
      <c r="CM65" s="52" t="str">
        <f t="shared" si="9"/>
        <v>Industrial Food - Hi</v>
      </c>
      <c r="CN65" s="15" t="s">
        <v>6</v>
      </c>
      <c r="CO65" s="15" t="s">
        <v>106</v>
      </c>
      <c r="CP65" s="52" t="str">
        <f t="shared" si="10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 x14ac:dyDescent="0.45">
      <c r="CJ67" s="66">
        <f>SUM(CJ6:CJ21,CJ28:CJ43,CJ50:CJ65)</f>
        <v>155.46564495117042</v>
      </c>
      <c r="CK67" s="52" t="s">
        <v>1</v>
      </c>
    </row>
    <row r="68" spans="1:119" x14ac:dyDescent="0.4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zoomScale="85" zoomScaleNormal="85" workbookViewId="0">
      <selection sqref="A1:XFD1048576"/>
    </sheetView>
  </sheetViews>
  <sheetFormatPr defaultColWidth="9.1328125" defaultRowHeight="14.25" x14ac:dyDescent="0.45"/>
  <cols>
    <col min="1" max="1" width="25.73046875" style="52" customWidth="1"/>
    <col min="2" max="2" width="13" style="52" bestFit="1" customWidth="1"/>
    <col min="3" max="12" width="9.3984375" style="52" customWidth="1"/>
    <col min="13" max="28" width="11" style="52" customWidth="1"/>
    <col min="29" max="58" width="9.1328125" style="52"/>
    <col min="59" max="59" width="18.265625" style="52" customWidth="1"/>
    <col min="60" max="60" width="23.59765625" style="52" bestFit="1" customWidth="1"/>
    <col min="61" max="61" width="9.86328125" style="52" bestFit="1" customWidth="1"/>
    <col min="62" max="62" width="9.3984375" style="52" bestFit="1" customWidth="1"/>
    <col min="63" max="63" width="5.73046875" style="52" bestFit="1" customWidth="1"/>
    <col min="64" max="89" width="9.1328125" style="52"/>
    <col min="90" max="90" width="17.1328125" style="52" customWidth="1"/>
    <col min="91" max="91" width="23.59765625" style="52" bestFit="1" customWidth="1"/>
    <col min="92" max="92" width="9.86328125" style="52" bestFit="1" customWidth="1"/>
    <col min="93" max="93" width="9.86328125" style="52" customWidth="1"/>
    <col min="94" max="94" width="9.3984375" style="52" bestFit="1" customWidth="1"/>
    <col min="95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103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4.65" thickBot="1" x14ac:dyDescent="0.5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4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103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107</v>
      </c>
      <c r="CO28" s="15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107</v>
      </c>
      <c r="CO38" s="15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107</v>
      </c>
      <c r="CO39" s="15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107</v>
      </c>
      <c r="CO40" s="15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107</v>
      </c>
      <c r="CO41" s="15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107</v>
      </c>
      <c r="CO42" s="15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4.65" thickBot="1" x14ac:dyDescent="0.5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4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103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107</v>
      </c>
      <c r="CO50" s="15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107</v>
      </c>
      <c r="CO60" s="15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107</v>
      </c>
      <c r="CO61" s="15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107</v>
      </c>
      <c r="CO62" s="15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107</v>
      </c>
      <c r="CO63" s="15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107</v>
      </c>
      <c r="CO64" s="15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45">
      <c r="CJ67" s="66">
        <f>SUM(CJ6:CJ21,CJ28:CJ43,CJ50:CJ65)</f>
        <v>188.50791202135417</v>
      </c>
      <c r="CK67" s="52" t="s">
        <v>1</v>
      </c>
    </row>
    <row r="68" spans="1:119" x14ac:dyDescent="0.4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4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328125" defaultRowHeight="14.25" x14ac:dyDescent="0.45"/>
  <cols>
    <col min="1" max="1" width="9.59765625" style="3" bestFit="1" customWidth="1"/>
    <col min="2" max="2" width="11.86328125" style="3" customWidth="1"/>
    <col min="3" max="16384" width="9.1328125" style="3"/>
  </cols>
  <sheetData>
    <row r="2" spans="1:10" x14ac:dyDescent="0.45">
      <c r="A2" s="53" t="s">
        <v>0</v>
      </c>
      <c r="B2" s="54">
        <v>4.1868000000000002E-2</v>
      </c>
    </row>
    <row r="3" spans="1:10" x14ac:dyDescent="0.45">
      <c r="A3" s="53" t="s">
        <v>102</v>
      </c>
      <c r="B3" s="54">
        <v>41.868000000000002</v>
      </c>
    </row>
    <row r="5" spans="1:10" x14ac:dyDescent="0.45">
      <c r="A5" s="4" t="s">
        <v>100</v>
      </c>
    </row>
    <row r="6" spans="1:10" ht="26.65" x14ac:dyDescent="0.4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4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4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4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4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4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4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45">
      <c r="A13" s="62">
        <v>2006</v>
      </c>
      <c r="B13" s="63">
        <v>2.3E-2</v>
      </c>
      <c r="C13" s="64">
        <f t="shared" si="0"/>
        <v>113.94721389560772</v>
      </c>
    </row>
    <row r="14" spans="1:10" x14ac:dyDescent="0.45">
      <c r="A14" s="62">
        <v>2007</v>
      </c>
      <c r="B14" s="63">
        <v>2.4E-2</v>
      </c>
      <c r="C14" s="64">
        <f t="shared" si="0"/>
        <v>116.6819470291023</v>
      </c>
    </row>
    <row r="15" spans="1:10" x14ac:dyDescent="0.4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45">
      <c r="A16" s="62">
        <v>2009</v>
      </c>
      <c r="B16" s="63">
        <v>0.01</v>
      </c>
      <c r="C16" s="64">
        <f t="shared" si="0"/>
        <v>122.20917085987088</v>
      </c>
    </row>
    <row r="17" spans="1:5" x14ac:dyDescent="0.4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4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4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4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4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45">
      <c r="A22" s="65">
        <v>2015</v>
      </c>
      <c r="B22" s="63">
        <v>0</v>
      </c>
      <c r="C22" s="64">
        <f>C21+(C21*B22)</f>
        <v>134.63800558744623</v>
      </c>
    </row>
    <row r="23" spans="1:5" x14ac:dyDescent="0.4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2020-10-21T11:19:06Z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777475893497467</vt:r8>
  </property>
</Properties>
</file>