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BF154787-7EF2-41D8-B0F8-A7C6972A2E9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ioenergySupply-Baseline" sheetId="17" r:id="rId1"/>
    <sheet name="BioenergySupply-EnhancedSupply" sheetId="18" r:id="rId2"/>
    <sheet name="Conversion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5" i="17" l="1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4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DP53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DP52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DP7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2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8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34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DP33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DP32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DP31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DP30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DP28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P20" i="18" l="1"/>
  <c r="CI50" i="17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CJ59" i="18" s="1"/>
  <c r="BS59" i="18"/>
  <c r="BR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L57" i="18" s="1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L56" i="18" s="1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J33" i="17"/>
  <c r="CJ34" i="17"/>
  <c r="CJ37" i="17"/>
  <c r="CJ38" i="17"/>
  <c r="CJ39" i="17"/>
  <c r="CJ40" i="17"/>
  <c r="CJ41" i="17"/>
  <c r="CJ42" i="17"/>
  <c r="CJ50" i="17"/>
  <c r="CJ7" i="17"/>
  <c r="CJ15" i="17"/>
  <c r="CJ16" i="17"/>
  <c r="CJ17" i="17"/>
  <c r="CJ20" i="17"/>
  <c r="CJ6" i="17"/>
  <c r="CJ30" i="17"/>
  <c r="CJ8" i="17"/>
  <c r="CJ9" i="17"/>
  <c r="CJ11" i="17"/>
  <c r="CJ12" i="17"/>
  <c r="CJ52" i="17"/>
  <c r="CJ54" i="17"/>
  <c r="CJ56" i="17"/>
  <c r="CJ59" i="17"/>
  <c r="CJ60" i="17"/>
  <c r="CJ61" i="17"/>
  <c r="CJ62" i="17"/>
  <c r="CJ63" i="17"/>
  <c r="CJ64" i="17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BH37" i="17"/>
  <c r="CN37" i="17" s="1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<sst xmlns="http://schemas.openxmlformats.org/spreadsheetml/2006/main" count="931" uniqueCount="111">
  <si>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</si>
  <si>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</si>
  <si>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</si>
  <si>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</si>
  <si>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</si>
  <si>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</si>
  <si>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</si>
  <si>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</si>
  <si>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</si>
  <si>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</si>
  <si>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</si>
  <si>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</si>
  <si>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</si>
  <si>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</si>
  <si>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</si>
  <si>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</si>
  <si>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</si>
  <si>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</si>
  <si>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</si>
  <si>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</si>
  <si>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</si>
  <si>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</si>
  <si>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</si>
  <si>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</si>
  <si>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</si>
  <si>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</si>
  <si>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</si>
  <si>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</si>
  <si>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</si>
  <si>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</si>
  <si>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</si>
  <si>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</si>
  <si>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</si>
  <si>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</si>
  <si>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</si>
  <si>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</si>
  <si>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</si>
  <si>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</si>
  <si>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</si>
  <si>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</si>
  <si>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</si>
  <si>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</si>
  <si>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</si>
  <si>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</si>
  <si>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</si>
  <si>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</si>
  <si>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</si>
  <si>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</si>
  <si>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</si>
  <si>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</si>
  <si>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</si>
  <si>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</si>
  <si>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</si>
  <si>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</si>
  <si>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</si>
  <si>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</si>
  <si>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</si>
  <si>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</si>
  <si>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</si>
  <si>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</si>
  <si>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</si>
  <si>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</si>
  <si>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</si>
  <si>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</si>
  <si>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</si>
  <si>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</si>
  <si>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</si>
  <si>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</si>
  <si>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</si>
  <si>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</si>
  <si>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</si>
  <si>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</si>
  <si>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</si>
  <si>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</si>
  <si>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</si>
  <si>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</si>
  <si>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</si>
  <si>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</si>
  <si>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</si>
  <si>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</si>
  <si>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</si>
  <si>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</si>
  <si>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</si>
  <si>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</si>
  <si>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</si>
  <si>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</si>
  <si>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</si>
  <si>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</si>
  <si>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</si>
  <si>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</si>
  <si>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</si>
  <si>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</si>
  <si>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</si>
  <si>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</si>
  <si>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</si>
  <si>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</si>
  <si>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</si>
  <si>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</si>
  <si>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</si>
  <si>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</si>
  <si>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</si>
  <si>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</si>
  <si>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</si>
  <si>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</si>
  <si>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</si>
  <si>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EUR14</t>
  </si>
  <si>
    <t>ACTCOST</t>
  </si>
  <si>
    <t>_S1</t>
  </si>
  <si>
    <t>_S2</t>
  </si>
  <si>
    <t>_S3</t>
  </si>
  <si>
    <t>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</si>
</sst>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abSelected="1" topLeftCell="AY26" zoomScaleNormal="100" workbookViewId="0">
      <selection activeCell="BH44" sqref="BH44"/>
    </sheetView>
  </sheetViews>
  <sheetFormatPr defaultColWidth="9.140625" defaultRowHeight="15" x14ac:dyDescent="0.25"/>
  <cols>
    <col min="1" max="1" width="19.28515625" style="52" customWidth="1"/>
    <col min="2" max="2" width="12.42578125" style="52" customWidth="1"/>
    <col min="3" max="58" width="9.140625" style="52"/>
    <col min="59" max="59" width="28" style="52" bestFit="1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90" width="9.140625" style="52"/>
    <col min="91" max="91" width="17.28515625" style="52" customWidth="1"/>
    <col min="92" max="92" width="21.140625" style="52" bestFit="1" customWidth="1"/>
    <col min="93" max="93" width="9.28515625" style="52" bestFit="1" customWidth="1"/>
    <col min="94" max="94" width="9.28515625" style="52" customWidth="1"/>
    <col min="95" max="95" width="8.85546875" style="52" bestFit="1" customWidth="1"/>
    <col min="96" max="96" width="9.140625" style="52"/>
    <col min="97" max="120" width="8.85546875" style="2" customWidth="1"/>
    <col min="121" max="16384" width="9.140625" style="52"/>
  </cols>
  <sheetData>
    <row r="1" spans="1:121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21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21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M3" s="71"/>
      <c r="CN3" s="72"/>
    </row>
    <row r="4" spans="1:121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M4" s="31" t="s">
        <v>90</v>
      </c>
    </row>
    <row r="5" spans="1:121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K5" s="27">
        <v>0</v>
      </c>
      <c r="CM5" s="29" t="s">
        <v>4</v>
      </c>
      <c r="CN5" s="28" t="s">
        <v>91</v>
      </c>
      <c r="CO5" s="28" t="s">
        <v>3</v>
      </c>
      <c r="CP5" s="28" t="s">
        <v>104</v>
      </c>
      <c r="CQ5" s="28" t="s">
        <v>97</v>
      </c>
      <c r="CR5" s="28" t="s">
        <v>92</v>
      </c>
      <c r="CS5" s="27">
        <v>2012</v>
      </c>
      <c r="CT5" s="27">
        <v>2013</v>
      </c>
      <c r="CU5" s="27">
        <v>2014</v>
      </c>
      <c r="CV5" s="27">
        <v>2015</v>
      </c>
      <c r="CW5" s="27">
        <v>2016</v>
      </c>
      <c r="CX5" s="27">
        <v>2017</v>
      </c>
      <c r="CY5" s="27">
        <v>2018</v>
      </c>
      <c r="CZ5" s="27">
        <v>2019</v>
      </c>
      <c r="DA5" s="27">
        <v>2020</v>
      </c>
      <c r="DB5" s="27">
        <v>2021</v>
      </c>
      <c r="DC5" s="27">
        <v>2022</v>
      </c>
      <c r="DD5" s="27">
        <v>2023</v>
      </c>
      <c r="DE5" s="27">
        <v>2024</v>
      </c>
      <c r="DF5" s="27">
        <v>2025</v>
      </c>
      <c r="DG5" s="27">
        <v>2026</v>
      </c>
      <c r="DH5" s="27">
        <v>2027</v>
      </c>
      <c r="DI5" s="27">
        <v>2028</v>
      </c>
      <c r="DJ5" s="27">
        <v>2029</v>
      </c>
      <c r="DK5" s="27">
        <v>2030</v>
      </c>
      <c r="DL5" s="27">
        <v>2031</v>
      </c>
      <c r="DM5" s="27">
        <v>2032</v>
      </c>
      <c r="DN5" s="27">
        <v>2033</v>
      </c>
      <c r="DO5" s="27">
        <v>2034</v>
      </c>
      <c r="DP5" s="27">
        <v>2035</v>
      </c>
      <c r="DQ5" s="27">
        <v>0</v>
      </c>
    </row>
    <row r="6" spans="1:121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K6" s="52">
        <v>5</v>
      </c>
      <c r="CM6" s="52" t="str">
        <f t="shared" ref="CM6:CM21" si="0">BG6</f>
        <v>ABIOFRSR1</v>
      </c>
      <c r="CN6" s="52" t="str">
        <f t="shared" ref="CN6:CN21" si="1">BH6</f>
        <v>Forest thinnings - Lo</v>
      </c>
      <c r="CO6" s="15" t="s">
        <v>106</v>
      </c>
      <c r="CP6" s="15" t="s">
        <v>105</v>
      </c>
      <c r="CQ6" s="52" t="str">
        <f t="shared" ref="CQ6:CQ21" si="2">BJ6</f>
        <v>BIOWOO</v>
      </c>
      <c r="CR6" s="52" t="s">
        <v>103</v>
      </c>
      <c r="CS6" s="66">
        <f>IF(AF6&lt;0,0.01,AF6/Conversions!$B$3)</f>
        <v>3.45</v>
      </c>
      <c r="CT6" s="66">
        <f>IF(AG6&lt;0,0.01,AG6/Conversions!$B$3)</f>
        <v>3.45</v>
      </c>
      <c r="CU6" s="66">
        <f>IF(AH6&lt;0,0.01,AH6/Conversions!$B$3)</f>
        <v>3.45</v>
      </c>
      <c r="CV6" s="66">
        <f>IF(AI6&lt;0,0.01,AI6/Conversions!$B$3)</f>
        <v>3.45</v>
      </c>
      <c r="CW6" s="66">
        <f>IF(AJ6&lt;0,0.01,AJ6/Conversions!$B$3)</f>
        <v>3.45</v>
      </c>
      <c r="CX6" s="66">
        <f>IF(AK6&lt;0,0.01,AK6/Conversions!$B$3)</f>
        <v>3.45</v>
      </c>
      <c r="CY6" s="66">
        <f>IF(AL6&lt;0,0.01,AL6/Conversions!$B$3)</f>
        <v>3.45</v>
      </c>
      <c r="CZ6" s="66">
        <f>IF(AM6&lt;0,0.01,AM6/Conversions!$B$3)</f>
        <v>3.45</v>
      </c>
      <c r="DA6" s="66">
        <f>IF(AN6&lt;0,0.01,AN6/Conversions!$B$3)</f>
        <v>3.45</v>
      </c>
      <c r="DB6" s="66">
        <f>IF(AO6&lt;0,0.01,AO6/Conversions!$B$3)</f>
        <v>3.45</v>
      </c>
      <c r="DC6" s="66">
        <f>IF(AP6&lt;0,0.01,AP6/Conversions!$B$3)</f>
        <v>3.45</v>
      </c>
      <c r="DD6" s="66">
        <f>IF(AQ6&lt;0,0.01,AQ6/Conversions!$B$3)</f>
        <v>3.45</v>
      </c>
      <c r="DE6" s="66">
        <f>IF(AR6&lt;0,0.01,AR6/Conversions!$B$3)</f>
        <v>3.45</v>
      </c>
      <c r="DF6" s="66">
        <f>IF(AS6&lt;0,0.01,AS6/Conversions!$B$3)</f>
        <v>3.45</v>
      </c>
      <c r="DG6" s="66">
        <f>IF(AT6&lt;0,0.01,AT6/Conversions!$B$3)</f>
        <v>3.45</v>
      </c>
      <c r="DH6" s="66">
        <f>IF(AU6&lt;0,0.01,AU6/Conversions!$B$3)</f>
        <v>3.45</v>
      </c>
      <c r="DI6" s="66">
        <f>IF(AV6&lt;0,0.01,AV6/Conversions!$B$3)</f>
        <v>3.45</v>
      </c>
      <c r="DJ6" s="66">
        <f>IF(AW6&lt;0,0.01,AW6/Conversions!$B$3)</f>
        <v>3.45</v>
      </c>
      <c r="DK6" s="66">
        <f>IF(AX6&lt;0,0.01,AX6/Conversions!$B$3)</f>
        <v>3.45</v>
      </c>
      <c r="DL6" s="66">
        <f>IF(AY6&lt;0,0.01,AY6/Conversions!$B$3)</f>
        <v>3.45</v>
      </c>
      <c r="DM6" s="66">
        <f>IF(AZ6&lt;0,0.01,AZ6/Conversions!$B$3)</f>
        <v>3.45</v>
      </c>
      <c r="DN6" s="66">
        <f>IF(BA6&lt;0,0.01,BA6/Conversions!$B$3)</f>
        <v>3.45</v>
      </c>
      <c r="DO6" s="66">
        <f>IF(BB6&lt;0,0.01,BB6/Conversions!$B$3)</f>
        <v>3.45</v>
      </c>
      <c r="DP6" s="66">
        <f>IF(BC6&lt;0,0.01,BC6/Conversions!$B$3)</f>
        <v>3.45</v>
      </c>
      <c r="DQ6" s="52">
        <v>5</v>
      </c>
    </row>
    <row r="7" spans="1:121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 t="s">
        <v>107</v>
      </c>
      <c r="BG7" s="52" t="str">
        <f>"MINBIOWOO1"&amp;BE7</f>
        <v>MINBIOWOO1_S1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K7" s="52">
        <v>5</v>
      </c>
      <c r="CM7" s="52" t="str">
        <f t="shared" si="0"/>
        <v>MINBIOWOO1_S1</v>
      </c>
      <c r="CN7" s="52" t="str">
        <f t="shared" si="1"/>
        <v>Sawmill residues - Lo</v>
      </c>
      <c r="CO7" s="15" t="s">
        <v>6</v>
      </c>
      <c r="CP7" s="15" t="s">
        <v>105</v>
      </c>
      <c r="CQ7" s="52" t="str">
        <f t="shared" si="2"/>
        <v>BIOWOO</v>
      </c>
      <c r="CR7" s="52" t="s">
        <v>103</v>
      </c>
      <c r="CS7" s="66">
        <f>IF(AF7&lt;0,0.01,AF7/Conversions!$B$3)</f>
        <v>2.5</v>
      </c>
      <c r="CT7" s="66">
        <f>IF(AG7&lt;0,0.01,AG7/Conversions!$B$3)</f>
        <v>2.5</v>
      </c>
      <c r="CU7" s="66">
        <f>IF(AH7&lt;0,0.01,AH7/Conversions!$B$3)</f>
        <v>2.5</v>
      </c>
      <c r="CV7" s="66">
        <f>IF(AI7&lt;0,0.01,AI7/Conversions!$B$3)</f>
        <v>2.5</v>
      </c>
      <c r="CW7" s="66">
        <f>IF(AJ7&lt;0,0.01,AJ7/Conversions!$B$3)</f>
        <v>2.5</v>
      </c>
      <c r="CX7" s="66">
        <f>IF(AK7&lt;0,0.01,AK7/Conversions!$B$3)</f>
        <v>2.5</v>
      </c>
      <c r="CY7" s="66">
        <f>IF(AL7&lt;0,0.01,AL7/Conversions!$B$3)</f>
        <v>2.5</v>
      </c>
      <c r="CZ7" s="66">
        <f>IF(AM7&lt;0,0.01,AM7/Conversions!$B$3)</f>
        <v>2.5</v>
      </c>
      <c r="DA7" s="66">
        <f>IF(AN7&lt;0,0.01,AN7/Conversions!$B$3)</f>
        <v>2.5</v>
      </c>
      <c r="DB7" s="66">
        <f>IF(AO7&lt;0,0.01,AO7/Conversions!$B$3)</f>
        <v>2.5</v>
      </c>
      <c r="DC7" s="66">
        <f>IF(AP7&lt;0,0.01,AP7/Conversions!$B$3)</f>
        <v>2.5</v>
      </c>
      <c r="DD7" s="66">
        <f>IF(AQ7&lt;0,0.01,AQ7/Conversions!$B$3)</f>
        <v>2.5</v>
      </c>
      <c r="DE7" s="66">
        <f>IF(AR7&lt;0,0.01,AR7/Conversions!$B$3)</f>
        <v>2.5</v>
      </c>
      <c r="DF7" s="66">
        <f>IF(AS7&lt;0,0.01,AS7/Conversions!$B$3)</f>
        <v>2.5</v>
      </c>
      <c r="DG7" s="66">
        <f>IF(AT7&lt;0,0.01,AT7/Conversions!$B$3)</f>
        <v>2.5</v>
      </c>
      <c r="DH7" s="66">
        <f>IF(AU7&lt;0,0.01,AU7/Conversions!$B$3)</f>
        <v>2.5</v>
      </c>
      <c r="DI7" s="66">
        <f>IF(AV7&lt;0,0.01,AV7/Conversions!$B$3)</f>
        <v>2.5</v>
      </c>
      <c r="DJ7" s="66">
        <f>IF(AW7&lt;0,0.01,AW7/Conversions!$B$3)</f>
        <v>2.5</v>
      </c>
      <c r="DK7" s="66">
        <f>IF(AX7&lt;0,0.01,AX7/Conversions!$B$3)</f>
        <v>2.5</v>
      </c>
      <c r="DL7" s="66">
        <f>IF(AY7&lt;0,0.01,AY7/Conversions!$B$3)</f>
        <v>2.5</v>
      </c>
      <c r="DM7" s="66">
        <f>IF(AZ7&lt;0,0.01,AZ7/Conversions!$B$3)</f>
        <v>2.5</v>
      </c>
      <c r="DN7" s="66">
        <f>IF(BA7&lt;0,0.01,BA7/Conversions!$B$3)</f>
        <v>2.5</v>
      </c>
      <c r="DO7" s="66">
        <f>IF(BB7&lt;0,0.01,BB7/Conversions!$B$3)</f>
        <v>2.5</v>
      </c>
      <c r="DP7" s="66">
        <f>IF(BC7&lt;0,0.01,BC7/Conversions!$B$3)</f>
        <v>2.5</v>
      </c>
      <c r="DQ7" s="52">
        <v>5</v>
      </c>
    </row>
    <row r="8" spans="1:121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 t="s">
        <v>107</v>
      </c>
      <c r="BG8" s="52" t="str">
        <f>"MINBIOWOO2"&amp;BE8</f>
        <v>MINBIOWOO2_S1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K8" s="52">
        <v>5</v>
      </c>
      <c r="CM8" s="52" t="str">
        <f t="shared" si="0"/>
        <v>MINBIOWOO2_S1</v>
      </c>
      <c r="CN8" s="52" t="str">
        <f t="shared" si="1"/>
        <v>PCRW - Lo</v>
      </c>
      <c r="CO8" s="15" t="s">
        <v>6</v>
      </c>
      <c r="CP8" s="15" t="s">
        <v>105</v>
      </c>
      <c r="CQ8" s="52" t="str">
        <f t="shared" si="2"/>
        <v>BIOWOO</v>
      </c>
      <c r="CR8" s="52" t="s">
        <v>103</v>
      </c>
      <c r="CS8" s="66">
        <f>IF(AF8&lt;0,0.01,AF8/Conversions!$B$3)</f>
        <v>1.4761904761904763</v>
      </c>
      <c r="CT8" s="66">
        <f>IF(AG8&lt;0,0.01,AG8/Conversions!$B$3)</f>
        <v>1.4761904761904763</v>
      </c>
      <c r="CU8" s="66">
        <f>IF(AH8&lt;0,0.01,AH8/Conversions!$B$3)</f>
        <v>1.4761904761904763</v>
      </c>
      <c r="CV8" s="66">
        <f>IF(AI8&lt;0,0.01,AI8/Conversions!$B$3)</f>
        <v>1.4761904761904763</v>
      </c>
      <c r="CW8" s="66">
        <f>IF(AJ8&lt;0,0.01,AJ8/Conversions!$B$3)</f>
        <v>1.4761904761904763</v>
      </c>
      <c r="CX8" s="66">
        <f>IF(AK8&lt;0,0.01,AK8/Conversions!$B$3)</f>
        <v>1.4761904761904763</v>
      </c>
      <c r="CY8" s="66">
        <f>IF(AL8&lt;0,0.01,AL8/Conversions!$B$3)</f>
        <v>1.4761904761904763</v>
      </c>
      <c r="CZ8" s="66">
        <f>IF(AM8&lt;0,0.01,AM8/Conversions!$B$3)</f>
        <v>1.4761904761904763</v>
      </c>
      <c r="DA8" s="66">
        <f>IF(AN8&lt;0,0.01,AN8/Conversions!$B$3)</f>
        <v>1.4761904761904763</v>
      </c>
      <c r="DB8" s="66">
        <f>IF(AO8&lt;0,0.01,AO8/Conversions!$B$3)</f>
        <v>1.4761904761904763</v>
      </c>
      <c r="DC8" s="66">
        <f>IF(AP8&lt;0,0.01,AP8/Conversions!$B$3)</f>
        <v>1.4761904761904763</v>
      </c>
      <c r="DD8" s="66">
        <f>IF(AQ8&lt;0,0.01,AQ8/Conversions!$B$3)</f>
        <v>1.4761904761904763</v>
      </c>
      <c r="DE8" s="66">
        <f>IF(AR8&lt;0,0.01,AR8/Conversions!$B$3)</f>
        <v>1.4761904761904763</v>
      </c>
      <c r="DF8" s="66">
        <f>IF(AS8&lt;0,0.01,AS8/Conversions!$B$3)</f>
        <v>1.4761904761904763</v>
      </c>
      <c r="DG8" s="66">
        <f>IF(AT8&lt;0,0.01,AT8/Conversions!$B$3)</f>
        <v>1.4761904761904763</v>
      </c>
      <c r="DH8" s="66">
        <f>IF(AU8&lt;0,0.01,AU8/Conversions!$B$3)</f>
        <v>1.4761904761904763</v>
      </c>
      <c r="DI8" s="66">
        <f>IF(AV8&lt;0,0.01,AV8/Conversions!$B$3)</f>
        <v>1.4761904761904763</v>
      </c>
      <c r="DJ8" s="66">
        <f>IF(AW8&lt;0,0.01,AW8/Conversions!$B$3)</f>
        <v>1.4761904761904763</v>
      </c>
      <c r="DK8" s="66">
        <f>IF(AX8&lt;0,0.01,AX8/Conversions!$B$3)</f>
        <v>1.4761904761904763</v>
      </c>
      <c r="DL8" s="66">
        <f>IF(AY8&lt;0,0.01,AY8/Conversions!$B$3)</f>
        <v>1.4761904761904763</v>
      </c>
      <c r="DM8" s="66">
        <f>IF(AZ8&lt;0,0.01,AZ8/Conversions!$B$3)</f>
        <v>1.4761904761904763</v>
      </c>
      <c r="DN8" s="66">
        <f>IF(BA8&lt;0,0.01,BA8/Conversions!$B$3)</f>
        <v>1.4761904761904763</v>
      </c>
      <c r="DO8" s="66">
        <f>IF(BB8&lt;0,0.01,BB8/Conversions!$B$3)</f>
        <v>1.4761904761904763</v>
      </c>
      <c r="DP8" s="66">
        <f>IF(BC8&lt;0,0.01,BC8/Conversions!$B$3)</f>
        <v>1.4761904761904763</v>
      </c>
      <c r="DQ8" s="52">
        <v>5</v>
      </c>
    </row>
    <row r="9" spans="1:121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 t="s">
        <v>107</v>
      </c>
      <c r="BG9" s="52" t="str">
        <f>"MINBIOMSW1"&amp;BE9</f>
        <v>MINBIOMSW1_S1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K9" s="52">
        <v>5</v>
      </c>
      <c r="CM9" s="52" t="str">
        <f t="shared" si="0"/>
        <v>MINBIOMSW1_S1</v>
      </c>
      <c r="CN9" s="52" t="str">
        <f t="shared" si="1"/>
        <v>Solid BMSW - Lo</v>
      </c>
      <c r="CO9" s="15" t="s">
        <v>6</v>
      </c>
      <c r="CP9" s="15" t="s">
        <v>105</v>
      </c>
      <c r="CQ9" s="52" t="str">
        <f t="shared" si="2"/>
        <v>BIOMUN</v>
      </c>
      <c r="CR9" s="52" t="s">
        <v>103</v>
      </c>
      <c r="CS9" s="66">
        <f>IF(AF9&lt;0,0.01,AF9/Conversions!$B$3)</f>
        <v>0.01</v>
      </c>
      <c r="CT9" s="66">
        <f>IF(AG9&lt;0,0.01,AG9/Conversions!$B$3)</f>
        <v>0.01</v>
      </c>
      <c r="CU9" s="66">
        <f>IF(AH9&lt;0,0.01,AH9/Conversions!$B$3)</f>
        <v>0.01</v>
      </c>
      <c r="CV9" s="66">
        <f>IF(AI9&lt;0,0.01,AI9/Conversions!$B$3)</f>
        <v>0.01</v>
      </c>
      <c r="CW9" s="66">
        <f>IF(AJ9&lt;0,0.01,AJ9/Conversions!$B$3)</f>
        <v>0.01</v>
      </c>
      <c r="CX9" s="66">
        <f>IF(AK9&lt;0,0.01,AK9/Conversions!$B$3)</f>
        <v>0.01</v>
      </c>
      <c r="CY9" s="66">
        <f>IF(AL9&lt;0,0.01,AL9/Conversions!$B$3)</f>
        <v>0.01</v>
      </c>
      <c r="CZ9" s="66">
        <f>IF(AM9&lt;0,0.01,AM9/Conversions!$B$3)</f>
        <v>0.01</v>
      </c>
      <c r="DA9" s="66">
        <f>IF(AN9&lt;0,0.01,AN9/Conversions!$B$3)</f>
        <v>0.01</v>
      </c>
      <c r="DB9" s="66">
        <f>IF(AO9&lt;0,0.01,AO9/Conversions!$B$3)</f>
        <v>0.01</v>
      </c>
      <c r="DC9" s="66">
        <f>IF(AP9&lt;0,0.01,AP9/Conversions!$B$3)</f>
        <v>0.01</v>
      </c>
      <c r="DD9" s="66">
        <f>IF(AQ9&lt;0,0.01,AQ9/Conversions!$B$3)</f>
        <v>0.01</v>
      </c>
      <c r="DE9" s="66">
        <f>IF(AR9&lt;0,0.01,AR9/Conversions!$B$3)</f>
        <v>0.01</v>
      </c>
      <c r="DF9" s="66">
        <f>IF(AS9&lt;0,0.01,AS9/Conversions!$B$3)</f>
        <v>0.01</v>
      </c>
      <c r="DG9" s="66">
        <f>IF(AT9&lt;0,0.01,AT9/Conversions!$B$3)</f>
        <v>0.01</v>
      </c>
      <c r="DH9" s="66">
        <f>IF(AU9&lt;0,0.01,AU9/Conversions!$B$3)</f>
        <v>0.01</v>
      </c>
      <c r="DI9" s="66">
        <f>IF(AV9&lt;0,0.01,AV9/Conversions!$B$3)</f>
        <v>0.01</v>
      </c>
      <c r="DJ9" s="66">
        <f>IF(AW9&lt;0,0.01,AW9/Conversions!$B$3)</f>
        <v>0.01</v>
      </c>
      <c r="DK9" s="66">
        <f>IF(AX9&lt;0,0.01,AX9/Conversions!$B$3)</f>
        <v>0.01</v>
      </c>
      <c r="DL9" s="66">
        <f>IF(AY9&lt;0,0.01,AY9/Conversions!$B$3)</f>
        <v>0.01</v>
      </c>
      <c r="DM9" s="66">
        <f>IF(AZ9&lt;0,0.01,AZ9/Conversions!$B$3)</f>
        <v>0.01</v>
      </c>
      <c r="DN9" s="66">
        <f>IF(BA9&lt;0,0.01,BA9/Conversions!$B$3)</f>
        <v>0.01</v>
      </c>
      <c r="DO9" s="66">
        <f>IF(BB9&lt;0,0.01,BB9/Conversions!$B$3)</f>
        <v>0.01</v>
      </c>
      <c r="DP9" s="66">
        <f>IF(BC9&lt;0,0.01,BC9/Conversions!$B$3)</f>
        <v>0.01</v>
      </c>
      <c r="DQ9" s="52">
        <v>5</v>
      </c>
    </row>
    <row r="10" spans="1:121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 t="s">
        <v>107</v>
      </c>
      <c r="BG10" s="52" t="str">
        <f>"MINBIOTLW"&amp;BE10</f>
        <v>MINBIOTLW_S1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K10" s="52">
        <v>5</v>
      </c>
      <c r="CM10" s="52" t="str">
        <f t="shared" si="0"/>
        <v>MINBIOTLW_S1</v>
      </c>
      <c r="CN10" s="52" t="str">
        <f t="shared" si="1"/>
        <v>Tallow - Lo</v>
      </c>
      <c r="CO10" s="15" t="s">
        <v>6</v>
      </c>
      <c r="CP10" s="15" t="s">
        <v>105</v>
      </c>
      <c r="CQ10" s="52" t="str">
        <f t="shared" si="2"/>
        <v>BIOWOO</v>
      </c>
      <c r="CR10" s="52" t="s">
        <v>103</v>
      </c>
      <c r="CS10" s="66">
        <f>IF(AF10&lt;0,0.01,AF10/Conversions!$B$3)</f>
        <v>8.720930232558139</v>
      </c>
      <c r="CT10" s="66">
        <f>IF(AG10&lt;0,0.01,AG10/Conversions!$B$3)</f>
        <v>8.720930232558139</v>
      </c>
      <c r="CU10" s="66">
        <f>IF(AH10&lt;0,0.01,AH10/Conversions!$B$3)</f>
        <v>8.720930232558139</v>
      </c>
      <c r="CV10" s="66">
        <f>IF(AI10&lt;0,0.01,AI10/Conversions!$B$3)</f>
        <v>8.720930232558139</v>
      </c>
      <c r="CW10" s="66">
        <f>IF(AJ10&lt;0,0.01,AJ10/Conversions!$B$3)</f>
        <v>8.720930232558139</v>
      </c>
      <c r="CX10" s="66">
        <f>IF(AK10&lt;0,0.01,AK10/Conversions!$B$3)</f>
        <v>8.720930232558139</v>
      </c>
      <c r="CY10" s="66">
        <f>IF(AL10&lt;0,0.01,AL10/Conversions!$B$3)</f>
        <v>8.720930232558139</v>
      </c>
      <c r="CZ10" s="66">
        <f>IF(AM10&lt;0,0.01,AM10/Conversions!$B$3)</f>
        <v>8.720930232558139</v>
      </c>
      <c r="DA10" s="66">
        <f>IF(AN10&lt;0,0.01,AN10/Conversions!$B$3)</f>
        <v>8.720930232558139</v>
      </c>
      <c r="DB10" s="66">
        <f>IF(AO10&lt;0,0.01,AO10/Conversions!$B$3)</f>
        <v>8.720930232558139</v>
      </c>
      <c r="DC10" s="66">
        <f>IF(AP10&lt;0,0.01,AP10/Conversions!$B$3)</f>
        <v>8.720930232558139</v>
      </c>
      <c r="DD10" s="66">
        <f>IF(AQ10&lt;0,0.01,AQ10/Conversions!$B$3)</f>
        <v>8.720930232558139</v>
      </c>
      <c r="DE10" s="66">
        <f>IF(AR10&lt;0,0.01,AR10/Conversions!$B$3)</f>
        <v>8.720930232558139</v>
      </c>
      <c r="DF10" s="66">
        <f>IF(AS10&lt;0,0.01,AS10/Conversions!$B$3)</f>
        <v>8.720930232558139</v>
      </c>
      <c r="DG10" s="66">
        <f>IF(AT10&lt;0,0.01,AT10/Conversions!$B$3)</f>
        <v>8.720930232558139</v>
      </c>
      <c r="DH10" s="66">
        <f>IF(AU10&lt;0,0.01,AU10/Conversions!$B$3)</f>
        <v>8.720930232558139</v>
      </c>
      <c r="DI10" s="66">
        <f>IF(AV10&lt;0,0.01,AV10/Conversions!$B$3)</f>
        <v>8.720930232558139</v>
      </c>
      <c r="DJ10" s="66">
        <f>IF(AW10&lt;0,0.01,AW10/Conversions!$B$3)</f>
        <v>8.720930232558139</v>
      </c>
      <c r="DK10" s="66">
        <f>IF(AX10&lt;0,0.01,AX10/Conversions!$B$3)</f>
        <v>8.720930232558139</v>
      </c>
      <c r="DL10" s="66">
        <f>IF(AY10&lt;0,0.01,AY10/Conversions!$B$3)</f>
        <v>8.720930232558139</v>
      </c>
      <c r="DM10" s="66">
        <f>IF(AZ10&lt;0,0.01,AZ10/Conversions!$B$3)</f>
        <v>8.720930232558139</v>
      </c>
      <c r="DN10" s="66">
        <f>IF(BA10&lt;0,0.01,BA10/Conversions!$B$3)</f>
        <v>8.720930232558139</v>
      </c>
      <c r="DO10" s="66">
        <f>IF(BB10&lt;0,0.01,BB10/Conversions!$B$3)</f>
        <v>8.720930232558139</v>
      </c>
      <c r="DP10" s="66">
        <f>IF(BC10&lt;0,0.01,BC10/Conversions!$B$3)</f>
        <v>8.720930232558139</v>
      </c>
      <c r="DQ10" s="52">
        <v>5</v>
      </c>
    </row>
    <row r="11" spans="1:121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 t="s">
        <v>107</v>
      </c>
      <c r="BG11" s="52" t="str">
        <f>"MINBIORVO"&amp;BE11</f>
        <v>MINBIORVO_S1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K11" s="52">
        <v>5</v>
      </c>
      <c r="CM11" s="52" t="str">
        <f t="shared" si="0"/>
        <v>MINBIORVO_S1</v>
      </c>
      <c r="CN11" s="52" t="str">
        <f t="shared" si="1"/>
        <v>RVO - Lo</v>
      </c>
      <c r="CO11" s="15" t="s">
        <v>6</v>
      </c>
      <c r="CP11" s="15" t="s">
        <v>105</v>
      </c>
      <c r="CQ11" s="52" t="str">
        <f t="shared" si="2"/>
        <v>BIORPS</v>
      </c>
      <c r="CR11" s="52" t="s">
        <v>103</v>
      </c>
      <c r="CS11" s="66">
        <f>IF(AF11&lt;0,0.01,AF11/Conversions!$B$3)</f>
        <v>15.5</v>
      </c>
      <c r="CT11" s="66">
        <f>IF(AG11&lt;0,0.01,AG11/Conversions!$B$3)</f>
        <v>15.5</v>
      </c>
      <c r="CU11" s="66">
        <f>IF(AH11&lt;0,0.01,AH11/Conversions!$B$3)</f>
        <v>15.5</v>
      </c>
      <c r="CV11" s="66">
        <f>IF(AI11&lt;0,0.01,AI11/Conversions!$B$3)</f>
        <v>15.5</v>
      </c>
      <c r="CW11" s="66">
        <f>IF(AJ11&lt;0,0.01,AJ11/Conversions!$B$3)</f>
        <v>15.5</v>
      </c>
      <c r="CX11" s="66">
        <f>IF(AK11&lt;0,0.01,AK11/Conversions!$B$3)</f>
        <v>15.5</v>
      </c>
      <c r="CY11" s="66">
        <f>IF(AL11&lt;0,0.01,AL11/Conversions!$B$3)</f>
        <v>15.5</v>
      </c>
      <c r="CZ11" s="66">
        <f>IF(AM11&lt;0,0.01,AM11/Conversions!$B$3)</f>
        <v>15.5</v>
      </c>
      <c r="DA11" s="66">
        <f>IF(AN11&lt;0,0.01,AN11/Conversions!$B$3)</f>
        <v>15.5</v>
      </c>
      <c r="DB11" s="66">
        <f>IF(AO11&lt;0,0.01,AO11/Conversions!$B$3)</f>
        <v>15.5</v>
      </c>
      <c r="DC11" s="66">
        <f>IF(AP11&lt;0,0.01,AP11/Conversions!$B$3)</f>
        <v>15.5</v>
      </c>
      <c r="DD11" s="66">
        <f>IF(AQ11&lt;0,0.01,AQ11/Conversions!$B$3)</f>
        <v>15.5</v>
      </c>
      <c r="DE11" s="66">
        <f>IF(AR11&lt;0,0.01,AR11/Conversions!$B$3)</f>
        <v>15.5</v>
      </c>
      <c r="DF11" s="66">
        <f>IF(AS11&lt;0,0.01,AS11/Conversions!$B$3)</f>
        <v>15.5</v>
      </c>
      <c r="DG11" s="66">
        <f>IF(AT11&lt;0,0.01,AT11/Conversions!$B$3)</f>
        <v>15.5</v>
      </c>
      <c r="DH11" s="66">
        <f>IF(AU11&lt;0,0.01,AU11/Conversions!$B$3)</f>
        <v>15.5</v>
      </c>
      <c r="DI11" s="66">
        <f>IF(AV11&lt;0,0.01,AV11/Conversions!$B$3)</f>
        <v>15.5</v>
      </c>
      <c r="DJ11" s="66">
        <f>IF(AW11&lt;0,0.01,AW11/Conversions!$B$3)</f>
        <v>15.5</v>
      </c>
      <c r="DK11" s="66">
        <f>IF(AX11&lt;0,0.01,AX11/Conversions!$B$3)</f>
        <v>15.5</v>
      </c>
      <c r="DL11" s="66">
        <f>IF(AY11&lt;0,0.01,AY11/Conversions!$B$3)</f>
        <v>15.5</v>
      </c>
      <c r="DM11" s="66">
        <f>IF(AZ11&lt;0,0.01,AZ11/Conversions!$B$3)</f>
        <v>15.5</v>
      </c>
      <c r="DN11" s="66">
        <f>IF(BA11&lt;0,0.01,BA11/Conversions!$B$3)</f>
        <v>15.5</v>
      </c>
      <c r="DO11" s="66">
        <f>IF(BB11&lt;0,0.01,BB11/Conversions!$B$3)</f>
        <v>15.5</v>
      </c>
      <c r="DP11" s="66">
        <f>IF(BC11&lt;0,0.01,BC11/Conversions!$B$3)</f>
        <v>15.5</v>
      </c>
      <c r="DQ11" s="52">
        <v>5</v>
      </c>
    </row>
    <row r="12" spans="1:121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 t="s">
        <v>107</v>
      </c>
      <c r="BG12" s="52" t="str">
        <f>"MINBIOWOO3"&amp;BE12</f>
        <v>MINBIOWOO3_S1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K12" s="52">
        <v>5</v>
      </c>
      <c r="CM12" s="52" t="str">
        <f t="shared" si="0"/>
        <v>MINBIOWOO3_S1</v>
      </c>
      <c r="CN12" s="52" t="str">
        <f t="shared" si="1"/>
        <v>Straw - Lo</v>
      </c>
      <c r="CO12" s="15" t="s">
        <v>6</v>
      </c>
      <c r="CP12" s="15" t="s">
        <v>105</v>
      </c>
      <c r="CQ12" s="52" t="str">
        <f t="shared" si="2"/>
        <v>BIOWOO</v>
      </c>
      <c r="CR12" s="52" t="s">
        <v>103</v>
      </c>
      <c r="CS12" s="66">
        <f>IF(AF12&lt;0,0.01,AF12/Conversions!$B$3)</f>
        <v>2.8246554326589375</v>
      </c>
      <c r="CT12" s="66">
        <f>IF(AG12&lt;0,0.01,AG12/Conversions!$B$3)</f>
        <v>2.8246554326589375</v>
      </c>
      <c r="CU12" s="66">
        <f>IF(AH12&lt;0,0.01,AH12/Conversions!$B$3)</f>
        <v>2.8246554326589384</v>
      </c>
      <c r="CV12" s="66">
        <f>IF(AI12&lt;0,0.01,AI12/Conversions!$B$3)</f>
        <v>2.8246554326589384</v>
      </c>
      <c r="CW12" s="66">
        <f>IF(AJ12&lt;0,0.01,AJ12/Conversions!$B$3)</f>
        <v>2.8246554326589375</v>
      </c>
      <c r="CX12" s="66">
        <f>IF(AK12&lt;0,0.01,AK12/Conversions!$B$3)</f>
        <v>2.8246554326589375</v>
      </c>
      <c r="CY12" s="66">
        <f>IF(AL12&lt;0,0.01,AL12/Conversions!$B$3)</f>
        <v>2.8246554326589375</v>
      </c>
      <c r="CZ12" s="66">
        <f>IF(AM12&lt;0,0.01,AM12/Conversions!$B$3)</f>
        <v>2.8246554326589384</v>
      </c>
      <c r="DA12" s="66">
        <f>IF(AN12&lt;0,0.01,AN12/Conversions!$B$3)</f>
        <v>2.8246554326589384</v>
      </c>
      <c r="DB12" s="66">
        <f>IF(AO12&lt;0,0.01,AO12/Conversions!$B$3)</f>
        <v>2.8246554326589375</v>
      </c>
      <c r="DC12" s="66">
        <f>IF(AP12&lt;0,0.01,AP12/Conversions!$B$3)</f>
        <v>2.8246554326589375</v>
      </c>
      <c r="DD12" s="66">
        <f>IF(AQ12&lt;0,0.01,AQ12/Conversions!$B$3)</f>
        <v>2.8246554326589384</v>
      </c>
      <c r="DE12" s="66">
        <f>IF(AR12&lt;0,0.01,AR12/Conversions!$B$3)</f>
        <v>2.8246554326589375</v>
      </c>
      <c r="DF12" s="66">
        <f>IF(AS12&lt;0,0.01,AS12/Conversions!$B$3)</f>
        <v>2.8246554326589384</v>
      </c>
      <c r="DG12" s="66">
        <f>IF(AT12&lt;0,0.01,AT12/Conversions!$B$3)</f>
        <v>2.8246554326589375</v>
      </c>
      <c r="DH12" s="66">
        <f>IF(AU12&lt;0,0.01,AU12/Conversions!$B$3)</f>
        <v>2.8246554326589375</v>
      </c>
      <c r="DI12" s="66">
        <f>IF(AV12&lt;0,0.01,AV12/Conversions!$B$3)</f>
        <v>2.8246554326589375</v>
      </c>
      <c r="DJ12" s="66">
        <f>IF(AW12&lt;0,0.01,AW12/Conversions!$B$3)</f>
        <v>2.8246554326589375</v>
      </c>
      <c r="DK12" s="66">
        <f>IF(AX12&lt;0,0.01,AX12/Conversions!$B$3)</f>
        <v>2.8246554326589375</v>
      </c>
      <c r="DL12" s="66">
        <f>IF(AY12&lt;0,0.01,AY12/Conversions!$B$3)</f>
        <v>2.8246554326589375</v>
      </c>
      <c r="DM12" s="66">
        <f>IF(AZ12&lt;0,0.01,AZ12/Conversions!$B$3)</f>
        <v>2.8246554326589375</v>
      </c>
      <c r="DN12" s="66">
        <f>IF(BA12&lt;0,0.01,BA12/Conversions!$B$3)</f>
        <v>2.8246554326589375</v>
      </c>
      <c r="DO12" s="66">
        <f>IF(BB12&lt;0,0.01,BB12/Conversions!$B$3)</f>
        <v>2.8246554326589375</v>
      </c>
      <c r="DP12" s="66">
        <f>IF(BC12&lt;0,0.01,BC12/Conversions!$B$3)</f>
        <v>2.8246554326589375</v>
      </c>
      <c r="DQ12" s="52">
        <v>5</v>
      </c>
    </row>
    <row r="13" spans="1:121" x14ac:dyDescent="0.2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 t="s">
        <v>107</v>
      </c>
      <c r="BG13" s="52" t="str">
        <f>"MINBIOCATW"&amp;BE13</f>
        <v>MINBIOCATW_S1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K13" s="52">
        <v>5</v>
      </c>
      <c r="CM13" s="52" t="str">
        <f t="shared" si="0"/>
        <v>MINBIOCATW_S1</v>
      </c>
      <c r="CN13" s="52" t="str">
        <f t="shared" si="1"/>
        <v>Cattle waste - Lo</v>
      </c>
      <c r="CO13" s="15" t="s">
        <v>6</v>
      </c>
      <c r="CP13" s="15" t="s">
        <v>105</v>
      </c>
      <c r="CQ13" s="52" t="str">
        <f t="shared" si="2"/>
        <v>BIOSLU</v>
      </c>
      <c r="CR13" s="52" t="s">
        <v>103</v>
      </c>
      <c r="CS13" s="66">
        <f>IF(AF13&lt;0,0.01,AF13/Conversions!$B$3)</f>
        <v>0</v>
      </c>
      <c r="CT13" s="66">
        <f>IF(AG13&lt;0,0.01,AG13/Conversions!$B$3)</f>
        <v>0</v>
      </c>
      <c r="CU13" s="66">
        <f>IF(AH13&lt;0,0.01,AH13/Conversions!$B$3)</f>
        <v>0</v>
      </c>
      <c r="CV13" s="66">
        <f>IF(AI13&lt;0,0.01,AI13/Conversions!$B$3)</f>
        <v>0</v>
      </c>
      <c r="CW13" s="66">
        <f>IF(AJ13&lt;0,0.01,AJ13/Conversions!$B$3)</f>
        <v>0</v>
      </c>
      <c r="CX13" s="66">
        <f>IF(AK13&lt;0,0.01,AK13/Conversions!$B$3)</f>
        <v>0</v>
      </c>
      <c r="CY13" s="66">
        <f>IF(AL13&lt;0,0.01,AL13/Conversions!$B$3)</f>
        <v>0</v>
      </c>
      <c r="CZ13" s="66">
        <f>IF(AM13&lt;0,0.01,AM13/Conversions!$B$3)</f>
        <v>0</v>
      </c>
      <c r="DA13" s="66">
        <f>IF(AN13&lt;0,0.01,AN13/Conversions!$B$3)</f>
        <v>0</v>
      </c>
      <c r="DB13" s="66">
        <f>IF(AO13&lt;0,0.01,AO13/Conversions!$B$3)</f>
        <v>0</v>
      </c>
      <c r="DC13" s="66">
        <f>IF(AP13&lt;0,0.01,AP13/Conversions!$B$3)</f>
        <v>0</v>
      </c>
      <c r="DD13" s="66">
        <f>IF(AQ13&lt;0,0.01,AQ13/Conversions!$B$3)</f>
        <v>0</v>
      </c>
      <c r="DE13" s="66">
        <f>IF(AR13&lt;0,0.01,AR13/Conversions!$B$3)</f>
        <v>0</v>
      </c>
      <c r="DF13" s="66">
        <f>IF(AS13&lt;0,0.01,AS13/Conversions!$B$3)</f>
        <v>0</v>
      </c>
      <c r="DG13" s="66">
        <f>IF(AT13&lt;0,0.01,AT13/Conversions!$B$3)</f>
        <v>0</v>
      </c>
      <c r="DH13" s="66">
        <f>IF(AU13&lt;0,0.01,AU13/Conversions!$B$3)</f>
        <v>0</v>
      </c>
      <c r="DI13" s="66">
        <f>IF(AV13&lt;0,0.01,AV13/Conversions!$B$3)</f>
        <v>0</v>
      </c>
      <c r="DJ13" s="66">
        <f>IF(AW13&lt;0,0.01,AW13/Conversions!$B$3)</f>
        <v>0</v>
      </c>
      <c r="DK13" s="66">
        <f>IF(AX13&lt;0,0.01,AX13/Conversions!$B$3)</f>
        <v>0</v>
      </c>
      <c r="DL13" s="66">
        <f>IF(AY13&lt;0,0.01,AY13/Conversions!$B$3)</f>
        <v>0</v>
      </c>
      <c r="DM13" s="66">
        <f>IF(AZ13&lt;0,0.01,AZ13/Conversions!$B$3)</f>
        <v>0</v>
      </c>
      <c r="DN13" s="66">
        <f>IF(BA13&lt;0,0.01,BA13/Conversions!$B$3)</f>
        <v>0</v>
      </c>
      <c r="DO13" s="66">
        <f>IF(BB13&lt;0,0.01,BB13/Conversions!$B$3)</f>
        <v>0</v>
      </c>
      <c r="DP13" s="66">
        <f>IF(BC13&lt;0,0.01,BC13/Conversions!$B$3)</f>
        <v>0</v>
      </c>
      <c r="DQ13" s="52">
        <v>5</v>
      </c>
    </row>
    <row r="14" spans="1:121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 t="s">
        <v>107</v>
      </c>
      <c r="BG14" s="52" t="str">
        <f>"MINBIOPIGW"&amp;BE14</f>
        <v>MINBIOPIGW_S1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K14" s="52">
        <v>5</v>
      </c>
      <c r="CM14" s="52" t="str">
        <f t="shared" si="0"/>
        <v>MINBIOPIGW_S1</v>
      </c>
      <c r="CN14" s="52" t="str">
        <f t="shared" si="1"/>
        <v>Pig waste - Lo</v>
      </c>
      <c r="CO14" s="15" t="s">
        <v>6</v>
      </c>
      <c r="CP14" s="15" t="s">
        <v>105</v>
      </c>
      <c r="CQ14" s="52" t="str">
        <f t="shared" si="2"/>
        <v>BIOSLU</v>
      </c>
      <c r="CR14" s="52" t="s">
        <v>103</v>
      </c>
      <c r="CS14" s="66">
        <f>IF(AF14&lt;0,0.01,AF14/Conversions!$B$3)</f>
        <v>0</v>
      </c>
      <c r="CT14" s="66">
        <f>IF(AG14&lt;0,0.01,AG14/Conversions!$B$3)</f>
        <v>0</v>
      </c>
      <c r="CU14" s="66">
        <f>IF(AH14&lt;0,0.01,AH14/Conversions!$B$3)</f>
        <v>0</v>
      </c>
      <c r="CV14" s="66">
        <f>IF(AI14&lt;0,0.01,AI14/Conversions!$B$3)</f>
        <v>0</v>
      </c>
      <c r="CW14" s="66">
        <f>IF(AJ14&lt;0,0.01,AJ14/Conversions!$B$3)</f>
        <v>0</v>
      </c>
      <c r="CX14" s="66">
        <f>IF(AK14&lt;0,0.01,AK14/Conversions!$B$3)</f>
        <v>0</v>
      </c>
      <c r="CY14" s="66">
        <f>IF(AL14&lt;0,0.01,AL14/Conversions!$B$3)</f>
        <v>0</v>
      </c>
      <c r="CZ14" s="66">
        <f>IF(AM14&lt;0,0.01,AM14/Conversions!$B$3)</f>
        <v>0</v>
      </c>
      <c r="DA14" s="66">
        <f>IF(AN14&lt;0,0.01,AN14/Conversions!$B$3)</f>
        <v>0</v>
      </c>
      <c r="DB14" s="66">
        <f>IF(AO14&lt;0,0.01,AO14/Conversions!$B$3)</f>
        <v>0</v>
      </c>
      <c r="DC14" s="66">
        <f>IF(AP14&lt;0,0.01,AP14/Conversions!$B$3)</f>
        <v>0</v>
      </c>
      <c r="DD14" s="66">
        <f>IF(AQ14&lt;0,0.01,AQ14/Conversions!$B$3)</f>
        <v>0</v>
      </c>
      <c r="DE14" s="66">
        <f>IF(AR14&lt;0,0.01,AR14/Conversions!$B$3)</f>
        <v>0</v>
      </c>
      <c r="DF14" s="66">
        <f>IF(AS14&lt;0,0.01,AS14/Conversions!$B$3)</f>
        <v>0</v>
      </c>
      <c r="DG14" s="66">
        <f>IF(AT14&lt;0,0.01,AT14/Conversions!$B$3)</f>
        <v>0</v>
      </c>
      <c r="DH14" s="66">
        <f>IF(AU14&lt;0,0.01,AU14/Conversions!$B$3)</f>
        <v>0</v>
      </c>
      <c r="DI14" s="66">
        <f>IF(AV14&lt;0,0.01,AV14/Conversions!$B$3)</f>
        <v>0</v>
      </c>
      <c r="DJ14" s="66">
        <f>IF(AW14&lt;0,0.01,AW14/Conversions!$B$3)</f>
        <v>0</v>
      </c>
      <c r="DK14" s="66">
        <f>IF(AX14&lt;0,0.01,AX14/Conversions!$B$3)</f>
        <v>0</v>
      </c>
      <c r="DL14" s="66">
        <f>IF(AY14&lt;0,0.01,AY14/Conversions!$B$3)</f>
        <v>0</v>
      </c>
      <c r="DM14" s="66">
        <f>IF(AZ14&lt;0,0.01,AZ14/Conversions!$B$3)</f>
        <v>0</v>
      </c>
      <c r="DN14" s="66">
        <f>IF(BA14&lt;0,0.01,BA14/Conversions!$B$3)</f>
        <v>0</v>
      </c>
      <c r="DO14" s="66">
        <f>IF(BB14&lt;0,0.01,BB14/Conversions!$B$3)</f>
        <v>0</v>
      </c>
      <c r="DP14" s="66">
        <f>IF(BC14&lt;0,0.01,BC14/Conversions!$B$3)</f>
        <v>0</v>
      </c>
      <c r="DQ14" s="52">
        <v>5</v>
      </c>
    </row>
    <row r="15" spans="1:121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 t="s">
        <v>107</v>
      </c>
      <c r="BG15" s="52" t="str">
        <f>"MINBIOMSW2"&amp;BE15</f>
        <v>MINBIOMSW2_S1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K15" s="52">
        <v>5</v>
      </c>
      <c r="CM15" s="52" t="str">
        <f t="shared" si="0"/>
        <v>MINBIOMSW2_S1</v>
      </c>
      <c r="CN15" s="52" t="str">
        <f t="shared" si="1"/>
        <v>BMSW - Lo</v>
      </c>
      <c r="CO15" s="15" t="s">
        <v>6</v>
      </c>
      <c r="CP15" s="15" t="s">
        <v>105</v>
      </c>
      <c r="CQ15" s="52" t="str">
        <f t="shared" si="2"/>
        <v>BIOMUN</v>
      </c>
      <c r="CR15" s="52" t="s">
        <v>103</v>
      </c>
      <c r="CS15" s="66">
        <f>IF(AF15&lt;0,0.01,AF15/Conversions!$B$3)</f>
        <v>0.01</v>
      </c>
      <c r="CT15" s="66">
        <f>IF(AG15&lt;0,0.01,AG15/Conversions!$B$3)</f>
        <v>0.01</v>
      </c>
      <c r="CU15" s="66">
        <f>IF(AH15&lt;0,0.01,AH15/Conversions!$B$3)</f>
        <v>0.01</v>
      </c>
      <c r="CV15" s="66">
        <f>IF(AI15&lt;0,0.01,AI15/Conversions!$B$3)</f>
        <v>0.01</v>
      </c>
      <c r="CW15" s="66">
        <f>IF(AJ15&lt;0,0.01,AJ15/Conversions!$B$3)</f>
        <v>0.01</v>
      </c>
      <c r="CX15" s="66">
        <f>IF(AK15&lt;0,0.01,AK15/Conversions!$B$3)</f>
        <v>0.01</v>
      </c>
      <c r="CY15" s="66">
        <f>IF(AL15&lt;0,0.01,AL15/Conversions!$B$3)</f>
        <v>0.01</v>
      </c>
      <c r="CZ15" s="66">
        <f>IF(AM15&lt;0,0.01,AM15/Conversions!$B$3)</f>
        <v>0.01</v>
      </c>
      <c r="DA15" s="66">
        <f>IF(AN15&lt;0,0.01,AN15/Conversions!$B$3)</f>
        <v>0.01</v>
      </c>
      <c r="DB15" s="66">
        <f>IF(AO15&lt;0,0.01,AO15/Conversions!$B$3)</f>
        <v>0.01</v>
      </c>
      <c r="DC15" s="66">
        <f>IF(AP15&lt;0,0.01,AP15/Conversions!$B$3)</f>
        <v>0.01</v>
      </c>
      <c r="DD15" s="66">
        <f>IF(AQ15&lt;0,0.01,AQ15/Conversions!$B$3)</f>
        <v>0.01</v>
      </c>
      <c r="DE15" s="66">
        <f>IF(AR15&lt;0,0.01,AR15/Conversions!$B$3)</f>
        <v>0.01</v>
      </c>
      <c r="DF15" s="66">
        <f>IF(AS15&lt;0,0.01,AS15/Conversions!$B$3)</f>
        <v>0.01</v>
      </c>
      <c r="DG15" s="66">
        <f>IF(AT15&lt;0,0.01,AT15/Conversions!$B$3)</f>
        <v>0.01</v>
      </c>
      <c r="DH15" s="66">
        <f>IF(AU15&lt;0,0.01,AU15/Conversions!$B$3)</f>
        <v>0.01</v>
      </c>
      <c r="DI15" s="66">
        <f>IF(AV15&lt;0,0.01,AV15/Conversions!$B$3)</f>
        <v>0.01</v>
      </c>
      <c r="DJ15" s="66">
        <f>IF(AW15&lt;0,0.01,AW15/Conversions!$B$3)</f>
        <v>0.01</v>
      </c>
      <c r="DK15" s="66">
        <f>IF(AX15&lt;0,0.01,AX15/Conversions!$B$3)</f>
        <v>0.01</v>
      </c>
      <c r="DL15" s="66">
        <f>IF(AY15&lt;0,0.01,AY15/Conversions!$B$3)</f>
        <v>0.01</v>
      </c>
      <c r="DM15" s="66">
        <f>IF(AZ15&lt;0,0.01,AZ15/Conversions!$B$3)</f>
        <v>0.01</v>
      </c>
      <c r="DN15" s="66">
        <f>IF(BA15&lt;0,0.01,BA15/Conversions!$B$3)</f>
        <v>0.01</v>
      </c>
      <c r="DO15" s="66">
        <f>IF(BB15&lt;0,0.01,BB15/Conversions!$B$3)</f>
        <v>0.01</v>
      </c>
      <c r="DP15" s="66">
        <f>IF(BC15&lt;0,0.01,BC15/Conversions!$B$3)</f>
        <v>0.01</v>
      </c>
      <c r="DQ15" s="52">
        <v>5</v>
      </c>
    </row>
    <row r="16" spans="1:121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K16" s="52">
        <v>5</v>
      </c>
      <c r="CM16" s="52" t="str">
        <f t="shared" si="0"/>
        <v>ABIOCRP41</v>
      </c>
      <c r="CN16" s="52" t="str">
        <f t="shared" si="1"/>
        <v>Willow - Lo</v>
      </c>
      <c r="CO16" s="15" t="s">
        <v>106</v>
      </c>
      <c r="CP16" s="15" t="s">
        <v>105</v>
      </c>
      <c r="CQ16" s="52" t="str">
        <f t="shared" si="2"/>
        <v>BIOWOO</v>
      </c>
      <c r="CR16" s="52" t="s">
        <v>103</v>
      </c>
      <c r="CS16" s="66">
        <f>IF(AF16&lt;0,0.01,AF16/Conversions!$B$3)</f>
        <v>4</v>
      </c>
      <c r="CT16" s="66">
        <f>IF(AG16&lt;0,0.01,AG16/Conversions!$B$3)</f>
        <v>4</v>
      </c>
      <c r="CU16" s="66">
        <f>IF(AH16&lt;0,0.01,AH16/Conversions!$B$3)</f>
        <v>4</v>
      </c>
      <c r="CV16" s="66">
        <f>IF(AI16&lt;0,0.01,AI16/Conversions!$B$3)</f>
        <v>4</v>
      </c>
      <c r="CW16" s="66">
        <f>IF(AJ16&lt;0,0.01,AJ16/Conversions!$B$3)</f>
        <v>4</v>
      </c>
      <c r="CX16" s="66">
        <f>IF(AK16&lt;0,0.01,AK16/Conversions!$B$3)</f>
        <v>4</v>
      </c>
      <c r="CY16" s="66">
        <f>IF(AL16&lt;0,0.01,AL16/Conversions!$B$3)</f>
        <v>4</v>
      </c>
      <c r="CZ16" s="66">
        <f>IF(AM16&lt;0,0.01,AM16/Conversions!$B$3)</f>
        <v>4</v>
      </c>
      <c r="DA16" s="66">
        <f>IF(AN16&lt;0,0.01,AN16/Conversions!$B$3)</f>
        <v>4</v>
      </c>
      <c r="DB16" s="66">
        <f>IF(AO16&lt;0,0.01,AO16/Conversions!$B$3)</f>
        <v>4</v>
      </c>
      <c r="DC16" s="66">
        <f>IF(AP16&lt;0,0.01,AP16/Conversions!$B$3)</f>
        <v>4</v>
      </c>
      <c r="DD16" s="66">
        <f>IF(AQ16&lt;0,0.01,AQ16/Conversions!$B$3)</f>
        <v>4</v>
      </c>
      <c r="DE16" s="66">
        <f>IF(AR16&lt;0,0.01,AR16/Conversions!$B$3)</f>
        <v>4</v>
      </c>
      <c r="DF16" s="66">
        <f>IF(AS16&lt;0,0.01,AS16/Conversions!$B$3)</f>
        <v>4</v>
      </c>
      <c r="DG16" s="66">
        <f>IF(AT16&lt;0,0.01,AT16/Conversions!$B$3)</f>
        <v>4</v>
      </c>
      <c r="DH16" s="66">
        <f>IF(AU16&lt;0,0.01,AU16/Conversions!$B$3)</f>
        <v>4</v>
      </c>
      <c r="DI16" s="66">
        <f>IF(AV16&lt;0,0.01,AV16/Conversions!$B$3)</f>
        <v>4</v>
      </c>
      <c r="DJ16" s="66">
        <f>IF(AW16&lt;0,0.01,AW16/Conversions!$B$3)</f>
        <v>4</v>
      </c>
      <c r="DK16" s="66">
        <f>IF(AX16&lt;0,0.01,AX16/Conversions!$B$3)</f>
        <v>4</v>
      </c>
      <c r="DL16" s="66">
        <f>IF(AY16&lt;0,0.01,AY16/Conversions!$B$3)</f>
        <v>4</v>
      </c>
      <c r="DM16" s="66">
        <f>IF(AZ16&lt;0,0.01,AZ16/Conversions!$B$3)</f>
        <v>4</v>
      </c>
      <c r="DN16" s="66">
        <f>IF(BA16&lt;0,0.01,BA16/Conversions!$B$3)</f>
        <v>4</v>
      </c>
      <c r="DO16" s="66">
        <f>IF(BB16&lt;0,0.01,BB16/Conversions!$B$3)</f>
        <v>4</v>
      </c>
      <c r="DP16" s="66">
        <f>IF(BC16&lt;0,0.01,BC16/Conversions!$B$3)</f>
        <v>4</v>
      </c>
      <c r="DQ16" s="52">
        <v>5</v>
      </c>
    </row>
    <row r="17" spans="1:121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K17" s="52">
        <v>5</v>
      </c>
      <c r="CM17" s="52" t="str">
        <f t="shared" si="0"/>
        <v>ABIOCRP31</v>
      </c>
      <c r="CN17" s="52" t="str">
        <f t="shared" si="1"/>
        <v>Miscanthus - Lo</v>
      </c>
      <c r="CO17" s="15" t="s">
        <v>106</v>
      </c>
      <c r="CP17" s="15" t="s">
        <v>105</v>
      </c>
      <c r="CQ17" s="52" t="str">
        <f t="shared" si="2"/>
        <v>BIOWOO</v>
      </c>
      <c r="CR17" s="52" t="s">
        <v>103</v>
      </c>
      <c r="CS17" s="66">
        <f>IF(AF17&lt;0,0.01,AF17/Conversions!$B$3)</f>
        <v>4</v>
      </c>
      <c r="CT17" s="66">
        <f>IF(AG17&lt;0,0.01,AG17/Conversions!$B$3)</f>
        <v>4</v>
      </c>
      <c r="CU17" s="66">
        <f>IF(AH17&lt;0,0.01,AH17/Conversions!$B$3)</f>
        <v>4</v>
      </c>
      <c r="CV17" s="66">
        <f>IF(AI17&lt;0,0.01,AI17/Conversions!$B$3)</f>
        <v>4</v>
      </c>
      <c r="CW17" s="66">
        <f>IF(AJ17&lt;0,0.01,AJ17/Conversions!$B$3)</f>
        <v>4</v>
      </c>
      <c r="CX17" s="66">
        <f>IF(AK17&lt;0,0.01,AK17/Conversions!$B$3)</f>
        <v>4</v>
      </c>
      <c r="CY17" s="66">
        <f>IF(AL17&lt;0,0.01,AL17/Conversions!$B$3)</f>
        <v>4</v>
      </c>
      <c r="CZ17" s="66">
        <f>IF(AM17&lt;0,0.01,AM17/Conversions!$B$3)</f>
        <v>4</v>
      </c>
      <c r="DA17" s="66">
        <f>IF(AN17&lt;0,0.01,AN17/Conversions!$B$3)</f>
        <v>4</v>
      </c>
      <c r="DB17" s="66">
        <f>IF(AO17&lt;0,0.01,AO17/Conversions!$B$3)</f>
        <v>4</v>
      </c>
      <c r="DC17" s="66">
        <f>IF(AP17&lt;0,0.01,AP17/Conversions!$B$3)</f>
        <v>4</v>
      </c>
      <c r="DD17" s="66">
        <f>IF(AQ17&lt;0,0.01,AQ17/Conversions!$B$3)</f>
        <v>4</v>
      </c>
      <c r="DE17" s="66">
        <f>IF(AR17&lt;0,0.01,AR17/Conversions!$B$3)</f>
        <v>4</v>
      </c>
      <c r="DF17" s="66">
        <f>IF(AS17&lt;0,0.01,AS17/Conversions!$B$3)</f>
        <v>4</v>
      </c>
      <c r="DG17" s="66">
        <f>IF(AT17&lt;0,0.01,AT17/Conversions!$B$3)</f>
        <v>4</v>
      </c>
      <c r="DH17" s="66">
        <f>IF(AU17&lt;0,0.01,AU17/Conversions!$B$3)</f>
        <v>4</v>
      </c>
      <c r="DI17" s="66">
        <f>IF(AV17&lt;0,0.01,AV17/Conversions!$B$3)</f>
        <v>4</v>
      </c>
      <c r="DJ17" s="66">
        <f>IF(AW17&lt;0,0.01,AW17/Conversions!$B$3)</f>
        <v>4</v>
      </c>
      <c r="DK17" s="66">
        <f>IF(AX17&lt;0,0.01,AX17/Conversions!$B$3)</f>
        <v>4</v>
      </c>
      <c r="DL17" s="66">
        <f>IF(AY17&lt;0,0.01,AY17/Conversions!$B$3)</f>
        <v>4</v>
      </c>
      <c r="DM17" s="66">
        <f>IF(AZ17&lt;0,0.01,AZ17/Conversions!$B$3)</f>
        <v>4</v>
      </c>
      <c r="DN17" s="66">
        <f>IF(BA17&lt;0,0.01,BA17/Conversions!$B$3)</f>
        <v>4</v>
      </c>
      <c r="DO17" s="66">
        <f>IF(BB17&lt;0,0.01,BB17/Conversions!$B$3)</f>
        <v>4</v>
      </c>
      <c r="DP17" s="66">
        <f>IF(BC17&lt;0,0.01,BC17/Conversions!$B$3)</f>
        <v>4</v>
      </c>
      <c r="DQ17" s="52">
        <v>5</v>
      </c>
    </row>
    <row r="18" spans="1:121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K18" s="52">
        <v>5</v>
      </c>
      <c r="CM18" s="52" t="str">
        <f t="shared" si="0"/>
        <v>ABIOCRP11</v>
      </c>
      <c r="CN18" s="52" t="str">
        <f t="shared" si="1"/>
        <v>Wheat - Lo</v>
      </c>
      <c r="CO18" s="15" t="s">
        <v>106</v>
      </c>
      <c r="CP18" s="15" t="s">
        <v>105</v>
      </c>
      <c r="CQ18" s="52" t="str">
        <f t="shared" si="2"/>
        <v>BIOCRP1</v>
      </c>
      <c r="CR18" s="52" t="s">
        <v>103</v>
      </c>
      <c r="CS18" s="66">
        <f>IF(AF18&lt;0,0.01,AF18/Conversions!$B$3)</f>
        <v>19.01805954934806</v>
      </c>
      <c r="CT18" s="66">
        <f>IF(AG18&lt;0,0.01,AG18/Conversions!$B$3)</f>
        <v>19.01805954934806</v>
      </c>
      <c r="CU18" s="66">
        <f>IF(AH18&lt;0,0.01,AH18/Conversions!$B$3)</f>
        <v>19.01805954934806</v>
      </c>
      <c r="CV18" s="66">
        <f>IF(AI18&lt;0,0.01,AI18/Conversions!$B$3)</f>
        <v>19.01805954934806</v>
      </c>
      <c r="CW18" s="66">
        <f>IF(AJ18&lt;0,0.01,AJ18/Conversions!$B$3)</f>
        <v>19.01805954934806</v>
      </c>
      <c r="CX18" s="66">
        <f>IF(AK18&lt;0,0.01,AK18/Conversions!$B$3)</f>
        <v>19.01805954934806</v>
      </c>
      <c r="CY18" s="66">
        <f>IF(AL18&lt;0,0.01,AL18/Conversions!$B$3)</f>
        <v>19.01805954934806</v>
      </c>
      <c r="CZ18" s="66">
        <f>IF(AM18&lt;0,0.01,AM18/Conversions!$B$3)</f>
        <v>19.01805954934806</v>
      </c>
      <c r="DA18" s="66">
        <f>IF(AN18&lt;0,0.01,AN18/Conversions!$B$3)</f>
        <v>19.01805954934806</v>
      </c>
      <c r="DB18" s="66">
        <f>IF(AO18&lt;0,0.01,AO18/Conversions!$B$3)</f>
        <v>19.01805954934806</v>
      </c>
      <c r="DC18" s="66">
        <f>IF(AP18&lt;0,0.01,AP18/Conversions!$B$3)</f>
        <v>19.01805954934806</v>
      </c>
      <c r="DD18" s="66">
        <f>IF(AQ18&lt;0,0.01,AQ18/Conversions!$B$3)</f>
        <v>19.01805954934806</v>
      </c>
      <c r="DE18" s="66">
        <f>IF(AR18&lt;0,0.01,AR18/Conversions!$B$3)</f>
        <v>19.01805954934806</v>
      </c>
      <c r="DF18" s="66">
        <f>IF(AS18&lt;0,0.01,AS18/Conversions!$B$3)</f>
        <v>19.01805954934806</v>
      </c>
      <c r="DG18" s="66">
        <f>IF(AT18&lt;0,0.01,AT18/Conversions!$B$3)</f>
        <v>19.01805954934806</v>
      </c>
      <c r="DH18" s="66">
        <f>IF(AU18&lt;0,0.01,AU18/Conversions!$B$3)</f>
        <v>19.01805954934806</v>
      </c>
      <c r="DI18" s="66">
        <f>IF(AV18&lt;0,0.01,AV18/Conversions!$B$3)</f>
        <v>19.01805954934806</v>
      </c>
      <c r="DJ18" s="66">
        <f>IF(AW18&lt;0,0.01,AW18/Conversions!$B$3)</f>
        <v>19.01805954934806</v>
      </c>
      <c r="DK18" s="66">
        <f>IF(AX18&lt;0,0.01,AX18/Conversions!$B$3)</f>
        <v>19.01805954934806</v>
      </c>
      <c r="DL18" s="66">
        <f>IF(AY18&lt;0,0.01,AY18/Conversions!$B$3)</f>
        <v>19.01805954934806</v>
      </c>
      <c r="DM18" s="66">
        <f>IF(AZ18&lt;0,0.01,AZ18/Conversions!$B$3)</f>
        <v>19.01805954934806</v>
      </c>
      <c r="DN18" s="66">
        <f>IF(BA18&lt;0,0.01,BA18/Conversions!$B$3)</f>
        <v>19.01805954934806</v>
      </c>
      <c r="DO18" s="66">
        <f>IF(BB18&lt;0,0.01,BB18/Conversions!$B$3)</f>
        <v>19.01805954934806</v>
      </c>
      <c r="DP18" s="66">
        <f>IF(BC18&lt;0,0.01,BC18/Conversions!$B$3)</f>
        <v>19.01805954934806</v>
      </c>
      <c r="DQ18" s="52">
        <v>5</v>
      </c>
    </row>
    <row r="19" spans="1:121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K19" s="52">
        <v>5</v>
      </c>
      <c r="CM19" s="52" t="str">
        <f t="shared" si="0"/>
        <v>ABIOCRP21</v>
      </c>
      <c r="CN19" s="52" t="str">
        <f t="shared" si="1"/>
        <v>OSR - Lo</v>
      </c>
      <c r="CO19" s="15" t="s">
        <v>106</v>
      </c>
      <c r="CP19" s="15" t="s">
        <v>105</v>
      </c>
      <c r="CQ19" s="52" t="str">
        <f t="shared" si="2"/>
        <v>BIORPS</v>
      </c>
      <c r="CR19" s="52" t="s">
        <v>103</v>
      </c>
      <c r="CS19" s="66">
        <f>IF(AF19&lt;0,0.01,AF19/Conversions!$B$3)</f>
        <v>21.5614014897169</v>
      </c>
      <c r="CT19" s="66">
        <f>IF(AG19&lt;0,0.01,AG19/Conversions!$B$3)</f>
        <v>21.5614014897169</v>
      </c>
      <c r="CU19" s="66">
        <f>IF(AH19&lt;0,0.01,AH19/Conversions!$B$3)</f>
        <v>21.5614014897169</v>
      </c>
      <c r="CV19" s="66">
        <f>IF(AI19&lt;0,0.01,AI19/Conversions!$B$3)</f>
        <v>21.5614014897169</v>
      </c>
      <c r="CW19" s="66">
        <f>IF(AJ19&lt;0,0.01,AJ19/Conversions!$B$3)</f>
        <v>21.5614014897169</v>
      </c>
      <c r="CX19" s="66">
        <f>IF(AK19&lt;0,0.01,AK19/Conversions!$B$3)</f>
        <v>21.5614014897169</v>
      </c>
      <c r="CY19" s="66">
        <f>IF(AL19&lt;0,0.01,AL19/Conversions!$B$3)</f>
        <v>21.5614014897169</v>
      </c>
      <c r="CZ19" s="66">
        <f>IF(AM19&lt;0,0.01,AM19/Conversions!$B$3)</f>
        <v>21.5614014897169</v>
      </c>
      <c r="DA19" s="66">
        <f>IF(AN19&lt;0,0.01,AN19/Conversions!$B$3)</f>
        <v>21.5614014897169</v>
      </c>
      <c r="DB19" s="66">
        <f>IF(AO19&lt;0,0.01,AO19/Conversions!$B$3)</f>
        <v>21.5614014897169</v>
      </c>
      <c r="DC19" s="66">
        <f>IF(AP19&lt;0,0.01,AP19/Conversions!$B$3)</f>
        <v>21.5614014897169</v>
      </c>
      <c r="DD19" s="66">
        <f>IF(AQ19&lt;0,0.01,AQ19/Conversions!$B$3)</f>
        <v>21.5614014897169</v>
      </c>
      <c r="DE19" s="66">
        <f>IF(AR19&lt;0,0.01,AR19/Conversions!$B$3)</f>
        <v>21.5614014897169</v>
      </c>
      <c r="DF19" s="66">
        <f>IF(AS19&lt;0,0.01,AS19/Conversions!$B$3)</f>
        <v>21.5614014897169</v>
      </c>
      <c r="DG19" s="66">
        <f>IF(AT19&lt;0,0.01,AT19/Conversions!$B$3)</f>
        <v>21.5614014897169</v>
      </c>
      <c r="DH19" s="66">
        <f>IF(AU19&lt;0,0.01,AU19/Conversions!$B$3)</f>
        <v>21.5614014897169</v>
      </c>
      <c r="DI19" s="66">
        <f>IF(AV19&lt;0,0.01,AV19/Conversions!$B$3)</f>
        <v>21.5614014897169</v>
      </c>
      <c r="DJ19" s="66">
        <f>IF(AW19&lt;0,0.01,AW19/Conversions!$B$3)</f>
        <v>21.5614014897169</v>
      </c>
      <c r="DK19" s="66">
        <f>IF(AX19&lt;0,0.01,AX19/Conversions!$B$3)</f>
        <v>21.5614014897169</v>
      </c>
      <c r="DL19" s="66">
        <f>IF(AY19&lt;0,0.01,AY19/Conversions!$B$3)</f>
        <v>21.5614014897169</v>
      </c>
      <c r="DM19" s="66">
        <f>IF(AZ19&lt;0,0.01,AZ19/Conversions!$B$3)</f>
        <v>21.5614014897169</v>
      </c>
      <c r="DN19" s="66">
        <f>IF(BA19&lt;0,0.01,BA19/Conversions!$B$3)</f>
        <v>21.5614014897169</v>
      </c>
      <c r="DO19" s="66">
        <f>IF(BB19&lt;0,0.01,BB19/Conversions!$B$3)</f>
        <v>21.5614014897169</v>
      </c>
      <c r="DP19" s="66">
        <f>IF(BC19&lt;0,0.01,BC19/Conversions!$B$3)</f>
        <v>21.5614014897169</v>
      </c>
      <c r="DQ19" s="52">
        <v>5</v>
      </c>
    </row>
    <row r="20" spans="1:121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K20" s="52">
        <v>5</v>
      </c>
      <c r="CM20" s="52" t="str">
        <f t="shared" si="0"/>
        <v>ABIOGAS11</v>
      </c>
      <c r="CN20" s="52" t="str">
        <f t="shared" si="1"/>
        <v>Crops Anaerobic - Lo</v>
      </c>
      <c r="CO20" s="15" t="s">
        <v>106</v>
      </c>
      <c r="CP20" s="15" t="s">
        <v>105</v>
      </c>
      <c r="CQ20" s="52" t="str">
        <f t="shared" si="2"/>
        <v>BIOGAS</v>
      </c>
      <c r="CR20" s="52" t="s">
        <v>103</v>
      </c>
      <c r="CS20" s="66">
        <f>IF(AF20&lt;0,0.01,AF20/Conversions!$B$3)</f>
        <v>4.6880473492782269</v>
      </c>
      <c r="CT20" s="66">
        <f>IF(AG20&lt;0,0.01,AG20/Conversions!$B$3)</f>
        <v>4.6880473492782269</v>
      </c>
      <c r="CU20" s="66">
        <f>IF(AH20&lt;0,0.01,AH20/Conversions!$B$3)</f>
        <v>4.6880473492782269</v>
      </c>
      <c r="CV20" s="66">
        <f>IF(AI20&lt;0,0.01,AI20/Conversions!$B$3)</f>
        <v>4.6880473492782269</v>
      </c>
      <c r="CW20" s="66">
        <f>IF(AJ20&lt;0,0.01,AJ20/Conversions!$B$3)</f>
        <v>4.6880473492782269</v>
      </c>
      <c r="CX20" s="66">
        <f>IF(AK20&lt;0,0.01,AK20/Conversions!$B$3)</f>
        <v>4.6880473492782269</v>
      </c>
      <c r="CY20" s="66">
        <f>IF(AL20&lt;0,0.01,AL20/Conversions!$B$3)</f>
        <v>4.6880473492782269</v>
      </c>
      <c r="CZ20" s="66">
        <f>IF(AM20&lt;0,0.01,AM20/Conversions!$B$3)</f>
        <v>4.6880473492782269</v>
      </c>
      <c r="DA20" s="66">
        <f>IF(AN20&lt;0,0.01,AN20/Conversions!$B$3)</f>
        <v>4.6880473492782269</v>
      </c>
      <c r="DB20" s="66">
        <f>IF(AO20&lt;0,0.01,AO20/Conversions!$B$3)</f>
        <v>4.6880473492782269</v>
      </c>
      <c r="DC20" s="66">
        <f>IF(AP20&lt;0,0.01,AP20/Conversions!$B$3)</f>
        <v>4.6880473492782269</v>
      </c>
      <c r="DD20" s="66">
        <f>IF(AQ20&lt;0,0.01,AQ20/Conversions!$B$3)</f>
        <v>4.6880473492782269</v>
      </c>
      <c r="DE20" s="66">
        <f>IF(AR20&lt;0,0.01,AR20/Conversions!$B$3)</f>
        <v>4.6880473492782269</v>
      </c>
      <c r="DF20" s="66">
        <f>IF(AS20&lt;0,0.01,AS20/Conversions!$B$3)</f>
        <v>4.6880473492782269</v>
      </c>
      <c r="DG20" s="66">
        <f>IF(AT20&lt;0,0.01,AT20/Conversions!$B$3)</f>
        <v>4.6880473492782269</v>
      </c>
      <c r="DH20" s="66">
        <f>IF(AU20&lt;0,0.01,AU20/Conversions!$B$3)</f>
        <v>4.6880473492782269</v>
      </c>
      <c r="DI20" s="66">
        <f>IF(AV20&lt;0,0.01,AV20/Conversions!$B$3)</f>
        <v>4.6880473492782269</v>
      </c>
      <c r="DJ20" s="66">
        <f>IF(AW20&lt;0,0.01,AW20/Conversions!$B$3)</f>
        <v>4.6880473492782269</v>
      </c>
      <c r="DK20" s="66">
        <f>IF(AX20&lt;0,0.01,AX20/Conversions!$B$3)</f>
        <v>4.6880473492782269</v>
      </c>
      <c r="DL20" s="66">
        <f>IF(AY20&lt;0,0.01,AY20/Conversions!$B$3)</f>
        <v>4.6880473492782269</v>
      </c>
      <c r="DM20" s="66">
        <f>IF(AZ20&lt;0,0.01,AZ20/Conversions!$B$3)</f>
        <v>4.6880473492782269</v>
      </c>
      <c r="DN20" s="66">
        <f>IF(BA20&lt;0,0.01,BA20/Conversions!$B$3)</f>
        <v>4.6880473492782269</v>
      </c>
      <c r="DO20" s="66">
        <f>IF(BB20&lt;0,0.01,BB20/Conversions!$B$3)</f>
        <v>4.6880473492782269</v>
      </c>
      <c r="DP20" s="66">
        <f>IF(BC20&lt;0,0.01,BC20/Conversions!$B$3)</f>
        <v>4.6880473492782269</v>
      </c>
      <c r="DQ20" s="52">
        <v>5</v>
      </c>
    </row>
    <row r="21" spans="1:121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 t="s">
        <v>107</v>
      </c>
      <c r="BG21" s="52" t="str">
        <f>"MINBIOINDF"&amp;BE21</f>
        <v>MINBIOINDF_S1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K21" s="52">
        <v>5</v>
      </c>
      <c r="CM21" s="52" t="str">
        <f t="shared" si="0"/>
        <v>MINBIOINDF_S1</v>
      </c>
      <c r="CN21" s="52" t="str">
        <f t="shared" si="1"/>
        <v>Industrial Food - Lo</v>
      </c>
      <c r="CO21" s="15" t="s">
        <v>6</v>
      </c>
      <c r="CP21" s="15" t="s">
        <v>105</v>
      </c>
      <c r="CQ21" s="52" t="str">
        <f t="shared" si="2"/>
        <v>BIOSLU</v>
      </c>
      <c r="CR21" s="52" t="s">
        <v>103</v>
      </c>
      <c r="CS21" s="66">
        <f>IF(AF21&lt;0,0.01,AF21/Conversions!$B$3)</f>
        <v>0</v>
      </c>
      <c r="CT21" s="66">
        <f>IF(AG21&lt;0,0.01,AG21/Conversions!$B$3)</f>
        <v>0</v>
      </c>
      <c r="CU21" s="66">
        <f>IF(AH21&lt;0,0.01,AH21/Conversions!$B$3)</f>
        <v>0</v>
      </c>
      <c r="CV21" s="66">
        <f>IF(AI21&lt;0,0.01,AI21/Conversions!$B$3)</f>
        <v>0</v>
      </c>
      <c r="CW21" s="66">
        <f>IF(AJ21&lt;0,0.01,AJ21/Conversions!$B$3)</f>
        <v>0</v>
      </c>
      <c r="CX21" s="66">
        <f>IF(AK21&lt;0,0.01,AK21/Conversions!$B$3)</f>
        <v>0</v>
      </c>
      <c r="CY21" s="66">
        <f>IF(AL21&lt;0,0.01,AL21/Conversions!$B$3)</f>
        <v>0</v>
      </c>
      <c r="CZ21" s="66">
        <f>IF(AM21&lt;0,0.01,AM21/Conversions!$B$3)</f>
        <v>0</v>
      </c>
      <c r="DA21" s="66">
        <f>IF(AN21&lt;0,0.01,AN21/Conversions!$B$3)</f>
        <v>0</v>
      </c>
      <c r="DB21" s="66">
        <f>IF(AO21&lt;0,0.01,AO21/Conversions!$B$3)</f>
        <v>0</v>
      </c>
      <c r="DC21" s="66">
        <f>IF(AP21&lt;0,0.01,AP21/Conversions!$B$3)</f>
        <v>0</v>
      </c>
      <c r="DD21" s="66">
        <f>IF(AQ21&lt;0,0.01,AQ21/Conversions!$B$3)</f>
        <v>0</v>
      </c>
      <c r="DE21" s="66">
        <f>IF(AR21&lt;0,0.01,AR21/Conversions!$B$3)</f>
        <v>0</v>
      </c>
      <c r="DF21" s="66">
        <f>IF(AS21&lt;0,0.01,AS21/Conversions!$B$3)</f>
        <v>0</v>
      </c>
      <c r="DG21" s="66">
        <f>IF(AT21&lt;0,0.01,AT21/Conversions!$B$3)</f>
        <v>0</v>
      </c>
      <c r="DH21" s="66">
        <f>IF(AU21&lt;0,0.01,AU21/Conversions!$B$3)</f>
        <v>0</v>
      </c>
      <c r="DI21" s="66">
        <f>IF(AV21&lt;0,0.01,AV21/Conversions!$B$3)</f>
        <v>0</v>
      </c>
      <c r="DJ21" s="66">
        <f>IF(AW21&lt;0,0.01,AW21/Conversions!$B$3)</f>
        <v>0</v>
      </c>
      <c r="DK21" s="66">
        <f>IF(AX21&lt;0,0.01,AX21/Conversions!$B$3)</f>
        <v>0</v>
      </c>
      <c r="DL21" s="66">
        <f>IF(AY21&lt;0,0.01,AY21/Conversions!$B$3)</f>
        <v>0</v>
      </c>
      <c r="DM21" s="66">
        <f>IF(AZ21&lt;0,0.01,AZ21/Conversions!$B$3)</f>
        <v>0</v>
      </c>
      <c r="DN21" s="66">
        <f>IF(BA21&lt;0,0.01,BA21/Conversions!$B$3)</f>
        <v>0</v>
      </c>
      <c r="DO21" s="66">
        <f>IF(BB21&lt;0,0.01,BB21/Conversions!$B$3)</f>
        <v>0</v>
      </c>
      <c r="DP21" s="66">
        <f>IF(BC21&lt;0,0.01,BC21/Conversions!$B$3)</f>
        <v>0</v>
      </c>
      <c r="DQ21" s="52">
        <v>5</v>
      </c>
    </row>
    <row r="22" spans="1:121" x14ac:dyDescent="0.25">
      <c r="A22" s="30"/>
      <c r="B22" s="30"/>
      <c r="C22" s="30"/>
      <c r="D22" s="30"/>
      <c r="E22" s="30"/>
      <c r="F22" s="30"/>
      <c r="G22" s="30"/>
      <c r="H22" s="30"/>
      <c r="BD22" s="32"/>
    </row>
    <row r="23" spans="1:121" ht="15.75" thickBot="1" x14ac:dyDescent="0.3">
      <c r="A23" s="23" t="s">
        <v>53</v>
      </c>
      <c r="AD23" s="56" t="s">
        <v>54</v>
      </c>
      <c r="BD23" s="32"/>
    </row>
    <row r="24" spans="1:121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</row>
    <row r="25" spans="1:121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M25" s="71"/>
      <c r="CN25" s="72"/>
    </row>
    <row r="26" spans="1:121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M26" s="31" t="s">
        <v>90</v>
      </c>
    </row>
    <row r="27" spans="1:121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K27" s="27">
        <v>0</v>
      </c>
      <c r="CM27" s="29" t="s">
        <v>4</v>
      </c>
      <c r="CN27" s="28" t="s">
        <v>91</v>
      </c>
      <c r="CO27" s="28" t="s">
        <v>3</v>
      </c>
      <c r="CP27" s="28" t="s">
        <v>104</v>
      </c>
      <c r="CQ27" s="28" t="s">
        <v>97</v>
      </c>
      <c r="CR27" s="28" t="s">
        <v>92</v>
      </c>
      <c r="CS27" s="27">
        <v>2012</v>
      </c>
      <c r="CT27" s="27">
        <v>2013</v>
      </c>
      <c r="CU27" s="27">
        <v>2014</v>
      </c>
      <c r="CV27" s="27">
        <v>2015</v>
      </c>
      <c r="CW27" s="27">
        <v>2016</v>
      </c>
      <c r="CX27" s="27">
        <v>2017</v>
      </c>
      <c r="CY27" s="27">
        <v>2018</v>
      </c>
      <c r="CZ27" s="27">
        <v>2019</v>
      </c>
      <c r="DA27" s="27">
        <v>2020</v>
      </c>
      <c r="DB27" s="27">
        <v>2021</v>
      </c>
      <c r="DC27" s="27">
        <v>2022</v>
      </c>
      <c r="DD27" s="27">
        <v>2023</v>
      </c>
      <c r="DE27" s="27">
        <v>2024</v>
      </c>
      <c r="DF27" s="27">
        <v>2025</v>
      </c>
      <c r="DG27" s="27">
        <v>2026</v>
      </c>
      <c r="DH27" s="27">
        <v>2027</v>
      </c>
      <c r="DI27" s="27">
        <v>2028</v>
      </c>
      <c r="DJ27" s="27">
        <v>2029</v>
      </c>
      <c r="DK27" s="27">
        <v>2030</v>
      </c>
      <c r="DL27" s="27">
        <v>2031</v>
      </c>
      <c r="DM27" s="27">
        <v>2032</v>
      </c>
      <c r="DN27" s="27">
        <v>2033</v>
      </c>
      <c r="DO27" s="27">
        <v>2034</v>
      </c>
      <c r="DP27" s="27">
        <v>2035</v>
      </c>
      <c r="DQ27" s="27">
        <v>0</v>
      </c>
    </row>
    <row r="28" spans="1:121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K28" s="52">
        <v>5</v>
      </c>
      <c r="CM28" s="52" t="str">
        <f t="shared" ref="CM28:CM43" si="4">BG28</f>
        <v>ABIOFRSR2</v>
      </c>
      <c r="CN28" s="52" t="str">
        <f t="shared" ref="CN28:CN43" si="5">BH28</f>
        <v>Forest thinnings - Me</v>
      </c>
      <c r="CO28" s="15" t="s">
        <v>106</v>
      </c>
      <c r="CP28" s="15" t="s">
        <v>105</v>
      </c>
      <c r="CQ28" s="52" t="str">
        <f t="shared" ref="CQ28:CQ43" si="6">BJ28</f>
        <v>BIOWOO</v>
      </c>
      <c r="CR28" s="52" t="s">
        <v>103</v>
      </c>
      <c r="CS28" s="66">
        <f>IF(AF28&lt;0,0.01,AF28/Conversions!$B$3)</f>
        <v>5</v>
      </c>
      <c r="CT28" s="66">
        <f>IF(AG28&lt;0,0.01,AG28/Conversions!$B$3)</f>
        <v>5</v>
      </c>
      <c r="CU28" s="66">
        <f>IF(AH28&lt;0,0.01,AH28/Conversions!$B$3)</f>
        <v>5</v>
      </c>
      <c r="CV28" s="66">
        <f>IF(AI28&lt;0,0.01,AI28/Conversions!$B$3)</f>
        <v>5</v>
      </c>
      <c r="CW28" s="66">
        <f>IF(AJ28&lt;0,0.01,AJ28/Conversions!$B$3)</f>
        <v>5</v>
      </c>
      <c r="CX28" s="66">
        <f>IF(AK28&lt;0,0.01,AK28/Conversions!$B$3)</f>
        <v>5</v>
      </c>
      <c r="CY28" s="66">
        <f>IF(AL28&lt;0,0.01,AL28/Conversions!$B$3)</f>
        <v>5</v>
      </c>
      <c r="CZ28" s="66">
        <f>IF(AM28&lt;0,0.01,AM28/Conversions!$B$3)</f>
        <v>5</v>
      </c>
      <c r="DA28" s="66">
        <f>IF(AN28&lt;0,0.01,AN28/Conversions!$B$3)</f>
        <v>5</v>
      </c>
      <c r="DB28" s="66">
        <f>IF(AO28&lt;0,0.01,AO28/Conversions!$B$3)</f>
        <v>5</v>
      </c>
      <c r="DC28" s="66">
        <f>IF(AP28&lt;0,0.01,AP28/Conversions!$B$3)</f>
        <v>5</v>
      </c>
      <c r="DD28" s="66">
        <f>IF(AQ28&lt;0,0.01,AQ28/Conversions!$B$3)</f>
        <v>5</v>
      </c>
      <c r="DE28" s="66">
        <f>IF(AR28&lt;0,0.01,AR28/Conversions!$B$3)</f>
        <v>5</v>
      </c>
      <c r="DF28" s="66">
        <f>IF(AS28&lt;0,0.01,AS28/Conversions!$B$3)</f>
        <v>5</v>
      </c>
      <c r="DG28" s="66">
        <f>IF(AT28&lt;0,0.01,AT28/Conversions!$B$3)</f>
        <v>5</v>
      </c>
      <c r="DH28" s="66">
        <f>IF(AU28&lt;0,0.01,AU28/Conversions!$B$3)</f>
        <v>5</v>
      </c>
      <c r="DI28" s="66">
        <f>IF(AV28&lt;0,0.01,AV28/Conversions!$B$3)</f>
        <v>5</v>
      </c>
      <c r="DJ28" s="66">
        <f>IF(AW28&lt;0,0.01,AW28/Conversions!$B$3)</f>
        <v>5</v>
      </c>
      <c r="DK28" s="66">
        <f>IF(AX28&lt;0,0.01,AX28/Conversions!$B$3)</f>
        <v>5</v>
      </c>
      <c r="DL28" s="66">
        <f>IF(AY28&lt;0,0.01,AY28/Conversions!$B$3)</f>
        <v>5</v>
      </c>
      <c r="DM28" s="66">
        <f>IF(AZ28&lt;0,0.01,AZ28/Conversions!$B$3)</f>
        <v>5</v>
      </c>
      <c r="DN28" s="66">
        <f>IF(BA28&lt;0,0.01,BA28/Conversions!$B$3)</f>
        <v>5</v>
      </c>
      <c r="DO28" s="66">
        <f>IF(BB28&lt;0,0.01,BB28/Conversions!$B$3)</f>
        <v>5</v>
      </c>
      <c r="DP28" s="66">
        <f>IF(BC28&lt;0,0.01,BC28/Conversions!$B$3)</f>
        <v>5</v>
      </c>
      <c r="DQ28" s="52">
        <v>5</v>
      </c>
    </row>
    <row r="29" spans="1:121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 t="s">
        <v>108</v>
      </c>
      <c r="BG29" s="52" t="str">
        <f>"MINBIOWOO1"&amp;BE29</f>
        <v>MINBIOWOO1_S2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K29" s="52">
        <v>5</v>
      </c>
      <c r="CM29" s="52" t="str">
        <f t="shared" si="4"/>
        <v>MINBIOWOO1_S2</v>
      </c>
      <c r="CN29" s="52" t="str">
        <f t="shared" si="5"/>
        <v>Sawmill residues - Me</v>
      </c>
      <c r="CO29" s="15" t="s">
        <v>6</v>
      </c>
      <c r="CP29" s="15" t="s">
        <v>105</v>
      </c>
      <c r="CQ29" s="52" t="str">
        <f t="shared" si="6"/>
        <v>BIOWOO</v>
      </c>
      <c r="CR29" s="52" t="s">
        <v>103</v>
      </c>
      <c r="CS29" s="66">
        <f>IF(AF29&lt;0,0.01,AF29/Conversions!$B$3)</f>
        <v>7</v>
      </c>
      <c r="CT29" s="66">
        <f>IF(AG29&lt;0,0.01,AG29/Conversions!$B$3)</f>
        <v>7</v>
      </c>
      <c r="CU29" s="66">
        <f>IF(AH29&lt;0,0.01,AH29/Conversions!$B$3)</f>
        <v>7</v>
      </c>
      <c r="CV29" s="66">
        <f>IF(AI29&lt;0,0.01,AI29/Conversions!$B$3)</f>
        <v>7</v>
      </c>
      <c r="CW29" s="66">
        <f>IF(AJ29&lt;0,0.01,AJ29/Conversions!$B$3)</f>
        <v>7</v>
      </c>
      <c r="CX29" s="66">
        <f>IF(AK29&lt;0,0.01,AK29/Conversions!$B$3)</f>
        <v>7</v>
      </c>
      <c r="CY29" s="66">
        <f>IF(AL29&lt;0,0.01,AL29/Conversions!$B$3)</f>
        <v>7</v>
      </c>
      <c r="CZ29" s="66">
        <f>IF(AM29&lt;0,0.01,AM29/Conversions!$B$3)</f>
        <v>7</v>
      </c>
      <c r="DA29" s="66">
        <f>IF(AN29&lt;0,0.01,AN29/Conversions!$B$3)</f>
        <v>7</v>
      </c>
      <c r="DB29" s="66">
        <f>IF(AO29&lt;0,0.01,AO29/Conversions!$B$3)</f>
        <v>7</v>
      </c>
      <c r="DC29" s="66">
        <f>IF(AP29&lt;0,0.01,AP29/Conversions!$B$3)</f>
        <v>7</v>
      </c>
      <c r="DD29" s="66">
        <f>IF(AQ29&lt;0,0.01,AQ29/Conversions!$B$3)</f>
        <v>7</v>
      </c>
      <c r="DE29" s="66">
        <f>IF(AR29&lt;0,0.01,AR29/Conversions!$B$3)</f>
        <v>7</v>
      </c>
      <c r="DF29" s="66">
        <f>IF(AS29&lt;0,0.01,AS29/Conversions!$B$3)</f>
        <v>7</v>
      </c>
      <c r="DG29" s="66">
        <f>IF(AT29&lt;0,0.01,AT29/Conversions!$B$3)</f>
        <v>7</v>
      </c>
      <c r="DH29" s="66">
        <f>IF(AU29&lt;0,0.01,AU29/Conversions!$B$3)</f>
        <v>7</v>
      </c>
      <c r="DI29" s="66">
        <f>IF(AV29&lt;0,0.01,AV29/Conversions!$B$3)</f>
        <v>7</v>
      </c>
      <c r="DJ29" s="66">
        <f>IF(AW29&lt;0,0.01,AW29/Conversions!$B$3)</f>
        <v>7</v>
      </c>
      <c r="DK29" s="66">
        <f>IF(AX29&lt;0,0.01,AX29/Conversions!$B$3)</f>
        <v>7</v>
      </c>
      <c r="DL29" s="66">
        <f>IF(AY29&lt;0,0.01,AY29/Conversions!$B$3)</f>
        <v>7</v>
      </c>
      <c r="DM29" s="66">
        <f>IF(AZ29&lt;0,0.01,AZ29/Conversions!$B$3)</f>
        <v>7</v>
      </c>
      <c r="DN29" s="66">
        <f>IF(BA29&lt;0,0.01,BA29/Conversions!$B$3)</f>
        <v>7</v>
      </c>
      <c r="DO29" s="66">
        <f>IF(BB29&lt;0,0.01,BB29/Conversions!$B$3)</f>
        <v>7</v>
      </c>
      <c r="DP29" s="66">
        <f>IF(BC29&lt;0,0.01,BC29/Conversions!$B$3)</f>
        <v>7</v>
      </c>
      <c r="DQ29" s="52">
        <v>5</v>
      </c>
    </row>
    <row r="30" spans="1:121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 t="s">
        <v>108</v>
      </c>
      <c r="BG30" s="52" t="str">
        <f>"MINBIOWOO2"&amp;BE30</f>
        <v>MINBIOWOO2_S2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K30" s="52">
        <v>5</v>
      </c>
      <c r="CM30" s="52" t="str">
        <f t="shared" si="4"/>
        <v>MINBIOWOO2_S2</v>
      </c>
      <c r="CN30" s="52" t="str">
        <f t="shared" si="5"/>
        <v>PCRW - Me</v>
      </c>
      <c r="CO30" s="15" t="s">
        <v>6</v>
      </c>
      <c r="CP30" s="15" t="s">
        <v>105</v>
      </c>
      <c r="CQ30" s="52" t="str">
        <f t="shared" si="6"/>
        <v>BIOWOO</v>
      </c>
      <c r="CR30" s="52" t="s">
        <v>103</v>
      </c>
      <c r="CS30" s="66">
        <f>IF(AF30&lt;0,0.01,AF30/Conversions!$B$3)</f>
        <v>2.7414965986394559</v>
      </c>
      <c r="CT30" s="66">
        <f>IF(AG30&lt;0,0.01,AG30/Conversions!$B$3)</f>
        <v>2.7414965986394559</v>
      </c>
      <c r="CU30" s="66">
        <f>IF(AH30&lt;0,0.01,AH30/Conversions!$B$3)</f>
        <v>2.7414965986394559</v>
      </c>
      <c r="CV30" s="66">
        <f>IF(AI30&lt;0,0.01,AI30/Conversions!$B$3)</f>
        <v>2.7414965986394559</v>
      </c>
      <c r="CW30" s="66">
        <f>IF(AJ30&lt;0,0.01,AJ30/Conversions!$B$3)</f>
        <v>2.7414965986394559</v>
      </c>
      <c r="CX30" s="66">
        <f>IF(AK30&lt;0,0.01,AK30/Conversions!$B$3)</f>
        <v>2.7414965986394559</v>
      </c>
      <c r="CY30" s="66">
        <f>IF(AL30&lt;0,0.01,AL30/Conversions!$B$3)</f>
        <v>2.7414965986394559</v>
      </c>
      <c r="CZ30" s="66">
        <f>IF(AM30&lt;0,0.01,AM30/Conversions!$B$3)</f>
        <v>2.7414965986394559</v>
      </c>
      <c r="DA30" s="66">
        <f>IF(AN30&lt;0,0.01,AN30/Conversions!$B$3)</f>
        <v>2.7414965986394559</v>
      </c>
      <c r="DB30" s="66">
        <f>IF(AO30&lt;0,0.01,AO30/Conversions!$B$3)</f>
        <v>2.7414965986394559</v>
      </c>
      <c r="DC30" s="66">
        <f>IF(AP30&lt;0,0.01,AP30/Conversions!$B$3)</f>
        <v>2.7414965986394559</v>
      </c>
      <c r="DD30" s="66">
        <f>IF(AQ30&lt;0,0.01,AQ30/Conversions!$B$3)</f>
        <v>2.7414965986394559</v>
      </c>
      <c r="DE30" s="66">
        <f>IF(AR30&lt;0,0.01,AR30/Conversions!$B$3)</f>
        <v>2.7414965986394559</v>
      </c>
      <c r="DF30" s="66">
        <f>IF(AS30&lt;0,0.01,AS30/Conversions!$B$3)</f>
        <v>2.7414965986394559</v>
      </c>
      <c r="DG30" s="66">
        <f>IF(AT30&lt;0,0.01,AT30/Conversions!$B$3)</f>
        <v>2.7414965986394559</v>
      </c>
      <c r="DH30" s="66">
        <f>IF(AU30&lt;0,0.01,AU30/Conversions!$B$3)</f>
        <v>2.7414965986394559</v>
      </c>
      <c r="DI30" s="66">
        <f>IF(AV30&lt;0,0.01,AV30/Conversions!$B$3)</f>
        <v>2.7414965986394559</v>
      </c>
      <c r="DJ30" s="66">
        <f>IF(AW30&lt;0,0.01,AW30/Conversions!$B$3)</f>
        <v>2.7414965986394559</v>
      </c>
      <c r="DK30" s="66">
        <f>IF(AX30&lt;0,0.01,AX30/Conversions!$B$3)</f>
        <v>2.7414965986394559</v>
      </c>
      <c r="DL30" s="66">
        <f>IF(AY30&lt;0,0.01,AY30/Conversions!$B$3)</f>
        <v>2.7414965986394559</v>
      </c>
      <c r="DM30" s="66">
        <f>IF(AZ30&lt;0,0.01,AZ30/Conversions!$B$3)</f>
        <v>2.7414965986394559</v>
      </c>
      <c r="DN30" s="66">
        <f>IF(BA30&lt;0,0.01,BA30/Conversions!$B$3)</f>
        <v>2.7414965986394559</v>
      </c>
      <c r="DO30" s="66">
        <f>IF(BB30&lt;0,0.01,BB30/Conversions!$B$3)</f>
        <v>2.7414965986394559</v>
      </c>
      <c r="DP30" s="66">
        <f>IF(BC30&lt;0,0.01,BC30/Conversions!$B$3)</f>
        <v>2.7414965986394559</v>
      </c>
      <c r="DQ30" s="52">
        <v>5</v>
      </c>
    </row>
    <row r="31" spans="1:121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 t="s">
        <v>108</v>
      </c>
      <c r="BG31" s="52" t="str">
        <f>"MINBIOMSW1"&amp;BE31</f>
        <v>MINBIOMSW1_S2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K31" s="52">
        <v>5</v>
      </c>
      <c r="CM31" s="52" t="str">
        <f t="shared" si="4"/>
        <v>MINBIOMSW1_S2</v>
      </c>
      <c r="CN31" s="52" t="str">
        <f t="shared" si="5"/>
        <v>Solid BMSW - Me</v>
      </c>
      <c r="CO31" s="15" t="s">
        <v>6</v>
      </c>
      <c r="CP31" s="15" t="s">
        <v>105</v>
      </c>
      <c r="CQ31" s="52" t="str">
        <f t="shared" si="6"/>
        <v>BIOMUN</v>
      </c>
      <c r="CR31" s="52" t="s">
        <v>103</v>
      </c>
      <c r="CS31" s="66">
        <f>IF(AF31&lt;0,0.01,AF31/Conversions!$B$3)</f>
        <v>0.01</v>
      </c>
      <c r="CT31" s="66">
        <f>IF(AG31&lt;0,0.01,AG31/Conversions!$B$3)</f>
        <v>0.01</v>
      </c>
      <c r="CU31" s="66">
        <f>IF(AH31&lt;0,0.01,AH31/Conversions!$B$3)</f>
        <v>0.01</v>
      </c>
      <c r="CV31" s="66">
        <f>IF(AI31&lt;0,0.01,AI31/Conversions!$B$3)</f>
        <v>0.01</v>
      </c>
      <c r="CW31" s="66">
        <f>IF(AJ31&lt;0,0.01,AJ31/Conversions!$B$3)</f>
        <v>0.01</v>
      </c>
      <c r="CX31" s="66">
        <f>IF(AK31&lt;0,0.01,AK31/Conversions!$B$3)</f>
        <v>0.01</v>
      </c>
      <c r="CY31" s="66">
        <f>IF(AL31&lt;0,0.01,AL31/Conversions!$B$3)</f>
        <v>0.01</v>
      </c>
      <c r="CZ31" s="66">
        <f>IF(AM31&lt;0,0.01,AM31/Conversions!$B$3)</f>
        <v>0.01</v>
      </c>
      <c r="DA31" s="66">
        <f>IF(AN31&lt;0,0.01,AN31/Conversions!$B$3)</f>
        <v>0.01</v>
      </c>
      <c r="DB31" s="66">
        <f>IF(AO31&lt;0,0.01,AO31/Conversions!$B$3)</f>
        <v>0.01</v>
      </c>
      <c r="DC31" s="66">
        <f>IF(AP31&lt;0,0.01,AP31/Conversions!$B$3)</f>
        <v>0.01</v>
      </c>
      <c r="DD31" s="66">
        <f>IF(AQ31&lt;0,0.01,AQ31/Conversions!$B$3)</f>
        <v>0.01</v>
      </c>
      <c r="DE31" s="66">
        <f>IF(AR31&lt;0,0.01,AR31/Conversions!$B$3)</f>
        <v>0.01</v>
      </c>
      <c r="DF31" s="66">
        <f>IF(AS31&lt;0,0.01,AS31/Conversions!$B$3)</f>
        <v>0.01</v>
      </c>
      <c r="DG31" s="66">
        <f>IF(AT31&lt;0,0.01,AT31/Conversions!$B$3)</f>
        <v>0.01</v>
      </c>
      <c r="DH31" s="66">
        <f>IF(AU31&lt;0,0.01,AU31/Conversions!$B$3)</f>
        <v>0.01</v>
      </c>
      <c r="DI31" s="66">
        <f>IF(AV31&lt;0,0.01,AV31/Conversions!$B$3)</f>
        <v>0.01</v>
      </c>
      <c r="DJ31" s="66">
        <f>IF(AW31&lt;0,0.01,AW31/Conversions!$B$3)</f>
        <v>0.01</v>
      </c>
      <c r="DK31" s="66">
        <f>IF(AX31&lt;0,0.01,AX31/Conversions!$B$3)</f>
        <v>0.01</v>
      </c>
      <c r="DL31" s="66">
        <f>IF(AY31&lt;0,0.01,AY31/Conversions!$B$3)</f>
        <v>0.01</v>
      </c>
      <c r="DM31" s="66">
        <f>IF(AZ31&lt;0,0.01,AZ31/Conversions!$B$3)</f>
        <v>0.01</v>
      </c>
      <c r="DN31" s="66">
        <f>IF(BA31&lt;0,0.01,BA31/Conversions!$B$3)</f>
        <v>0.01</v>
      </c>
      <c r="DO31" s="66">
        <f>IF(BB31&lt;0,0.01,BB31/Conversions!$B$3)</f>
        <v>0.01</v>
      </c>
      <c r="DP31" s="66">
        <f>IF(BC31&lt;0,0.01,BC31/Conversions!$B$3)</f>
        <v>0.01</v>
      </c>
      <c r="DQ31" s="52">
        <v>5</v>
      </c>
    </row>
    <row r="32" spans="1:121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 t="s">
        <v>108</v>
      </c>
      <c r="BG32" s="52" t="str">
        <f>"MINBIOTLW"&amp;BE32</f>
        <v>MINBIOTLW_S2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K32" s="52">
        <v>5</v>
      </c>
      <c r="CM32" s="52" t="str">
        <f t="shared" si="4"/>
        <v>MINBIOTLW_S2</v>
      </c>
      <c r="CN32" s="52" t="str">
        <f t="shared" si="5"/>
        <v>Tallow - Me</v>
      </c>
      <c r="CO32" s="15" t="s">
        <v>6</v>
      </c>
      <c r="CP32" s="15" t="s">
        <v>105</v>
      </c>
      <c r="CQ32" s="52" t="str">
        <f t="shared" si="6"/>
        <v>BIOWOO</v>
      </c>
      <c r="CR32" s="52" t="s">
        <v>103</v>
      </c>
      <c r="CS32" s="66">
        <f>IF(AF32&lt;0,0.01,AF32/Conversions!$B$3)</f>
        <v>10.174418604651162</v>
      </c>
      <c r="CT32" s="66">
        <f>IF(AG32&lt;0,0.01,AG32/Conversions!$B$3)</f>
        <v>10.174418604651162</v>
      </c>
      <c r="CU32" s="66">
        <f>IF(AH32&lt;0,0.01,AH32/Conversions!$B$3)</f>
        <v>10.174418604651162</v>
      </c>
      <c r="CV32" s="66">
        <f>IF(AI32&lt;0,0.01,AI32/Conversions!$B$3)</f>
        <v>10.174418604651162</v>
      </c>
      <c r="CW32" s="66">
        <f>IF(AJ32&lt;0,0.01,AJ32/Conversions!$B$3)</f>
        <v>10.174418604651162</v>
      </c>
      <c r="CX32" s="66">
        <f>IF(AK32&lt;0,0.01,AK32/Conversions!$B$3)</f>
        <v>10.174418604651162</v>
      </c>
      <c r="CY32" s="66">
        <f>IF(AL32&lt;0,0.01,AL32/Conversions!$B$3)</f>
        <v>10.174418604651162</v>
      </c>
      <c r="CZ32" s="66">
        <f>IF(AM32&lt;0,0.01,AM32/Conversions!$B$3)</f>
        <v>10.174418604651162</v>
      </c>
      <c r="DA32" s="66">
        <f>IF(AN32&lt;0,0.01,AN32/Conversions!$B$3)</f>
        <v>10.174418604651162</v>
      </c>
      <c r="DB32" s="66">
        <f>IF(AO32&lt;0,0.01,AO32/Conversions!$B$3)</f>
        <v>10.174418604651162</v>
      </c>
      <c r="DC32" s="66">
        <f>IF(AP32&lt;0,0.01,AP32/Conversions!$B$3)</f>
        <v>10.174418604651162</v>
      </c>
      <c r="DD32" s="66">
        <f>IF(AQ32&lt;0,0.01,AQ32/Conversions!$B$3)</f>
        <v>10.174418604651162</v>
      </c>
      <c r="DE32" s="66">
        <f>IF(AR32&lt;0,0.01,AR32/Conversions!$B$3)</f>
        <v>10.174418604651162</v>
      </c>
      <c r="DF32" s="66">
        <f>IF(AS32&lt;0,0.01,AS32/Conversions!$B$3)</f>
        <v>10.174418604651162</v>
      </c>
      <c r="DG32" s="66">
        <f>IF(AT32&lt;0,0.01,AT32/Conversions!$B$3)</f>
        <v>10.174418604651162</v>
      </c>
      <c r="DH32" s="66">
        <f>IF(AU32&lt;0,0.01,AU32/Conversions!$B$3)</f>
        <v>10.174418604651162</v>
      </c>
      <c r="DI32" s="66">
        <f>IF(AV32&lt;0,0.01,AV32/Conversions!$B$3)</f>
        <v>10.174418604651162</v>
      </c>
      <c r="DJ32" s="66">
        <f>IF(AW32&lt;0,0.01,AW32/Conversions!$B$3)</f>
        <v>10.174418604651162</v>
      </c>
      <c r="DK32" s="66">
        <f>IF(AX32&lt;0,0.01,AX32/Conversions!$B$3)</f>
        <v>10.174418604651162</v>
      </c>
      <c r="DL32" s="66">
        <f>IF(AY32&lt;0,0.01,AY32/Conversions!$B$3)</f>
        <v>10.174418604651162</v>
      </c>
      <c r="DM32" s="66">
        <f>IF(AZ32&lt;0,0.01,AZ32/Conversions!$B$3)</f>
        <v>10.174418604651162</v>
      </c>
      <c r="DN32" s="66">
        <f>IF(BA32&lt;0,0.01,BA32/Conversions!$B$3)</f>
        <v>10.174418604651162</v>
      </c>
      <c r="DO32" s="66">
        <f>IF(BB32&lt;0,0.01,BB32/Conversions!$B$3)</f>
        <v>10.174418604651162</v>
      </c>
      <c r="DP32" s="66">
        <f>IF(BC32&lt;0,0.01,BC32/Conversions!$B$3)</f>
        <v>10.174418604651162</v>
      </c>
      <c r="DQ32" s="52">
        <v>5</v>
      </c>
    </row>
    <row r="33" spans="1:121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 t="s">
        <v>108</v>
      </c>
      <c r="BG33" s="52" t="str">
        <f>"MINBIORVO"&amp;BE33</f>
        <v>MINBIORVO_S2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K33" s="52">
        <v>5</v>
      </c>
      <c r="CM33" s="52" t="str">
        <f t="shared" si="4"/>
        <v>MINBIORVO_S2</v>
      </c>
      <c r="CN33" s="52" t="str">
        <f t="shared" si="5"/>
        <v>RVO - Me</v>
      </c>
      <c r="CO33" s="15" t="s">
        <v>6</v>
      </c>
      <c r="CP33" s="15" t="s">
        <v>105</v>
      </c>
      <c r="CQ33" s="52" t="str">
        <f t="shared" si="6"/>
        <v>BIORPS</v>
      </c>
      <c r="CR33" s="52" t="s">
        <v>103</v>
      </c>
      <c r="CS33" s="66">
        <f>IF(AF33&lt;0,0.01,AF33/Conversions!$B$3)</f>
        <v>22.388888888888889</v>
      </c>
      <c r="CT33" s="66">
        <f>IF(AG33&lt;0,0.01,AG33/Conversions!$B$3)</f>
        <v>22.388888888888889</v>
      </c>
      <c r="CU33" s="66">
        <f>IF(AH33&lt;0,0.01,AH33/Conversions!$B$3)</f>
        <v>22.388888888888889</v>
      </c>
      <c r="CV33" s="66">
        <f>IF(AI33&lt;0,0.01,AI33/Conversions!$B$3)</f>
        <v>22.388888888888889</v>
      </c>
      <c r="CW33" s="66">
        <f>IF(AJ33&lt;0,0.01,AJ33/Conversions!$B$3)</f>
        <v>22.388888888888889</v>
      </c>
      <c r="CX33" s="66">
        <f>IF(AK33&lt;0,0.01,AK33/Conversions!$B$3)</f>
        <v>22.388888888888889</v>
      </c>
      <c r="CY33" s="66">
        <f>IF(AL33&lt;0,0.01,AL33/Conversions!$B$3)</f>
        <v>22.388888888888889</v>
      </c>
      <c r="CZ33" s="66">
        <f>IF(AM33&lt;0,0.01,AM33/Conversions!$B$3)</f>
        <v>22.388888888888889</v>
      </c>
      <c r="DA33" s="66">
        <f>IF(AN33&lt;0,0.01,AN33/Conversions!$B$3)</f>
        <v>22.388888888888889</v>
      </c>
      <c r="DB33" s="66">
        <f>IF(AO33&lt;0,0.01,AO33/Conversions!$B$3)</f>
        <v>22.388888888888889</v>
      </c>
      <c r="DC33" s="66">
        <f>IF(AP33&lt;0,0.01,AP33/Conversions!$B$3)</f>
        <v>22.388888888888889</v>
      </c>
      <c r="DD33" s="66">
        <f>IF(AQ33&lt;0,0.01,AQ33/Conversions!$B$3)</f>
        <v>22.388888888888889</v>
      </c>
      <c r="DE33" s="66">
        <f>IF(AR33&lt;0,0.01,AR33/Conversions!$B$3)</f>
        <v>22.388888888888889</v>
      </c>
      <c r="DF33" s="66">
        <f>IF(AS33&lt;0,0.01,AS33/Conversions!$B$3)</f>
        <v>22.388888888888889</v>
      </c>
      <c r="DG33" s="66">
        <f>IF(AT33&lt;0,0.01,AT33/Conversions!$B$3)</f>
        <v>22.388888888888889</v>
      </c>
      <c r="DH33" s="66">
        <f>IF(AU33&lt;0,0.01,AU33/Conversions!$B$3)</f>
        <v>22.388888888888889</v>
      </c>
      <c r="DI33" s="66">
        <f>IF(AV33&lt;0,0.01,AV33/Conversions!$B$3)</f>
        <v>22.388888888888889</v>
      </c>
      <c r="DJ33" s="66">
        <f>IF(AW33&lt;0,0.01,AW33/Conversions!$B$3)</f>
        <v>22.388888888888889</v>
      </c>
      <c r="DK33" s="66">
        <f>IF(AX33&lt;0,0.01,AX33/Conversions!$B$3)</f>
        <v>22.388888888888889</v>
      </c>
      <c r="DL33" s="66">
        <f>IF(AY33&lt;0,0.01,AY33/Conversions!$B$3)</f>
        <v>22.388888888888889</v>
      </c>
      <c r="DM33" s="66">
        <f>IF(AZ33&lt;0,0.01,AZ33/Conversions!$B$3)</f>
        <v>22.388888888888889</v>
      </c>
      <c r="DN33" s="66">
        <f>IF(BA33&lt;0,0.01,BA33/Conversions!$B$3)</f>
        <v>22.388888888888889</v>
      </c>
      <c r="DO33" s="66">
        <f>IF(BB33&lt;0,0.01,BB33/Conversions!$B$3)</f>
        <v>22.388888888888889</v>
      </c>
      <c r="DP33" s="66">
        <f>IF(BC33&lt;0,0.01,BC33/Conversions!$B$3)</f>
        <v>22.388888888888889</v>
      </c>
      <c r="DQ33" s="52">
        <v>5</v>
      </c>
    </row>
    <row r="34" spans="1:121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 t="s">
        <v>108</v>
      </c>
      <c r="BG34" s="52" t="str">
        <f>"MINBIOWOO3"&amp;BE34</f>
        <v>MINBIOWOO3_S2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K34" s="52">
        <v>5</v>
      </c>
      <c r="CM34" s="52" t="str">
        <f t="shared" si="4"/>
        <v>MINBIOWOO3_S2</v>
      </c>
      <c r="CN34" s="52" t="str">
        <f t="shared" si="5"/>
        <v>Straw - Me</v>
      </c>
      <c r="CO34" s="15" t="s">
        <v>6</v>
      </c>
      <c r="CP34" s="15" t="s">
        <v>105</v>
      </c>
      <c r="CQ34" s="52" t="str">
        <f t="shared" si="6"/>
        <v>BIOWOO</v>
      </c>
      <c r="CR34" s="52" t="s">
        <v>103</v>
      </c>
      <c r="CS34" s="66">
        <f>IF(AF34&lt;0,0.01,AF34/Conversions!$B$3)</f>
        <v>4.2369831489884069</v>
      </c>
      <c r="CT34" s="66">
        <f>IF(AG34&lt;0,0.01,AG34/Conversions!$B$3)</f>
        <v>4.2369831489884069</v>
      </c>
      <c r="CU34" s="66">
        <f>IF(AH34&lt;0,0.01,AH34/Conversions!$B$3)</f>
        <v>4.2369831489884078</v>
      </c>
      <c r="CV34" s="66">
        <f>IF(AI34&lt;0,0.01,AI34/Conversions!$B$3)</f>
        <v>4.2369831489884078</v>
      </c>
      <c r="CW34" s="66">
        <f>IF(AJ34&lt;0,0.01,AJ34/Conversions!$B$3)</f>
        <v>4.2369831489884069</v>
      </c>
      <c r="CX34" s="66">
        <f>IF(AK34&lt;0,0.01,AK34/Conversions!$B$3)</f>
        <v>4.2369831489884069</v>
      </c>
      <c r="CY34" s="66">
        <f>IF(AL34&lt;0,0.01,AL34/Conversions!$B$3)</f>
        <v>4.2369831489884069</v>
      </c>
      <c r="CZ34" s="66">
        <f>IF(AM34&lt;0,0.01,AM34/Conversions!$B$3)</f>
        <v>4.2369831489884078</v>
      </c>
      <c r="DA34" s="66">
        <f>IF(AN34&lt;0,0.01,AN34/Conversions!$B$3)</f>
        <v>4.2369831489884078</v>
      </c>
      <c r="DB34" s="66">
        <f>IF(AO34&lt;0,0.01,AO34/Conversions!$B$3)</f>
        <v>4.2369831489884069</v>
      </c>
      <c r="DC34" s="66">
        <f>IF(AP34&lt;0,0.01,AP34/Conversions!$B$3)</f>
        <v>4.2369831489884069</v>
      </c>
      <c r="DD34" s="66">
        <f>IF(AQ34&lt;0,0.01,AQ34/Conversions!$B$3)</f>
        <v>4.2369831489884078</v>
      </c>
      <c r="DE34" s="66">
        <f>IF(AR34&lt;0,0.01,AR34/Conversions!$B$3)</f>
        <v>4.2369831489884069</v>
      </c>
      <c r="DF34" s="66">
        <f>IF(AS34&lt;0,0.01,AS34/Conversions!$B$3)</f>
        <v>4.2369831489884078</v>
      </c>
      <c r="DG34" s="66">
        <f>IF(AT34&lt;0,0.01,AT34/Conversions!$B$3)</f>
        <v>4.2369831489884069</v>
      </c>
      <c r="DH34" s="66">
        <f>IF(AU34&lt;0,0.01,AU34/Conversions!$B$3)</f>
        <v>4.2369831489884069</v>
      </c>
      <c r="DI34" s="66">
        <f>IF(AV34&lt;0,0.01,AV34/Conversions!$B$3)</f>
        <v>4.2369831489884069</v>
      </c>
      <c r="DJ34" s="66">
        <f>IF(AW34&lt;0,0.01,AW34/Conversions!$B$3)</f>
        <v>4.2369831489884069</v>
      </c>
      <c r="DK34" s="66">
        <f>IF(AX34&lt;0,0.01,AX34/Conversions!$B$3)</f>
        <v>4.2369831489884069</v>
      </c>
      <c r="DL34" s="66">
        <f>IF(AY34&lt;0,0.01,AY34/Conversions!$B$3)</f>
        <v>4.2369831489884069</v>
      </c>
      <c r="DM34" s="66">
        <f>IF(AZ34&lt;0,0.01,AZ34/Conversions!$B$3)</f>
        <v>4.2369831489884069</v>
      </c>
      <c r="DN34" s="66">
        <f>IF(BA34&lt;0,0.01,BA34/Conversions!$B$3)</f>
        <v>4.2369831489884069</v>
      </c>
      <c r="DO34" s="66">
        <f>IF(BB34&lt;0,0.01,BB34/Conversions!$B$3)</f>
        <v>4.2369831489884069</v>
      </c>
      <c r="DP34" s="66">
        <f>IF(BC34&lt;0,0.01,BC34/Conversions!$B$3)</f>
        <v>4.2369831489884069</v>
      </c>
      <c r="DQ34" s="52">
        <v>5</v>
      </c>
    </row>
    <row r="35" spans="1:121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 t="s">
        <v>108</v>
      </c>
      <c r="BG35" s="52" t="str">
        <f>"MINBIOCATW"&amp;BE35</f>
        <v>MINBIOCATW_S2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K35" s="52">
        <v>5</v>
      </c>
      <c r="CM35" s="52" t="str">
        <f t="shared" si="4"/>
        <v>MINBIOCATW_S2</v>
      </c>
      <c r="CN35" s="52" t="str">
        <f t="shared" si="5"/>
        <v>Cattle waste - Me</v>
      </c>
      <c r="CO35" s="15" t="s">
        <v>6</v>
      </c>
      <c r="CP35" s="15" t="s">
        <v>105</v>
      </c>
      <c r="CQ35" s="52" t="str">
        <f t="shared" si="6"/>
        <v>BIOSLU</v>
      </c>
      <c r="CR35" s="52" t="s">
        <v>103</v>
      </c>
      <c r="CS35" s="66">
        <f>IF(AF35&lt;0,0.01,AF35/Conversions!$B$3)</f>
        <v>4.3634210960160331</v>
      </c>
      <c r="CT35" s="66">
        <f>IF(AG35&lt;0,0.01,AG35/Conversions!$B$3)</f>
        <v>4.363421096016034</v>
      </c>
      <c r="CU35" s="66">
        <f>IF(AH35&lt;0,0.01,AH35/Conversions!$B$3)</f>
        <v>4.3634210960160331</v>
      </c>
      <c r="CV35" s="66">
        <f>IF(AI35&lt;0,0.01,AI35/Conversions!$B$3)</f>
        <v>4.3634210960160322</v>
      </c>
      <c r="CW35" s="66">
        <f>IF(AJ35&lt;0,0.01,AJ35/Conversions!$B$3)</f>
        <v>4.3634210960160331</v>
      </c>
      <c r="CX35" s="66">
        <f>IF(AK35&lt;0,0.01,AK35/Conversions!$B$3)</f>
        <v>4.3634210960160331</v>
      </c>
      <c r="CY35" s="66">
        <f>IF(AL35&lt;0,0.01,AL35/Conversions!$B$3)</f>
        <v>4.3634210960160322</v>
      </c>
      <c r="CZ35" s="66">
        <f>IF(AM35&lt;0,0.01,AM35/Conversions!$B$3)</f>
        <v>4.3634210960160322</v>
      </c>
      <c r="DA35" s="66">
        <f>IF(AN35&lt;0,0.01,AN35/Conversions!$B$3)</f>
        <v>4.3634210960160322</v>
      </c>
      <c r="DB35" s="66">
        <f>IF(AO35&lt;0,0.01,AO35/Conversions!$B$3)</f>
        <v>4.3634210960160331</v>
      </c>
      <c r="DC35" s="66">
        <f>IF(AP35&lt;0,0.01,AP35/Conversions!$B$3)</f>
        <v>4.3634210960160331</v>
      </c>
      <c r="DD35" s="66">
        <f>IF(AQ35&lt;0,0.01,AQ35/Conversions!$B$3)</f>
        <v>4.9533246244159637</v>
      </c>
      <c r="DE35" s="66">
        <f>IF(AR35&lt;0,0.01,AR35/Conversions!$B$3)</f>
        <v>4.3634210960160331</v>
      </c>
      <c r="DF35" s="66">
        <f>IF(AS35&lt;0,0.01,AS35/Conversions!$B$3)</f>
        <v>4.3634210960160322</v>
      </c>
      <c r="DG35" s="66">
        <f>IF(AT35&lt;0,0.01,AT35/Conversions!$B$3)</f>
        <v>4.3634210960160322</v>
      </c>
      <c r="DH35" s="66">
        <f>IF(AU35&lt;0,0.01,AU35/Conversions!$B$3)</f>
        <v>4.3634210960160331</v>
      </c>
      <c r="DI35" s="66">
        <f>IF(AV35&lt;0,0.01,AV35/Conversions!$B$3)</f>
        <v>4.3634210960160331</v>
      </c>
      <c r="DJ35" s="66">
        <f>IF(AW35&lt;0,0.01,AW35/Conversions!$B$3)</f>
        <v>4.3634210960160322</v>
      </c>
      <c r="DK35" s="66">
        <f>IF(AX35&lt;0,0.01,AX35/Conversions!$B$3)</f>
        <v>4.3634210960160322</v>
      </c>
      <c r="DL35" s="66">
        <f>IF(AY35&lt;0,0.01,AY35/Conversions!$B$3)</f>
        <v>4.3634210960160331</v>
      </c>
      <c r="DM35" s="66">
        <f>IF(AZ35&lt;0,0.01,AZ35/Conversions!$B$3)</f>
        <v>4.3634210960160322</v>
      </c>
      <c r="DN35" s="66">
        <f>IF(BA35&lt;0,0.01,BA35/Conversions!$B$3)</f>
        <v>4.3634210960160322</v>
      </c>
      <c r="DO35" s="66">
        <f>IF(BB35&lt;0,0.01,BB35/Conversions!$B$3)</f>
        <v>4.3634210960160331</v>
      </c>
      <c r="DP35" s="66">
        <f>IF(BC35&lt;0,0.01,BC35/Conversions!$B$3)</f>
        <v>4.3634210960160313</v>
      </c>
      <c r="DQ35" s="52">
        <v>5</v>
      </c>
    </row>
    <row r="36" spans="1:121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 t="s">
        <v>108</v>
      </c>
      <c r="BG36" s="52" t="str">
        <f>"MINBIOPIGW"&amp;BE36</f>
        <v>MINBIOPIGW_S2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K36" s="52">
        <v>5</v>
      </c>
      <c r="CM36" s="52" t="str">
        <f t="shared" si="4"/>
        <v>MINBIOPIGW_S2</v>
      </c>
      <c r="CN36" s="52" t="str">
        <f t="shared" si="5"/>
        <v>Pig waste - Me</v>
      </c>
      <c r="CO36" s="15" t="s">
        <v>6</v>
      </c>
      <c r="CP36" s="15" t="s">
        <v>105</v>
      </c>
      <c r="CQ36" s="52" t="str">
        <f t="shared" si="6"/>
        <v>BIOSLU</v>
      </c>
      <c r="CR36" s="52" t="s">
        <v>103</v>
      </c>
      <c r="CS36" s="66">
        <f>IF(AF36&lt;0,0.01,AF36/Conversions!$B$3)</f>
        <v>4.137169631778165</v>
      </c>
      <c r="CT36" s="66">
        <f>IF(AG36&lt;0,0.01,AG36/Conversions!$B$3)</f>
        <v>4.1371696317781641</v>
      </c>
      <c r="CU36" s="66">
        <f>IF(AH36&lt;0,0.01,AH36/Conversions!$B$3)</f>
        <v>4.137169631778165</v>
      </c>
      <c r="CV36" s="66">
        <f>IF(AI36&lt;0,0.01,AI36/Conversions!$B$3)</f>
        <v>4.1371696317781632</v>
      </c>
      <c r="CW36" s="66">
        <f>IF(AJ36&lt;0,0.01,AJ36/Conversions!$B$3)</f>
        <v>4.137169631778165</v>
      </c>
      <c r="CX36" s="66">
        <f>IF(AK36&lt;0,0.01,AK36/Conversions!$B$3)</f>
        <v>4.1371696317781641</v>
      </c>
      <c r="CY36" s="66">
        <f>IF(AL36&lt;0,0.01,AL36/Conversions!$B$3)</f>
        <v>4.1371696317781632</v>
      </c>
      <c r="CZ36" s="66">
        <f>IF(AM36&lt;0,0.01,AM36/Conversions!$B$3)</f>
        <v>4.1371696317781641</v>
      </c>
      <c r="DA36" s="66">
        <f>IF(AN36&lt;0,0.01,AN36/Conversions!$B$3)</f>
        <v>4.137169631778165</v>
      </c>
      <c r="DB36" s="66">
        <f>IF(AO36&lt;0,0.01,AO36/Conversions!$B$3)</f>
        <v>4.1371696317781641</v>
      </c>
      <c r="DC36" s="66">
        <f>IF(AP36&lt;0,0.01,AP36/Conversions!$B$3)</f>
        <v>4.137169631778165</v>
      </c>
      <c r="DD36" s="66">
        <f>IF(AQ36&lt;0,0.01,AQ36/Conversions!$B$3)</f>
        <v>4.137169631778165</v>
      </c>
      <c r="DE36" s="66">
        <f>IF(AR36&lt;0,0.01,AR36/Conversions!$B$3)</f>
        <v>4.1371696317781632</v>
      </c>
      <c r="DF36" s="66">
        <f>IF(AS36&lt;0,0.01,AS36/Conversions!$B$3)</f>
        <v>4.1371696317781641</v>
      </c>
      <c r="DG36" s="66">
        <f>IF(AT36&lt;0,0.01,AT36/Conversions!$B$3)</f>
        <v>4.137169631778165</v>
      </c>
      <c r="DH36" s="66">
        <f>IF(AU36&lt;0,0.01,AU36/Conversions!$B$3)</f>
        <v>4.1371696317781632</v>
      </c>
      <c r="DI36" s="66">
        <f>IF(AV36&lt;0,0.01,AV36/Conversions!$B$3)</f>
        <v>4.1371696317781632</v>
      </c>
      <c r="DJ36" s="66">
        <f>IF(AW36&lt;0,0.01,AW36/Conversions!$B$3)</f>
        <v>4.137169631778165</v>
      </c>
      <c r="DK36" s="66">
        <f>IF(AX36&lt;0,0.01,AX36/Conversions!$B$3)</f>
        <v>4.1371696317781641</v>
      </c>
      <c r="DL36" s="66">
        <f>IF(AY36&lt;0,0.01,AY36/Conversions!$B$3)</f>
        <v>4.1371696317781641</v>
      </c>
      <c r="DM36" s="66">
        <f>IF(AZ36&lt;0,0.01,AZ36/Conversions!$B$3)</f>
        <v>4.1371696317781641</v>
      </c>
      <c r="DN36" s="66">
        <f>IF(BA36&lt;0,0.01,BA36/Conversions!$B$3)</f>
        <v>4.137169631778165</v>
      </c>
      <c r="DO36" s="66">
        <f>IF(BB36&lt;0,0.01,BB36/Conversions!$B$3)</f>
        <v>4.1371696317781641</v>
      </c>
      <c r="DP36" s="66">
        <f>IF(BC36&lt;0,0.01,BC36/Conversions!$B$3)</f>
        <v>4.1371696317781641</v>
      </c>
      <c r="DQ36" s="52">
        <v>5</v>
      </c>
    </row>
    <row r="37" spans="1:121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 t="s">
        <v>108</v>
      </c>
      <c r="BG37" s="52" t="str">
        <f>"MINBIOMSW2"&amp;BE37</f>
        <v>MINBIOMSW2_S2</v>
      </c>
      <c r="BH37" s="52" t="str">
        <f t="shared" si="7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K37" s="52">
        <v>5</v>
      </c>
      <c r="CM37" s="52" t="str">
        <f t="shared" si="4"/>
        <v>MINBIOMSW2_S2</v>
      </c>
      <c r="CN37" s="52" t="str">
        <f t="shared" si="5"/>
        <v>BMSW - Me</v>
      </c>
      <c r="CO37" s="15" t="s">
        <v>6</v>
      </c>
      <c r="CP37" s="15" t="s">
        <v>105</v>
      </c>
      <c r="CQ37" s="52" t="str">
        <f t="shared" si="6"/>
        <v>BIOMUN</v>
      </c>
      <c r="CR37" s="52" t="s">
        <v>103</v>
      </c>
      <c r="CS37" s="66">
        <f>IF(AF37&lt;0,0.01,AF37/Conversions!$B$3)</f>
        <v>0.01</v>
      </c>
      <c r="CT37" s="66">
        <f>IF(AG37&lt;0,0.01,AG37/Conversions!$B$3)</f>
        <v>0.01</v>
      </c>
      <c r="CU37" s="66">
        <f>IF(AH37&lt;0,0.01,AH37/Conversions!$B$3)</f>
        <v>0.01</v>
      </c>
      <c r="CV37" s="66">
        <f>IF(AI37&lt;0,0.01,AI37/Conversions!$B$3)</f>
        <v>0.01</v>
      </c>
      <c r="CW37" s="66">
        <f>IF(AJ37&lt;0,0.01,AJ37/Conversions!$B$3)</f>
        <v>0.01</v>
      </c>
      <c r="CX37" s="66">
        <f>IF(AK37&lt;0,0.01,AK37/Conversions!$B$3)</f>
        <v>0.01</v>
      </c>
      <c r="CY37" s="66">
        <f>IF(AL37&lt;0,0.01,AL37/Conversions!$B$3)</f>
        <v>0.01</v>
      </c>
      <c r="CZ37" s="66">
        <f>IF(AM37&lt;0,0.01,AM37/Conversions!$B$3)</f>
        <v>0.01</v>
      </c>
      <c r="DA37" s="66">
        <f>IF(AN37&lt;0,0.01,AN37/Conversions!$B$3)</f>
        <v>0.01</v>
      </c>
      <c r="DB37" s="66">
        <f>IF(AO37&lt;0,0.01,AO37/Conversions!$B$3)</f>
        <v>0.01</v>
      </c>
      <c r="DC37" s="66">
        <f>IF(AP37&lt;0,0.01,AP37/Conversions!$B$3)</f>
        <v>0.01</v>
      </c>
      <c r="DD37" s="66">
        <f>IF(AQ37&lt;0,0.01,AQ37/Conversions!$B$3)</f>
        <v>0.01</v>
      </c>
      <c r="DE37" s="66">
        <f>IF(AR37&lt;0,0.01,AR37/Conversions!$B$3)</f>
        <v>0.01</v>
      </c>
      <c r="DF37" s="66">
        <f>IF(AS37&lt;0,0.01,AS37/Conversions!$B$3)</f>
        <v>0.01</v>
      </c>
      <c r="DG37" s="66">
        <f>IF(AT37&lt;0,0.01,AT37/Conversions!$B$3)</f>
        <v>0.01</v>
      </c>
      <c r="DH37" s="66">
        <f>IF(AU37&lt;0,0.01,AU37/Conversions!$B$3)</f>
        <v>0.01</v>
      </c>
      <c r="DI37" s="66">
        <f>IF(AV37&lt;0,0.01,AV37/Conversions!$B$3)</f>
        <v>0.01</v>
      </c>
      <c r="DJ37" s="66">
        <f>IF(AW37&lt;0,0.01,AW37/Conversions!$B$3)</f>
        <v>0.01</v>
      </c>
      <c r="DK37" s="66">
        <f>IF(AX37&lt;0,0.01,AX37/Conversions!$B$3)</f>
        <v>0.01</v>
      </c>
      <c r="DL37" s="66">
        <f>IF(AY37&lt;0,0.01,AY37/Conversions!$B$3)</f>
        <v>0.01</v>
      </c>
      <c r="DM37" s="66">
        <f>IF(AZ37&lt;0,0.01,AZ37/Conversions!$B$3)</f>
        <v>0.01</v>
      </c>
      <c r="DN37" s="66">
        <f>IF(BA37&lt;0,0.01,BA37/Conversions!$B$3)</f>
        <v>0.01</v>
      </c>
      <c r="DO37" s="66">
        <f>IF(BB37&lt;0,0.01,BB37/Conversions!$B$3)</f>
        <v>0.01</v>
      </c>
      <c r="DP37" s="66">
        <f>IF(BC37&lt;0,0.01,BC37/Conversions!$B$3)</f>
        <v>0.01</v>
      </c>
      <c r="DQ37" s="52">
        <v>5</v>
      </c>
    </row>
    <row r="38" spans="1:121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K38" s="52">
        <v>5</v>
      </c>
      <c r="CM38" s="52" t="str">
        <f t="shared" si="4"/>
        <v>ABIOCRP42</v>
      </c>
      <c r="CN38" s="52" t="str">
        <f t="shared" si="5"/>
        <v>Willow - Me</v>
      </c>
      <c r="CO38" s="15" t="s">
        <v>106</v>
      </c>
      <c r="CP38" s="15" t="s">
        <v>105</v>
      </c>
      <c r="CQ38" s="52" t="str">
        <f t="shared" si="6"/>
        <v>BIOWOO</v>
      </c>
      <c r="CR38" s="52" t="s">
        <v>103</v>
      </c>
      <c r="CS38" s="66">
        <f>IF(AF38&lt;0,0.01,AF38/Conversions!$B$3)</f>
        <v>6</v>
      </c>
      <c r="CT38" s="66">
        <f>IF(AG38&lt;0,0.01,AG38/Conversions!$B$3)</f>
        <v>6</v>
      </c>
      <c r="CU38" s="66">
        <f>IF(AH38&lt;0,0.01,AH38/Conversions!$B$3)</f>
        <v>6</v>
      </c>
      <c r="CV38" s="66">
        <f>IF(AI38&lt;0,0.01,AI38/Conversions!$B$3)</f>
        <v>6</v>
      </c>
      <c r="CW38" s="66">
        <f>IF(AJ38&lt;0,0.01,AJ38/Conversions!$B$3)</f>
        <v>6</v>
      </c>
      <c r="CX38" s="66">
        <f>IF(AK38&lt;0,0.01,AK38/Conversions!$B$3)</f>
        <v>6</v>
      </c>
      <c r="CY38" s="66">
        <f>IF(AL38&lt;0,0.01,AL38/Conversions!$B$3)</f>
        <v>6</v>
      </c>
      <c r="CZ38" s="66">
        <f>IF(AM38&lt;0,0.01,AM38/Conversions!$B$3)</f>
        <v>6</v>
      </c>
      <c r="DA38" s="66">
        <f>IF(AN38&lt;0,0.01,AN38/Conversions!$B$3)</f>
        <v>6</v>
      </c>
      <c r="DB38" s="66">
        <f>IF(AO38&lt;0,0.01,AO38/Conversions!$B$3)</f>
        <v>6</v>
      </c>
      <c r="DC38" s="66">
        <f>IF(AP38&lt;0,0.01,AP38/Conversions!$B$3)</f>
        <v>6</v>
      </c>
      <c r="DD38" s="66">
        <f>IF(AQ38&lt;0,0.01,AQ38/Conversions!$B$3)</f>
        <v>6</v>
      </c>
      <c r="DE38" s="66">
        <f>IF(AR38&lt;0,0.01,AR38/Conversions!$B$3)</f>
        <v>6</v>
      </c>
      <c r="DF38" s="66">
        <f>IF(AS38&lt;0,0.01,AS38/Conversions!$B$3)</f>
        <v>6</v>
      </c>
      <c r="DG38" s="66">
        <f>IF(AT38&lt;0,0.01,AT38/Conversions!$B$3)</f>
        <v>6</v>
      </c>
      <c r="DH38" s="66">
        <f>IF(AU38&lt;0,0.01,AU38/Conversions!$B$3)</f>
        <v>6</v>
      </c>
      <c r="DI38" s="66">
        <f>IF(AV38&lt;0,0.01,AV38/Conversions!$B$3)</f>
        <v>6</v>
      </c>
      <c r="DJ38" s="66">
        <f>IF(AW38&lt;0,0.01,AW38/Conversions!$B$3)</f>
        <v>6</v>
      </c>
      <c r="DK38" s="66">
        <f>IF(AX38&lt;0,0.01,AX38/Conversions!$B$3)</f>
        <v>6</v>
      </c>
      <c r="DL38" s="66">
        <f>IF(AY38&lt;0,0.01,AY38/Conversions!$B$3)</f>
        <v>6</v>
      </c>
      <c r="DM38" s="66">
        <f>IF(AZ38&lt;0,0.01,AZ38/Conversions!$B$3)</f>
        <v>6</v>
      </c>
      <c r="DN38" s="66">
        <f>IF(BA38&lt;0,0.01,BA38/Conversions!$B$3)</f>
        <v>6</v>
      </c>
      <c r="DO38" s="66">
        <f>IF(BB38&lt;0,0.01,BB38/Conversions!$B$3)</f>
        <v>6</v>
      </c>
      <c r="DP38" s="66">
        <f>IF(BC38&lt;0,0.01,BC38/Conversions!$B$3)</f>
        <v>6</v>
      </c>
      <c r="DQ38" s="52">
        <v>5</v>
      </c>
    </row>
    <row r="39" spans="1:121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K39" s="52">
        <v>5</v>
      </c>
      <c r="CM39" s="52" t="str">
        <f t="shared" si="4"/>
        <v>ABIOCRP32</v>
      </c>
      <c r="CN39" s="52" t="str">
        <f t="shared" si="5"/>
        <v>Miscanthus - Me</v>
      </c>
      <c r="CO39" s="15" t="s">
        <v>106</v>
      </c>
      <c r="CP39" s="15" t="s">
        <v>105</v>
      </c>
      <c r="CQ39" s="52" t="str">
        <f t="shared" si="6"/>
        <v>BIOWOO</v>
      </c>
      <c r="CR39" s="52" t="s">
        <v>103</v>
      </c>
      <c r="CS39" s="66">
        <f>IF(AF39&lt;0,0.01,AF39/Conversions!$B$3)</f>
        <v>6</v>
      </c>
      <c r="CT39" s="66">
        <f>IF(AG39&lt;0,0.01,AG39/Conversions!$B$3)</f>
        <v>6</v>
      </c>
      <c r="CU39" s="66">
        <f>IF(AH39&lt;0,0.01,AH39/Conversions!$B$3)</f>
        <v>6</v>
      </c>
      <c r="CV39" s="66">
        <f>IF(AI39&lt;0,0.01,AI39/Conversions!$B$3)</f>
        <v>6</v>
      </c>
      <c r="CW39" s="66">
        <f>IF(AJ39&lt;0,0.01,AJ39/Conversions!$B$3)</f>
        <v>6</v>
      </c>
      <c r="CX39" s="66">
        <f>IF(AK39&lt;0,0.01,AK39/Conversions!$B$3)</f>
        <v>6</v>
      </c>
      <c r="CY39" s="66">
        <f>IF(AL39&lt;0,0.01,AL39/Conversions!$B$3)</f>
        <v>6</v>
      </c>
      <c r="CZ39" s="66">
        <f>IF(AM39&lt;0,0.01,AM39/Conversions!$B$3)</f>
        <v>6</v>
      </c>
      <c r="DA39" s="66">
        <f>IF(AN39&lt;0,0.01,AN39/Conversions!$B$3)</f>
        <v>6</v>
      </c>
      <c r="DB39" s="66">
        <f>IF(AO39&lt;0,0.01,AO39/Conversions!$B$3)</f>
        <v>6</v>
      </c>
      <c r="DC39" s="66">
        <f>IF(AP39&lt;0,0.01,AP39/Conversions!$B$3)</f>
        <v>6</v>
      </c>
      <c r="DD39" s="66">
        <f>IF(AQ39&lt;0,0.01,AQ39/Conversions!$B$3)</f>
        <v>6</v>
      </c>
      <c r="DE39" s="66">
        <f>IF(AR39&lt;0,0.01,AR39/Conversions!$B$3)</f>
        <v>6</v>
      </c>
      <c r="DF39" s="66">
        <f>IF(AS39&lt;0,0.01,AS39/Conversions!$B$3)</f>
        <v>6</v>
      </c>
      <c r="DG39" s="66">
        <f>IF(AT39&lt;0,0.01,AT39/Conversions!$B$3)</f>
        <v>6</v>
      </c>
      <c r="DH39" s="66">
        <f>IF(AU39&lt;0,0.01,AU39/Conversions!$B$3)</f>
        <v>6</v>
      </c>
      <c r="DI39" s="66">
        <f>IF(AV39&lt;0,0.01,AV39/Conversions!$B$3)</f>
        <v>6</v>
      </c>
      <c r="DJ39" s="66">
        <f>IF(AW39&lt;0,0.01,AW39/Conversions!$B$3)</f>
        <v>6</v>
      </c>
      <c r="DK39" s="66">
        <f>IF(AX39&lt;0,0.01,AX39/Conversions!$B$3)</f>
        <v>6</v>
      </c>
      <c r="DL39" s="66">
        <f>IF(AY39&lt;0,0.01,AY39/Conversions!$B$3)</f>
        <v>6</v>
      </c>
      <c r="DM39" s="66">
        <f>IF(AZ39&lt;0,0.01,AZ39/Conversions!$B$3)</f>
        <v>6</v>
      </c>
      <c r="DN39" s="66">
        <f>IF(BA39&lt;0,0.01,BA39/Conversions!$B$3)</f>
        <v>6</v>
      </c>
      <c r="DO39" s="66">
        <f>IF(BB39&lt;0,0.01,BB39/Conversions!$B$3)</f>
        <v>6</v>
      </c>
      <c r="DP39" s="66">
        <f>IF(BC39&lt;0,0.01,BC39/Conversions!$B$3)</f>
        <v>6</v>
      </c>
      <c r="DQ39" s="52">
        <v>5</v>
      </c>
    </row>
    <row r="40" spans="1:121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K40" s="52">
        <v>5</v>
      </c>
      <c r="CM40" s="52" t="str">
        <f t="shared" si="4"/>
        <v>ABIOCRP12</v>
      </c>
      <c r="CN40" s="52" t="str">
        <f t="shared" si="5"/>
        <v>Wheat - Me</v>
      </c>
      <c r="CO40" s="15" t="s">
        <v>106</v>
      </c>
      <c r="CP40" s="15" t="s">
        <v>105</v>
      </c>
      <c r="CQ40" s="52" t="str">
        <f t="shared" si="6"/>
        <v>BIOCRP1</v>
      </c>
      <c r="CR40" s="52" t="s">
        <v>103</v>
      </c>
      <c r="CS40" s="66">
        <f>IF(AF40&lt;0,0.01,AF40/Conversions!$B$3)</f>
        <v>22.821671459217672</v>
      </c>
      <c r="CT40" s="66">
        <f>IF(AG40&lt;0,0.01,AG40/Conversions!$B$3)</f>
        <v>22.821671459217672</v>
      </c>
      <c r="CU40" s="66">
        <f>IF(AH40&lt;0,0.01,AH40/Conversions!$B$3)</f>
        <v>22.821671459217672</v>
      </c>
      <c r="CV40" s="66">
        <f>IF(AI40&lt;0,0.01,AI40/Conversions!$B$3)</f>
        <v>22.821671459217672</v>
      </c>
      <c r="CW40" s="66">
        <f>IF(AJ40&lt;0,0.01,AJ40/Conversions!$B$3)</f>
        <v>22.821671459217672</v>
      </c>
      <c r="CX40" s="66">
        <f>IF(AK40&lt;0,0.01,AK40/Conversions!$B$3)</f>
        <v>22.821671459217672</v>
      </c>
      <c r="CY40" s="66">
        <f>IF(AL40&lt;0,0.01,AL40/Conversions!$B$3)</f>
        <v>22.821671459217672</v>
      </c>
      <c r="CZ40" s="66">
        <f>IF(AM40&lt;0,0.01,AM40/Conversions!$B$3)</f>
        <v>22.821671459217672</v>
      </c>
      <c r="DA40" s="66">
        <f>IF(AN40&lt;0,0.01,AN40/Conversions!$B$3)</f>
        <v>22.821671459217672</v>
      </c>
      <c r="DB40" s="66">
        <f>IF(AO40&lt;0,0.01,AO40/Conversions!$B$3)</f>
        <v>22.821671459217672</v>
      </c>
      <c r="DC40" s="66">
        <f>IF(AP40&lt;0,0.01,AP40/Conversions!$B$3)</f>
        <v>22.821671459217672</v>
      </c>
      <c r="DD40" s="66">
        <f>IF(AQ40&lt;0,0.01,AQ40/Conversions!$B$3)</f>
        <v>22.821671459217672</v>
      </c>
      <c r="DE40" s="66">
        <f>IF(AR40&lt;0,0.01,AR40/Conversions!$B$3)</f>
        <v>22.821671459217672</v>
      </c>
      <c r="DF40" s="66">
        <f>IF(AS40&lt;0,0.01,AS40/Conversions!$B$3)</f>
        <v>22.821671459217672</v>
      </c>
      <c r="DG40" s="66">
        <f>IF(AT40&lt;0,0.01,AT40/Conversions!$B$3)</f>
        <v>22.821671459217672</v>
      </c>
      <c r="DH40" s="66">
        <f>IF(AU40&lt;0,0.01,AU40/Conversions!$B$3)</f>
        <v>22.821671459217672</v>
      </c>
      <c r="DI40" s="66">
        <f>IF(AV40&lt;0,0.01,AV40/Conversions!$B$3)</f>
        <v>22.821671459217672</v>
      </c>
      <c r="DJ40" s="66">
        <f>IF(AW40&lt;0,0.01,AW40/Conversions!$B$3)</f>
        <v>22.821671459217672</v>
      </c>
      <c r="DK40" s="66">
        <f>IF(AX40&lt;0,0.01,AX40/Conversions!$B$3)</f>
        <v>22.821671459217672</v>
      </c>
      <c r="DL40" s="66">
        <f>IF(AY40&lt;0,0.01,AY40/Conversions!$B$3)</f>
        <v>22.821671459217672</v>
      </c>
      <c r="DM40" s="66">
        <f>IF(AZ40&lt;0,0.01,AZ40/Conversions!$B$3)</f>
        <v>22.821671459217672</v>
      </c>
      <c r="DN40" s="66">
        <f>IF(BA40&lt;0,0.01,BA40/Conversions!$B$3)</f>
        <v>22.821671459217672</v>
      </c>
      <c r="DO40" s="66">
        <f>IF(BB40&lt;0,0.01,BB40/Conversions!$B$3)</f>
        <v>22.821671459217672</v>
      </c>
      <c r="DP40" s="66">
        <f>IF(BC40&lt;0,0.01,BC40/Conversions!$B$3)</f>
        <v>22.821671459217672</v>
      </c>
      <c r="DQ40" s="52">
        <v>5</v>
      </c>
    </row>
    <row r="41" spans="1:121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K41" s="52">
        <v>5</v>
      </c>
      <c r="CM41" s="52" t="str">
        <f t="shared" si="4"/>
        <v>ABIOCRP22</v>
      </c>
      <c r="CN41" s="52" t="str">
        <f t="shared" si="5"/>
        <v>OSR - Me</v>
      </c>
      <c r="CO41" s="15" t="s">
        <v>106</v>
      </c>
      <c r="CP41" s="15" t="s">
        <v>105</v>
      </c>
      <c r="CQ41" s="52" t="str">
        <f t="shared" si="6"/>
        <v>BIORPS</v>
      </c>
      <c r="CR41" s="52" t="s">
        <v>103</v>
      </c>
      <c r="CS41" s="66">
        <f>IF(AF41&lt;0,0.01,AF41/Conversions!$B$3)</f>
        <v>31.910874204781013</v>
      </c>
      <c r="CT41" s="66">
        <f>IF(AG41&lt;0,0.01,AG41/Conversions!$B$3)</f>
        <v>31.910874204781013</v>
      </c>
      <c r="CU41" s="66">
        <f>IF(AH41&lt;0,0.01,AH41/Conversions!$B$3)</f>
        <v>31.910874204781013</v>
      </c>
      <c r="CV41" s="66">
        <f>IF(AI41&lt;0,0.01,AI41/Conversions!$B$3)</f>
        <v>31.910874204781013</v>
      </c>
      <c r="CW41" s="66">
        <f>IF(AJ41&lt;0,0.01,AJ41/Conversions!$B$3)</f>
        <v>31.910874204781013</v>
      </c>
      <c r="CX41" s="66">
        <f>IF(AK41&lt;0,0.01,AK41/Conversions!$B$3)</f>
        <v>31.910874204781013</v>
      </c>
      <c r="CY41" s="66">
        <f>IF(AL41&lt;0,0.01,AL41/Conversions!$B$3)</f>
        <v>31.910874204781013</v>
      </c>
      <c r="CZ41" s="66">
        <f>IF(AM41&lt;0,0.01,AM41/Conversions!$B$3)</f>
        <v>31.910874204781013</v>
      </c>
      <c r="DA41" s="66">
        <f>IF(AN41&lt;0,0.01,AN41/Conversions!$B$3)</f>
        <v>31.910874204781013</v>
      </c>
      <c r="DB41" s="66">
        <f>IF(AO41&lt;0,0.01,AO41/Conversions!$B$3)</f>
        <v>31.910874204781013</v>
      </c>
      <c r="DC41" s="66">
        <f>IF(AP41&lt;0,0.01,AP41/Conversions!$B$3)</f>
        <v>31.910874204781013</v>
      </c>
      <c r="DD41" s="66">
        <f>IF(AQ41&lt;0,0.01,AQ41/Conversions!$B$3)</f>
        <v>31.910874204781013</v>
      </c>
      <c r="DE41" s="66">
        <f>IF(AR41&lt;0,0.01,AR41/Conversions!$B$3)</f>
        <v>31.910874204781013</v>
      </c>
      <c r="DF41" s="66">
        <f>IF(AS41&lt;0,0.01,AS41/Conversions!$B$3)</f>
        <v>31.910874204781013</v>
      </c>
      <c r="DG41" s="66">
        <f>IF(AT41&lt;0,0.01,AT41/Conversions!$B$3)</f>
        <v>31.910874204781013</v>
      </c>
      <c r="DH41" s="66">
        <f>IF(AU41&lt;0,0.01,AU41/Conversions!$B$3)</f>
        <v>31.910874204781013</v>
      </c>
      <c r="DI41" s="66">
        <f>IF(AV41&lt;0,0.01,AV41/Conversions!$B$3)</f>
        <v>31.910874204781013</v>
      </c>
      <c r="DJ41" s="66">
        <f>IF(AW41&lt;0,0.01,AW41/Conversions!$B$3)</f>
        <v>31.910874204781013</v>
      </c>
      <c r="DK41" s="66">
        <f>IF(AX41&lt;0,0.01,AX41/Conversions!$B$3)</f>
        <v>31.910874204781013</v>
      </c>
      <c r="DL41" s="66">
        <f>IF(AY41&lt;0,0.01,AY41/Conversions!$B$3)</f>
        <v>31.910874204781013</v>
      </c>
      <c r="DM41" s="66">
        <f>IF(AZ41&lt;0,0.01,AZ41/Conversions!$B$3)</f>
        <v>31.910874204781013</v>
      </c>
      <c r="DN41" s="66">
        <f>IF(BA41&lt;0,0.01,BA41/Conversions!$B$3)</f>
        <v>31.910874204781013</v>
      </c>
      <c r="DO41" s="66">
        <f>IF(BB41&lt;0,0.01,BB41/Conversions!$B$3)</f>
        <v>31.910874204781013</v>
      </c>
      <c r="DP41" s="66">
        <f>IF(BC41&lt;0,0.01,BC41/Conversions!$B$3)</f>
        <v>31.910874204781013</v>
      </c>
      <c r="DQ41" s="52">
        <v>5</v>
      </c>
    </row>
    <row r="42" spans="1:121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K42" s="52">
        <v>5</v>
      </c>
      <c r="CM42" s="52" t="str">
        <f t="shared" si="4"/>
        <v>ABIOGAS12</v>
      </c>
      <c r="CN42" s="52" t="str">
        <f t="shared" si="5"/>
        <v>Crops Anaerobic - Me</v>
      </c>
      <c r="CO42" s="15" t="s">
        <v>106</v>
      </c>
      <c r="CP42" s="15" t="s">
        <v>105</v>
      </c>
      <c r="CQ42" s="52" t="str">
        <f t="shared" si="6"/>
        <v>BIOGAS</v>
      </c>
      <c r="CR42" s="52" t="s">
        <v>103</v>
      </c>
      <c r="CS42" s="66">
        <f>IF(AF42&lt;0,0.01,AF42/Conversions!$B$3)</f>
        <v>6.0944615540616951</v>
      </c>
      <c r="CT42" s="66">
        <f>IF(AG42&lt;0,0.01,AG42/Conversions!$B$3)</f>
        <v>6.0944615540616951</v>
      </c>
      <c r="CU42" s="66">
        <f>IF(AH42&lt;0,0.01,AH42/Conversions!$B$3)</f>
        <v>6.0944615540616951</v>
      </c>
      <c r="CV42" s="66">
        <f>IF(AI42&lt;0,0.01,AI42/Conversions!$B$3)</f>
        <v>6.0944615540616951</v>
      </c>
      <c r="CW42" s="66">
        <f>IF(AJ42&lt;0,0.01,AJ42/Conversions!$B$3)</f>
        <v>6.0944615540616951</v>
      </c>
      <c r="CX42" s="66">
        <f>IF(AK42&lt;0,0.01,AK42/Conversions!$B$3)</f>
        <v>6.0944615540616951</v>
      </c>
      <c r="CY42" s="66">
        <f>IF(AL42&lt;0,0.01,AL42/Conversions!$B$3)</f>
        <v>6.0944615540616951</v>
      </c>
      <c r="CZ42" s="66">
        <f>IF(AM42&lt;0,0.01,AM42/Conversions!$B$3)</f>
        <v>6.0944615540616951</v>
      </c>
      <c r="DA42" s="66">
        <f>IF(AN42&lt;0,0.01,AN42/Conversions!$B$3)</f>
        <v>6.0944615540616951</v>
      </c>
      <c r="DB42" s="66">
        <f>IF(AO42&lt;0,0.01,AO42/Conversions!$B$3)</f>
        <v>6.0944615540616951</v>
      </c>
      <c r="DC42" s="66">
        <f>IF(AP42&lt;0,0.01,AP42/Conversions!$B$3)</f>
        <v>6.0944615540616951</v>
      </c>
      <c r="DD42" s="66">
        <f>IF(AQ42&lt;0,0.01,AQ42/Conversions!$B$3)</f>
        <v>6.0944615540616951</v>
      </c>
      <c r="DE42" s="66">
        <f>IF(AR42&lt;0,0.01,AR42/Conversions!$B$3)</f>
        <v>6.0944615540616951</v>
      </c>
      <c r="DF42" s="66">
        <f>IF(AS42&lt;0,0.01,AS42/Conversions!$B$3)</f>
        <v>6.0944615540616951</v>
      </c>
      <c r="DG42" s="66">
        <f>IF(AT42&lt;0,0.01,AT42/Conversions!$B$3)</f>
        <v>6.0944615540616951</v>
      </c>
      <c r="DH42" s="66">
        <f>IF(AU42&lt;0,0.01,AU42/Conversions!$B$3)</f>
        <v>6.0944615540616951</v>
      </c>
      <c r="DI42" s="66">
        <f>IF(AV42&lt;0,0.01,AV42/Conversions!$B$3)</f>
        <v>6.0944615540616951</v>
      </c>
      <c r="DJ42" s="66">
        <f>IF(AW42&lt;0,0.01,AW42/Conversions!$B$3)</f>
        <v>6.0944615540616951</v>
      </c>
      <c r="DK42" s="66">
        <f>IF(AX42&lt;0,0.01,AX42/Conversions!$B$3)</f>
        <v>6.0944615540616951</v>
      </c>
      <c r="DL42" s="66">
        <f>IF(AY42&lt;0,0.01,AY42/Conversions!$B$3)</f>
        <v>6.0944615540616951</v>
      </c>
      <c r="DM42" s="66">
        <f>IF(AZ42&lt;0,0.01,AZ42/Conversions!$B$3)</f>
        <v>6.0944615540616951</v>
      </c>
      <c r="DN42" s="66">
        <f>IF(BA42&lt;0,0.01,BA42/Conversions!$B$3)</f>
        <v>6.0944615540616951</v>
      </c>
      <c r="DO42" s="66">
        <f>IF(BB42&lt;0,0.01,BB42/Conversions!$B$3)</f>
        <v>6.0944615540616951</v>
      </c>
      <c r="DP42" s="66">
        <f>IF(BC42&lt;0,0.01,BC42/Conversions!$B$3)</f>
        <v>6.0944615540616951</v>
      </c>
      <c r="DQ42" s="52">
        <v>5</v>
      </c>
    </row>
    <row r="43" spans="1:121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 t="s">
        <v>108</v>
      </c>
      <c r="BG43" s="52" t="str">
        <f>"MINBIOINDF"&amp;BE43</f>
        <v>MINBIOINDF_S2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K43" s="52">
        <v>5</v>
      </c>
      <c r="CM43" s="52" t="str">
        <f t="shared" si="4"/>
        <v>MINBIOINDF_S2</v>
      </c>
      <c r="CN43" s="52" t="str">
        <f t="shared" si="5"/>
        <v>Industrial Food - Me</v>
      </c>
      <c r="CO43" s="15" t="s">
        <v>6</v>
      </c>
      <c r="CP43" s="15" t="s">
        <v>105</v>
      </c>
      <c r="CQ43" s="52" t="str">
        <f t="shared" si="6"/>
        <v>BIOSLU</v>
      </c>
      <c r="CR43" s="52" t="s">
        <v>103</v>
      </c>
      <c r="CS43" s="66">
        <f>IF(AF43&lt;0,0.01,AF43/Conversions!$B$3)</f>
        <v>0</v>
      </c>
      <c r="CT43" s="66">
        <f>IF(AG43&lt;0,0.01,AG43/Conversions!$B$3)</f>
        <v>0</v>
      </c>
      <c r="CU43" s="66">
        <f>IF(AH43&lt;0,0.01,AH43/Conversions!$B$3)</f>
        <v>0</v>
      </c>
      <c r="CV43" s="66">
        <f>IF(AI43&lt;0,0.01,AI43/Conversions!$B$3)</f>
        <v>0</v>
      </c>
      <c r="CW43" s="66">
        <f>IF(AJ43&lt;0,0.01,AJ43/Conversions!$B$3)</f>
        <v>0</v>
      </c>
      <c r="CX43" s="66">
        <f>IF(AK43&lt;0,0.01,AK43/Conversions!$B$3)</f>
        <v>0</v>
      </c>
      <c r="CY43" s="66">
        <f>IF(AL43&lt;0,0.01,AL43/Conversions!$B$3)</f>
        <v>0</v>
      </c>
      <c r="CZ43" s="66">
        <f>IF(AM43&lt;0,0.01,AM43/Conversions!$B$3)</f>
        <v>0</v>
      </c>
      <c r="DA43" s="66">
        <f>IF(AN43&lt;0,0.01,AN43/Conversions!$B$3)</f>
        <v>0</v>
      </c>
      <c r="DB43" s="66">
        <f>IF(AO43&lt;0,0.01,AO43/Conversions!$B$3)</f>
        <v>0</v>
      </c>
      <c r="DC43" s="66">
        <f>IF(AP43&lt;0,0.01,AP43/Conversions!$B$3)</f>
        <v>0</v>
      </c>
      <c r="DD43" s="66">
        <f>IF(AQ43&lt;0,0.01,AQ43/Conversions!$B$3)</f>
        <v>0</v>
      </c>
      <c r="DE43" s="66">
        <f>IF(AR43&lt;0,0.01,AR43/Conversions!$B$3)</f>
        <v>0</v>
      </c>
      <c r="DF43" s="66">
        <f>IF(AS43&lt;0,0.01,AS43/Conversions!$B$3)</f>
        <v>0</v>
      </c>
      <c r="DG43" s="66">
        <f>IF(AT43&lt;0,0.01,AT43/Conversions!$B$3)</f>
        <v>0</v>
      </c>
      <c r="DH43" s="66">
        <f>IF(AU43&lt;0,0.01,AU43/Conversions!$B$3)</f>
        <v>0</v>
      </c>
      <c r="DI43" s="66">
        <f>IF(AV43&lt;0,0.01,AV43/Conversions!$B$3)</f>
        <v>0</v>
      </c>
      <c r="DJ43" s="66">
        <f>IF(AW43&lt;0,0.01,AW43/Conversions!$B$3)</f>
        <v>0</v>
      </c>
      <c r="DK43" s="66">
        <f>IF(AX43&lt;0,0.01,AX43/Conversions!$B$3)</f>
        <v>0</v>
      </c>
      <c r="DL43" s="66">
        <f>IF(AY43&lt;0,0.01,AY43/Conversions!$B$3)</f>
        <v>0</v>
      </c>
      <c r="DM43" s="66">
        <f>IF(AZ43&lt;0,0.01,AZ43/Conversions!$B$3)</f>
        <v>0</v>
      </c>
      <c r="DN43" s="66">
        <f>IF(BA43&lt;0,0.01,BA43/Conversions!$B$3)</f>
        <v>0</v>
      </c>
      <c r="DO43" s="66">
        <f>IF(BB43&lt;0,0.01,BB43/Conversions!$B$3)</f>
        <v>0</v>
      </c>
      <c r="DP43" s="66">
        <f>IF(BC43&lt;0,0.01,BC43/Conversions!$B$3)</f>
        <v>0</v>
      </c>
      <c r="DQ43" s="52">
        <v>5</v>
      </c>
    </row>
    <row r="44" spans="1:121" x14ac:dyDescent="0.25">
      <c r="BD44" s="32"/>
    </row>
    <row r="45" spans="1:121" ht="15.75" thickBot="1" x14ac:dyDescent="0.3">
      <c r="A45" s="56" t="s">
        <v>72</v>
      </c>
      <c r="AD45" s="56" t="s">
        <v>73</v>
      </c>
      <c r="BD45" s="32"/>
    </row>
    <row r="46" spans="1:121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</row>
    <row r="47" spans="1:121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M47" s="71"/>
      <c r="CN47" s="72"/>
    </row>
    <row r="48" spans="1:121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M48" s="31" t="s">
        <v>90</v>
      </c>
    </row>
    <row r="49" spans="1:121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K49" s="27">
        <v>0</v>
      </c>
      <c r="CM49" s="29" t="s">
        <v>4</v>
      </c>
      <c r="CN49" s="28" t="s">
        <v>91</v>
      </c>
      <c r="CO49" s="28" t="s">
        <v>3</v>
      </c>
      <c r="CP49" s="28" t="s">
        <v>104</v>
      </c>
      <c r="CQ49" s="28" t="s">
        <v>97</v>
      </c>
      <c r="CR49" s="28" t="s">
        <v>92</v>
      </c>
      <c r="CS49" s="27">
        <v>2012</v>
      </c>
      <c r="CT49" s="27">
        <v>2013</v>
      </c>
      <c r="CU49" s="27">
        <v>2014</v>
      </c>
      <c r="CV49" s="27">
        <v>2015</v>
      </c>
      <c r="CW49" s="27">
        <v>2016</v>
      </c>
      <c r="CX49" s="27">
        <v>2017</v>
      </c>
      <c r="CY49" s="27">
        <v>2018</v>
      </c>
      <c r="CZ49" s="27">
        <v>2019</v>
      </c>
      <c r="DA49" s="27">
        <v>2020</v>
      </c>
      <c r="DB49" s="27">
        <v>2021</v>
      </c>
      <c r="DC49" s="27">
        <v>2022</v>
      </c>
      <c r="DD49" s="27">
        <v>2023</v>
      </c>
      <c r="DE49" s="27">
        <v>2024</v>
      </c>
      <c r="DF49" s="27">
        <v>2025</v>
      </c>
      <c r="DG49" s="27">
        <v>2026</v>
      </c>
      <c r="DH49" s="27">
        <v>2027</v>
      </c>
      <c r="DI49" s="27">
        <v>2028</v>
      </c>
      <c r="DJ49" s="27">
        <v>2029</v>
      </c>
      <c r="DK49" s="27">
        <v>2030</v>
      </c>
      <c r="DL49" s="27">
        <v>2031</v>
      </c>
      <c r="DM49" s="27">
        <v>2032</v>
      </c>
      <c r="DN49" s="27">
        <v>2033</v>
      </c>
      <c r="DO49" s="27">
        <v>2034</v>
      </c>
      <c r="DP49" s="27">
        <v>2035</v>
      </c>
      <c r="DQ49" s="27">
        <v>0</v>
      </c>
    </row>
    <row r="50" spans="1:121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K50" s="52">
        <v>5</v>
      </c>
      <c r="CM50" s="52" t="str">
        <f t="shared" ref="CM50:CM65" si="8">BG50</f>
        <v>ABIOFRSR3</v>
      </c>
      <c r="CN50" s="52" t="str">
        <f t="shared" ref="CN50:CN65" si="9">BH50</f>
        <v>Forest thinnings - Hi</v>
      </c>
      <c r="CO50" s="15" t="s">
        <v>106</v>
      </c>
      <c r="CP50" s="15" t="s">
        <v>105</v>
      </c>
      <c r="CQ50" s="52" t="str">
        <f t="shared" ref="CQ50:CQ65" si="10">BJ50</f>
        <v>BIOWOO</v>
      </c>
      <c r="CR50" s="52" t="s">
        <v>103</v>
      </c>
      <c r="CS50" s="66">
        <f>IF(AF50&lt;0,0.01,AF50/Conversions!$B$3)</f>
        <v>8</v>
      </c>
      <c r="CT50" s="66">
        <f>IF(AG50&lt;0,0.01,AG50/Conversions!$B$3)</f>
        <v>8</v>
      </c>
      <c r="CU50" s="66">
        <f>IF(AH50&lt;0,0.01,AH50/Conversions!$B$3)</f>
        <v>8</v>
      </c>
      <c r="CV50" s="66">
        <f>IF(AI50&lt;0,0.01,AI50/Conversions!$B$3)</f>
        <v>8</v>
      </c>
      <c r="CW50" s="66">
        <f>IF(AJ50&lt;0,0.01,AJ50/Conversions!$B$3)</f>
        <v>8</v>
      </c>
      <c r="CX50" s="66">
        <f>IF(AK50&lt;0,0.01,AK50/Conversions!$B$3)</f>
        <v>8</v>
      </c>
      <c r="CY50" s="66">
        <f>IF(AL50&lt;0,0.01,AL50/Conversions!$B$3)</f>
        <v>8</v>
      </c>
      <c r="CZ50" s="66">
        <f>IF(AM50&lt;0,0.01,AM50/Conversions!$B$3)</f>
        <v>8</v>
      </c>
      <c r="DA50" s="66">
        <f>IF(AN50&lt;0,0.01,AN50/Conversions!$B$3)</f>
        <v>8</v>
      </c>
      <c r="DB50" s="66">
        <f>IF(AO50&lt;0,0.01,AO50/Conversions!$B$3)</f>
        <v>8</v>
      </c>
      <c r="DC50" s="66">
        <f>IF(AP50&lt;0,0.01,AP50/Conversions!$B$3)</f>
        <v>8</v>
      </c>
      <c r="DD50" s="66">
        <f>IF(AQ50&lt;0,0.01,AQ50/Conversions!$B$3)</f>
        <v>8</v>
      </c>
      <c r="DE50" s="66">
        <f>IF(AR50&lt;0,0.01,AR50/Conversions!$B$3)</f>
        <v>8</v>
      </c>
      <c r="DF50" s="66">
        <f>IF(AS50&lt;0,0.01,AS50/Conversions!$B$3)</f>
        <v>8</v>
      </c>
      <c r="DG50" s="66">
        <f>IF(AT50&lt;0,0.01,AT50/Conversions!$B$3)</f>
        <v>8</v>
      </c>
      <c r="DH50" s="66">
        <f>IF(AU50&lt;0,0.01,AU50/Conversions!$B$3)</f>
        <v>8</v>
      </c>
      <c r="DI50" s="66">
        <f>IF(AV50&lt;0,0.01,AV50/Conversions!$B$3)</f>
        <v>8</v>
      </c>
      <c r="DJ50" s="66">
        <f>IF(AW50&lt;0,0.01,AW50/Conversions!$B$3)</f>
        <v>8</v>
      </c>
      <c r="DK50" s="66">
        <f>IF(AX50&lt;0,0.01,AX50/Conversions!$B$3)</f>
        <v>8</v>
      </c>
      <c r="DL50" s="66">
        <f>IF(AY50&lt;0,0.01,AY50/Conversions!$B$3)</f>
        <v>8</v>
      </c>
      <c r="DM50" s="66">
        <f>IF(AZ50&lt;0,0.01,AZ50/Conversions!$B$3)</f>
        <v>8</v>
      </c>
      <c r="DN50" s="66">
        <f>IF(BA50&lt;0,0.01,BA50/Conversions!$B$3)</f>
        <v>8</v>
      </c>
      <c r="DO50" s="66">
        <f>IF(BB50&lt;0,0.01,BB50/Conversions!$B$3)</f>
        <v>8</v>
      </c>
      <c r="DP50" s="66">
        <f>IF(BC50&lt;0,0.01,BC50/Conversions!$B$3)</f>
        <v>8</v>
      </c>
      <c r="DQ50" s="52">
        <v>5</v>
      </c>
    </row>
    <row r="51" spans="1:121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 t="s">
        <v>109</v>
      </c>
      <c r="BG51" s="52" t="str">
        <f>"MINBIOWOO1"&amp;BE51</f>
        <v>MINBIOWOO1_S3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K51" s="52">
        <v>5</v>
      </c>
      <c r="CM51" s="52" t="str">
        <f t="shared" si="8"/>
        <v>MINBIOWOO1_S3</v>
      </c>
      <c r="CN51" s="52" t="str">
        <f t="shared" si="9"/>
        <v>Sawmill residues - Hi</v>
      </c>
      <c r="CO51" s="15" t="s">
        <v>6</v>
      </c>
      <c r="CP51" s="15" t="s">
        <v>105</v>
      </c>
      <c r="CQ51" s="52" t="str">
        <f t="shared" si="10"/>
        <v>BIOWOO</v>
      </c>
      <c r="CR51" s="52" t="s">
        <v>103</v>
      </c>
      <c r="CS51" s="66">
        <f>IF(AF51&lt;0,0.01,AF51/Conversions!$B$3)</f>
        <v>9</v>
      </c>
      <c r="CT51" s="66">
        <f>IF(AG51&lt;0,0.01,AG51/Conversions!$B$3)</f>
        <v>9</v>
      </c>
      <c r="CU51" s="66">
        <f>IF(AH51&lt;0,0.01,AH51/Conversions!$B$3)</f>
        <v>9</v>
      </c>
      <c r="CV51" s="66">
        <f>IF(AI51&lt;0,0.01,AI51/Conversions!$B$3)</f>
        <v>9</v>
      </c>
      <c r="CW51" s="66">
        <f>IF(AJ51&lt;0,0.01,AJ51/Conversions!$B$3)</f>
        <v>9</v>
      </c>
      <c r="CX51" s="66">
        <f>IF(AK51&lt;0,0.01,AK51/Conversions!$B$3)</f>
        <v>9</v>
      </c>
      <c r="CY51" s="66">
        <f>IF(AL51&lt;0,0.01,AL51/Conversions!$B$3)</f>
        <v>9</v>
      </c>
      <c r="CZ51" s="66">
        <f>IF(AM51&lt;0,0.01,AM51/Conversions!$B$3)</f>
        <v>9</v>
      </c>
      <c r="DA51" s="66">
        <f>IF(AN51&lt;0,0.01,AN51/Conversions!$B$3)</f>
        <v>9</v>
      </c>
      <c r="DB51" s="66">
        <f>IF(AO51&lt;0,0.01,AO51/Conversions!$B$3)</f>
        <v>9</v>
      </c>
      <c r="DC51" s="66">
        <f>IF(AP51&lt;0,0.01,AP51/Conversions!$B$3)</f>
        <v>9</v>
      </c>
      <c r="DD51" s="66">
        <f>IF(AQ51&lt;0,0.01,AQ51/Conversions!$B$3)</f>
        <v>9</v>
      </c>
      <c r="DE51" s="66">
        <f>IF(AR51&lt;0,0.01,AR51/Conversions!$B$3)</f>
        <v>9</v>
      </c>
      <c r="DF51" s="66">
        <f>IF(AS51&lt;0,0.01,AS51/Conversions!$B$3)</f>
        <v>9</v>
      </c>
      <c r="DG51" s="66">
        <f>IF(AT51&lt;0,0.01,AT51/Conversions!$B$3)</f>
        <v>9</v>
      </c>
      <c r="DH51" s="66">
        <f>IF(AU51&lt;0,0.01,AU51/Conversions!$B$3)</f>
        <v>9</v>
      </c>
      <c r="DI51" s="66">
        <f>IF(AV51&lt;0,0.01,AV51/Conversions!$B$3)</f>
        <v>9</v>
      </c>
      <c r="DJ51" s="66">
        <f>IF(AW51&lt;0,0.01,AW51/Conversions!$B$3)</f>
        <v>9</v>
      </c>
      <c r="DK51" s="66">
        <f>IF(AX51&lt;0,0.01,AX51/Conversions!$B$3)</f>
        <v>9</v>
      </c>
      <c r="DL51" s="66">
        <f>IF(AY51&lt;0,0.01,AY51/Conversions!$B$3)</f>
        <v>9</v>
      </c>
      <c r="DM51" s="66">
        <f>IF(AZ51&lt;0,0.01,AZ51/Conversions!$B$3)</f>
        <v>9</v>
      </c>
      <c r="DN51" s="66">
        <f>IF(BA51&lt;0,0.01,BA51/Conversions!$B$3)</f>
        <v>9</v>
      </c>
      <c r="DO51" s="66">
        <f>IF(BB51&lt;0,0.01,BB51/Conversions!$B$3)</f>
        <v>9</v>
      </c>
      <c r="DP51" s="66">
        <f>IF(BC51&lt;0,0.01,BC51/Conversions!$B$3)</f>
        <v>9</v>
      </c>
      <c r="DQ51" s="52">
        <v>5</v>
      </c>
    </row>
    <row r="52" spans="1:121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 t="s">
        <v>109</v>
      </c>
      <c r="BG52" s="52" t="str">
        <f>"MINBIOWOO2"&amp;BE52</f>
        <v>MINBIOWOO2_S3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K52" s="52">
        <v>5</v>
      </c>
      <c r="CM52" s="52" t="str">
        <f t="shared" si="8"/>
        <v>MINBIOWOO2_S3</v>
      </c>
      <c r="CN52" s="52" t="str">
        <f t="shared" si="9"/>
        <v>PCRW - Hi</v>
      </c>
      <c r="CO52" s="15" t="s">
        <v>6</v>
      </c>
      <c r="CP52" s="15" t="s">
        <v>105</v>
      </c>
      <c r="CQ52" s="52" t="str">
        <f t="shared" si="10"/>
        <v>BIOWOO</v>
      </c>
      <c r="CR52" s="52" t="s">
        <v>103</v>
      </c>
      <c r="CS52" s="66">
        <f>IF(AF52&lt;0,0.01,AF52/Conversions!$B$3)</f>
        <v>5.2721088435374153</v>
      </c>
      <c r="CT52" s="66">
        <f>IF(AG52&lt;0,0.01,AG52/Conversions!$B$3)</f>
        <v>5.2721088435374153</v>
      </c>
      <c r="CU52" s="66">
        <f>IF(AH52&lt;0,0.01,AH52/Conversions!$B$3)</f>
        <v>5.2721088435374153</v>
      </c>
      <c r="CV52" s="66">
        <f>IF(AI52&lt;0,0.01,AI52/Conversions!$B$3)</f>
        <v>5.2721088435374153</v>
      </c>
      <c r="CW52" s="66">
        <f>IF(AJ52&lt;0,0.01,AJ52/Conversions!$B$3)</f>
        <v>5.2721088435374153</v>
      </c>
      <c r="CX52" s="66">
        <f>IF(AK52&lt;0,0.01,AK52/Conversions!$B$3)</f>
        <v>5.2721088435374153</v>
      </c>
      <c r="CY52" s="66">
        <f>IF(AL52&lt;0,0.01,AL52/Conversions!$B$3)</f>
        <v>5.2721088435374153</v>
      </c>
      <c r="CZ52" s="66">
        <f>IF(AM52&lt;0,0.01,AM52/Conversions!$B$3)</f>
        <v>5.2721088435374153</v>
      </c>
      <c r="DA52" s="66">
        <f>IF(AN52&lt;0,0.01,AN52/Conversions!$B$3)</f>
        <v>5.2721088435374153</v>
      </c>
      <c r="DB52" s="66">
        <f>IF(AO52&lt;0,0.01,AO52/Conversions!$B$3)</f>
        <v>5.2721088435374153</v>
      </c>
      <c r="DC52" s="66">
        <f>IF(AP52&lt;0,0.01,AP52/Conversions!$B$3)</f>
        <v>5.2721088435374153</v>
      </c>
      <c r="DD52" s="66">
        <f>IF(AQ52&lt;0,0.01,AQ52/Conversions!$B$3)</f>
        <v>5.2721088435374153</v>
      </c>
      <c r="DE52" s="66">
        <f>IF(AR52&lt;0,0.01,AR52/Conversions!$B$3)</f>
        <v>5.2721088435374153</v>
      </c>
      <c r="DF52" s="66">
        <f>IF(AS52&lt;0,0.01,AS52/Conversions!$B$3)</f>
        <v>5.2721088435374153</v>
      </c>
      <c r="DG52" s="66">
        <f>IF(AT52&lt;0,0.01,AT52/Conversions!$B$3)</f>
        <v>5.2721088435374153</v>
      </c>
      <c r="DH52" s="66">
        <f>IF(AU52&lt;0,0.01,AU52/Conversions!$B$3)</f>
        <v>5.2721088435374153</v>
      </c>
      <c r="DI52" s="66">
        <f>IF(AV52&lt;0,0.01,AV52/Conversions!$B$3)</f>
        <v>5.2721088435374153</v>
      </c>
      <c r="DJ52" s="66">
        <f>IF(AW52&lt;0,0.01,AW52/Conversions!$B$3)</f>
        <v>5.2721088435374153</v>
      </c>
      <c r="DK52" s="66">
        <f>IF(AX52&lt;0,0.01,AX52/Conversions!$B$3)</f>
        <v>5.2721088435374153</v>
      </c>
      <c r="DL52" s="66">
        <f>IF(AY52&lt;0,0.01,AY52/Conversions!$B$3)</f>
        <v>5.2721088435374153</v>
      </c>
      <c r="DM52" s="66">
        <f>IF(AZ52&lt;0,0.01,AZ52/Conversions!$B$3)</f>
        <v>5.2721088435374153</v>
      </c>
      <c r="DN52" s="66">
        <f>IF(BA52&lt;0,0.01,BA52/Conversions!$B$3)</f>
        <v>5.2721088435374153</v>
      </c>
      <c r="DO52" s="66">
        <f>IF(BB52&lt;0,0.01,BB52/Conversions!$B$3)</f>
        <v>5.2721088435374153</v>
      </c>
      <c r="DP52" s="66">
        <f>IF(BC52&lt;0,0.01,BC52/Conversions!$B$3)</f>
        <v>5.2721088435374153</v>
      </c>
      <c r="DQ52" s="52">
        <v>5</v>
      </c>
    </row>
    <row r="53" spans="1:121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 t="s">
        <v>109</v>
      </c>
      <c r="BG53" s="52" t="str">
        <f>"MINBIOMSW1"&amp;BE53</f>
        <v>MINBIOMSW1_S3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K53" s="52">
        <v>5</v>
      </c>
      <c r="CM53" s="52" t="str">
        <f t="shared" si="8"/>
        <v>MINBIOMSW1_S3</v>
      </c>
      <c r="CN53" s="52" t="str">
        <f t="shared" si="9"/>
        <v>Solid BMSW - Hi</v>
      </c>
      <c r="CO53" s="15" t="s">
        <v>6</v>
      </c>
      <c r="CP53" s="15" t="s">
        <v>105</v>
      </c>
      <c r="CQ53" s="52" t="str">
        <f t="shared" si="10"/>
        <v>BIOMUN</v>
      </c>
      <c r="CR53" s="52" t="s">
        <v>103</v>
      </c>
      <c r="CS53" s="66">
        <f>IF(AF53&lt;0,0.01,AF53/Conversions!$B$3)</f>
        <v>0.01</v>
      </c>
      <c r="CT53" s="66">
        <f>IF(AG53&lt;0,0.01,AG53/Conversions!$B$3)</f>
        <v>0.01</v>
      </c>
      <c r="CU53" s="66">
        <f>IF(AH53&lt;0,0.01,AH53/Conversions!$B$3)</f>
        <v>0.01</v>
      </c>
      <c r="CV53" s="66">
        <f>IF(AI53&lt;0,0.01,AI53/Conversions!$B$3)</f>
        <v>0.01</v>
      </c>
      <c r="CW53" s="66">
        <f>IF(AJ53&lt;0,0.01,AJ53/Conversions!$B$3)</f>
        <v>0.01</v>
      </c>
      <c r="CX53" s="66">
        <f>IF(AK53&lt;0,0.01,AK53/Conversions!$B$3)</f>
        <v>0.01</v>
      </c>
      <c r="CY53" s="66">
        <f>IF(AL53&lt;0,0.01,AL53/Conversions!$B$3)</f>
        <v>0.01</v>
      </c>
      <c r="CZ53" s="66">
        <f>IF(AM53&lt;0,0.01,AM53/Conversions!$B$3)</f>
        <v>0.01</v>
      </c>
      <c r="DA53" s="66">
        <f>IF(AN53&lt;0,0.01,AN53/Conversions!$B$3)</f>
        <v>0.01</v>
      </c>
      <c r="DB53" s="66">
        <f>IF(AO53&lt;0,0.01,AO53/Conversions!$B$3)</f>
        <v>0.01</v>
      </c>
      <c r="DC53" s="66">
        <f>IF(AP53&lt;0,0.01,AP53/Conversions!$B$3)</f>
        <v>0.01</v>
      </c>
      <c r="DD53" s="66">
        <f>IF(AQ53&lt;0,0.01,AQ53/Conversions!$B$3)</f>
        <v>0.01</v>
      </c>
      <c r="DE53" s="66">
        <f>IF(AR53&lt;0,0.01,AR53/Conversions!$B$3)</f>
        <v>0.01</v>
      </c>
      <c r="DF53" s="66">
        <f>IF(AS53&lt;0,0.01,AS53/Conversions!$B$3)</f>
        <v>0.01</v>
      </c>
      <c r="DG53" s="66">
        <f>IF(AT53&lt;0,0.01,AT53/Conversions!$B$3)</f>
        <v>0.01</v>
      </c>
      <c r="DH53" s="66">
        <f>IF(AU53&lt;0,0.01,AU53/Conversions!$B$3)</f>
        <v>0.01</v>
      </c>
      <c r="DI53" s="66">
        <f>IF(AV53&lt;0,0.01,AV53/Conversions!$B$3)</f>
        <v>0.01</v>
      </c>
      <c r="DJ53" s="66">
        <f>IF(AW53&lt;0,0.01,AW53/Conversions!$B$3)</f>
        <v>0.01</v>
      </c>
      <c r="DK53" s="66">
        <f>IF(AX53&lt;0,0.01,AX53/Conversions!$B$3)</f>
        <v>0.01</v>
      </c>
      <c r="DL53" s="66">
        <f>IF(AY53&lt;0,0.01,AY53/Conversions!$B$3)</f>
        <v>0.01</v>
      </c>
      <c r="DM53" s="66">
        <f>IF(AZ53&lt;0,0.01,AZ53/Conversions!$B$3)</f>
        <v>0.01</v>
      </c>
      <c r="DN53" s="66">
        <f>IF(BA53&lt;0,0.01,BA53/Conversions!$B$3)</f>
        <v>0.01</v>
      </c>
      <c r="DO53" s="66">
        <f>IF(BB53&lt;0,0.01,BB53/Conversions!$B$3)</f>
        <v>0.01</v>
      </c>
      <c r="DP53" s="66">
        <f>IF(BC53&lt;0,0.01,BC53/Conversions!$B$3)</f>
        <v>0.01</v>
      </c>
      <c r="DQ53" s="52">
        <v>5</v>
      </c>
    </row>
    <row r="54" spans="1:121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 t="s">
        <v>109</v>
      </c>
      <c r="BG54" s="52" t="str">
        <f>"MINBIOTLW"&amp;BE54</f>
        <v>MINBIOTLW_S3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K54" s="52">
        <v>5</v>
      </c>
      <c r="CM54" s="52" t="str">
        <f t="shared" si="8"/>
        <v>MINBIOTLW_S3</v>
      </c>
      <c r="CN54" s="52" t="str">
        <f t="shared" si="9"/>
        <v>Tallow - Hi</v>
      </c>
      <c r="CO54" s="15" t="s">
        <v>6</v>
      </c>
      <c r="CP54" s="15" t="s">
        <v>105</v>
      </c>
      <c r="CQ54" s="52" t="str">
        <f t="shared" si="10"/>
        <v>BIOWOO</v>
      </c>
      <c r="CR54" s="52" t="s">
        <v>103</v>
      </c>
      <c r="CS54" s="66">
        <f>IF(AF54&lt;0,0.01,AF54/Conversions!$B$3)</f>
        <v>11.046511627906977</v>
      </c>
      <c r="CT54" s="66">
        <f>IF(AG54&lt;0,0.01,AG54/Conversions!$B$3)</f>
        <v>11.046511627906977</v>
      </c>
      <c r="CU54" s="66">
        <f>IF(AH54&lt;0,0.01,AH54/Conversions!$B$3)</f>
        <v>11.046511627906977</v>
      </c>
      <c r="CV54" s="66">
        <f>IF(AI54&lt;0,0.01,AI54/Conversions!$B$3)</f>
        <v>11.046511627906977</v>
      </c>
      <c r="CW54" s="66">
        <f>IF(AJ54&lt;0,0.01,AJ54/Conversions!$B$3)</f>
        <v>11.046511627906977</v>
      </c>
      <c r="CX54" s="66">
        <f>IF(AK54&lt;0,0.01,AK54/Conversions!$B$3)</f>
        <v>11.046511627906977</v>
      </c>
      <c r="CY54" s="66">
        <f>IF(AL54&lt;0,0.01,AL54/Conversions!$B$3)</f>
        <v>11.046511627906977</v>
      </c>
      <c r="CZ54" s="66">
        <f>IF(AM54&lt;0,0.01,AM54/Conversions!$B$3)</f>
        <v>11.046511627906977</v>
      </c>
      <c r="DA54" s="66">
        <f>IF(AN54&lt;0,0.01,AN54/Conversions!$B$3)</f>
        <v>11.046511627906977</v>
      </c>
      <c r="DB54" s="66">
        <f>IF(AO54&lt;0,0.01,AO54/Conversions!$B$3)</f>
        <v>11.046511627906977</v>
      </c>
      <c r="DC54" s="66">
        <f>IF(AP54&lt;0,0.01,AP54/Conversions!$B$3)</f>
        <v>11.046511627906977</v>
      </c>
      <c r="DD54" s="66">
        <f>IF(AQ54&lt;0,0.01,AQ54/Conversions!$B$3)</f>
        <v>11.046511627906977</v>
      </c>
      <c r="DE54" s="66">
        <f>IF(AR54&lt;0,0.01,AR54/Conversions!$B$3)</f>
        <v>11.046511627906977</v>
      </c>
      <c r="DF54" s="66">
        <f>IF(AS54&lt;0,0.01,AS54/Conversions!$B$3)</f>
        <v>11.046511627906977</v>
      </c>
      <c r="DG54" s="66">
        <f>IF(AT54&lt;0,0.01,AT54/Conversions!$B$3)</f>
        <v>11.046511627906977</v>
      </c>
      <c r="DH54" s="66">
        <f>IF(AU54&lt;0,0.01,AU54/Conversions!$B$3)</f>
        <v>11.046511627906977</v>
      </c>
      <c r="DI54" s="66">
        <f>IF(AV54&lt;0,0.01,AV54/Conversions!$B$3)</f>
        <v>11.046511627906977</v>
      </c>
      <c r="DJ54" s="66">
        <f>IF(AW54&lt;0,0.01,AW54/Conversions!$B$3)</f>
        <v>11.046511627906977</v>
      </c>
      <c r="DK54" s="66">
        <f>IF(AX54&lt;0,0.01,AX54/Conversions!$B$3)</f>
        <v>11.046511627906977</v>
      </c>
      <c r="DL54" s="66">
        <f>IF(AY54&lt;0,0.01,AY54/Conversions!$B$3)</f>
        <v>11.046511627906977</v>
      </c>
      <c r="DM54" s="66">
        <f>IF(AZ54&lt;0,0.01,AZ54/Conversions!$B$3)</f>
        <v>11.046511627906977</v>
      </c>
      <c r="DN54" s="66">
        <f>IF(BA54&lt;0,0.01,BA54/Conversions!$B$3)</f>
        <v>11.046511627906977</v>
      </c>
      <c r="DO54" s="66">
        <f>IF(BB54&lt;0,0.01,BB54/Conversions!$B$3)</f>
        <v>11.046511627906977</v>
      </c>
      <c r="DP54" s="66">
        <f>IF(BC54&lt;0,0.01,BC54/Conversions!$B$3)</f>
        <v>11.046511627906977</v>
      </c>
      <c r="DQ54" s="52">
        <v>5</v>
      </c>
    </row>
    <row r="55" spans="1:121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 t="s">
        <v>109</v>
      </c>
      <c r="BG55" s="52" t="str">
        <f>"MINBIORVO"&amp;BE55</f>
        <v>MINBIORVO_S3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K55" s="52">
        <v>5</v>
      </c>
      <c r="CM55" s="52" t="str">
        <f t="shared" si="8"/>
        <v>MINBIORVO_S3</v>
      </c>
      <c r="CN55" s="52" t="str">
        <f t="shared" si="9"/>
        <v>RVO - Hi</v>
      </c>
      <c r="CO55" s="15" t="s">
        <v>6</v>
      </c>
      <c r="CP55" s="15" t="s">
        <v>105</v>
      </c>
      <c r="CQ55" s="52" t="str">
        <f t="shared" si="10"/>
        <v>BIORPS</v>
      </c>
      <c r="CR55" s="52" t="s">
        <v>103</v>
      </c>
      <c r="CS55" s="66">
        <f>IF(AF55&lt;0,0.01,AF55/Conversions!$B$3)</f>
        <v>27.777777777777775</v>
      </c>
      <c r="CT55" s="66">
        <f>IF(AG55&lt;0,0.01,AG55/Conversions!$B$3)</f>
        <v>27.777777777777775</v>
      </c>
      <c r="CU55" s="66">
        <f>IF(AH55&lt;0,0.01,AH55/Conversions!$B$3)</f>
        <v>27.777777777777775</v>
      </c>
      <c r="CV55" s="66">
        <f>IF(AI55&lt;0,0.01,AI55/Conversions!$B$3)</f>
        <v>27.777777777777775</v>
      </c>
      <c r="CW55" s="66">
        <f>IF(AJ55&lt;0,0.01,AJ55/Conversions!$B$3)</f>
        <v>27.777777777777775</v>
      </c>
      <c r="CX55" s="66">
        <f>IF(AK55&lt;0,0.01,AK55/Conversions!$B$3)</f>
        <v>27.777777777777775</v>
      </c>
      <c r="CY55" s="66">
        <f>IF(AL55&lt;0,0.01,AL55/Conversions!$B$3)</f>
        <v>27.777777777777775</v>
      </c>
      <c r="CZ55" s="66">
        <f>IF(AM55&lt;0,0.01,AM55/Conversions!$B$3)</f>
        <v>27.777777777777775</v>
      </c>
      <c r="DA55" s="66">
        <f>IF(AN55&lt;0,0.01,AN55/Conversions!$B$3)</f>
        <v>27.777777777777775</v>
      </c>
      <c r="DB55" s="66">
        <f>IF(AO55&lt;0,0.01,AO55/Conversions!$B$3)</f>
        <v>27.777777777777775</v>
      </c>
      <c r="DC55" s="66">
        <f>IF(AP55&lt;0,0.01,AP55/Conversions!$B$3)</f>
        <v>27.777777777777775</v>
      </c>
      <c r="DD55" s="66">
        <f>IF(AQ55&lt;0,0.01,AQ55/Conversions!$B$3)</f>
        <v>27.777777777777775</v>
      </c>
      <c r="DE55" s="66">
        <f>IF(AR55&lt;0,0.01,AR55/Conversions!$B$3)</f>
        <v>27.777777777777775</v>
      </c>
      <c r="DF55" s="66">
        <f>IF(AS55&lt;0,0.01,AS55/Conversions!$B$3)</f>
        <v>27.777777777777775</v>
      </c>
      <c r="DG55" s="66">
        <f>IF(AT55&lt;0,0.01,AT55/Conversions!$B$3)</f>
        <v>27.777777777777775</v>
      </c>
      <c r="DH55" s="66">
        <f>IF(AU55&lt;0,0.01,AU55/Conversions!$B$3)</f>
        <v>27.777777777777775</v>
      </c>
      <c r="DI55" s="66">
        <f>IF(AV55&lt;0,0.01,AV55/Conversions!$B$3)</f>
        <v>27.777777777777775</v>
      </c>
      <c r="DJ55" s="66">
        <f>IF(AW55&lt;0,0.01,AW55/Conversions!$B$3)</f>
        <v>27.777777777777775</v>
      </c>
      <c r="DK55" s="66">
        <f>IF(AX55&lt;0,0.01,AX55/Conversions!$B$3)</f>
        <v>27.777777777777775</v>
      </c>
      <c r="DL55" s="66">
        <f>IF(AY55&lt;0,0.01,AY55/Conversions!$B$3)</f>
        <v>27.777777777777775</v>
      </c>
      <c r="DM55" s="66">
        <f>IF(AZ55&lt;0,0.01,AZ55/Conversions!$B$3)</f>
        <v>27.777777777777775</v>
      </c>
      <c r="DN55" s="66">
        <f>IF(BA55&lt;0,0.01,BA55/Conversions!$B$3)</f>
        <v>27.777777777777775</v>
      </c>
      <c r="DO55" s="66">
        <f>IF(BB55&lt;0,0.01,BB55/Conversions!$B$3)</f>
        <v>27.777777777777775</v>
      </c>
      <c r="DP55" s="66">
        <f>IF(BC55&lt;0,0.01,BC55/Conversions!$B$3)</f>
        <v>27.777777777777775</v>
      </c>
      <c r="DQ55" s="52">
        <v>5</v>
      </c>
    </row>
    <row r="56" spans="1:121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 t="s">
        <v>109</v>
      </c>
      <c r="BG56" s="52" t="str">
        <f>"MINBIOWOO3"&amp;BE56</f>
        <v>MINBIOWOO3_S3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K56" s="52">
        <v>5</v>
      </c>
      <c r="CM56" s="52" t="str">
        <f t="shared" si="8"/>
        <v>MINBIOWOO3_S3</v>
      </c>
      <c r="CN56" s="52" t="str">
        <f t="shared" si="9"/>
        <v>Straw - Hi</v>
      </c>
      <c r="CO56" s="15" t="s">
        <v>6</v>
      </c>
      <c r="CP56" s="15" t="s">
        <v>105</v>
      </c>
      <c r="CQ56" s="52" t="str">
        <f t="shared" si="10"/>
        <v>BIOWOO</v>
      </c>
      <c r="CR56" s="52" t="s">
        <v>103</v>
      </c>
      <c r="CS56" s="66">
        <f>IF(AF56&lt;0,0.01,AF56/Conversions!$B$3)</f>
        <v>7.0616385816473448</v>
      </c>
      <c r="CT56" s="66">
        <f>IF(AG56&lt;0,0.01,AG56/Conversions!$B$3)</f>
        <v>7.0616385816473448</v>
      </c>
      <c r="CU56" s="66">
        <f>IF(AH56&lt;0,0.01,AH56/Conversions!$B$3)</f>
        <v>7.0616385816473448</v>
      </c>
      <c r="CV56" s="66">
        <f>IF(AI56&lt;0,0.01,AI56/Conversions!$B$3)</f>
        <v>7.0616385816473448</v>
      </c>
      <c r="CW56" s="66">
        <f>IF(AJ56&lt;0,0.01,AJ56/Conversions!$B$3)</f>
        <v>7.0616385816473448</v>
      </c>
      <c r="CX56" s="66">
        <f>IF(AK56&lt;0,0.01,AK56/Conversions!$B$3)</f>
        <v>7.0616385816473448</v>
      </c>
      <c r="CY56" s="66">
        <f>IF(AL56&lt;0,0.01,AL56/Conversions!$B$3)</f>
        <v>7.0616385816473448</v>
      </c>
      <c r="CZ56" s="66">
        <f>IF(AM56&lt;0,0.01,AM56/Conversions!$B$3)</f>
        <v>7.0616385816473448</v>
      </c>
      <c r="DA56" s="66">
        <f>IF(AN56&lt;0,0.01,AN56/Conversions!$B$3)</f>
        <v>7.0616385816473448</v>
      </c>
      <c r="DB56" s="66">
        <f>IF(AO56&lt;0,0.01,AO56/Conversions!$B$3)</f>
        <v>7.0616385816473448</v>
      </c>
      <c r="DC56" s="66">
        <f>IF(AP56&lt;0,0.01,AP56/Conversions!$B$3)</f>
        <v>7.0616385816473448</v>
      </c>
      <c r="DD56" s="66">
        <f>IF(AQ56&lt;0,0.01,AQ56/Conversions!$B$3)</f>
        <v>7.0616385816473448</v>
      </c>
      <c r="DE56" s="66">
        <f>IF(AR56&lt;0,0.01,AR56/Conversions!$B$3)</f>
        <v>7.0616385816473448</v>
      </c>
      <c r="DF56" s="66">
        <f>IF(AS56&lt;0,0.01,AS56/Conversions!$B$3)</f>
        <v>7.0616385816473448</v>
      </c>
      <c r="DG56" s="66">
        <f>IF(AT56&lt;0,0.01,AT56/Conversions!$B$3)</f>
        <v>7.0616385816473448</v>
      </c>
      <c r="DH56" s="66">
        <f>IF(AU56&lt;0,0.01,AU56/Conversions!$B$3)</f>
        <v>7.0616385816473448</v>
      </c>
      <c r="DI56" s="66">
        <f>IF(AV56&lt;0,0.01,AV56/Conversions!$B$3)</f>
        <v>7.0616385816473448</v>
      </c>
      <c r="DJ56" s="66">
        <f>IF(AW56&lt;0,0.01,AW56/Conversions!$B$3)</f>
        <v>7.0616385816473448</v>
      </c>
      <c r="DK56" s="66">
        <f>IF(AX56&lt;0,0.01,AX56/Conversions!$B$3)</f>
        <v>7.0616385816473448</v>
      </c>
      <c r="DL56" s="66">
        <f>IF(AY56&lt;0,0.01,AY56/Conversions!$B$3)</f>
        <v>7.0616385816473448</v>
      </c>
      <c r="DM56" s="66">
        <f>IF(AZ56&lt;0,0.01,AZ56/Conversions!$B$3)</f>
        <v>7.0616385816473448</v>
      </c>
      <c r="DN56" s="66">
        <f>IF(BA56&lt;0,0.01,BA56/Conversions!$B$3)</f>
        <v>7.0616385816473448</v>
      </c>
      <c r="DO56" s="66">
        <f>IF(BB56&lt;0,0.01,BB56/Conversions!$B$3)</f>
        <v>7.0616385816473448</v>
      </c>
      <c r="DP56" s="66">
        <f>IF(BC56&lt;0,0.01,BC56/Conversions!$B$3)</f>
        <v>7.0616385816473448</v>
      </c>
      <c r="DQ56" s="52">
        <v>5</v>
      </c>
    </row>
    <row r="57" spans="1:121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 t="s">
        <v>109</v>
      </c>
      <c r="BG57" s="52" t="str">
        <f>"MINBIOCATW"&amp;BE57</f>
        <v>MINBIOCATW_S3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K57" s="52">
        <v>5</v>
      </c>
      <c r="CM57" s="52" t="str">
        <f t="shared" si="8"/>
        <v>MINBIOCATW_S3</v>
      </c>
      <c r="CN57" s="52" t="str">
        <f t="shared" si="9"/>
        <v>Cattle waste - Hi</v>
      </c>
      <c r="CO57" s="15" t="s">
        <v>6</v>
      </c>
      <c r="CP57" s="15" t="s">
        <v>105</v>
      </c>
      <c r="CQ57" s="52" t="str">
        <f t="shared" si="10"/>
        <v>BIOSLU</v>
      </c>
      <c r="CR57" s="52" t="s">
        <v>103</v>
      </c>
      <c r="CS57" s="66">
        <f>IF(AF57&lt;0,0.01,AF57/Conversions!$B$3)</f>
        <v>9.4344239913860175</v>
      </c>
      <c r="CT57" s="66">
        <f>IF(AG57&lt;0,0.01,AG57/Conversions!$B$3)</f>
        <v>9.4344239913860193</v>
      </c>
      <c r="CU57" s="66">
        <f>IF(AH57&lt;0,0.01,AH57/Conversions!$B$3)</f>
        <v>9.4344239913860175</v>
      </c>
      <c r="CV57" s="66">
        <f>IF(AI57&lt;0,0.01,AI57/Conversions!$B$3)</f>
        <v>9.4344239913860157</v>
      </c>
      <c r="CW57" s="66">
        <f>IF(AJ57&lt;0,0.01,AJ57/Conversions!$B$3)</f>
        <v>9.4344239913860157</v>
      </c>
      <c r="CX57" s="66">
        <f>IF(AK57&lt;0,0.01,AK57/Conversions!$B$3)</f>
        <v>9.4344239913860157</v>
      </c>
      <c r="CY57" s="66">
        <f>IF(AL57&lt;0,0.01,AL57/Conversions!$B$3)</f>
        <v>9.434423991386014</v>
      </c>
      <c r="CZ57" s="66">
        <f>IF(AM57&lt;0,0.01,AM57/Conversions!$B$3)</f>
        <v>9.434423991386014</v>
      </c>
      <c r="DA57" s="66">
        <f>IF(AN57&lt;0,0.01,AN57/Conversions!$B$3)</f>
        <v>9.4344239913860157</v>
      </c>
      <c r="DB57" s="66">
        <f>IF(AO57&lt;0,0.01,AO57/Conversions!$B$3)</f>
        <v>9.4344239913860175</v>
      </c>
      <c r="DC57" s="66">
        <f>IF(AP57&lt;0,0.01,AP57/Conversions!$B$3)</f>
        <v>9.4344239913860175</v>
      </c>
      <c r="DD57" s="66">
        <f>IF(AQ57&lt;0,0.01,AQ57/Conversions!$B$3)</f>
        <v>10.709891079818298</v>
      </c>
      <c r="DE57" s="66">
        <f>IF(AR57&lt;0,0.01,AR57/Conversions!$B$3)</f>
        <v>9.4344239913860157</v>
      </c>
      <c r="DF57" s="66">
        <f>IF(AS57&lt;0,0.01,AS57/Conversions!$B$3)</f>
        <v>9.4344239913860157</v>
      </c>
      <c r="DG57" s="66">
        <f>IF(AT57&lt;0,0.01,AT57/Conversions!$B$3)</f>
        <v>9.434423991386014</v>
      </c>
      <c r="DH57" s="66">
        <f>IF(AU57&lt;0,0.01,AU57/Conversions!$B$3)</f>
        <v>9.4344239913860175</v>
      </c>
      <c r="DI57" s="66">
        <f>IF(AV57&lt;0,0.01,AV57/Conversions!$B$3)</f>
        <v>9.4344239913860175</v>
      </c>
      <c r="DJ57" s="66">
        <f>IF(AW57&lt;0,0.01,AW57/Conversions!$B$3)</f>
        <v>9.4344239913860157</v>
      </c>
      <c r="DK57" s="66">
        <f>IF(AX57&lt;0,0.01,AX57/Conversions!$B$3)</f>
        <v>9.4344239913860157</v>
      </c>
      <c r="DL57" s="66">
        <f>IF(AY57&lt;0,0.01,AY57/Conversions!$B$3)</f>
        <v>9.4344239913860175</v>
      </c>
      <c r="DM57" s="66">
        <f>IF(AZ57&lt;0,0.01,AZ57/Conversions!$B$3)</f>
        <v>9.434423991386014</v>
      </c>
      <c r="DN57" s="66">
        <f>IF(BA57&lt;0,0.01,BA57/Conversions!$B$3)</f>
        <v>9.434423991386014</v>
      </c>
      <c r="DO57" s="66">
        <f>IF(BB57&lt;0,0.01,BB57/Conversions!$B$3)</f>
        <v>9.4344239913860157</v>
      </c>
      <c r="DP57" s="66">
        <f>IF(BC57&lt;0,0.01,BC57/Conversions!$B$3)</f>
        <v>9.434423991386014</v>
      </c>
      <c r="DQ57" s="52">
        <v>5</v>
      </c>
    </row>
    <row r="58" spans="1:121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 t="s">
        <v>109</v>
      </c>
      <c r="BG58" s="52" t="str">
        <f>"MINBIOPIGW"&amp;BE58</f>
        <v>MINBIOPIGW_S3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K58" s="52">
        <v>5</v>
      </c>
      <c r="CM58" s="52" t="str">
        <f t="shared" si="8"/>
        <v>MINBIOPIGW_S3</v>
      </c>
      <c r="CN58" s="52" t="str">
        <f t="shared" si="9"/>
        <v>Pig waste - Hi</v>
      </c>
      <c r="CO58" s="15" t="s">
        <v>6</v>
      </c>
      <c r="CP58" s="15" t="s">
        <v>105</v>
      </c>
      <c r="CQ58" s="52" t="str">
        <f t="shared" si="10"/>
        <v>BIOSLU</v>
      </c>
      <c r="CR58" s="52" t="s">
        <v>103</v>
      </c>
      <c r="CS58" s="66">
        <f>IF(AF58&lt;0,0.01,AF58/Conversions!$B$3)</f>
        <v>8.9452316362771125</v>
      </c>
      <c r="CT58" s="66">
        <f>IF(AG58&lt;0,0.01,AG58/Conversions!$B$3)</f>
        <v>8.9452316362771107</v>
      </c>
      <c r="CU58" s="66">
        <f>IF(AH58&lt;0,0.01,AH58/Conversions!$B$3)</f>
        <v>8.9452316362771125</v>
      </c>
      <c r="CV58" s="66">
        <f>IF(AI58&lt;0,0.01,AI58/Conversions!$B$3)</f>
        <v>8.9452316362771089</v>
      </c>
      <c r="CW58" s="66">
        <f>IF(AJ58&lt;0,0.01,AJ58/Conversions!$B$3)</f>
        <v>8.9452316362771125</v>
      </c>
      <c r="CX58" s="66">
        <f>IF(AK58&lt;0,0.01,AK58/Conversions!$B$3)</f>
        <v>8.9452316362771107</v>
      </c>
      <c r="CY58" s="66">
        <f>IF(AL58&lt;0,0.01,AL58/Conversions!$B$3)</f>
        <v>8.9452316362771089</v>
      </c>
      <c r="CZ58" s="66">
        <f>IF(AM58&lt;0,0.01,AM58/Conversions!$B$3)</f>
        <v>8.9452316362771125</v>
      </c>
      <c r="DA58" s="66">
        <f>IF(AN58&lt;0,0.01,AN58/Conversions!$B$3)</f>
        <v>8.9452316362771125</v>
      </c>
      <c r="DB58" s="66">
        <f>IF(AO58&lt;0,0.01,AO58/Conversions!$B$3)</f>
        <v>8.9452316362771107</v>
      </c>
      <c r="DC58" s="66">
        <f>IF(AP58&lt;0,0.01,AP58/Conversions!$B$3)</f>
        <v>8.9452316362771143</v>
      </c>
      <c r="DD58" s="66">
        <f>IF(AQ58&lt;0,0.01,AQ58/Conversions!$B$3)</f>
        <v>8.9452316362771125</v>
      </c>
      <c r="DE58" s="66">
        <f>IF(AR58&lt;0,0.01,AR58/Conversions!$B$3)</f>
        <v>8.9452316362771089</v>
      </c>
      <c r="DF58" s="66">
        <f>IF(AS58&lt;0,0.01,AS58/Conversions!$B$3)</f>
        <v>8.9452316362771107</v>
      </c>
      <c r="DG58" s="66">
        <f>IF(AT58&lt;0,0.01,AT58/Conversions!$B$3)</f>
        <v>8.9452316362771125</v>
      </c>
      <c r="DH58" s="66">
        <f>IF(AU58&lt;0,0.01,AU58/Conversions!$B$3)</f>
        <v>8.9452316362771089</v>
      </c>
      <c r="DI58" s="66">
        <f>IF(AV58&lt;0,0.01,AV58/Conversions!$B$3)</f>
        <v>8.9452316362771089</v>
      </c>
      <c r="DJ58" s="66">
        <f>IF(AW58&lt;0,0.01,AW58/Conversions!$B$3)</f>
        <v>8.9452316362771143</v>
      </c>
      <c r="DK58" s="66">
        <f>IF(AX58&lt;0,0.01,AX58/Conversions!$B$3)</f>
        <v>8.9452316362771107</v>
      </c>
      <c r="DL58" s="66">
        <f>IF(AY58&lt;0,0.01,AY58/Conversions!$B$3)</f>
        <v>8.9452316362771089</v>
      </c>
      <c r="DM58" s="66">
        <f>IF(AZ58&lt;0,0.01,AZ58/Conversions!$B$3)</f>
        <v>8.9452316362771107</v>
      </c>
      <c r="DN58" s="66">
        <f>IF(BA58&lt;0,0.01,BA58/Conversions!$B$3)</f>
        <v>8.9452316362771125</v>
      </c>
      <c r="DO58" s="66">
        <f>IF(BB58&lt;0,0.01,BB58/Conversions!$B$3)</f>
        <v>8.9452316362771107</v>
      </c>
      <c r="DP58" s="66">
        <f>IF(BC58&lt;0,0.01,BC58/Conversions!$B$3)</f>
        <v>8.9452316362771107</v>
      </c>
      <c r="DQ58" s="52">
        <v>5</v>
      </c>
    </row>
    <row r="59" spans="1:121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 t="s">
        <v>109</v>
      </c>
      <c r="BG59" s="52" t="str">
        <f>"MINBIOMSW2"&amp;BE59</f>
        <v>MINBIOMSW2_S3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K59" s="52">
        <v>5</v>
      </c>
      <c r="CM59" s="52" t="str">
        <f t="shared" si="8"/>
        <v>MINBIOMSW2_S3</v>
      </c>
      <c r="CN59" s="52" t="str">
        <f t="shared" si="9"/>
        <v>BMSW - Hi</v>
      </c>
      <c r="CO59" s="15" t="s">
        <v>6</v>
      </c>
      <c r="CP59" s="15" t="s">
        <v>105</v>
      </c>
      <c r="CQ59" s="52" t="str">
        <f t="shared" si="10"/>
        <v>BIOMUN</v>
      </c>
      <c r="CR59" s="52" t="s">
        <v>103</v>
      </c>
      <c r="CS59" s="66">
        <f>IF(AF59&lt;0,0.01,AF59/Conversions!$B$3)</f>
        <v>0</v>
      </c>
      <c r="CT59" s="66">
        <f>IF(AG59&lt;0,0.01,AG59/Conversions!$B$3)</f>
        <v>0</v>
      </c>
      <c r="CU59" s="66">
        <f>IF(AH59&lt;0,0.01,AH59/Conversions!$B$3)</f>
        <v>0</v>
      </c>
      <c r="CV59" s="66">
        <f>IF(AI59&lt;0,0.01,AI59/Conversions!$B$3)</f>
        <v>0</v>
      </c>
      <c r="CW59" s="66">
        <f>IF(AJ59&lt;0,0.01,AJ59/Conversions!$B$3)</f>
        <v>0</v>
      </c>
      <c r="CX59" s="66">
        <f>IF(AK59&lt;0,0.01,AK59/Conversions!$B$3)</f>
        <v>0</v>
      </c>
      <c r="CY59" s="66">
        <f>IF(AL59&lt;0,0.01,AL59/Conversions!$B$3)</f>
        <v>0</v>
      </c>
      <c r="CZ59" s="66">
        <f>IF(AM59&lt;0,0.01,AM59/Conversions!$B$3)</f>
        <v>0</v>
      </c>
      <c r="DA59" s="66">
        <f>IF(AN59&lt;0,0.01,AN59/Conversions!$B$3)</f>
        <v>0</v>
      </c>
      <c r="DB59" s="66">
        <f>IF(AO59&lt;0,0.01,AO59/Conversions!$B$3)</f>
        <v>0</v>
      </c>
      <c r="DC59" s="66">
        <f>IF(AP59&lt;0,0.01,AP59/Conversions!$B$3)</f>
        <v>0</v>
      </c>
      <c r="DD59" s="66">
        <f>IF(AQ59&lt;0,0.01,AQ59/Conversions!$B$3)</f>
        <v>0</v>
      </c>
      <c r="DE59" s="66">
        <f>IF(AR59&lt;0,0.01,AR59/Conversions!$B$3)</f>
        <v>0</v>
      </c>
      <c r="DF59" s="66">
        <f>IF(AS59&lt;0,0.01,AS59/Conversions!$B$3)</f>
        <v>0</v>
      </c>
      <c r="DG59" s="66">
        <f>IF(AT59&lt;0,0.01,AT59/Conversions!$B$3)</f>
        <v>0</v>
      </c>
      <c r="DH59" s="66">
        <f>IF(AU59&lt;0,0.01,AU59/Conversions!$B$3)</f>
        <v>0</v>
      </c>
      <c r="DI59" s="66">
        <f>IF(AV59&lt;0,0.01,AV59/Conversions!$B$3)</f>
        <v>0</v>
      </c>
      <c r="DJ59" s="66">
        <f>IF(AW59&lt;0,0.01,AW59/Conversions!$B$3)</f>
        <v>0</v>
      </c>
      <c r="DK59" s="66">
        <f>IF(AX59&lt;0,0.01,AX59/Conversions!$B$3)</f>
        <v>0</v>
      </c>
      <c r="DL59" s="66">
        <f>IF(AY59&lt;0,0.01,AY59/Conversions!$B$3)</f>
        <v>0</v>
      </c>
      <c r="DM59" s="66">
        <f>IF(AZ59&lt;0,0.01,AZ59/Conversions!$B$3)</f>
        <v>0</v>
      </c>
      <c r="DN59" s="66">
        <f>IF(BA59&lt;0,0.01,BA59/Conversions!$B$3)</f>
        <v>0</v>
      </c>
      <c r="DO59" s="66">
        <f>IF(BB59&lt;0,0.01,BB59/Conversions!$B$3)</f>
        <v>0</v>
      </c>
      <c r="DP59" s="66">
        <f>IF(BC59&lt;0,0.01,BC59/Conversions!$B$3)</f>
        <v>0</v>
      </c>
      <c r="DQ59" s="52">
        <v>5</v>
      </c>
    </row>
    <row r="60" spans="1:121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K60" s="52">
        <v>5</v>
      </c>
      <c r="CM60" s="52" t="str">
        <f t="shared" si="8"/>
        <v>ABIOCRP43</v>
      </c>
      <c r="CN60" s="52" t="str">
        <f t="shared" si="9"/>
        <v>Willow - Hi</v>
      </c>
      <c r="CO60" s="15" t="s">
        <v>106</v>
      </c>
      <c r="CP60" s="15" t="s">
        <v>105</v>
      </c>
      <c r="CQ60" s="52" t="str">
        <f t="shared" si="10"/>
        <v>BIOWOO</v>
      </c>
      <c r="CR60" s="52" t="s">
        <v>103</v>
      </c>
      <c r="CS60" s="66">
        <f>IF(AF60&lt;0,0.01,AF60/Conversions!$B$3)</f>
        <v>10</v>
      </c>
      <c r="CT60" s="66">
        <f>IF(AG60&lt;0,0.01,AG60/Conversions!$B$3)</f>
        <v>10</v>
      </c>
      <c r="CU60" s="66">
        <f>IF(AH60&lt;0,0.01,AH60/Conversions!$B$3)</f>
        <v>10</v>
      </c>
      <c r="CV60" s="66">
        <f>IF(AI60&lt;0,0.01,AI60/Conversions!$B$3)</f>
        <v>10</v>
      </c>
      <c r="CW60" s="66">
        <f>IF(AJ60&lt;0,0.01,AJ60/Conversions!$B$3)</f>
        <v>10</v>
      </c>
      <c r="CX60" s="66">
        <f>IF(AK60&lt;0,0.01,AK60/Conversions!$B$3)</f>
        <v>10</v>
      </c>
      <c r="CY60" s="66">
        <f>IF(AL60&lt;0,0.01,AL60/Conversions!$B$3)</f>
        <v>10</v>
      </c>
      <c r="CZ60" s="66">
        <f>IF(AM60&lt;0,0.01,AM60/Conversions!$B$3)</f>
        <v>10</v>
      </c>
      <c r="DA60" s="66">
        <f>IF(AN60&lt;0,0.01,AN60/Conversions!$B$3)</f>
        <v>10</v>
      </c>
      <c r="DB60" s="66">
        <f>IF(AO60&lt;0,0.01,AO60/Conversions!$B$3)</f>
        <v>10</v>
      </c>
      <c r="DC60" s="66">
        <f>IF(AP60&lt;0,0.01,AP60/Conversions!$B$3)</f>
        <v>10</v>
      </c>
      <c r="DD60" s="66">
        <f>IF(AQ60&lt;0,0.01,AQ60/Conversions!$B$3)</f>
        <v>10</v>
      </c>
      <c r="DE60" s="66">
        <f>IF(AR60&lt;0,0.01,AR60/Conversions!$B$3)</f>
        <v>10</v>
      </c>
      <c r="DF60" s="66">
        <f>IF(AS60&lt;0,0.01,AS60/Conversions!$B$3)</f>
        <v>10</v>
      </c>
      <c r="DG60" s="66">
        <f>IF(AT60&lt;0,0.01,AT60/Conversions!$B$3)</f>
        <v>10</v>
      </c>
      <c r="DH60" s="66">
        <f>IF(AU60&lt;0,0.01,AU60/Conversions!$B$3)</f>
        <v>10</v>
      </c>
      <c r="DI60" s="66">
        <f>IF(AV60&lt;0,0.01,AV60/Conversions!$B$3)</f>
        <v>10</v>
      </c>
      <c r="DJ60" s="66">
        <f>IF(AW60&lt;0,0.01,AW60/Conversions!$B$3)</f>
        <v>10</v>
      </c>
      <c r="DK60" s="66">
        <f>IF(AX60&lt;0,0.01,AX60/Conversions!$B$3)</f>
        <v>10</v>
      </c>
      <c r="DL60" s="66">
        <f>IF(AY60&lt;0,0.01,AY60/Conversions!$B$3)</f>
        <v>10</v>
      </c>
      <c r="DM60" s="66">
        <f>IF(AZ60&lt;0,0.01,AZ60/Conversions!$B$3)</f>
        <v>10</v>
      </c>
      <c r="DN60" s="66">
        <f>IF(BA60&lt;0,0.01,BA60/Conversions!$B$3)</f>
        <v>10</v>
      </c>
      <c r="DO60" s="66">
        <f>IF(BB60&lt;0,0.01,BB60/Conversions!$B$3)</f>
        <v>10</v>
      </c>
      <c r="DP60" s="66">
        <f>IF(BC60&lt;0,0.01,BC60/Conversions!$B$3)</f>
        <v>10</v>
      </c>
      <c r="DQ60" s="52">
        <v>5</v>
      </c>
    </row>
    <row r="61" spans="1:121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K61" s="52">
        <v>5</v>
      </c>
      <c r="CM61" s="52" t="str">
        <f t="shared" si="8"/>
        <v>ABIOCRP33</v>
      </c>
      <c r="CN61" s="52" t="str">
        <f t="shared" si="9"/>
        <v>Miscanthus - Hi</v>
      </c>
      <c r="CO61" s="15" t="s">
        <v>106</v>
      </c>
      <c r="CP61" s="15" t="s">
        <v>105</v>
      </c>
      <c r="CQ61" s="52" t="str">
        <f t="shared" si="10"/>
        <v>BIOWOO</v>
      </c>
      <c r="CR61" s="52" t="s">
        <v>103</v>
      </c>
      <c r="CS61" s="66">
        <f>IF(AF61&lt;0,0.01,AF61/Conversions!$B$3)</f>
        <v>10</v>
      </c>
      <c r="CT61" s="66">
        <f>IF(AG61&lt;0,0.01,AG61/Conversions!$B$3)</f>
        <v>10</v>
      </c>
      <c r="CU61" s="66">
        <f>IF(AH61&lt;0,0.01,AH61/Conversions!$B$3)</f>
        <v>10</v>
      </c>
      <c r="CV61" s="66">
        <f>IF(AI61&lt;0,0.01,AI61/Conversions!$B$3)</f>
        <v>10</v>
      </c>
      <c r="CW61" s="66">
        <f>IF(AJ61&lt;0,0.01,AJ61/Conversions!$B$3)</f>
        <v>10</v>
      </c>
      <c r="CX61" s="66">
        <f>IF(AK61&lt;0,0.01,AK61/Conversions!$B$3)</f>
        <v>10</v>
      </c>
      <c r="CY61" s="66">
        <f>IF(AL61&lt;0,0.01,AL61/Conversions!$B$3)</f>
        <v>10</v>
      </c>
      <c r="CZ61" s="66">
        <f>IF(AM61&lt;0,0.01,AM61/Conversions!$B$3)</f>
        <v>10</v>
      </c>
      <c r="DA61" s="66">
        <f>IF(AN61&lt;0,0.01,AN61/Conversions!$B$3)</f>
        <v>10</v>
      </c>
      <c r="DB61" s="66">
        <f>IF(AO61&lt;0,0.01,AO61/Conversions!$B$3)</f>
        <v>10</v>
      </c>
      <c r="DC61" s="66">
        <f>IF(AP61&lt;0,0.01,AP61/Conversions!$B$3)</f>
        <v>10</v>
      </c>
      <c r="DD61" s="66">
        <f>IF(AQ61&lt;0,0.01,AQ61/Conversions!$B$3)</f>
        <v>10</v>
      </c>
      <c r="DE61" s="66">
        <f>IF(AR61&lt;0,0.01,AR61/Conversions!$B$3)</f>
        <v>10</v>
      </c>
      <c r="DF61" s="66">
        <f>IF(AS61&lt;0,0.01,AS61/Conversions!$B$3)</f>
        <v>10</v>
      </c>
      <c r="DG61" s="66">
        <f>IF(AT61&lt;0,0.01,AT61/Conversions!$B$3)</f>
        <v>10</v>
      </c>
      <c r="DH61" s="66">
        <f>IF(AU61&lt;0,0.01,AU61/Conversions!$B$3)</f>
        <v>10</v>
      </c>
      <c r="DI61" s="66">
        <f>IF(AV61&lt;0,0.01,AV61/Conversions!$B$3)</f>
        <v>10</v>
      </c>
      <c r="DJ61" s="66">
        <f>IF(AW61&lt;0,0.01,AW61/Conversions!$B$3)</f>
        <v>10</v>
      </c>
      <c r="DK61" s="66">
        <f>IF(AX61&lt;0,0.01,AX61/Conversions!$B$3)</f>
        <v>10</v>
      </c>
      <c r="DL61" s="66">
        <f>IF(AY61&lt;0,0.01,AY61/Conversions!$B$3)</f>
        <v>10</v>
      </c>
      <c r="DM61" s="66">
        <f>IF(AZ61&lt;0,0.01,AZ61/Conversions!$B$3)</f>
        <v>10</v>
      </c>
      <c r="DN61" s="66">
        <f>IF(BA61&lt;0,0.01,BA61/Conversions!$B$3)</f>
        <v>10</v>
      </c>
      <c r="DO61" s="66">
        <f>IF(BB61&lt;0,0.01,BB61/Conversions!$B$3)</f>
        <v>10</v>
      </c>
      <c r="DP61" s="66">
        <f>IF(BC61&lt;0,0.01,BC61/Conversions!$B$3)</f>
        <v>10</v>
      </c>
      <c r="DQ61" s="52">
        <v>5</v>
      </c>
    </row>
    <row r="62" spans="1:121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K62" s="52">
        <v>5</v>
      </c>
      <c r="CM62" s="52" t="str">
        <f t="shared" si="8"/>
        <v>ABIOCRP13</v>
      </c>
      <c r="CN62" s="52" t="str">
        <f t="shared" si="9"/>
        <v>Wheat - Hi</v>
      </c>
      <c r="CO62" s="15" t="s">
        <v>106</v>
      </c>
      <c r="CP62" s="15" t="s">
        <v>105</v>
      </c>
      <c r="CQ62" s="52" t="str">
        <f t="shared" si="10"/>
        <v>BIOCRP1</v>
      </c>
      <c r="CR62" s="52" t="s">
        <v>103</v>
      </c>
      <c r="CS62" s="66">
        <f>IF(AF62&lt;0,0.01,AF62/Conversions!$B$3)</f>
        <v>28.527089324022089</v>
      </c>
      <c r="CT62" s="66">
        <f>IF(AG62&lt;0,0.01,AG62/Conversions!$B$3)</f>
        <v>28.527089324022089</v>
      </c>
      <c r="CU62" s="66">
        <f>IF(AH62&lt;0,0.01,AH62/Conversions!$B$3)</f>
        <v>28.527089324022089</v>
      </c>
      <c r="CV62" s="66">
        <f>IF(AI62&lt;0,0.01,AI62/Conversions!$B$3)</f>
        <v>28.527089324022089</v>
      </c>
      <c r="CW62" s="66">
        <f>IF(AJ62&lt;0,0.01,AJ62/Conversions!$B$3)</f>
        <v>28.527089324022089</v>
      </c>
      <c r="CX62" s="66">
        <f>IF(AK62&lt;0,0.01,AK62/Conversions!$B$3)</f>
        <v>28.527089324022089</v>
      </c>
      <c r="CY62" s="66">
        <f>IF(AL62&lt;0,0.01,AL62/Conversions!$B$3)</f>
        <v>28.527089324022089</v>
      </c>
      <c r="CZ62" s="66">
        <f>IF(AM62&lt;0,0.01,AM62/Conversions!$B$3)</f>
        <v>28.527089324022089</v>
      </c>
      <c r="DA62" s="66">
        <f>IF(AN62&lt;0,0.01,AN62/Conversions!$B$3)</f>
        <v>28.527089324022089</v>
      </c>
      <c r="DB62" s="66">
        <f>IF(AO62&lt;0,0.01,AO62/Conversions!$B$3)</f>
        <v>28.527089324022089</v>
      </c>
      <c r="DC62" s="66">
        <f>IF(AP62&lt;0,0.01,AP62/Conversions!$B$3)</f>
        <v>28.527089324022089</v>
      </c>
      <c r="DD62" s="66">
        <f>IF(AQ62&lt;0,0.01,AQ62/Conversions!$B$3)</f>
        <v>28.527089324022089</v>
      </c>
      <c r="DE62" s="66">
        <f>IF(AR62&lt;0,0.01,AR62/Conversions!$B$3)</f>
        <v>28.527089324022089</v>
      </c>
      <c r="DF62" s="66">
        <f>IF(AS62&lt;0,0.01,AS62/Conversions!$B$3)</f>
        <v>28.527089324022089</v>
      </c>
      <c r="DG62" s="66">
        <f>IF(AT62&lt;0,0.01,AT62/Conversions!$B$3)</f>
        <v>28.527089324022089</v>
      </c>
      <c r="DH62" s="66">
        <f>IF(AU62&lt;0,0.01,AU62/Conversions!$B$3)</f>
        <v>28.527089324022089</v>
      </c>
      <c r="DI62" s="66">
        <f>IF(AV62&lt;0,0.01,AV62/Conversions!$B$3)</f>
        <v>28.527089324022089</v>
      </c>
      <c r="DJ62" s="66">
        <f>IF(AW62&lt;0,0.01,AW62/Conversions!$B$3)</f>
        <v>28.527089324022089</v>
      </c>
      <c r="DK62" s="66">
        <f>IF(AX62&lt;0,0.01,AX62/Conversions!$B$3)</f>
        <v>28.527089324022089</v>
      </c>
      <c r="DL62" s="66">
        <f>IF(AY62&lt;0,0.01,AY62/Conversions!$B$3)</f>
        <v>28.527089324022089</v>
      </c>
      <c r="DM62" s="66">
        <f>IF(AZ62&lt;0,0.01,AZ62/Conversions!$B$3)</f>
        <v>28.527089324022089</v>
      </c>
      <c r="DN62" s="66">
        <f>IF(BA62&lt;0,0.01,BA62/Conversions!$B$3)</f>
        <v>28.527089324022089</v>
      </c>
      <c r="DO62" s="66">
        <f>IF(BB62&lt;0,0.01,BB62/Conversions!$B$3)</f>
        <v>28.527089324022089</v>
      </c>
      <c r="DP62" s="66">
        <f>IF(BC62&lt;0,0.01,BC62/Conversions!$B$3)</f>
        <v>28.527089324022089</v>
      </c>
      <c r="DQ62" s="52">
        <v>5</v>
      </c>
    </row>
    <row r="63" spans="1:121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K63" s="52">
        <v>5</v>
      </c>
      <c r="CM63" s="52" t="str">
        <f t="shared" si="8"/>
        <v>ABIOCRP23</v>
      </c>
      <c r="CN63" s="52" t="str">
        <f t="shared" si="9"/>
        <v>OSR - Hi</v>
      </c>
      <c r="CO63" s="15" t="s">
        <v>106</v>
      </c>
      <c r="CP63" s="15" t="s">
        <v>105</v>
      </c>
      <c r="CQ63" s="52" t="str">
        <f t="shared" si="10"/>
        <v>BIORPS</v>
      </c>
      <c r="CR63" s="52" t="s">
        <v>103</v>
      </c>
      <c r="CS63" s="66">
        <f>IF(AF63&lt;0,0.01,AF63/Conversions!$B$3)</f>
        <v>39.888592755976262</v>
      </c>
      <c r="CT63" s="66">
        <f>IF(AG63&lt;0,0.01,AG63/Conversions!$B$3)</f>
        <v>39.888592755976262</v>
      </c>
      <c r="CU63" s="66">
        <f>IF(AH63&lt;0,0.01,AH63/Conversions!$B$3)</f>
        <v>39.888592755976262</v>
      </c>
      <c r="CV63" s="66">
        <f>IF(AI63&lt;0,0.01,AI63/Conversions!$B$3)</f>
        <v>39.888592755976262</v>
      </c>
      <c r="CW63" s="66">
        <f>IF(AJ63&lt;0,0.01,AJ63/Conversions!$B$3)</f>
        <v>39.888592755976262</v>
      </c>
      <c r="CX63" s="66">
        <f>IF(AK63&lt;0,0.01,AK63/Conversions!$B$3)</f>
        <v>39.888592755976262</v>
      </c>
      <c r="CY63" s="66">
        <f>IF(AL63&lt;0,0.01,AL63/Conversions!$B$3)</f>
        <v>39.888592755976262</v>
      </c>
      <c r="CZ63" s="66">
        <f>IF(AM63&lt;0,0.01,AM63/Conversions!$B$3)</f>
        <v>39.888592755976262</v>
      </c>
      <c r="DA63" s="66">
        <f>IF(AN63&lt;0,0.01,AN63/Conversions!$B$3)</f>
        <v>39.888592755976262</v>
      </c>
      <c r="DB63" s="66">
        <f>IF(AO63&lt;0,0.01,AO63/Conversions!$B$3)</f>
        <v>39.888592755976262</v>
      </c>
      <c r="DC63" s="66">
        <f>IF(AP63&lt;0,0.01,AP63/Conversions!$B$3)</f>
        <v>39.888592755976262</v>
      </c>
      <c r="DD63" s="66">
        <f>IF(AQ63&lt;0,0.01,AQ63/Conversions!$B$3)</f>
        <v>39.888592755976262</v>
      </c>
      <c r="DE63" s="66">
        <f>IF(AR63&lt;0,0.01,AR63/Conversions!$B$3)</f>
        <v>39.888592755976262</v>
      </c>
      <c r="DF63" s="66">
        <f>IF(AS63&lt;0,0.01,AS63/Conversions!$B$3)</f>
        <v>39.888592755976262</v>
      </c>
      <c r="DG63" s="66">
        <f>IF(AT63&lt;0,0.01,AT63/Conversions!$B$3)</f>
        <v>39.888592755976262</v>
      </c>
      <c r="DH63" s="66">
        <f>IF(AU63&lt;0,0.01,AU63/Conversions!$B$3)</f>
        <v>39.888592755976262</v>
      </c>
      <c r="DI63" s="66">
        <f>IF(AV63&lt;0,0.01,AV63/Conversions!$B$3)</f>
        <v>39.888592755976262</v>
      </c>
      <c r="DJ63" s="66">
        <f>IF(AW63&lt;0,0.01,AW63/Conversions!$B$3)</f>
        <v>39.888592755976262</v>
      </c>
      <c r="DK63" s="66">
        <f>IF(AX63&lt;0,0.01,AX63/Conversions!$B$3)</f>
        <v>39.888592755976262</v>
      </c>
      <c r="DL63" s="66">
        <f>IF(AY63&lt;0,0.01,AY63/Conversions!$B$3)</f>
        <v>39.888592755976262</v>
      </c>
      <c r="DM63" s="66">
        <f>IF(AZ63&lt;0,0.01,AZ63/Conversions!$B$3)</f>
        <v>39.888592755976262</v>
      </c>
      <c r="DN63" s="66">
        <f>IF(BA63&lt;0,0.01,BA63/Conversions!$B$3)</f>
        <v>39.888592755976262</v>
      </c>
      <c r="DO63" s="66">
        <f>IF(BB63&lt;0,0.01,BB63/Conversions!$B$3)</f>
        <v>39.888592755976262</v>
      </c>
      <c r="DP63" s="66">
        <f>IF(BC63&lt;0,0.01,BC63/Conversions!$B$3)</f>
        <v>39.888592755976262</v>
      </c>
      <c r="DQ63" s="52">
        <v>5</v>
      </c>
    </row>
    <row r="64" spans="1:121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K64" s="52">
        <v>5</v>
      </c>
      <c r="CM64" s="52" t="str">
        <f t="shared" si="8"/>
        <v>ABIOGAS13</v>
      </c>
      <c r="CN64" s="52" t="str">
        <f t="shared" si="9"/>
        <v>Crops Anaerobic - Hi</v>
      </c>
      <c r="CO64" s="15" t="s">
        <v>106</v>
      </c>
      <c r="CP64" s="15" t="s">
        <v>105</v>
      </c>
      <c r="CQ64" s="52" t="str">
        <f t="shared" si="10"/>
        <v>BIOGAS</v>
      </c>
      <c r="CR64" s="52" t="s">
        <v>103</v>
      </c>
      <c r="CS64" s="66">
        <f>IF(AF64&lt;0,0.01,AF64/Conversions!$B$3)</f>
        <v>12.18892310812339</v>
      </c>
      <c r="CT64" s="66">
        <f>IF(AG64&lt;0,0.01,AG64/Conversions!$B$3)</f>
        <v>12.18892310812339</v>
      </c>
      <c r="CU64" s="66">
        <f>IF(AH64&lt;0,0.01,AH64/Conversions!$B$3)</f>
        <v>12.18892310812339</v>
      </c>
      <c r="CV64" s="66">
        <f>IF(AI64&lt;0,0.01,AI64/Conversions!$B$3)</f>
        <v>12.18892310812339</v>
      </c>
      <c r="CW64" s="66">
        <f>IF(AJ64&lt;0,0.01,AJ64/Conversions!$B$3)</f>
        <v>12.18892310812339</v>
      </c>
      <c r="CX64" s="66">
        <f>IF(AK64&lt;0,0.01,AK64/Conversions!$B$3)</f>
        <v>12.18892310812339</v>
      </c>
      <c r="CY64" s="66">
        <f>IF(AL64&lt;0,0.01,AL64/Conversions!$B$3)</f>
        <v>12.18892310812339</v>
      </c>
      <c r="CZ64" s="66">
        <f>IF(AM64&lt;0,0.01,AM64/Conversions!$B$3)</f>
        <v>12.18892310812339</v>
      </c>
      <c r="DA64" s="66">
        <f>IF(AN64&lt;0,0.01,AN64/Conversions!$B$3)</f>
        <v>12.18892310812339</v>
      </c>
      <c r="DB64" s="66">
        <f>IF(AO64&lt;0,0.01,AO64/Conversions!$B$3)</f>
        <v>12.18892310812339</v>
      </c>
      <c r="DC64" s="66">
        <f>IF(AP64&lt;0,0.01,AP64/Conversions!$B$3)</f>
        <v>12.18892310812339</v>
      </c>
      <c r="DD64" s="66">
        <f>IF(AQ64&lt;0,0.01,AQ64/Conversions!$B$3)</f>
        <v>12.18892310812339</v>
      </c>
      <c r="DE64" s="66">
        <f>IF(AR64&lt;0,0.01,AR64/Conversions!$B$3)</f>
        <v>12.18892310812339</v>
      </c>
      <c r="DF64" s="66">
        <f>IF(AS64&lt;0,0.01,AS64/Conversions!$B$3)</f>
        <v>12.18892310812339</v>
      </c>
      <c r="DG64" s="66">
        <f>IF(AT64&lt;0,0.01,AT64/Conversions!$B$3)</f>
        <v>12.18892310812339</v>
      </c>
      <c r="DH64" s="66">
        <f>IF(AU64&lt;0,0.01,AU64/Conversions!$B$3)</f>
        <v>12.18892310812339</v>
      </c>
      <c r="DI64" s="66">
        <f>IF(AV64&lt;0,0.01,AV64/Conversions!$B$3)</f>
        <v>12.18892310812339</v>
      </c>
      <c r="DJ64" s="66">
        <f>IF(AW64&lt;0,0.01,AW64/Conversions!$B$3)</f>
        <v>12.18892310812339</v>
      </c>
      <c r="DK64" s="66">
        <f>IF(AX64&lt;0,0.01,AX64/Conversions!$B$3)</f>
        <v>12.18892310812339</v>
      </c>
      <c r="DL64" s="66">
        <f>IF(AY64&lt;0,0.01,AY64/Conversions!$B$3)</f>
        <v>12.18892310812339</v>
      </c>
      <c r="DM64" s="66">
        <f>IF(AZ64&lt;0,0.01,AZ64/Conversions!$B$3)</f>
        <v>12.18892310812339</v>
      </c>
      <c r="DN64" s="66">
        <f>IF(BA64&lt;0,0.01,BA64/Conversions!$B$3)</f>
        <v>12.18892310812339</v>
      </c>
      <c r="DO64" s="66">
        <f>IF(BB64&lt;0,0.01,BB64/Conversions!$B$3)</f>
        <v>12.18892310812339</v>
      </c>
      <c r="DP64" s="66">
        <f>IF(BC64&lt;0,0.01,BC64/Conversions!$B$3)</f>
        <v>12.18892310812339</v>
      </c>
      <c r="DQ64" s="52">
        <v>5</v>
      </c>
    </row>
    <row r="65" spans="1:121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 t="s">
        <v>109</v>
      </c>
      <c r="BG65" s="52" t="str">
        <f>"MINBIOINDF"&amp;BE65</f>
        <v>MINBIOINDF_S3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K65" s="52">
        <v>5</v>
      </c>
      <c r="CM65" s="52" t="str">
        <f t="shared" si="8"/>
        <v>MINBIOINDF_S3</v>
      </c>
      <c r="CN65" s="52" t="str">
        <f t="shared" si="9"/>
        <v>Industrial Food - Hi</v>
      </c>
      <c r="CO65" s="15" t="s">
        <v>6</v>
      </c>
      <c r="CP65" s="15" t="s">
        <v>105</v>
      </c>
      <c r="CQ65" s="52" t="str">
        <f t="shared" si="10"/>
        <v>BIOSLU</v>
      </c>
      <c r="CR65" s="52" t="s">
        <v>103</v>
      </c>
      <c r="CS65" s="66">
        <f>IF(AF65&lt;0,0.01,AF65/Conversions!$B$3)</f>
        <v>0</v>
      </c>
      <c r="CT65" s="66">
        <f>IF(AG65&lt;0,0.01,AG65/Conversions!$B$3)</f>
        <v>0</v>
      </c>
      <c r="CU65" s="66">
        <f>IF(AH65&lt;0,0.01,AH65/Conversions!$B$3)</f>
        <v>0</v>
      </c>
      <c r="CV65" s="66">
        <f>IF(AI65&lt;0,0.01,AI65/Conversions!$B$3)</f>
        <v>0</v>
      </c>
      <c r="CW65" s="66">
        <f>IF(AJ65&lt;0,0.01,AJ65/Conversions!$B$3)</f>
        <v>0</v>
      </c>
      <c r="CX65" s="66">
        <f>IF(AK65&lt;0,0.01,AK65/Conversions!$B$3)</f>
        <v>0</v>
      </c>
      <c r="CY65" s="66">
        <f>IF(AL65&lt;0,0.01,AL65/Conversions!$B$3)</f>
        <v>0</v>
      </c>
      <c r="CZ65" s="66">
        <f>IF(AM65&lt;0,0.01,AM65/Conversions!$B$3)</f>
        <v>0</v>
      </c>
      <c r="DA65" s="66">
        <f>IF(AN65&lt;0,0.01,AN65/Conversions!$B$3)</f>
        <v>0</v>
      </c>
      <c r="DB65" s="66">
        <f>IF(AO65&lt;0,0.01,AO65/Conversions!$B$3)</f>
        <v>0</v>
      </c>
      <c r="DC65" s="66">
        <f>IF(AP65&lt;0,0.01,AP65/Conversions!$B$3)</f>
        <v>0</v>
      </c>
      <c r="DD65" s="66">
        <f>IF(AQ65&lt;0,0.01,AQ65/Conversions!$B$3)</f>
        <v>0</v>
      </c>
      <c r="DE65" s="66">
        <f>IF(AR65&lt;0,0.01,AR65/Conversions!$B$3)</f>
        <v>0</v>
      </c>
      <c r="DF65" s="66">
        <f>IF(AS65&lt;0,0.01,AS65/Conversions!$B$3)</f>
        <v>0</v>
      </c>
      <c r="DG65" s="66">
        <f>IF(AT65&lt;0,0.01,AT65/Conversions!$B$3)</f>
        <v>0</v>
      </c>
      <c r="DH65" s="66">
        <f>IF(AU65&lt;0,0.01,AU65/Conversions!$B$3)</f>
        <v>0</v>
      </c>
      <c r="DI65" s="66">
        <f>IF(AV65&lt;0,0.01,AV65/Conversions!$B$3)</f>
        <v>0</v>
      </c>
      <c r="DJ65" s="66">
        <f>IF(AW65&lt;0,0.01,AW65/Conversions!$B$3)</f>
        <v>0</v>
      </c>
      <c r="DK65" s="66">
        <f>IF(AX65&lt;0,0.01,AX65/Conversions!$B$3)</f>
        <v>0</v>
      </c>
      <c r="DL65" s="66">
        <f>IF(AY65&lt;0,0.01,AY65/Conversions!$B$3)</f>
        <v>0</v>
      </c>
      <c r="DM65" s="66">
        <f>IF(AZ65&lt;0,0.01,AZ65/Conversions!$B$3)</f>
        <v>0</v>
      </c>
      <c r="DN65" s="66">
        <f>IF(BA65&lt;0,0.01,BA65/Conversions!$B$3)</f>
        <v>0</v>
      </c>
      <c r="DO65" s="66">
        <f>IF(BB65&lt;0,0.01,BB65/Conversions!$B$3)</f>
        <v>0</v>
      </c>
      <c r="DP65" s="66">
        <f>IF(BC65&lt;0,0.01,BC65/Conversions!$B$3)</f>
        <v>0</v>
      </c>
      <c r="DQ65" s="52">
        <v>5</v>
      </c>
    </row>
    <row r="66" spans="1:121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21" x14ac:dyDescent="0.25">
      <c r="CJ67" s="66">
        <f>SUM(CJ6:CJ21,CJ28:CJ43,CJ50:CJ65)</f>
        <v>155.46564495117042</v>
      </c>
      <c r="CK67" s="52" t="s">
        <v>1</v>
      </c>
    </row>
    <row r="68" spans="1:121" x14ac:dyDescent="0.25">
      <c r="AB68" s="20">
        <f>SUM(AB6:AB21,AB28:AB43,AB50:AB65)</f>
        <v>2829139.6648809365</v>
      </c>
      <c r="BC68" s="20"/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topLeftCell="BE30" zoomScale="85" zoomScaleNormal="85" workbookViewId="0">
      <selection activeCell="BL24" sqref="BL24"/>
    </sheetView>
  </sheetViews>
  <sheetFormatPr defaultColWidth="9.140625" defaultRowHeight="15" x14ac:dyDescent="0.2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52" customWidth="1"/>
    <col min="94" max="94" width="9.42578125" style="52" bestFit="1" customWidth="1"/>
    <col min="95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110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110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104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106</v>
      </c>
      <c r="CO6" s="15" t="s">
        <v>105</v>
      </c>
      <c r="CP6" s="52" t="str">
        <f t="shared" ref="CP6:CP21" si="2">BJ6</f>
        <v>BIOWOO</v>
      </c>
      <c r="CQ6" s="52" t="s">
        <v>103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105</v>
      </c>
      <c r="CP7" s="52" t="str">
        <f t="shared" si="2"/>
        <v>BIOWOO</v>
      </c>
      <c r="CQ7" s="52" t="s">
        <v>103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105</v>
      </c>
      <c r="CP8" s="52" t="str">
        <f t="shared" si="2"/>
        <v>BIOWOO</v>
      </c>
      <c r="CQ8" s="52" t="s">
        <v>103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105</v>
      </c>
      <c r="CP9" s="52" t="str">
        <f t="shared" si="2"/>
        <v>BIOMUN</v>
      </c>
      <c r="CQ9" s="52" t="s">
        <v>103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105</v>
      </c>
      <c r="CP10" s="52" t="str">
        <f t="shared" si="2"/>
        <v>BIOWOO</v>
      </c>
      <c r="CQ10" s="52" t="s">
        <v>103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105</v>
      </c>
      <c r="CP11" s="52" t="str">
        <f t="shared" si="2"/>
        <v>BIORPS</v>
      </c>
      <c r="CQ11" s="52" t="s">
        <v>103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105</v>
      </c>
      <c r="CP12" s="52" t="str">
        <f t="shared" si="2"/>
        <v>BIOWOO</v>
      </c>
      <c r="CQ12" s="52" t="s">
        <v>103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105</v>
      </c>
      <c r="CP13" s="52" t="str">
        <f t="shared" si="2"/>
        <v>BIOSLU</v>
      </c>
      <c r="CQ13" s="52" t="s">
        <v>103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105</v>
      </c>
      <c r="CP14" s="52" t="str">
        <f t="shared" si="2"/>
        <v>BIOSLU</v>
      </c>
      <c r="CQ14" s="52" t="s">
        <v>103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105</v>
      </c>
      <c r="CP15" s="52" t="str">
        <f t="shared" si="2"/>
        <v>BIOMUN</v>
      </c>
      <c r="CQ15" s="52" t="s">
        <v>103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106</v>
      </c>
      <c r="CO16" s="15" t="s">
        <v>105</v>
      </c>
      <c r="CP16" s="52" t="str">
        <f t="shared" si="2"/>
        <v>BIOWOO</v>
      </c>
      <c r="CQ16" s="52" t="s">
        <v>103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106</v>
      </c>
      <c r="CO17" s="15" t="s">
        <v>105</v>
      </c>
      <c r="CP17" s="52" t="str">
        <f t="shared" si="2"/>
        <v>BIOWOO</v>
      </c>
      <c r="CQ17" s="52" t="s">
        <v>103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106</v>
      </c>
      <c r="CO18" s="15" t="s">
        <v>105</v>
      </c>
      <c r="CP18" s="52" t="str">
        <f t="shared" si="2"/>
        <v>BIOCRP1</v>
      </c>
      <c r="CQ18" s="52" t="s">
        <v>103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106</v>
      </c>
      <c r="CO19" s="15" t="s">
        <v>105</v>
      </c>
      <c r="CP19" s="52" t="str">
        <f t="shared" si="2"/>
        <v>BIORPS</v>
      </c>
      <c r="CQ19" s="52" t="s">
        <v>103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106</v>
      </c>
      <c r="CO20" s="15" t="s">
        <v>105</v>
      </c>
      <c r="CP20" s="52" t="str">
        <f t="shared" si="2"/>
        <v>BIOGAS</v>
      </c>
      <c r="CQ20" s="52" t="s">
        <v>103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105</v>
      </c>
      <c r="CP21" s="52" t="str">
        <f t="shared" si="2"/>
        <v>BIOSLU</v>
      </c>
      <c r="CQ21" s="52" t="s">
        <v>103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 x14ac:dyDescent="0.3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110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110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104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106</v>
      </c>
      <c r="CO28" s="15" t="s">
        <v>105</v>
      </c>
      <c r="CP28" s="52" t="str">
        <f t="shared" ref="CP28:CP43" si="7">BJ28</f>
        <v>BIOWOO</v>
      </c>
      <c r="CQ28" s="52" t="s">
        <v>103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105</v>
      </c>
      <c r="CP29" s="52" t="str">
        <f t="shared" si="7"/>
        <v>BIOWOO</v>
      </c>
      <c r="CQ29" s="52" t="s">
        <v>103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105</v>
      </c>
      <c r="CP30" s="52" t="str">
        <f t="shared" si="7"/>
        <v>BIOWOO</v>
      </c>
      <c r="CQ30" s="52" t="s">
        <v>103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105</v>
      </c>
      <c r="CP31" s="52" t="str">
        <f t="shared" si="7"/>
        <v>BIOMUN</v>
      </c>
      <c r="CQ31" s="52" t="s">
        <v>103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105</v>
      </c>
      <c r="CP32" s="52" t="str">
        <f t="shared" si="7"/>
        <v>BIOWOO</v>
      </c>
      <c r="CQ32" s="52" t="s">
        <v>103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105</v>
      </c>
      <c r="CP33" s="52" t="str">
        <f t="shared" si="7"/>
        <v>BIORPS</v>
      </c>
      <c r="CQ33" s="52" t="s">
        <v>103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105</v>
      </c>
      <c r="CP34" s="52" t="str">
        <f t="shared" si="7"/>
        <v>BIOWOO</v>
      </c>
      <c r="CQ34" s="52" t="s">
        <v>103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105</v>
      </c>
      <c r="CP35" s="52" t="str">
        <f t="shared" si="7"/>
        <v>BIOSLU</v>
      </c>
      <c r="CQ35" s="52" t="s">
        <v>103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105</v>
      </c>
      <c r="CP36" s="52" t="str">
        <f t="shared" si="7"/>
        <v>BIOSLU</v>
      </c>
      <c r="CQ36" s="52" t="s">
        <v>103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105</v>
      </c>
      <c r="CP37" s="52" t="str">
        <f t="shared" si="7"/>
        <v>BIOMUN</v>
      </c>
      <c r="CQ37" s="52" t="s">
        <v>103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15" t="s">
        <v>106</v>
      </c>
      <c r="CO38" s="15" t="s">
        <v>105</v>
      </c>
      <c r="CP38" s="52" t="str">
        <f t="shared" si="7"/>
        <v>BIOWOO</v>
      </c>
      <c r="CQ38" s="52" t="s">
        <v>103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15" t="s">
        <v>106</v>
      </c>
      <c r="CO39" s="15" t="s">
        <v>105</v>
      </c>
      <c r="CP39" s="52" t="str">
        <f t="shared" si="7"/>
        <v>BIOWOO</v>
      </c>
      <c r="CQ39" s="52" t="s">
        <v>103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15" t="s">
        <v>106</v>
      </c>
      <c r="CO40" s="15" t="s">
        <v>105</v>
      </c>
      <c r="CP40" s="52" t="str">
        <f t="shared" si="7"/>
        <v>BIOCRP1</v>
      </c>
      <c r="CQ40" s="52" t="s">
        <v>103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15" t="s">
        <v>106</v>
      </c>
      <c r="CO41" s="15" t="s">
        <v>105</v>
      </c>
      <c r="CP41" s="52" t="str">
        <f t="shared" si="7"/>
        <v>BIORPS</v>
      </c>
      <c r="CQ41" s="52" t="s">
        <v>103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15" t="s">
        <v>106</v>
      </c>
      <c r="CO42" s="15" t="s">
        <v>105</v>
      </c>
      <c r="CP42" s="52" t="str">
        <f t="shared" si="7"/>
        <v>BIOGAS</v>
      </c>
      <c r="CQ42" s="52" t="s">
        <v>103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105</v>
      </c>
      <c r="CP43" s="52" t="str">
        <f t="shared" si="7"/>
        <v>BIOSLU</v>
      </c>
      <c r="CQ43" s="52" t="s">
        <v>103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 x14ac:dyDescent="0.3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110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110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104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106</v>
      </c>
      <c r="CO50" s="15" t="s">
        <v>105</v>
      </c>
      <c r="CP50" s="52" t="str">
        <f t="shared" ref="CP50:CP65" si="12">BJ50</f>
        <v>BIOWOO</v>
      </c>
      <c r="CQ50" s="52" t="s">
        <v>103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105</v>
      </c>
      <c r="CP51" s="52" t="str">
        <f t="shared" si="12"/>
        <v>BIOWOO</v>
      </c>
      <c r="CQ51" s="52" t="s">
        <v>103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105</v>
      </c>
      <c r="CP52" s="52" t="str">
        <f t="shared" si="12"/>
        <v>BIOWOO</v>
      </c>
      <c r="CQ52" s="52" t="s">
        <v>103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105</v>
      </c>
      <c r="CP53" s="52" t="str">
        <f t="shared" si="12"/>
        <v>BIOMUN</v>
      </c>
      <c r="CQ53" s="52" t="s">
        <v>103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105</v>
      </c>
      <c r="CP54" s="52" t="str">
        <f t="shared" si="12"/>
        <v>BIOWOO</v>
      </c>
      <c r="CQ54" s="52" t="s">
        <v>103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105</v>
      </c>
      <c r="CP55" s="52" t="str">
        <f t="shared" si="12"/>
        <v>BIORPS</v>
      </c>
      <c r="CQ55" s="52" t="s">
        <v>103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105</v>
      </c>
      <c r="CP56" s="52" t="str">
        <f t="shared" si="12"/>
        <v>BIOWOO</v>
      </c>
      <c r="CQ56" s="52" t="s">
        <v>103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105</v>
      </c>
      <c r="CP57" s="52" t="str">
        <f t="shared" si="12"/>
        <v>BIOSLU</v>
      </c>
      <c r="CQ57" s="52" t="s">
        <v>103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105</v>
      </c>
      <c r="CP58" s="52" t="str">
        <f t="shared" si="12"/>
        <v>BIOSLU</v>
      </c>
      <c r="CQ58" s="52" t="s">
        <v>103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105</v>
      </c>
      <c r="CP59" s="52" t="str">
        <f t="shared" si="12"/>
        <v>BIOMUN</v>
      </c>
      <c r="CQ59" s="52" t="s">
        <v>103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15" t="s">
        <v>106</v>
      </c>
      <c r="CO60" s="15" t="s">
        <v>105</v>
      </c>
      <c r="CP60" s="52" t="str">
        <f t="shared" si="12"/>
        <v>BIOWOO</v>
      </c>
      <c r="CQ60" s="52" t="s">
        <v>103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106</v>
      </c>
      <c r="CO61" s="15" t="s">
        <v>105</v>
      </c>
      <c r="CP61" s="52" t="str">
        <f t="shared" si="12"/>
        <v>BIOWOO</v>
      </c>
      <c r="CQ61" s="52" t="s">
        <v>103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15" t="s">
        <v>106</v>
      </c>
      <c r="CO62" s="15" t="s">
        <v>105</v>
      </c>
      <c r="CP62" s="52" t="str">
        <f t="shared" si="12"/>
        <v>BIOCRP1</v>
      </c>
      <c r="CQ62" s="52" t="s">
        <v>103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15" t="s">
        <v>106</v>
      </c>
      <c r="CO63" s="15" t="s">
        <v>105</v>
      </c>
      <c r="CP63" s="52" t="str">
        <f t="shared" si="12"/>
        <v>BIORPS</v>
      </c>
      <c r="CQ63" s="52" t="s">
        <v>103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15" t="s">
        <v>106</v>
      </c>
      <c r="CO64" s="15" t="s">
        <v>105</v>
      </c>
      <c r="CP64" s="52" t="str">
        <f t="shared" si="12"/>
        <v>BIOGAS</v>
      </c>
      <c r="CQ64" s="52" t="s">
        <v>103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105</v>
      </c>
      <c r="CP65" s="52" t="str">
        <f t="shared" si="12"/>
        <v>BIOSLU</v>
      </c>
      <c r="CQ65" s="52" t="s">
        <v>103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25">
      <c r="CJ67" s="66">
        <f>SUM(CJ6:CJ21,CJ28:CJ43,CJ50:CJ65)</f>
        <v>188.50791202135417</v>
      </c>
      <c r="CK67" s="52" t="s">
        <v>1</v>
      </c>
    </row>
    <row r="68" spans="1:119" x14ac:dyDescent="0.2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4502434.1268117456</v>
      </c>
      <c r="CK68" s="52" t="s">
        <v>19</v>
      </c>
    </row>
    <row r="69" spans="1:119" x14ac:dyDescent="0.2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40625" defaultRowHeight="15" x14ac:dyDescent="0.25"/>
  <cols>
    <col min="1" max="1" width="9.5703125" style="3" bestFit="1" customWidth="1"/>
    <col min="2" max="2" width="11.85546875" style="3" customWidth="1"/>
    <col min="3" max="16384" width="9.140625" style="3"/>
  </cols>
  <sheetData>
    <row r="2" spans="1:10" x14ac:dyDescent="0.25">
      <c r="A2" s="53" t="s">
        <v>0</v>
      </c>
      <c r="B2" s="54">
        <v>4.1868000000000002E-2</v>
      </c>
    </row>
    <row r="3" spans="1:10" x14ac:dyDescent="0.25">
      <c r="A3" s="53" t="s">
        <v>102</v>
      </c>
      <c r="B3" s="54">
        <v>41.868000000000002</v>
      </c>
    </row>
    <row r="5" spans="1:10" x14ac:dyDescent="0.25">
      <c r="A5" s="4" t="s">
        <v>100</v>
      </c>
    </row>
    <row r="6" spans="1:10" ht="26.25" x14ac:dyDescent="0.25">
      <c r="A6" s="57"/>
      <c r="B6" s="58" t="s">
        <v>101</v>
      </c>
      <c r="C6" s="59" t="s">
        <v>99</v>
      </c>
      <c r="F6" s="80" t="s">
        <v>15</v>
      </c>
      <c r="G6" s="81"/>
      <c r="H6" s="81"/>
      <c r="I6" s="81"/>
      <c r="J6" s="82"/>
    </row>
    <row r="7" spans="1:10" x14ac:dyDescent="0.2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2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2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2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2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2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25">
      <c r="A13" s="62">
        <v>2006</v>
      </c>
      <c r="B13" s="63">
        <v>2.3E-2</v>
      </c>
      <c r="C13" s="64">
        <f t="shared" si="0"/>
        <v>113.94721389560772</v>
      </c>
    </row>
    <row r="14" spans="1:10" x14ac:dyDescent="0.25">
      <c r="A14" s="62">
        <v>2007</v>
      </c>
      <c r="B14" s="63">
        <v>2.4E-2</v>
      </c>
      <c r="C14" s="64">
        <f t="shared" si="0"/>
        <v>116.6819470291023</v>
      </c>
    </row>
    <row r="15" spans="1:10" x14ac:dyDescent="0.2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25">
      <c r="A16" s="62">
        <v>2009</v>
      </c>
      <c r="B16" s="63">
        <v>0.01</v>
      </c>
      <c r="C16" s="64">
        <f t="shared" si="0"/>
        <v>122.20917085987088</v>
      </c>
    </row>
    <row r="17" spans="1:5" x14ac:dyDescent="0.2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2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2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2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2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25">
      <c r="A22" s="65">
        <v>2015</v>
      </c>
      <c r="B22" s="63">
        <v>0</v>
      </c>
      <c r="C22" s="64">
        <f>C21+(C21*B22)</f>
        <v>134.63800558744623</v>
      </c>
    </row>
    <row r="23" spans="1:5" x14ac:dyDescent="0.2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2021-02-24T13:26:37Z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680671334266662</vt:r8>
  </property>
</Properties>
</file>