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D85AA639-E78C-4374-896F-B440DCF12F0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6" l="1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E36" i="6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H5" i="8" l="1"/>
  <c r="E15" i="6" l="1"/>
  <c r="E11" i="6"/>
  <c r="E7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R3" i="7" a="1"/>
  <c r="R3" i="7" s="1"/>
  <c r="T3" i="6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G6" i="7"/>
  <c r="H6" i="7"/>
  <c r="J6" i="7"/>
  <c r="L6" i="7"/>
  <c r="O6" i="7"/>
  <c r="P6" i="7"/>
  <c r="Q6" i="7"/>
  <c r="R6" i="7"/>
  <c r="X6" i="7"/>
  <c r="Z6" i="7"/>
  <c r="C7" i="7"/>
  <c r="D7" i="7"/>
  <c r="F7" i="7"/>
  <c r="G7" i="7"/>
  <c r="H7" i="7"/>
  <c r="J7" i="7"/>
  <c r="N7" i="7"/>
  <c r="O7" i="7"/>
  <c r="P7" i="7"/>
  <c r="R7" i="7"/>
  <c r="T7" i="7"/>
  <c r="U7" i="7"/>
  <c r="V7" i="7"/>
  <c r="W7" i="7"/>
  <c r="X7" i="7"/>
  <c r="Z7" i="7"/>
  <c r="AD7" i="7"/>
  <c r="K5" i="5"/>
  <c r="N5" i="5"/>
  <c r="P5" i="5"/>
  <c r="V5" i="5"/>
  <c r="AD5" i="5"/>
  <c r="AJ5" i="5" l="1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J4" i="6" l="1"/>
  <c r="I4" i="6"/>
  <c r="M4" i="6"/>
  <c r="L4" i="6"/>
  <c r="N4" i="6"/>
  <c r="K4" i="6"/>
  <c r="O4" i="6"/>
  <c r="H4" i="6"/>
  <c r="G4" i="6"/>
  <c r="P3" i="6"/>
  <c r="U5" i="5"/>
  <c r="AF3" i="6"/>
  <c r="AK5" i="5"/>
  <c r="AA4" i="6" l="1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<sst xmlns="http://schemas.openxmlformats.org/spreadsheetml/2006/main" count="664" uniqueCount="187">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</sst>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6" formatCode="\Te\x\t"/>
    <numFmt numFmtId="167" formatCode="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40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6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14" fillId="0" borderId="0" xfId="0" applyFont="1" applyFill="1"/>
    <xf numFmtId="167" fontId="0" fillId="0" borderId="0" xfId="0" applyNumberFormat="1" applyFill="1"/>
    <xf numFmtId="167" fontId="0" fillId="0" borderId="0" xfId="0" applyNumberFormat="1"/>
    <xf numFmtId="0" fontId="0" fillId="0" borderId="0" xfId="0" applyFill="1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7" zoomScaleNormal="100" workbookViewId="0">
      <selection activeCell="N42" sqref="N42"/>
    </sheetView>
  </sheetViews>
  <sheetFormatPr defaultColWidth="9.140625" defaultRowHeight="12.75" x14ac:dyDescent="0.2"/>
  <cols>
    <col min="1" max="6" width="9.140625" style="3"/>
    <col min="7" max="7" width="10.5703125" style="3" bestFit="1" customWidth="1"/>
    <col min="8" max="8" width="9.140625" style="3"/>
    <col min="9" max="9" width="11.5703125" style="3" bestFit="1" customWidth="1"/>
    <col min="10" max="16384" width="9.140625" style="3"/>
  </cols>
  <sheetData>
    <row r="4" spans="3:37" x14ac:dyDescent="0.2">
      <c r="C4" s="2" t="s">
        <v>62</v>
      </c>
    </row>
    <row r="5" spans="3:37" ht="15.75" thickBot="1" x14ac:dyDescent="0.3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5" x14ac:dyDescent="0.2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5" x14ac:dyDescent="0.2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5" x14ac:dyDescent="0.2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5" x14ac:dyDescent="0.2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5" x14ac:dyDescent="0.2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5" x14ac:dyDescent="0.2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5" x14ac:dyDescent="0.2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5" x14ac:dyDescent="0.2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5" x14ac:dyDescent="0.2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5" x14ac:dyDescent="0.2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5" x14ac:dyDescent="0.2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5" x14ac:dyDescent="0.2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5" x14ac:dyDescent="0.2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5" x14ac:dyDescent="0.2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5" x14ac:dyDescent="0.2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5" x14ac:dyDescent="0.2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5" x14ac:dyDescent="0.2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5" x14ac:dyDescent="0.2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5" x14ac:dyDescent="0.2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5" x14ac:dyDescent="0.2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5" x14ac:dyDescent="0.2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5" x14ac:dyDescent="0.2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5" x14ac:dyDescent="0.2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5" x14ac:dyDescent="0.2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5" x14ac:dyDescent="0.2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5" x14ac:dyDescent="0.2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5" x14ac:dyDescent="0.2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5" x14ac:dyDescent="0.2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5" x14ac:dyDescent="0.2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5" x14ac:dyDescent="0.2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5" x14ac:dyDescent="0.2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5" x14ac:dyDescent="0.2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5" x14ac:dyDescent="0.2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5" x14ac:dyDescent="0.2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5" x14ac:dyDescent="0.2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5" x14ac:dyDescent="0.2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5" x14ac:dyDescent="0.2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tabSelected="1" topLeftCell="E1" workbookViewId="0">
      <selection activeCell="L29" sqref="L29"/>
    </sheetView>
  </sheetViews>
  <sheetFormatPr defaultColWidth="9.140625" defaultRowHeight="12.75" x14ac:dyDescent="0.2"/>
  <cols>
    <col min="1" max="3" width="9.140625" style="3"/>
    <col min="4" max="4" width="11.140625" style="3" bestFit="1" customWidth="1"/>
    <col min="5" max="16384" width="9.140625" style="3"/>
  </cols>
  <sheetData>
    <row r="2" spans="2:32" x14ac:dyDescent="0.2">
      <c r="B2" s="3" t="s">
        <v>75</v>
      </c>
    </row>
    <row r="3" spans="2:32" ht="15.75" thickBot="1" x14ac:dyDescent="0.2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5" x14ac:dyDescent="0.2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5" x14ac:dyDescent="0.2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5" x14ac:dyDescent="0.2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3" customWidth="1"/>
    <col min="2" max="2" width="11.5703125" style="3" customWidth="1"/>
    <col min="3" max="3" width="3.140625" style="3" bestFit="1" customWidth="1"/>
    <col min="4" max="4" width="8.5703125" style="3" bestFit="1" customWidth="1"/>
    <col min="5" max="5" width="6.42578125" style="3" bestFit="1" customWidth="1"/>
    <col min="6" max="6" width="4.85546875" style="3" bestFit="1" customWidth="1"/>
    <col min="7" max="7" width="5.5703125" style="3" bestFit="1" customWidth="1"/>
    <col min="8" max="8" width="5.85546875" style="3" bestFit="1" customWidth="1"/>
    <col min="9" max="9" width="5.42578125" style="3" bestFit="1" customWidth="1"/>
    <col min="10" max="11" width="5.5703125" style="3" bestFit="1" customWidth="1"/>
    <col min="12" max="12" width="6.5703125" style="3" bestFit="1" customWidth="1"/>
    <col min="13" max="13" width="6.140625" style="3" bestFit="1" customWidth="1"/>
    <col min="14" max="15" width="6.5703125" style="3" bestFit="1" customWidth="1"/>
    <col min="16" max="16" width="7.42578125" style="3" bestFit="1" customWidth="1"/>
    <col min="17" max="17" width="5.5703125" style="3" bestFit="1" customWidth="1"/>
    <col min="18" max="18" width="6.140625" style="3" bestFit="1" customWidth="1"/>
    <col min="19" max="20" width="5.5703125" style="3" bestFit="1" customWidth="1"/>
    <col min="21" max="21" width="5.85546875" style="3" bestFit="1" customWidth="1"/>
    <col min="22" max="22" width="6.5703125" style="3" bestFit="1" customWidth="1"/>
    <col min="23" max="23" width="4.85546875" style="3" bestFit="1" customWidth="1"/>
    <col min="24" max="24" width="7.5703125" style="3" customWidth="1"/>
    <col min="25" max="25" width="6.5703125" style="3" bestFit="1" customWidth="1"/>
    <col min="26" max="26" width="6.140625" style="3" bestFit="1" customWidth="1"/>
    <col min="27" max="28" width="6" style="3" bestFit="1" customWidth="1"/>
    <col min="29" max="29" width="5.5703125" style="3" bestFit="1" customWidth="1"/>
    <col min="30" max="30" width="6.5703125" style="3" bestFit="1" customWidth="1"/>
    <col min="31" max="16384" width="9.140625" style="3"/>
  </cols>
  <sheetData>
    <row r="3" spans="1:30" ht="15" x14ac:dyDescent="0.2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">
      <c r="A4" s="3">
        <v>1</v>
      </c>
    </row>
    <row r="5" spans="1:30" ht="15" x14ac:dyDescent="0.2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5" x14ac:dyDescent="0.2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5" x14ac:dyDescent="0.2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.75" thickBot="1" x14ac:dyDescent="0.3">
      <c r="A10" s="18" t="s">
        <v>130</v>
      </c>
      <c r="B10" s="18" t="s">
        <v>129</v>
      </c>
    </row>
    <row r="11" spans="1:30" x14ac:dyDescent="0.2">
      <c r="A11" s="17" t="s">
        <v>76</v>
      </c>
      <c r="B11" s="17" t="s">
        <v>128</v>
      </c>
    </row>
    <row r="12" spans="1:30" x14ac:dyDescent="0.2">
      <c r="A12" s="16" t="s">
        <v>99</v>
      </c>
      <c r="B12" s="16" t="s">
        <v>127</v>
      </c>
    </row>
    <row r="13" spans="1:30" x14ac:dyDescent="0.2">
      <c r="A13" s="16" t="s">
        <v>88</v>
      </c>
      <c r="B13" s="16" t="s">
        <v>126</v>
      </c>
    </row>
    <row r="14" spans="1:30" x14ac:dyDescent="0.2">
      <c r="A14" s="16" t="s">
        <v>89</v>
      </c>
      <c r="B14" s="16" t="s">
        <v>125</v>
      </c>
    </row>
    <row r="15" spans="1:30" x14ac:dyDescent="0.2">
      <c r="A15" s="16" t="s">
        <v>100</v>
      </c>
      <c r="B15" s="16" t="s">
        <v>124</v>
      </c>
    </row>
    <row r="16" spans="1:30" x14ac:dyDescent="0.2">
      <c r="A16" s="16" t="s">
        <v>77</v>
      </c>
      <c r="B16" s="16" t="s">
        <v>123</v>
      </c>
    </row>
    <row r="17" spans="1:2" x14ac:dyDescent="0.2">
      <c r="A17" s="16" t="s">
        <v>94</v>
      </c>
      <c r="B17" s="16" t="s">
        <v>122</v>
      </c>
    </row>
    <row r="18" spans="1:2" x14ac:dyDescent="0.2">
      <c r="A18" s="16" t="s">
        <v>90</v>
      </c>
      <c r="B18" s="16" t="s">
        <v>121</v>
      </c>
    </row>
    <row r="19" spans="1:2" x14ac:dyDescent="0.2">
      <c r="A19" s="16" t="s">
        <v>78</v>
      </c>
      <c r="B19" s="16" t="s">
        <v>120</v>
      </c>
    </row>
    <row r="20" spans="1:2" x14ac:dyDescent="0.2">
      <c r="A20" s="16" t="s">
        <v>79</v>
      </c>
      <c r="B20" s="16" t="s">
        <v>119</v>
      </c>
    </row>
    <row r="21" spans="1:2" x14ac:dyDescent="0.2">
      <c r="A21" s="16" t="s">
        <v>80</v>
      </c>
      <c r="B21" s="16" t="s">
        <v>118</v>
      </c>
    </row>
    <row r="22" spans="1:2" x14ac:dyDescent="0.2">
      <c r="A22" s="16" t="s">
        <v>95</v>
      </c>
      <c r="B22" s="16" t="s">
        <v>117</v>
      </c>
    </row>
    <row r="23" spans="1:2" x14ac:dyDescent="0.2">
      <c r="A23" s="16" t="s">
        <v>91</v>
      </c>
      <c r="B23" s="16" t="s">
        <v>116</v>
      </c>
    </row>
    <row r="24" spans="1:2" x14ac:dyDescent="0.2">
      <c r="A24" s="16" t="s">
        <v>81</v>
      </c>
      <c r="B24" s="16" t="s">
        <v>115</v>
      </c>
    </row>
    <row r="25" spans="1:2" x14ac:dyDescent="0.2">
      <c r="A25" s="16" t="s">
        <v>82</v>
      </c>
      <c r="B25" s="16" t="s">
        <v>114</v>
      </c>
    </row>
    <row r="26" spans="1:2" x14ac:dyDescent="0.2">
      <c r="A26" s="16" t="s">
        <v>96</v>
      </c>
      <c r="B26" s="16" t="s">
        <v>113</v>
      </c>
    </row>
    <row r="27" spans="1:2" x14ac:dyDescent="0.2">
      <c r="A27" s="16" t="s">
        <v>83</v>
      </c>
      <c r="B27" s="16" t="s">
        <v>112</v>
      </c>
    </row>
    <row r="28" spans="1:2" x14ac:dyDescent="0.2">
      <c r="A28" s="16" t="s">
        <v>101</v>
      </c>
      <c r="B28" s="16" t="s">
        <v>111</v>
      </c>
    </row>
    <row r="29" spans="1:2" x14ac:dyDescent="0.2">
      <c r="A29" s="16" t="s">
        <v>84</v>
      </c>
      <c r="B29" s="16" t="s">
        <v>110</v>
      </c>
    </row>
    <row r="30" spans="1:2" x14ac:dyDescent="0.2">
      <c r="A30" s="16" t="s">
        <v>97</v>
      </c>
      <c r="B30" s="16" t="s">
        <v>109</v>
      </c>
    </row>
    <row r="31" spans="1:2" x14ac:dyDescent="0.2">
      <c r="A31" s="16" t="s">
        <v>98</v>
      </c>
      <c r="B31" s="16" t="s">
        <v>108</v>
      </c>
    </row>
    <row r="32" spans="1:2" x14ac:dyDescent="0.2">
      <c r="A32" s="16" t="s">
        <v>92</v>
      </c>
      <c r="B32" s="16" t="s">
        <v>107</v>
      </c>
    </row>
    <row r="33" spans="1:2" x14ac:dyDescent="0.2">
      <c r="A33" s="16" t="s">
        <v>93</v>
      </c>
      <c r="B33" s="16" t="s">
        <v>106</v>
      </c>
    </row>
    <row r="34" spans="1:2" x14ac:dyDescent="0.2">
      <c r="A34" s="16" t="s">
        <v>85</v>
      </c>
      <c r="B34" s="16" t="s">
        <v>105</v>
      </c>
    </row>
    <row r="35" spans="1:2" x14ac:dyDescent="0.2">
      <c r="A35" s="16" t="s">
        <v>86</v>
      </c>
      <c r="B35" s="16" t="s">
        <v>104</v>
      </c>
    </row>
    <row r="36" spans="1:2" x14ac:dyDescent="0.2">
      <c r="A36" s="16" t="s">
        <v>87</v>
      </c>
      <c r="B36" s="16" t="s">
        <v>103</v>
      </c>
    </row>
    <row r="37" spans="1:2" ht="15" x14ac:dyDescent="0.2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42"/>
  <sheetViews>
    <sheetView workbookViewId="0">
      <selection activeCell="G21" sqref="G21"/>
    </sheetView>
  </sheetViews>
  <sheetFormatPr defaultRowHeight="15" x14ac:dyDescent="0.25"/>
  <cols>
    <col min="3" max="3" width="25.5703125" bestFit="1" customWidth="1"/>
    <col min="4" max="4" width="10.5703125" bestFit="1" customWidth="1"/>
    <col min="5" max="5" width="10.5703125" customWidth="1"/>
    <col min="6" max="6" width="11.5703125" bestFit="1" customWidth="1"/>
    <col min="7" max="7" width="53.42578125" bestFit="1" customWidth="1"/>
    <col min="8" max="8" width="15.85546875" bestFit="1" customWidth="1"/>
    <col min="9" max="11" width="15.85546875" customWidth="1"/>
    <col min="12" max="13" width="15.85546875" bestFit="1" customWidth="1"/>
  </cols>
  <sheetData>
    <row r="1" spans="3:16" x14ac:dyDescent="0.25">
      <c r="C1" t="s">
        <v>149</v>
      </c>
      <c r="D1" t="s">
        <v>0</v>
      </c>
    </row>
    <row r="2" spans="3:16" ht="15.75" thickBot="1" x14ac:dyDescent="0.3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</row>
    <row r="3" spans="3:16" x14ac:dyDescent="0.2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6">
        <v>2.0712927345907701</v>
      </c>
      <c r="I3" s="35">
        <v>2.0621875423309999</v>
      </c>
      <c r="J3" s="35">
        <v>1.81463172003468</v>
      </c>
      <c r="K3" s="35">
        <f>J3*2/3+L3/3</f>
        <v>1.23293489482708</v>
      </c>
      <c r="L3" s="35">
        <v>6.9541244411880462E-2</v>
      </c>
      <c r="M3" s="39">
        <v>0</v>
      </c>
      <c r="P3" s="1"/>
    </row>
    <row r="4" spans="3:16" x14ac:dyDescent="0.2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6">
        <v>22.2490403410117</v>
      </c>
      <c r="I4" s="35">
        <v>21.6662880683004</v>
      </c>
      <c r="J4" s="35">
        <v>22.997393933436499</v>
      </c>
      <c r="K4" s="35">
        <f t="shared" ref="K4:K16" si="0">J4*2/3+L4/3</f>
        <v>21.564038456241871</v>
      </c>
      <c r="L4" s="35">
        <v>18.697327501852616</v>
      </c>
      <c r="M4" s="39">
        <v>0</v>
      </c>
      <c r="P4" s="1"/>
    </row>
    <row r="5" spans="3:16" x14ac:dyDescent="0.2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6">
        <v>1.2014578872914701</v>
      </c>
      <c r="I5" s="35">
        <v>1.2266704416391101</v>
      </c>
      <c r="J5" s="35">
        <v>1.3579701788487999</v>
      </c>
      <c r="K5" s="35">
        <f t="shared" si="0"/>
        <v>1.8168912035156706</v>
      </c>
      <c r="L5" s="35">
        <v>2.7347332528494115</v>
      </c>
      <c r="M5" s="39">
        <v>0</v>
      </c>
      <c r="P5" s="1"/>
    </row>
    <row r="6" spans="3:16" x14ac:dyDescent="0.2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6">
        <v>6.6890404714869804</v>
      </c>
      <c r="I6" s="35">
        <v>6.45095434431237</v>
      </c>
      <c r="J6" s="35">
        <v>5.7274313907438001</v>
      </c>
      <c r="K6" s="35">
        <f t="shared" si="0"/>
        <v>5.2212845051183363</v>
      </c>
      <c r="L6" s="35">
        <v>4.2089907338674086</v>
      </c>
      <c r="M6" s="39">
        <v>0</v>
      </c>
      <c r="P6" s="1"/>
    </row>
    <row r="7" spans="3:16" x14ac:dyDescent="0.2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6">
        <v>0.67287296253748397</v>
      </c>
      <c r="I7" s="35">
        <v>0.68901566323930896</v>
      </c>
      <c r="J7" s="35">
        <v>1.1453307514123801</v>
      </c>
      <c r="K7" s="35">
        <f t="shared" si="0"/>
        <v>1.1872938839576666</v>
      </c>
      <c r="L7" s="35">
        <v>1.2712201490482398</v>
      </c>
      <c r="M7" s="39">
        <v>0</v>
      </c>
      <c r="P7" s="1"/>
    </row>
    <row r="8" spans="3:16" x14ac:dyDescent="0.2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6">
        <v>10.5976971594968</v>
      </c>
      <c r="I8" s="35">
        <v>10.425059758064601</v>
      </c>
      <c r="J8" s="35">
        <v>10.4827865863979</v>
      </c>
      <c r="K8" s="35">
        <f t="shared" si="0"/>
        <v>9.391476771293469</v>
      </c>
      <c r="L8" s="35">
        <v>7.2088571410846098</v>
      </c>
      <c r="M8" s="39">
        <v>0</v>
      </c>
      <c r="P8" s="1"/>
    </row>
    <row r="9" spans="3:16" x14ac:dyDescent="0.2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6">
        <v>1.14056826967015</v>
      </c>
      <c r="I9" s="35">
        <v>1.17</v>
      </c>
      <c r="J9" s="35">
        <v>1.05400776614231</v>
      </c>
      <c r="K9" s="35">
        <f t="shared" si="0"/>
        <v>0.86541028956347699</v>
      </c>
      <c r="L9" s="35">
        <v>0.48821533640581133</v>
      </c>
      <c r="M9" s="39">
        <v>0</v>
      </c>
      <c r="P9" s="1"/>
    </row>
    <row r="10" spans="3:16" x14ac:dyDescent="0.2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6">
        <v>17.770098364755199</v>
      </c>
      <c r="I10" s="35">
        <v>17.352426464494599</v>
      </c>
      <c r="J10" s="35">
        <v>16.2067419529189</v>
      </c>
      <c r="K10" s="35">
        <f t="shared" si="0"/>
        <v>13.7661776960718</v>
      </c>
      <c r="L10" s="35">
        <v>8.8850491823775997</v>
      </c>
      <c r="M10" s="39">
        <v>0</v>
      </c>
      <c r="P10" s="1"/>
    </row>
    <row r="11" spans="3:16" x14ac:dyDescent="0.2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6">
        <v>19.5397050142764</v>
      </c>
      <c r="I11" s="35">
        <v>20.047656182086499</v>
      </c>
      <c r="J11" s="35">
        <v>17.9214706310973</v>
      </c>
      <c r="K11" s="35">
        <f t="shared" si="0"/>
        <v>15.932252704329224</v>
      </c>
      <c r="L11" s="35">
        <v>11.953816850793071</v>
      </c>
      <c r="M11" s="39">
        <v>0</v>
      </c>
      <c r="P11" s="1"/>
    </row>
    <row r="12" spans="3:16" x14ac:dyDescent="0.2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6">
        <v>1.28965569884044</v>
      </c>
      <c r="I12" s="35">
        <v>1.3174050900000001</v>
      </c>
      <c r="J12" s="35">
        <v>2.2861941894738802</v>
      </c>
      <c r="K12" s="35">
        <f t="shared" si="0"/>
        <v>1.8333550602163233</v>
      </c>
      <c r="L12" s="35">
        <v>0.92767680170120992</v>
      </c>
      <c r="M12" s="39">
        <v>0</v>
      </c>
      <c r="P12" s="1"/>
    </row>
    <row r="13" spans="3:16" x14ac:dyDescent="0.2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6">
        <v>4.2689583715443504</v>
      </c>
      <c r="I13" s="35">
        <v>5.7587113786598101</v>
      </c>
      <c r="J13" s="35">
        <v>5.7966251432017799</v>
      </c>
      <c r="K13" s="35">
        <f t="shared" si="0"/>
        <v>6.8655407588300337</v>
      </c>
      <c r="L13" s="35">
        <v>9.0033719900865421</v>
      </c>
      <c r="M13" s="39">
        <v>0</v>
      </c>
      <c r="P13" s="1"/>
    </row>
    <row r="14" spans="3:16" x14ac:dyDescent="0.2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6">
        <v>0.16518244671693</v>
      </c>
      <c r="I14" s="35">
        <v>0.19765643241907199</v>
      </c>
      <c r="J14" s="35">
        <v>0.19444424313328701</v>
      </c>
      <c r="K14" s="35">
        <f t="shared" si="0"/>
        <v>0.13734812058446252</v>
      </c>
      <c r="L14" s="35">
        <v>2.3155875486813523E-2</v>
      </c>
      <c r="M14" s="39">
        <v>0</v>
      </c>
      <c r="P14" s="1"/>
    </row>
    <row r="15" spans="3:16" x14ac:dyDescent="0.2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6">
        <v>4.2546573385120396</v>
      </c>
      <c r="I15" s="35">
        <v>4.4510147654637802</v>
      </c>
      <c r="J15" s="35">
        <v>4.5897245674903298</v>
      </c>
      <c r="K15" s="35">
        <f t="shared" si="0"/>
        <v>4.1809760165229068</v>
      </c>
      <c r="L15" s="35">
        <v>3.3634789145880619</v>
      </c>
      <c r="M15" s="39">
        <v>0</v>
      </c>
      <c r="P15" s="1"/>
    </row>
    <row r="16" spans="3:16" x14ac:dyDescent="0.2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6">
        <v>4.0239683065477196</v>
      </c>
      <c r="I16" s="35">
        <v>4.3602102234671296</v>
      </c>
      <c r="J16" s="35">
        <v>3.5251257971202601</v>
      </c>
      <c r="K16" s="35">
        <f t="shared" si="0"/>
        <v>3.4314725583947805</v>
      </c>
      <c r="L16" s="35">
        <v>3.2441660809438213</v>
      </c>
      <c r="M16" s="39">
        <v>0</v>
      </c>
      <c r="P16" s="1"/>
    </row>
    <row r="17" spans="3:16" x14ac:dyDescent="0.2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6">
        <f>VLOOKUP(F17,'BY-Demands'!$I$5:$J$38,2,FALSE)</f>
        <v>14.5565610923972</v>
      </c>
      <c r="I17" s="35">
        <v>14.87639834</v>
      </c>
      <c r="J17" s="35">
        <v>10.76129175</v>
      </c>
      <c r="K17" s="38">
        <v>16.798154247711324</v>
      </c>
      <c r="L17" s="35">
        <v>18.550648173612263</v>
      </c>
      <c r="M17" s="39">
        <v>0</v>
      </c>
      <c r="P17" s="1"/>
    </row>
    <row r="18" spans="3:16" x14ac:dyDescent="0.2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6">
        <f>VLOOKUP(F18,'BY-Demands'!$I$5:$J$38,2,FALSE)</f>
        <v>31.276118540281001</v>
      </c>
      <c r="I18" s="35">
        <v>31.984256429999999</v>
      </c>
      <c r="J18" s="35">
        <v>23.13677727</v>
      </c>
      <c r="K18" s="38">
        <v>30.018312954312446</v>
      </c>
      <c r="L18" s="35">
        <v>30.011573675084005</v>
      </c>
      <c r="M18" s="39">
        <v>0</v>
      </c>
      <c r="P18" s="1"/>
    </row>
    <row r="19" spans="3:16" x14ac:dyDescent="0.2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6">
        <f>VLOOKUP(F19,'BY-Demands'!$I$5:$J$38,2,FALSE)</f>
        <v>27.131577542973599</v>
      </c>
      <c r="I19" s="35">
        <v>27.52133693</v>
      </c>
      <c r="J19" s="35">
        <v>19.908389740000001</v>
      </c>
      <c r="K19" s="38">
        <v>25.857221286837778</v>
      </c>
      <c r="L19" s="35">
        <v>25.788290151303741</v>
      </c>
      <c r="M19" s="39">
        <v>0</v>
      </c>
      <c r="P19" s="1"/>
    </row>
    <row r="20" spans="3:16" x14ac:dyDescent="0.2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6">
        <f>VLOOKUP(F20,'BY-Demands'!$I$5:$J$38,2,FALSE)</f>
        <v>11.625551</v>
      </c>
      <c r="I20" s="35">
        <v>14.23064449</v>
      </c>
      <c r="J20" s="35">
        <v>11.754512350000001</v>
      </c>
      <c r="K20" s="35">
        <f t="shared" ref="K20:K25" si="1">(J20*2/3)+(L20/3)</f>
        <v>10.986341566666667</v>
      </c>
      <c r="L20" s="35">
        <v>9.4499999999999993</v>
      </c>
      <c r="M20" s="39">
        <v>0</v>
      </c>
      <c r="P20" s="1"/>
    </row>
    <row r="21" spans="3:16" x14ac:dyDescent="0.2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6">
        <f>VLOOKUP(F21,'BY-Demands'!$I$5:$J$38,2,FALSE)</f>
        <v>7.7245727925227703</v>
      </c>
      <c r="I21" s="35">
        <v>10.927548</v>
      </c>
      <c r="J21" s="35">
        <v>9.9341345454545458</v>
      </c>
      <c r="K21" s="35">
        <v>0</v>
      </c>
      <c r="L21" s="35">
        <v>0</v>
      </c>
      <c r="M21" s="39">
        <v>0</v>
      </c>
      <c r="P21" s="1"/>
    </row>
    <row r="22" spans="3:16" x14ac:dyDescent="0.2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6">
        <f>VLOOKUP(F22,'BY-Demands'!$I$5:$J$38,2,FALSE)</f>
        <v>3.5132998087277101</v>
      </c>
      <c r="I22" s="35">
        <v>4.2966351471015702</v>
      </c>
      <c r="J22" s="35">
        <v>4.4094344637268001</v>
      </c>
      <c r="K22" s="35">
        <f t="shared" si="1"/>
        <v>4.1107229120604369</v>
      </c>
      <c r="L22" s="35">
        <f>H22</f>
        <v>3.5132998087277101</v>
      </c>
      <c r="M22" s="39">
        <v>0</v>
      </c>
      <c r="P22" s="1"/>
    </row>
    <row r="23" spans="3:16" x14ac:dyDescent="0.2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6">
        <f>VLOOKUP(F23,'BY-Demands'!$I$5:$J$38,2,FALSE)</f>
        <v>21.784659175997099</v>
      </c>
      <c r="I23" s="35">
        <v>13.63038308</v>
      </c>
      <c r="J23" s="35">
        <v>13.57977245</v>
      </c>
      <c r="K23" s="35">
        <v>0</v>
      </c>
      <c r="L23" s="35">
        <v>0</v>
      </c>
      <c r="M23" s="39">
        <v>0</v>
      </c>
      <c r="P23" s="1"/>
    </row>
    <row r="24" spans="3:16" x14ac:dyDescent="0.2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6">
        <f>VLOOKUP(F24,'BY-Demands'!$I$5:$J$38,2,FALSE)</f>
        <v>0.23349320028657899</v>
      </c>
      <c r="I24" s="35">
        <v>0.23</v>
      </c>
      <c r="J24" s="35">
        <v>0.23</v>
      </c>
      <c r="K24" s="35">
        <f t="shared" si="1"/>
        <v>0.23116440009552636</v>
      </c>
      <c r="L24" s="35">
        <f>H24</f>
        <v>0.23349320028657899</v>
      </c>
      <c r="M24" s="39">
        <v>0</v>
      </c>
      <c r="P24" s="1"/>
    </row>
    <row r="25" spans="3:16" x14ac:dyDescent="0.2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6">
        <f>VLOOKUP(F25,'BY-Demands'!$I$5:$J$38,2,FALSE)</f>
        <v>45.935836654432002</v>
      </c>
      <c r="I25" s="35">
        <v>46.104277330000002</v>
      </c>
      <c r="J25" s="35">
        <v>46.814427170000002</v>
      </c>
      <c r="K25" s="35">
        <f t="shared" si="1"/>
        <v>46.521563664810671</v>
      </c>
      <c r="L25" s="35">
        <f>H25</f>
        <v>45.935836654432002</v>
      </c>
      <c r="M25" s="39">
        <v>0</v>
      </c>
      <c r="P25" s="1"/>
    </row>
    <row r="26" spans="3:16" x14ac:dyDescent="0.2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6">
        <v>28.901664567933956</v>
      </c>
      <c r="I26" s="37">
        <v>29.285472960899106</v>
      </c>
      <c r="J26" s="37">
        <v>29.618106901468909</v>
      </c>
      <c r="K26" s="35">
        <f>J26*2/3+L26*1/3</f>
        <v>30.669454951005577</v>
      </c>
      <c r="L26" s="35">
        <v>32.772151050078904</v>
      </c>
      <c r="M26" s="39">
        <v>0</v>
      </c>
    </row>
    <row r="27" spans="3:16" x14ac:dyDescent="0.2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6">
        <v>58.151541961987604</v>
      </c>
      <c r="I27" s="37">
        <v>58.923782945423504</v>
      </c>
      <c r="J27" s="37">
        <v>59.593058464401295</v>
      </c>
      <c r="K27" s="35">
        <f>J27*2/3+L27*1/3</f>
        <v>61.758486976267527</v>
      </c>
      <c r="L27" s="35">
        <v>66.089343999999997</v>
      </c>
      <c r="M27" s="39">
        <v>0</v>
      </c>
    </row>
    <row r="28" spans="3:16" x14ac:dyDescent="0.2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6">
        <v>5.6291760000000002</v>
      </c>
      <c r="I28" s="36"/>
      <c r="J28" s="36"/>
      <c r="K28" s="37">
        <v>40.299999999999997</v>
      </c>
      <c r="L28" s="35">
        <v>40.299999999999997</v>
      </c>
      <c r="M28" s="39">
        <v>0</v>
      </c>
    </row>
    <row r="29" spans="3:16" x14ac:dyDescent="0.2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6">
        <v>0.48</v>
      </c>
      <c r="I29" s="36"/>
      <c r="J29" s="36"/>
      <c r="K29" s="36">
        <v>0.5</v>
      </c>
      <c r="L29" s="35">
        <v>0.54</v>
      </c>
      <c r="M29" s="39">
        <v>0</v>
      </c>
    </row>
    <row r="30" spans="3:16" x14ac:dyDescent="0.25">
      <c r="H30" s="1"/>
      <c r="I30" s="1"/>
      <c r="J30" s="1"/>
      <c r="K30" s="1"/>
    </row>
    <row r="31" spans="3:16" x14ac:dyDescent="0.25">
      <c r="H31" s="1"/>
      <c r="I31" s="1"/>
      <c r="J31" s="1"/>
      <c r="K31" s="1"/>
    </row>
    <row r="32" spans="3:16" x14ac:dyDescent="0.25">
      <c r="C32" t="s">
        <v>149</v>
      </c>
      <c r="D32" t="s">
        <v>0</v>
      </c>
      <c r="H32" s="1"/>
      <c r="I32" s="1"/>
      <c r="J32" s="1"/>
      <c r="K32" s="1"/>
    </row>
    <row r="33" spans="3:43" ht="15.75" thickBot="1" x14ac:dyDescent="0.3">
      <c r="C33" s="13" t="s">
        <v>1</v>
      </c>
      <c r="D33" s="13" t="s">
        <v>2</v>
      </c>
      <c r="E33" s="13" t="s">
        <v>3</v>
      </c>
      <c r="F33" s="13" t="s">
        <v>183</v>
      </c>
      <c r="G33" s="13" t="s">
        <v>184</v>
      </c>
      <c r="H33" s="13" t="s">
        <v>4</v>
      </c>
      <c r="I33" s="13" t="s">
        <v>5</v>
      </c>
      <c r="J33" s="13">
        <v>2018</v>
      </c>
      <c r="K33" s="13">
        <v>2019</v>
      </c>
      <c r="L33" s="13">
        <v>2020</v>
      </c>
      <c r="M33" s="13">
        <v>2021</v>
      </c>
      <c r="N33" s="13">
        <v>2022</v>
      </c>
      <c r="O33" s="13">
        <v>2023</v>
      </c>
      <c r="P33" s="13">
        <v>2024</v>
      </c>
      <c r="Q33" s="13">
        <v>2025</v>
      </c>
      <c r="R33" s="13">
        <v>2026</v>
      </c>
      <c r="S33" s="13">
        <v>2027</v>
      </c>
      <c r="T33" s="13">
        <v>2028</v>
      </c>
      <c r="U33" s="13">
        <v>2029</v>
      </c>
      <c r="V33" s="13">
        <v>2030</v>
      </c>
      <c r="W33" s="13">
        <v>2031</v>
      </c>
      <c r="X33" s="13">
        <v>2032</v>
      </c>
      <c r="Y33" s="13">
        <v>2033</v>
      </c>
      <c r="Z33" s="13">
        <v>2034</v>
      </c>
      <c r="AA33" s="13">
        <v>2035</v>
      </c>
      <c r="AB33" s="13">
        <v>2036</v>
      </c>
      <c r="AC33" s="13">
        <v>2037</v>
      </c>
      <c r="AD33" s="13">
        <v>2038</v>
      </c>
      <c r="AE33" s="13">
        <v>2039</v>
      </c>
      <c r="AF33" s="13">
        <v>2040</v>
      </c>
      <c r="AG33" s="13">
        <v>2041</v>
      </c>
      <c r="AH33" s="13">
        <v>2042</v>
      </c>
      <c r="AI33" s="13">
        <v>2043</v>
      </c>
      <c r="AJ33" s="13">
        <v>2044</v>
      </c>
      <c r="AK33" s="13">
        <v>2045</v>
      </c>
      <c r="AL33" s="13">
        <v>2046</v>
      </c>
      <c r="AM33" s="13">
        <v>2047</v>
      </c>
      <c r="AN33" s="13">
        <v>2048</v>
      </c>
      <c r="AO33" s="13">
        <v>2049</v>
      </c>
      <c r="AP33" s="13">
        <v>2050</v>
      </c>
      <c r="AQ33" s="13" t="s">
        <v>186</v>
      </c>
    </row>
    <row r="34" spans="3:43" x14ac:dyDescent="0.25">
      <c r="D34" t="s">
        <v>59</v>
      </c>
      <c r="E34" t="s">
        <v>185</v>
      </c>
      <c r="H34" s="1" t="s">
        <v>52</v>
      </c>
      <c r="I34" s="1" t="s">
        <v>53</v>
      </c>
      <c r="J34" s="1">
        <v>206.79888500000001</v>
      </c>
      <c r="K34" s="1">
        <v>227.33367966704699</v>
      </c>
      <c r="L34">
        <v>234.01489904006499</v>
      </c>
      <c r="M34">
        <v>250.52243040236399</v>
      </c>
      <c r="N34">
        <v>265.47273899323898</v>
      </c>
      <c r="O34">
        <v>279.23643876610601</v>
      </c>
      <c r="P34">
        <v>291.97758934464099</v>
      </c>
      <c r="Q34">
        <v>303.745747309416</v>
      </c>
      <c r="R34">
        <v>314.88867210903697</v>
      </c>
      <c r="S34">
        <v>325.448418136599</v>
      </c>
      <c r="T34">
        <v>335.72138230120601</v>
      </c>
      <c r="U34">
        <v>345.60194314472</v>
      </c>
      <c r="V34">
        <v>355.09166996739799</v>
      </c>
      <c r="W34">
        <v>372.33998569365798</v>
      </c>
      <c r="X34">
        <v>385.16674421872602</v>
      </c>
      <c r="Y34">
        <v>398.22461473825501</v>
      </c>
      <c r="Z34">
        <v>411.45770972769901</v>
      </c>
      <c r="AA34">
        <v>424.76161479887702</v>
      </c>
      <c r="AB34">
        <v>438.12862011422999</v>
      </c>
      <c r="AC34">
        <v>451.68804802308699</v>
      </c>
      <c r="AD34">
        <v>465.40875684082903</v>
      </c>
      <c r="AE34">
        <v>479.13103817121703</v>
      </c>
      <c r="AF34">
        <v>492.828423833106</v>
      </c>
      <c r="AG34">
        <v>502.36472594874499</v>
      </c>
      <c r="AH34">
        <v>516.22001380752999</v>
      </c>
      <c r="AI34">
        <v>530.17405404626902</v>
      </c>
      <c r="AJ34">
        <v>544.19495314722303</v>
      </c>
      <c r="AK34">
        <v>558.26962802562196</v>
      </c>
      <c r="AL34">
        <v>572.38852326507094</v>
      </c>
      <c r="AM34">
        <v>586.53294139438299</v>
      </c>
      <c r="AN34">
        <v>600.68795864299398</v>
      </c>
      <c r="AO34">
        <v>614.82387830734103</v>
      </c>
      <c r="AP34">
        <v>628.93152164032301</v>
      </c>
      <c r="AQ34" s="39">
        <v>0</v>
      </c>
    </row>
    <row r="35" spans="3:43" x14ac:dyDescent="0.25">
      <c r="D35" t="s">
        <v>59</v>
      </c>
      <c r="E35" t="s">
        <v>185</v>
      </c>
      <c r="H35" s="1" t="s">
        <v>54</v>
      </c>
      <c r="I35" s="1" t="s">
        <v>55</v>
      </c>
      <c r="J35" s="1">
        <v>766.351721</v>
      </c>
      <c r="K35" s="1">
        <v>805.70916346620595</v>
      </c>
      <c r="L35">
        <v>818.79213614191099</v>
      </c>
      <c r="M35">
        <v>828.23348265178799</v>
      </c>
      <c r="N35">
        <v>837.71211748108306</v>
      </c>
      <c r="O35">
        <v>847.44596259241098</v>
      </c>
      <c r="P35">
        <v>857.22660991181897</v>
      </c>
      <c r="Q35">
        <v>866.69288183161598</v>
      </c>
      <c r="R35">
        <v>876.45317782380505</v>
      </c>
      <c r="S35">
        <v>886.30184769788696</v>
      </c>
      <c r="T35">
        <v>896.78868422421601</v>
      </c>
      <c r="U35">
        <v>907.41397234982298</v>
      </c>
      <c r="V35">
        <v>918.02415110284801</v>
      </c>
      <c r="W35">
        <v>926.06233489012698</v>
      </c>
      <c r="X35">
        <v>935.42249419952896</v>
      </c>
      <c r="Y35">
        <v>944.78624082315798</v>
      </c>
      <c r="Z35">
        <v>954.01952778809903</v>
      </c>
      <c r="AA35">
        <v>962.89022086688499</v>
      </c>
      <c r="AB35">
        <v>971.40101477560995</v>
      </c>
      <c r="AC35">
        <v>979.85184308314797</v>
      </c>
      <c r="AD35">
        <v>988.17666058914301</v>
      </c>
      <c r="AE35">
        <v>996.04767237168198</v>
      </c>
      <c r="AF35">
        <v>1003.43540212397</v>
      </c>
      <c r="AG35">
        <v>1002.11497030569</v>
      </c>
      <c r="AH35">
        <v>1009.1830944926101</v>
      </c>
      <c r="AI35">
        <v>1016.05596064786</v>
      </c>
      <c r="AJ35">
        <v>1022.6819321704</v>
      </c>
      <c r="AK35">
        <v>1029.0480878439801</v>
      </c>
      <c r="AL35">
        <v>1035.14898193112</v>
      </c>
      <c r="AM35">
        <v>1040.9634765099099</v>
      </c>
      <c r="AN35">
        <v>1046.47869262623</v>
      </c>
      <c r="AO35">
        <v>1051.6575592105</v>
      </c>
      <c r="AP35">
        <v>1056.50027926231</v>
      </c>
      <c r="AQ35" s="39">
        <v>0</v>
      </c>
    </row>
    <row r="36" spans="3:43" x14ac:dyDescent="0.25">
      <c r="D36" t="s">
        <v>59</v>
      </c>
      <c r="E36" t="s">
        <v>185</v>
      </c>
      <c r="H36" s="1" t="s">
        <v>56</v>
      </c>
      <c r="I36" s="1" t="s">
        <v>57</v>
      </c>
      <c r="J36" s="1">
        <v>724.42972899999995</v>
      </c>
      <c r="K36" s="1">
        <v>756.93265686674704</v>
      </c>
      <c r="L36">
        <v>768.29446481802404</v>
      </c>
      <c r="M36">
        <v>772.86208694584798</v>
      </c>
      <c r="N36">
        <v>777.95194352567796</v>
      </c>
      <c r="O36">
        <v>783.67269864148204</v>
      </c>
      <c r="P36">
        <v>789.75930268250397</v>
      </c>
      <c r="Q36">
        <v>795.82537085896797</v>
      </c>
      <c r="R36">
        <v>802.38775006715798</v>
      </c>
      <c r="S36">
        <v>809.22213416551403</v>
      </c>
      <c r="T36">
        <v>816.80113347457802</v>
      </c>
      <c r="U36">
        <v>824.64428658311704</v>
      </c>
      <c r="V36">
        <v>832.59337892975498</v>
      </c>
      <c r="W36">
        <v>835.494721776652</v>
      </c>
      <c r="X36">
        <v>841.12386901591697</v>
      </c>
      <c r="Y36">
        <v>846.68490394820003</v>
      </c>
      <c r="Z36">
        <v>852.05750789504805</v>
      </c>
      <c r="AA36">
        <v>857.03569133233998</v>
      </c>
      <c r="AB36">
        <v>861.62461714738197</v>
      </c>
      <c r="AC36">
        <v>866.09217418652202</v>
      </c>
      <c r="AD36">
        <v>870.38020137632998</v>
      </c>
      <c r="AE36">
        <v>874.20163295403097</v>
      </c>
      <c r="AF36">
        <v>877.53441615506995</v>
      </c>
      <c r="AG36">
        <v>873.21565965240802</v>
      </c>
      <c r="AH36">
        <v>876.17112006521802</v>
      </c>
      <c r="AI36">
        <v>878.89535131181003</v>
      </c>
      <c r="AJ36">
        <v>881.34522505719599</v>
      </c>
      <c r="AK36">
        <v>883.51153419697505</v>
      </c>
      <c r="AL36">
        <v>885.39165384489604</v>
      </c>
      <c r="AM36">
        <v>886.96968161539996</v>
      </c>
      <c r="AN36">
        <v>888.23702563617996</v>
      </c>
      <c r="AO36">
        <v>889.16483547498206</v>
      </c>
      <c r="AP36">
        <v>889.75617108824804</v>
      </c>
      <c r="AQ36" s="39">
        <v>0</v>
      </c>
    </row>
    <row r="37" spans="3:43" x14ac:dyDescent="0.25">
      <c r="H37" s="1"/>
      <c r="I37" s="1"/>
      <c r="J37" s="1"/>
      <c r="K37" s="1"/>
    </row>
    <row r="38" spans="3:43" x14ac:dyDescent="0.25">
      <c r="H38" s="1"/>
      <c r="I38" s="1"/>
      <c r="J38" s="1"/>
      <c r="K38" s="1"/>
    </row>
    <row r="39" spans="3:43" x14ac:dyDescent="0.25">
      <c r="H39" s="1"/>
      <c r="I39" s="1"/>
      <c r="J39" s="1"/>
      <c r="K39" s="1"/>
    </row>
    <row r="40" spans="3:43" x14ac:dyDescent="0.25">
      <c r="H40" s="36"/>
      <c r="I40" s="35"/>
      <c r="J40" s="35"/>
      <c r="K40" s="35"/>
      <c r="L40" s="35"/>
      <c r="P40" s="1"/>
    </row>
    <row r="41" spans="3:43" x14ac:dyDescent="0.25">
      <c r="H41" s="36"/>
      <c r="I41" s="35"/>
      <c r="J41" s="35"/>
      <c r="K41" s="35"/>
      <c r="L41" s="35"/>
      <c r="P41" s="1"/>
    </row>
    <row r="42" spans="3:43" x14ac:dyDescent="0.25">
      <c r="H42" s="36"/>
      <c r="I42" s="35"/>
      <c r="J42" s="35"/>
      <c r="K42" s="35"/>
      <c r="L42" s="35"/>
      <c r="P42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C4:N51"/>
  <sheetViews>
    <sheetView workbookViewId="0">
      <selection activeCell="H5" sqref="H5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5703125" customWidth="1"/>
    <col min="14" max="14" width="11.5703125" bestFit="1" customWidth="1"/>
  </cols>
  <sheetData>
    <row r="4" spans="3:14" ht="15.75" thickBot="1" x14ac:dyDescent="0.3">
      <c r="C4" s="25" t="s">
        <v>150</v>
      </c>
      <c r="I4" s="26"/>
      <c r="J4" s="26"/>
      <c r="K4" s="26"/>
    </row>
    <row r="5" spans="3:14" ht="25.5" x14ac:dyDescent="0.25">
      <c r="C5" s="27" t="s">
        <v>65</v>
      </c>
      <c r="D5" s="27" t="s">
        <v>1</v>
      </c>
      <c r="E5" s="27" t="s">
        <v>2</v>
      </c>
      <c r="F5" s="27" t="s">
        <v>61</v>
      </c>
      <c r="G5" s="27" t="s">
        <v>58</v>
      </c>
      <c r="H5" s="27" t="str">
        <f>IF(Regions!D5&lt;&gt;"",Regions!D5,"*")</f>
        <v>National</v>
      </c>
      <c r="I5" s="27" t="s">
        <v>4</v>
      </c>
      <c r="J5" s="27" t="s">
        <v>156</v>
      </c>
      <c r="K5" s="27" t="s">
        <v>151</v>
      </c>
      <c r="L5" s="27" t="s">
        <v>152</v>
      </c>
    </row>
    <row r="6" spans="3:14" x14ac:dyDescent="0.25">
      <c r="C6" s="28" t="s">
        <v>153</v>
      </c>
      <c r="D6" s="28"/>
      <c r="E6" s="28" t="s">
        <v>155</v>
      </c>
      <c r="F6" s="28"/>
      <c r="G6" s="28"/>
      <c r="H6" s="28"/>
      <c r="I6" s="28"/>
      <c r="J6" s="28"/>
      <c r="K6" s="28"/>
      <c r="L6" s="28"/>
      <c r="N6" s="30"/>
    </row>
    <row r="7" spans="3:14" x14ac:dyDescent="0.25">
      <c r="C7" s="29"/>
      <c r="D7" s="29"/>
      <c r="E7" t="s">
        <v>154</v>
      </c>
      <c r="F7" s="33">
        <v>2020</v>
      </c>
      <c r="G7" s="31">
        <v>1.6534164675637491E-2</v>
      </c>
      <c r="H7" s="31">
        <v>1.6534164675637491E-2</v>
      </c>
      <c r="I7" t="s">
        <v>134</v>
      </c>
      <c r="J7" t="s">
        <v>134</v>
      </c>
      <c r="K7" t="s">
        <v>158</v>
      </c>
      <c r="L7" s="29"/>
    </row>
    <row r="8" spans="3:14" x14ac:dyDescent="0.25">
      <c r="C8" s="29"/>
      <c r="D8" s="29"/>
      <c r="E8" t="s">
        <v>154</v>
      </c>
      <c r="F8" s="33">
        <v>2020</v>
      </c>
      <c r="G8" s="31">
        <v>2.9990596485367418E-2</v>
      </c>
      <c r="H8" s="31">
        <v>2.9990596485367418E-2</v>
      </c>
      <c r="I8" t="s">
        <v>135</v>
      </c>
      <c r="J8" t="s">
        <v>135</v>
      </c>
      <c r="K8" t="s">
        <v>158</v>
      </c>
      <c r="L8" s="29"/>
    </row>
    <row r="9" spans="3:14" x14ac:dyDescent="0.25">
      <c r="C9" s="29"/>
      <c r="D9" s="29"/>
      <c r="E9" t="s">
        <v>154</v>
      </c>
      <c r="F9" s="33">
        <v>2020</v>
      </c>
      <c r="G9" s="31">
        <v>5.2849616307060754E-2</v>
      </c>
      <c r="H9" s="31">
        <v>5.2849616307060754E-2</v>
      </c>
      <c r="I9" t="s">
        <v>136</v>
      </c>
      <c r="J9" t="s">
        <v>136</v>
      </c>
      <c r="K9" t="s">
        <v>158</v>
      </c>
      <c r="L9" s="29"/>
    </row>
    <row r="10" spans="3:14" x14ac:dyDescent="0.25">
      <c r="C10" s="29" t="s">
        <v>159</v>
      </c>
      <c r="D10" s="29"/>
      <c r="E10" t="s">
        <v>154</v>
      </c>
      <c r="F10" s="33">
        <v>2020</v>
      </c>
      <c r="G10" s="31">
        <v>0</v>
      </c>
      <c r="H10" s="31">
        <v>0</v>
      </c>
      <c r="I10" t="s">
        <v>137</v>
      </c>
      <c r="J10" t="s">
        <v>137</v>
      </c>
      <c r="K10" t="s">
        <v>158</v>
      </c>
      <c r="L10" s="29"/>
    </row>
    <row r="11" spans="3:14" x14ac:dyDescent="0.25">
      <c r="C11" s="29" t="s">
        <v>159</v>
      </c>
      <c r="D11" s="29"/>
      <c r="E11" t="s">
        <v>154</v>
      </c>
      <c r="F11" s="33">
        <v>2020</v>
      </c>
      <c r="G11" s="31">
        <v>0</v>
      </c>
      <c r="H11" s="31">
        <v>0</v>
      </c>
      <c r="I11" t="s">
        <v>138</v>
      </c>
      <c r="J11" t="s">
        <v>138</v>
      </c>
      <c r="K11" t="s">
        <v>158</v>
      </c>
      <c r="L11" s="29"/>
    </row>
    <row r="12" spans="3:14" x14ac:dyDescent="0.25">
      <c r="C12" s="29" t="s">
        <v>159</v>
      </c>
      <c r="D12" s="29"/>
      <c r="E12" t="s">
        <v>154</v>
      </c>
      <c r="F12" s="33">
        <v>2020</v>
      </c>
      <c r="G12" s="31">
        <v>0</v>
      </c>
      <c r="H12" s="31">
        <v>0</v>
      </c>
      <c r="I12" t="s">
        <v>139</v>
      </c>
      <c r="J12" t="s">
        <v>139</v>
      </c>
      <c r="K12" t="s">
        <v>158</v>
      </c>
      <c r="L12" s="29"/>
    </row>
    <row r="13" spans="3:14" x14ac:dyDescent="0.25">
      <c r="C13" s="29"/>
      <c r="D13" s="29"/>
      <c r="E13" t="s">
        <v>154</v>
      </c>
      <c r="F13" s="33">
        <v>2020</v>
      </c>
      <c r="G13" s="31">
        <v>1.3128101846771158E-2</v>
      </c>
      <c r="H13" s="31">
        <v>1.3128101846771158E-2</v>
      </c>
      <c r="I13" t="s">
        <v>140</v>
      </c>
      <c r="J13" t="s">
        <v>140</v>
      </c>
      <c r="K13" t="s">
        <v>158</v>
      </c>
      <c r="L13" s="29"/>
    </row>
    <row r="14" spans="3:14" x14ac:dyDescent="0.25">
      <c r="C14" s="29"/>
      <c r="D14" s="29"/>
      <c r="E14" t="s">
        <v>154</v>
      </c>
      <c r="F14" s="33">
        <v>2020</v>
      </c>
      <c r="G14" s="31">
        <v>1.0994534987992988E-2</v>
      </c>
      <c r="H14" s="31">
        <v>1.0994534987992988E-2</v>
      </c>
      <c r="I14" t="s">
        <v>141</v>
      </c>
      <c r="J14" t="s">
        <v>141</v>
      </c>
      <c r="K14" t="s">
        <v>158</v>
      </c>
      <c r="L14" s="29"/>
    </row>
    <row r="15" spans="3:14" x14ac:dyDescent="0.25">
      <c r="C15" s="29"/>
      <c r="D15" s="29"/>
      <c r="E15" t="s">
        <v>154</v>
      </c>
      <c r="F15" s="33">
        <v>2020</v>
      </c>
      <c r="G15" s="31">
        <v>1.4648486376153701E-2</v>
      </c>
      <c r="H15" s="31">
        <v>1.4648486376153701E-2</v>
      </c>
      <c r="I15" t="s">
        <v>142</v>
      </c>
      <c r="J15" t="s">
        <v>142</v>
      </c>
      <c r="K15" t="s">
        <v>158</v>
      </c>
      <c r="L15" s="29"/>
    </row>
    <row r="16" spans="3:14" x14ac:dyDescent="0.25">
      <c r="C16" s="29"/>
      <c r="D16" s="29"/>
      <c r="E16" t="s">
        <v>154</v>
      </c>
      <c r="F16" s="33">
        <v>2020</v>
      </c>
      <c r="G16" s="31">
        <v>6.4458708104453747E-4</v>
      </c>
      <c r="H16" s="31">
        <v>6.4458708104453747E-4</v>
      </c>
      <c r="I16" t="s">
        <v>143</v>
      </c>
      <c r="J16" t="s">
        <v>143</v>
      </c>
      <c r="K16" t="s">
        <v>158</v>
      </c>
      <c r="L16" s="29"/>
    </row>
    <row r="17" spans="3:12" x14ac:dyDescent="0.25">
      <c r="C17" s="29"/>
      <c r="D17" s="29"/>
      <c r="E17" t="s">
        <v>154</v>
      </c>
      <c r="F17" s="33">
        <v>2020</v>
      </c>
      <c r="G17" s="31">
        <v>9.1487081392159866E-4</v>
      </c>
      <c r="H17" s="31">
        <v>9.1487081392159866E-4</v>
      </c>
      <c r="I17" t="s">
        <v>144</v>
      </c>
      <c r="J17" t="s">
        <v>144</v>
      </c>
      <c r="K17" t="s">
        <v>158</v>
      </c>
      <c r="L17" s="29"/>
    </row>
    <row r="18" spans="3:12" x14ac:dyDescent="0.25">
      <c r="C18" s="29"/>
      <c r="D18" s="29"/>
      <c r="E18" t="s">
        <v>154</v>
      </c>
      <c r="F18" s="33">
        <v>2020</v>
      </c>
      <c r="G18" s="31">
        <v>1.5069837916185766E-3</v>
      </c>
      <c r="H18" s="31">
        <v>1.5069837916185766E-3</v>
      </c>
      <c r="I18" t="s">
        <v>145</v>
      </c>
      <c r="J18" t="s">
        <v>145</v>
      </c>
      <c r="K18" t="s">
        <v>158</v>
      </c>
      <c r="L18" s="29"/>
    </row>
    <row r="19" spans="3:12" x14ac:dyDescent="0.25">
      <c r="C19" s="29"/>
      <c r="D19" s="29"/>
      <c r="E19" t="s">
        <v>154</v>
      </c>
      <c r="F19" s="33">
        <v>2020</v>
      </c>
      <c r="G19" s="31">
        <v>1.9923424990874787E-4</v>
      </c>
      <c r="H19" s="31">
        <v>1.9923424990874787E-4</v>
      </c>
      <c r="I19" t="s">
        <v>146</v>
      </c>
      <c r="J19" t="s">
        <v>146</v>
      </c>
      <c r="K19" t="s">
        <v>158</v>
      </c>
      <c r="L19" s="29"/>
    </row>
    <row r="20" spans="3:12" x14ac:dyDescent="0.25">
      <c r="C20" s="29"/>
      <c r="D20" s="29"/>
      <c r="E20" t="s">
        <v>154</v>
      </c>
      <c r="F20" s="33">
        <v>2020</v>
      </c>
      <c r="G20" s="31">
        <v>3.8001436556751221E-4</v>
      </c>
      <c r="H20" s="31">
        <v>3.8001436556751221E-4</v>
      </c>
      <c r="I20" t="s">
        <v>147</v>
      </c>
      <c r="J20" t="s">
        <v>147</v>
      </c>
      <c r="K20" t="s">
        <v>158</v>
      </c>
      <c r="L20" s="29"/>
    </row>
    <row r="21" spans="3:12" x14ac:dyDescent="0.25">
      <c r="C21" s="29"/>
      <c r="D21" s="29"/>
      <c r="E21" t="s">
        <v>154</v>
      </c>
      <c r="F21" s="33">
        <v>2020</v>
      </c>
      <c r="G21" s="31">
        <v>4.7050395502371922E-4</v>
      </c>
      <c r="H21" s="31">
        <v>4.7050395502371922E-4</v>
      </c>
      <c r="I21" t="s">
        <v>148</v>
      </c>
      <c r="J21" t="s">
        <v>148</v>
      </c>
      <c r="K21" t="s">
        <v>158</v>
      </c>
      <c r="L21" s="29"/>
    </row>
    <row r="22" spans="3:12" x14ac:dyDescent="0.25">
      <c r="E22" t="s">
        <v>154</v>
      </c>
      <c r="F22">
        <v>2050</v>
      </c>
      <c r="G22" s="32">
        <v>1.031688375401618E-2</v>
      </c>
      <c r="H22">
        <v>1.031688375401618E-2</v>
      </c>
      <c r="I22" t="s">
        <v>134</v>
      </c>
      <c r="J22" t="s">
        <v>134</v>
      </c>
      <c r="K22" t="s">
        <v>158</v>
      </c>
    </row>
    <row r="23" spans="3:12" x14ac:dyDescent="0.25">
      <c r="E23" t="s">
        <v>154</v>
      </c>
      <c r="F23">
        <v>2050</v>
      </c>
      <c r="G23" s="32">
        <v>1.031688375401618E-2</v>
      </c>
      <c r="H23">
        <v>1.031688375401618E-2</v>
      </c>
      <c r="I23" t="s">
        <v>135</v>
      </c>
      <c r="J23" t="s">
        <v>135</v>
      </c>
      <c r="K23" t="s">
        <v>158</v>
      </c>
    </row>
    <row r="24" spans="3:12" x14ac:dyDescent="0.25">
      <c r="E24" t="s">
        <v>154</v>
      </c>
      <c r="F24">
        <v>2050</v>
      </c>
      <c r="G24" s="32">
        <v>1.031688375401618E-2</v>
      </c>
      <c r="H24">
        <v>1.031688375401618E-2</v>
      </c>
      <c r="I24" t="s">
        <v>136</v>
      </c>
      <c r="J24" t="s">
        <v>136</v>
      </c>
      <c r="K24" t="s">
        <v>158</v>
      </c>
    </row>
    <row r="25" spans="3:12" x14ac:dyDescent="0.25">
      <c r="C25" t="s">
        <v>159</v>
      </c>
      <c r="E25" t="s">
        <v>154</v>
      </c>
      <c r="F25">
        <v>2050</v>
      </c>
      <c r="G25" s="32">
        <v>1.8402644937451934E-4</v>
      </c>
      <c r="H25">
        <v>1.8402644937451934E-4</v>
      </c>
      <c r="I25" t="s">
        <v>137</v>
      </c>
      <c r="J25" t="s">
        <v>137</v>
      </c>
      <c r="K25" t="s">
        <v>158</v>
      </c>
    </row>
    <row r="26" spans="3:12" x14ac:dyDescent="0.25">
      <c r="C26" t="s">
        <v>159</v>
      </c>
      <c r="E26" t="s">
        <v>154</v>
      </c>
      <c r="F26">
        <v>2050</v>
      </c>
      <c r="G26" s="32">
        <v>1.8402644937451934E-4</v>
      </c>
      <c r="H26">
        <v>1.8402644937451934E-4</v>
      </c>
      <c r="I26" t="s">
        <v>138</v>
      </c>
      <c r="J26" t="s">
        <v>138</v>
      </c>
      <c r="K26" t="s">
        <v>158</v>
      </c>
    </row>
    <row r="27" spans="3:12" x14ac:dyDescent="0.25">
      <c r="C27" t="s">
        <v>159</v>
      </c>
      <c r="E27" t="s">
        <v>154</v>
      </c>
      <c r="F27">
        <v>2050</v>
      </c>
      <c r="G27" s="32">
        <v>1.8402644937451934E-4</v>
      </c>
      <c r="H27">
        <v>1.8402644937451934E-4</v>
      </c>
      <c r="I27" t="s">
        <v>139</v>
      </c>
      <c r="J27" t="s">
        <v>139</v>
      </c>
      <c r="K27" t="s">
        <v>158</v>
      </c>
    </row>
    <row r="28" spans="3:12" x14ac:dyDescent="0.25">
      <c r="E28" t="s">
        <v>154</v>
      </c>
      <c r="F28">
        <v>2050</v>
      </c>
      <c r="G28" s="32">
        <v>5.4676481366779635E-3</v>
      </c>
      <c r="H28">
        <v>5.4676481366779635E-3</v>
      </c>
      <c r="I28" t="s">
        <v>140</v>
      </c>
      <c r="J28" t="s">
        <v>140</v>
      </c>
      <c r="K28" t="s">
        <v>158</v>
      </c>
    </row>
    <row r="29" spans="3:12" x14ac:dyDescent="0.25">
      <c r="E29" t="s">
        <v>154</v>
      </c>
      <c r="F29">
        <v>2050</v>
      </c>
      <c r="G29" s="32">
        <v>5.4676481366779635E-3</v>
      </c>
      <c r="H29">
        <v>5.4676481366779635E-3</v>
      </c>
      <c r="I29" t="s">
        <v>141</v>
      </c>
      <c r="J29" t="s">
        <v>141</v>
      </c>
      <c r="K29" t="s">
        <v>158</v>
      </c>
    </row>
    <row r="30" spans="3:12" x14ac:dyDescent="0.25">
      <c r="E30" t="s">
        <v>154</v>
      </c>
      <c r="F30">
        <v>2050</v>
      </c>
      <c r="G30" s="32">
        <v>5.4676481366779635E-3</v>
      </c>
      <c r="H30">
        <v>5.4676481366779635E-3</v>
      </c>
      <c r="I30" t="s">
        <v>142</v>
      </c>
      <c r="J30" t="s">
        <v>142</v>
      </c>
      <c r="K30" t="s">
        <v>158</v>
      </c>
    </row>
    <row r="31" spans="3:12" x14ac:dyDescent="0.25">
      <c r="E31" t="s">
        <v>154</v>
      </c>
      <c r="F31">
        <v>2050</v>
      </c>
      <c r="G31" s="32">
        <v>9.2405926458938932E-4</v>
      </c>
      <c r="H31">
        <v>9.2405926458938932E-4</v>
      </c>
      <c r="I31" t="s">
        <v>143</v>
      </c>
      <c r="J31" t="s">
        <v>143</v>
      </c>
      <c r="K31" t="s">
        <v>158</v>
      </c>
    </row>
    <row r="32" spans="3:12" x14ac:dyDescent="0.25">
      <c r="E32" t="s">
        <v>154</v>
      </c>
      <c r="F32">
        <v>2050</v>
      </c>
      <c r="G32" s="32">
        <v>9.2405926458938932E-4</v>
      </c>
      <c r="H32">
        <v>9.2405926458938932E-4</v>
      </c>
      <c r="I32" t="s">
        <v>144</v>
      </c>
      <c r="J32" t="s">
        <v>144</v>
      </c>
      <c r="K32" t="s">
        <v>158</v>
      </c>
    </row>
    <row r="33" spans="5:11" x14ac:dyDescent="0.25">
      <c r="E33" t="s">
        <v>154</v>
      </c>
      <c r="F33">
        <v>2050</v>
      </c>
      <c r="G33" s="32">
        <v>9.2405926458938932E-4</v>
      </c>
      <c r="H33">
        <v>9.2405926458938932E-4</v>
      </c>
      <c r="I33" t="s">
        <v>145</v>
      </c>
      <c r="J33" t="s">
        <v>145</v>
      </c>
      <c r="K33" t="s">
        <v>158</v>
      </c>
    </row>
    <row r="34" spans="5:11" x14ac:dyDescent="0.25">
      <c r="E34" t="s">
        <v>154</v>
      </c>
      <c r="F34">
        <v>2050</v>
      </c>
      <c r="G34" s="32">
        <v>1.4924076946288027E-3</v>
      </c>
      <c r="H34">
        <v>1.4924076946288027E-3</v>
      </c>
      <c r="I34" t="s">
        <v>146</v>
      </c>
      <c r="J34" t="s">
        <v>146</v>
      </c>
      <c r="K34" t="s">
        <v>158</v>
      </c>
    </row>
    <row r="35" spans="5:11" x14ac:dyDescent="0.25">
      <c r="E35" t="s">
        <v>154</v>
      </c>
      <c r="F35">
        <v>2050</v>
      </c>
      <c r="G35" s="32">
        <v>1.4924076946288027E-3</v>
      </c>
      <c r="H35">
        <v>1.4924076946288027E-3</v>
      </c>
      <c r="I35" t="s">
        <v>147</v>
      </c>
      <c r="J35" t="s">
        <v>147</v>
      </c>
      <c r="K35" t="s">
        <v>158</v>
      </c>
    </row>
    <row r="36" spans="5:11" x14ac:dyDescent="0.25">
      <c r="E36" t="s">
        <v>154</v>
      </c>
      <c r="F36">
        <v>2050</v>
      </c>
      <c r="G36" s="32">
        <v>1.4924076946288027E-3</v>
      </c>
      <c r="H36">
        <v>1.4924076946288027E-3</v>
      </c>
      <c r="I36" t="s">
        <v>148</v>
      </c>
      <c r="J36" t="s">
        <v>148</v>
      </c>
      <c r="K36" t="s">
        <v>158</v>
      </c>
    </row>
    <row r="37" spans="5:11" x14ac:dyDescent="0.25">
      <c r="E37" t="s">
        <v>154</v>
      </c>
      <c r="F37">
        <v>2050</v>
      </c>
      <c r="G37" s="32">
        <v>5.1051831876312761E-3</v>
      </c>
      <c r="H37">
        <v>5.1051831876312761E-3</v>
      </c>
      <c r="I37" t="s">
        <v>134</v>
      </c>
      <c r="J37" t="s">
        <v>134</v>
      </c>
      <c r="K37" t="s">
        <v>157</v>
      </c>
    </row>
    <row r="38" spans="5:11" x14ac:dyDescent="0.25">
      <c r="E38" t="s">
        <v>154</v>
      </c>
      <c r="F38">
        <v>2050</v>
      </c>
      <c r="G38" s="32">
        <v>5.1051831876312761E-3</v>
      </c>
      <c r="H38">
        <v>5.1051831876312761E-3</v>
      </c>
      <c r="I38" t="s">
        <v>135</v>
      </c>
      <c r="J38" t="s">
        <v>135</v>
      </c>
      <c r="K38" t="s">
        <v>157</v>
      </c>
    </row>
    <row r="39" spans="5:11" x14ac:dyDescent="0.25">
      <c r="E39" t="s">
        <v>154</v>
      </c>
      <c r="F39">
        <v>2050</v>
      </c>
      <c r="G39" s="32">
        <v>5.1051831876312761E-3</v>
      </c>
      <c r="H39">
        <v>5.1051831876312761E-3</v>
      </c>
      <c r="I39" t="s">
        <v>136</v>
      </c>
      <c r="J39" t="s">
        <v>136</v>
      </c>
      <c r="K39" t="s">
        <v>157</v>
      </c>
    </row>
    <row r="40" spans="5:11" x14ac:dyDescent="0.25">
      <c r="E40" t="s">
        <v>154</v>
      </c>
      <c r="F40">
        <v>2050</v>
      </c>
      <c r="G40" s="32">
        <v>9.1063227794977141E-5</v>
      </c>
      <c r="H40">
        <v>9.1063227794977141E-5</v>
      </c>
      <c r="I40" t="s">
        <v>137</v>
      </c>
      <c r="J40" t="s">
        <v>137</v>
      </c>
      <c r="K40" t="s">
        <v>157</v>
      </c>
    </row>
    <row r="41" spans="5:11" x14ac:dyDescent="0.25">
      <c r="E41" t="s">
        <v>154</v>
      </c>
      <c r="F41">
        <v>2050</v>
      </c>
      <c r="G41" s="32">
        <v>9.1063227794977141E-5</v>
      </c>
      <c r="H41">
        <v>9.1063227794977141E-5</v>
      </c>
      <c r="I41" t="s">
        <v>138</v>
      </c>
      <c r="J41" t="s">
        <v>138</v>
      </c>
      <c r="K41" t="s">
        <v>157</v>
      </c>
    </row>
    <row r="42" spans="5:11" x14ac:dyDescent="0.25">
      <c r="E42" t="s">
        <v>154</v>
      </c>
      <c r="F42">
        <v>2050</v>
      </c>
      <c r="G42" s="32">
        <v>9.1063227794977141E-5</v>
      </c>
      <c r="H42">
        <v>9.1063227794977141E-5</v>
      </c>
      <c r="I42" t="s">
        <v>139</v>
      </c>
      <c r="J42" t="s">
        <v>139</v>
      </c>
      <c r="K42" t="s">
        <v>157</v>
      </c>
    </row>
    <row r="43" spans="5:11" x14ac:dyDescent="0.25">
      <c r="E43" t="s">
        <v>154</v>
      </c>
      <c r="F43">
        <v>2050</v>
      </c>
      <c r="G43" s="32">
        <v>2.7055985129604311E-3</v>
      </c>
      <c r="H43">
        <v>2.7055985129604311E-3</v>
      </c>
      <c r="I43" t="s">
        <v>140</v>
      </c>
      <c r="J43" t="s">
        <v>140</v>
      </c>
      <c r="K43" t="s">
        <v>157</v>
      </c>
    </row>
    <row r="44" spans="5:11" x14ac:dyDescent="0.25">
      <c r="E44" t="s">
        <v>154</v>
      </c>
      <c r="F44">
        <v>2050</v>
      </c>
      <c r="G44" s="32">
        <v>2.7055985129604311E-3</v>
      </c>
      <c r="H44">
        <v>2.7055985129604311E-3</v>
      </c>
      <c r="I44" t="s">
        <v>141</v>
      </c>
      <c r="J44" t="s">
        <v>141</v>
      </c>
      <c r="K44" t="s">
        <v>157</v>
      </c>
    </row>
    <row r="45" spans="5:11" x14ac:dyDescent="0.25">
      <c r="E45" t="s">
        <v>154</v>
      </c>
      <c r="F45">
        <v>2050</v>
      </c>
      <c r="G45" s="32">
        <v>2.7055985129604311E-3</v>
      </c>
      <c r="H45">
        <v>2.7055985129604311E-3</v>
      </c>
      <c r="I45" t="s">
        <v>142</v>
      </c>
      <c r="J45" t="s">
        <v>142</v>
      </c>
      <c r="K45" t="s">
        <v>157</v>
      </c>
    </row>
    <row r="46" spans="5:11" x14ac:dyDescent="0.25">
      <c r="E46" t="s">
        <v>154</v>
      </c>
      <c r="F46">
        <v>2050</v>
      </c>
      <c r="G46" s="32">
        <v>4.5725937545048278E-4</v>
      </c>
      <c r="H46">
        <v>4.5725937545048278E-4</v>
      </c>
      <c r="I46" t="s">
        <v>143</v>
      </c>
      <c r="J46" t="s">
        <v>143</v>
      </c>
      <c r="K46" t="s">
        <v>157</v>
      </c>
    </row>
    <row r="47" spans="5:11" x14ac:dyDescent="0.25">
      <c r="E47" t="s">
        <v>154</v>
      </c>
      <c r="F47">
        <v>2050</v>
      </c>
      <c r="G47" s="32">
        <v>4.5725937545048278E-4</v>
      </c>
      <c r="H47">
        <v>4.5725937545048278E-4</v>
      </c>
      <c r="I47" t="s">
        <v>144</v>
      </c>
      <c r="J47" t="s">
        <v>144</v>
      </c>
      <c r="K47" t="s">
        <v>157</v>
      </c>
    </row>
    <row r="48" spans="5:11" x14ac:dyDescent="0.25">
      <c r="E48" t="s">
        <v>154</v>
      </c>
      <c r="F48">
        <v>2050</v>
      </c>
      <c r="G48" s="32">
        <v>4.5725937545048278E-4</v>
      </c>
      <c r="H48">
        <v>4.5725937545048278E-4</v>
      </c>
      <c r="I48" t="s">
        <v>145</v>
      </c>
      <c r="J48" t="s">
        <v>145</v>
      </c>
      <c r="K48" t="s">
        <v>157</v>
      </c>
    </row>
    <row r="49" spans="5:11" x14ac:dyDescent="0.25">
      <c r="E49" t="s">
        <v>154</v>
      </c>
      <c r="F49">
        <v>2050</v>
      </c>
      <c r="G49" s="32">
        <v>7.384996141634885E-4</v>
      </c>
      <c r="H49">
        <v>7.384996141634885E-4</v>
      </c>
      <c r="I49" t="s">
        <v>146</v>
      </c>
      <c r="J49" t="s">
        <v>146</v>
      </c>
      <c r="K49" t="s">
        <v>157</v>
      </c>
    </row>
    <row r="50" spans="5:11" x14ac:dyDescent="0.25">
      <c r="E50" t="s">
        <v>154</v>
      </c>
      <c r="F50">
        <v>2050</v>
      </c>
      <c r="G50" s="32">
        <v>7.384996141634885E-4</v>
      </c>
      <c r="H50">
        <v>7.384996141634885E-4</v>
      </c>
      <c r="I50" t="s">
        <v>147</v>
      </c>
      <c r="J50" t="s">
        <v>147</v>
      </c>
      <c r="K50" t="s">
        <v>157</v>
      </c>
    </row>
    <row r="51" spans="5:11" x14ac:dyDescent="0.25">
      <c r="E51" t="s">
        <v>154</v>
      </c>
      <c r="F51">
        <v>2050</v>
      </c>
      <c r="G51" s="32">
        <v>7.384996141634885E-4</v>
      </c>
      <c r="H51">
        <v>7.384996141634885E-4</v>
      </c>
      <c r="I51" t="s">
        <v>148</v>
      </c>
      <c r="J51" t="s">
        <v>148</v>
      </c>
      <c r="K51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workbookViewId="0">
      <selection activeCell="L19" sqref="L1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5" t="s">
        <v>150</v>
      </c>
      <c r="I3" s="26"/>
      <c r="J3" s="26"/>
      <c r="K3" s="26"/>
    </row>
    <row r="4" spans="3:14" ht="29.45" customHeight="1" x14ac:dyDescent="0.2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34"/>
    </row>
    <row r="5" spans="3:14" x14ac:dyDescent="0.2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2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2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2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2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2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2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2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2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2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2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2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2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2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2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2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2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2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2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2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2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2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2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2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2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2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2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2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2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2021-08-23T12:24:25Z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