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rsd-subres\SubRES_TMPL\"/>
    </mc:Choice>
  </mc:AlternateContent>
  <xr:revisionPtr revIDLastSave="0" documentId="13_ncr:1_{30081F74-2EC9-4659-B445-1E30FB895A54}" xr6:coauthVersionLast="45" xr6:coauthVersionMax="45" xr10:uidLastSave="{00000000-0000-0000-0000-000000000000}"/>
  <bookViews>
    <workbookView xWindow="4215" yWindow="2340" windowWidth="21600" windowHeight="11385" tabRatio="819" activeTab="4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61" l="1"/>
  <c r="F29" i="61"/>
  <c r="F16" i="61"/>
  <c r="F36" i="61"/>
  <c r="F23" i="61"/>
  <c r="F10" i="61"/>
  <c r="F11" i="61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F33" i="61" l="1"/>
  <c r="F34" i="61"/>
  <c r="F35" i="61"/>
  <c r="F37" i="61"/>
  <c r="F38" i="61"/>
  <c r="F39" i="61"/>
  <c r="F40" i="61"/>
  <c r="F41" i="61"/>
  <c r="F43" i="61"/>
  <c r="F32" i="61"/>
  <c r="F20" i="61"/>
  <c r="F21" i="61"/>
  <c r="F22" i="61"/>
  <c r="F24" i="61"/>
  <c r="F25" i="61"/>
  <c r="F26" i="61"/>
  <c r="F27" i="61"/>
  <c r="F28" i="61"/>
  <c r="F30" i="61"/>
  <c r="F19" i="61"/>
  <c r="F7" i="61"/>
  <c r="F8" i="61"/>
  <c r="F9" i="61"/>
  <c r="F12" i="61"/>
  <c r="F13" i="61"/>
  <c r="F14" i="61"/>
  <c r="F15" i="61"/>
  <c r="F17" i="61"/>
  <c r="F6" i="6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6" i="61"/>
  <c r="G36" i="61" l="1"/>
  <c r="G21" i="61"/>
  <c r="G29" i="61"/>
  <c r="G38" i="61"/>
  <c r="G27" i="61"/>
  <c r="G8" i="61"/>
  <c r="G14" i="6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M19" i="48" l="1"/>
  <c r="M18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7" i="48"/>
  <c r="H16" i="48"/>
  <c r="H15" i="48"/>
  <c r="H14" i="48"/>
  <c r="H13" i="48"/>
  <c r="H12" i="48"/>
  <c r="H11" i="48"/>
  <c r="H10" i="48"/>
  <c r="H9" i="48"/>
  <c r="H8" i="48"/>
  <c r="H7" i="48"/>
  <c r="H6" i="48"/>
  <c r="D6" i="48" s="1"/>
  <c r="D23" i="48" l="1"/>
  <c r="D49" i="48"/>
  <c r="D75" i="48"/>
  <c r="D33" i="48"/>
  <c r="D67" i="48"/>
  <c r="D42" i="48"/>
  <c r="D32" i="48"/>
  <c r="D66" i="48"/>
  <c r="D15" i="48"/>
  <c r="D50" i="48"/>
  <c r="D8" i="48"/>
  <c r="D25" i="48"/>
  <c r="D51" i="48"/>
  <c r="D68" i="48"/>
  <c r="D26" i="48"/>
  <c r="D43" i="48"/>
  <c r="D52" i="48"/>
  <c r="D61" i="48"/>
  <c r="D69" i="48"/>
  <c r="D78" i="48"/>
  <c r="D10" i="48"/>
  <c r="D19" i="48"/>
  <c r="D27" i="48"/>
  <c r="D36" i="48"/>
  <c r="D45" i="48"/>
  <c r="D53" i="48"/>
  <c r="D62" i="48"/>
  <c r="D71" i="48"/>
  <c r="D79" i="48"/>
  <c r="D14" i="48"/>
  <c r="D40" i="48"/>
  <c r="D58" i="48"/>
  <c r="D7" i="48"/>
  <c r="D24" i="48"/>
  <c r="D41" i="48"/>
  <c r="D59" i="48"/>
  <c r="D76" i="48"/>
  <c r="D16" i="48"/>
  <c r="D34" i="48"/>
  <c r="D60" i="48"/>
  <c r="D77" i="48"/>
  <c r="D9" i="48"/>
  <c r="D17" i="48"/>
  <c r="D35" i="48"/>
  <c r="D11" i="48"/>
  <c r="D20" i="48"/>
  <c r="D28" i="48"/>
  <c r="D37" i="48"/>
  <c r="D46" i="48"/>
  <c r="D54" i="48"/>
  <c r="D63" i="48"/>
  <c r="D72" i="48"/>
  <c r="D80" i="48"/>
  <c r="D12" i="48"/>
  <c r="D21" i="48"/>
  <c r="D29" i="48"/>
  <c r="D38" i="48"/>
  <c r="D47" i="48"/>
  <c r="D55" i="48"/>
  <c r="D64" i="48"/>
  <c r="D73" i="48"/>
  <c r="D81" i="48"/>
  <c r="D13" i="48"/>
  <c r="D22" i="48"/>
  <c r="D30" i="48"/>
  <c r="D39" i="48"/>
  <c r="D48" i="48"/>
  <c r="D56" i="48"/>
  <c r="D65" i="48"/>
  <c r="D74" i="48"/>
  <c r="D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K12" i="48" l="1"/>
  <c r="K11" i="48"/>
  <c r="K10" i="48"/>
  <c r="K9" i="48"/>
  <c r="K8" i="48"/>
  <c r="K7" i="48"/>
  <c r="K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8" authorId="0" shapeId="0" xr:uid="{C3660F9D-E8F5-4063-BEE2-2042EB0763E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<sst xmlns="http://schemas.openxmlformats.org/spreadsheetml/2006/main" count="2511" uniqueCount="250">
  <si>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</si>
  <si>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</si>
  <si>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</si>
  <si>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</si>
  <si>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</si>
  <si>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</si>
  <si>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</si>
  <si>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</si>
  <si>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</si>
  <si>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</si>
  <si>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</si>
  <si>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</si>
  <si>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</si>
  <si>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</si>
  <si>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</si>
  <si>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</si>
  <si>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</si>
  <si>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</si>
  <si>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</si>
  <si>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</si>
  <si>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</si>
  <si>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</si>
  <si>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</si>
  <si>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</si>
  <si>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</si>
  <si>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</si>
  <si>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</si>
  <si>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</si>
  <si>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</si>
  <si>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</si>
  <si>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</si>
  <si>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</si>
  <si>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</si>
  <si>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</si>
  <si>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</si>
  <si>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</si>
  <si>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</si>
  <si>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</si>
  <si>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</si>
  <si>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</si>
  <si>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</si>
  <si>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</si>
  <si>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</si>
  <si>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</si>
  <si>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</si>
  <si>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</si>
  <si>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</si>
  <si>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</si>
  <si>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</si>
  <si>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</si>
  <si>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</si>
  <si>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</si>
  <si>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</si>
  <si>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</si>
  <si>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</si>
  <si>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</si>
  <si>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</si>
  <si>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</si>
  <si>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</si>
  <si>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</si>
  <si>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</si>
  <si>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</si>
  <si>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</si>
  <si>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</si>
  <si>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</si>
  <si>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</si>
  <si>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</si>
  <si>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</si>
  <si>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</si>
  <si>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</si>
  <si>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</si>
  <si>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</si>
  <si>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</si>
  <si>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</si>
  <si>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</si>
  <si>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</si>
  <si>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</si>
  <si>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</si>
  <si>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</si>
  <si>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</si>
  <si>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</si>
  <si>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</si>
  <si>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</si>
  <si>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</si>
  <si>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</si>
  <si>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</si>
  <si>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</si>
  <si>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</si>
  <si>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</si>
  <si>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</si>
  <si>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</si>
  <si>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</si>
  <si>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</si>
  <si>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</si>
  <si>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</si>
  <si>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</si>
  <si>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</si>
  <si>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</si>
  <si>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</si>
  <si>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</si>
  <si>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</si>
  <si>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</si>
  <si>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</si>
  <si>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</si>
  <si>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</si>
  <si>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</si>
  <si>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</si>
  <si>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</si>
  <si>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</si>
  <si>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</si>
  <si>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</si>
  <si>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</si>
  <si>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</si>
  <si>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</si>
  <si>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</si>
  <si>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</si>
  <si>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</si>
  <si>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</si>
  <si>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</si>
  <si>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</si>
  <si>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</si>
  <si>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</si>
  <si>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</si>
  <si>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</si>
  <si>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</si>
  <si>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</si>
  <si>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</si>
  <si>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</si>
  <si>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</si>
  <si>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</si>
  <si>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</si>
  <si>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</si>
  <si>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</si>
  <si>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</si>
  <si>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</si>
  <si>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</si>
  <si>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</si>
  <si>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</si>
  <si>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</si>
  <si>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</si>
  <si>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</si>
  <si>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</si>
  <si>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</si>
  <si>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</si>
  <si>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</si>
  <si>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</si>
  <si>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</si>
  <si>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</si>
  <si>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</si>
  <si>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</si>
  <si>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</si>
  <si>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</si>
  <si>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</si>
  <si>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</si>
  <si>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</si>
  <si>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</si>
  <si>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</si>
  <si>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</si>
  <si>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</si>
  <si>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</si>
  <si>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</si>
  <si>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</si>
  <si>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</si>
  <si>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</si>
  <si>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</si>
  <si>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</si>
  <si>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</si>
  <si>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</si>
  <si>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</si>
  <si>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</si>
  <si>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</si>
  <si>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</si>
  <si>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</si>
  <si>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</si>
  <si>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</si>
  <si>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</si>
  <si>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</si>
  <si>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</si>
  <si>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</si>
  <si>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</si>
  <si>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</si>
  <si>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</si>
  <si>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</si>
  <si>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</si>
  <si>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</si>
  <si>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</si>
  <si>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</si>
  <si>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</si>
  <si>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</si>
  <si>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</si>
  <si>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</si>
  <si>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</si>
  <si>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</si>
  <si>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</si>
  <si>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</si>
  <si>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</si>
  <si>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</si>
  <si>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</si>
  <si>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</si>
  <si>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</si>
  <si>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</si>
  <si>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</si>
  <si>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</si>
  <si>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</si>
  <si>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</si>
  <si>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</si>
  <si>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</si>
  <si>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</si>
  <si>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</si>
  <si>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</si>
  <si>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</si>
  <si>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</si>
  <si>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</si>
  <si>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</si>
  <si>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</si>
  <si>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</si>
  <si>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</si>
  <si>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</si>
  <si>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</si>
  <si>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</si>
  <si>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</si>
  <si>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</si>
  <si>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</si>
  <si>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</si>
  <si>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</si>
  <si>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</si>
  <si>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</si>
  <si>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</si>
  <si>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</si>
  <si>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</si>
  <si>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</si>
  <si>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</si>
  <si>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</si>
  <si>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</si>
  <si>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</si>
  <si>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</si>
  <si>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</si>
  <si>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</si>
  <si>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</si>
  <si>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</si>
  <si>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</si>
  <si>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</si>
  <si>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</si>
  <si>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RSDWH_Apt</t>
  </si>
  <si>
    <t>RSDWH_Att</t>
  </si>
  <si>
    <t>RSDWH_Det</t>
  </si>
  <si>
    <t>Update Table to capture Base-Year Efficiency</t>
  </si>
  <si>
    <t>EFF for RSD techs</t>
  </si>
  <si>
    <t>CEFF</t>
  </si>
  <si>
    <t>*Apartment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</si>
</sst>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W10" sqref="W10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  <c r="L1" s="15" t="s">
        <v>92</v>
      </c>
      <c r="V1" s="15" t="s">
        <v>246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241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240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240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236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237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topLeftCell="A7" workbookViewId="0">
      <selection activeCell="D7" sqref="D7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110</v>
      </c>
    </row>
    <row r="2" spans="1:13" ht="12" customHeight="1" x14ac:dyDescent="0.2">
      <c r="A2" s="21"/>
      <c r="H2" s="23"/>
    </row>
    <row r="3" spans="1:13" ht="15" x14ac:dyDescent="0.2">
      <c r="A3" s="17" t="s">
        <v>105</v>
      </c>
      <c r="J3" s="17" t="s">
        <v>105</v>
      </c>
    </row>
    <row r="4" spans="1:13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78</v>
      </c>
    </row>
    <row r="5" spans="1:13" ht="15" x14ac:dyDescent="0.2">
      <c r="A5" s="29" t="s">
        <v>123</v>
      </c>
      <c r="B5" s="30"/>
      <c r="C5" s="30"/>
      <c r="D5" s="31"/>
      <c r="F5" s="30"/>
      <c r="G5" s="30"/>
      <c r="H5" s="30"/>
      <c r="J5" s="29" t="s">
        <v>109</v>
      </c>
      <c r="K5" s="30"/>
      <c r="L5" s="30"/>
      <c r="M5" s="31"/>
    </row>
    <row r="6" spans="1:13" ht="15" x14ac:dyDescent="0.25">
      <c r="A6" s="32" t="s">
        <v>1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J6" s="32" t="s">
        <v>78</v>
      </c>
      <c r="K6" s="32" t="str">
        <f>FillTable!R5</f>
        <v>R-RSDRF*</v>
      </c>
      <c r="L6" s="32"/>
      <c r="M6" s="32">
        <f>SUMIFS('BY-RSD-RF'!$L$2:$L$100,'BY-RSD-RF'!$C$2:$C$100,AF!K6,'BY-RSD-RF'!$A$2:$A$100,"BASE")</f>
        <v>1.0395000000000001E-3</v>
      </c>
    </row>
    <row r="7" spans="1:13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J7" s="33" t="s">
        <v>78</v>
      </c>
      <c r="K7" s="33" t="str">
        <f>FillTable!R10</f>
        <v>R-RSDCK*</v>
      </c>
      <c r="L7" s="33"/>
      <c r="M7" s="33">
        <f>SUMIFS('BY-RSD-CK'!$L$2:$L$100,'BY-RSD-CK'!$C$2:$C$100,AF!K7,'BY-RSD-CK'!$A$2:$A$100,"BASE")</f>
        <v>2.2478349106259698E-3</v>
      </c>
    </row>
    <row r="8" spans="1:13" ht="15" x14ac:dyDescent="0.25">
      <c r="A8" s="32" t="s">
        <v>1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J8" s="32" t="s">
        <v>78</v>
      </c>
      <c r="K8" s="32" t="str">
        <f>FillTable!R15</f>
        <v>R-RSDCW*</v>
      </c>
      <c r="L8" s="32"/>
      <c r="M8" s="32">
        <f>SUMIFS('BY-RSD-CW'!$L$2:$L$100,'BY-RSD-CW'!$C$2:$C$100,AF!K8,'BY-RSD-RF'!$A$2:$A$100,"BASE")</f>
        <v>9.5142857142857095E-4</v>
      </c>
    </row>
    <row r="9" spans="1:13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J9" s="33" t="s">
        <v>78</v>
      </c>
      <c r="K9" s="33" t="str">
        <f>FillTable!R20</f>
        <v>R-RSDCD*</v>
      </c>
      <c r="L9" s="33"/>
      <c r="M9" s="33">
        <f>SUMIFS('BY-RSD-CD'!$L$2:$L$100,'BY-RSD-CD'!$C$2:$C$100,AF!K9,'BY-RSD-CD'!$A$2:$A$100,"BASE")</f>
        <v>2.598E-3</v>
      </c>
    </row>
    <row r="10" spans="1:13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J10" s="32" t="s">
        <v>78</v>
      </c>
      <c r="K10" s="32" t="str">
        <f>FillTable!R25</f>
        <v>R-RSDDW*</v>
      </c>
      <c r="L10" s="32"/>
      <c r="M10" s="32">
        <f>SUMIFS('BY-RSD-DW'!$L$2:$L$100,'BY-RSD-DW'!$C$2:$C$100,AF!K10,'BY-RSD-DW'!$A$2:$A$100,"BASE")</f>
        <v>1.5428571428571401E-3</v>
      </c>
    </row>
    <row r="11" spans="1:13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J11" s="33" t="s">
        <v>78</v>
      </c>
      <c r="K11" s="33" t="str">
        <f>FillTable!R30</f>
        <v>R-RSDOE*</v>
      </c>
      <c r="L11" s="33"/>
      <c r="M11" s="33">
        <f>SUMIFS('BY-RSD-OE'!$L$2:$L$100,'BY-RSD-OE'!$C$2:$C$100,AF!K11,'BY-RSD-OE'!$A$2:$A$100,"BASE")</f>
        <v>7.5148092892872798E-3</v>
      </c>
    </row>
    <row r="12" spans="1:13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J12" s="32" t="s">
        <v>1</v>
      </c>
      <c r="K12" s="32" t="str">
        <f>FillTable!R35</f>
        <v>R-RSDOA*</v>
      </c>
      <c r="L12" s="32"/>
      <c r="M12" s="32">
        <f>SUMIFS('BY-RSD-RF'!$L$2:$L$100,'BY-RSD-RF'!$C$2:$C$100,AF!K12,'BY-RSD-RF'!$A$2:$A$100,"BASE")</f>
        <v>0</v>
      </c>
    </row>
    <row r="13" spans="1:13" ht="15" x14ac:dyDescent="0.25">
      <c r="A13" s="33" t="s">
        <v>1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3" ht="15" x14ac:dyDescent="0.25">
      <c r="A14" s="32" t="s">
        <v>1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3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J15" s="17" t="s">
        <v>105</v>
      </c>
    </row>
    <row r="16" spans="1:13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J16" s="24" t="s">
        <v>70</v>
      </c>
      <c r="K16" s="24" t="s">
        <v>81</v>
      </c>
      <c r="L16" s="24" t="s">
        <v>76</v>
      </c>
      <c r="M16" s="24" t="s">
        <v>78</v>
      </c>
    </row>
    <row r="17" spans="1:13" ht="15" x14ac:dyDescent="0.25">
      <c r="A17" s="33" t="s">
        <v>1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J17" s="29" t="s">
        <v>109</v>
      </c>
      <c r="K17" s="30"/>
      <c r="L17" s="30"/>
      <c r="M17" s="31"/>
    </row>
    <row r="18" spans="1:13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90</v>
      </c>
      <c r="L18" s="32"/>
      <c r="M18" s="32">
        <f>SUMIFS('BY-RSD-LT'!$L$2:$L$100,'BY-RSD-LT'!$C$2:$C$100,AF!K18,'BY-RSD-LT'!$A$2:$A$100,"BASE")</f>
        <v>7.6661042164617808E-3</v>
      </c>
    </row>
    <row r="19" spans="1:13" ht="15" x14ac:dyDescent="0.25">
      <c r="A19" s="32" t="s">
        <v>1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J19" s="33" t="s">
        <v>78</v>
      </c>
      <c r="K19" s="33" t="s">
        <v>91</v>
      </c>
      <c r="L19" s="33"/>
      <c r="M19" s="33">
        <f>SUMIFS('BY-RSD-PF'!$L$2:$L$100,'BY-RSD-PF'!$C$2:$C$100,AF!K19,'BY-RSD-PF'!$A$2:$A$100,"BASE")</f>
        <v>1.7495876174999649E-3</v>
      </c>
    </row>
    <row r="20" spans="1:13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</row>
    <row r="21" spans="1:13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</row>
    <row r="22" spans="1:13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</row>
    <row r="23" spans="1:13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</row>
    <row r="24" spans="1:13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3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3" ht="15" x14ac:dyDescent="0.25">
      <c r="A26" s="33" t="s">
        <v>1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3" ht="15" x14ac:dyDescent="0.25">
      <c r="A27" s="32" t="s">
        <v>1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3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3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3" ht="15" x14ac:dyDescent="0.25">
      <c r="A30" s="33" t="s">
        <v>1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3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3" ht="15" x14ac:dyDescent="0.25">
      <c r="A32" s="32" t="s">
        <v>1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</v>
      </c>
      <c r="B45" s="32" t="str">
        <f t="shared" ref="B45:B56" si="6">"R-WH-"&amp;F45&amp;"_"&amp;G45&amp;"*"</f>
        <v>R-WH-Apt_COA*</v>
      </c>
      <c r="C45" s="32" t="s">
        <v>243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243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</v>
      </c>
      <c r="B47" s="32" t="str">
        <f t="shared" si="6"/>
        <v>R-WH-Apt_BIOETH*</v>
      </c>
      <c r="C47" s="32" t="s">
        <v>243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243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243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243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243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</v>
      </c>
      <c r="B52" s="33" t="str">
        <f t="shared" si="6"/>
        <v>R-WH-Apt_PEA*</v>
      </c>
      <c r="C52" s="33" t="s">
        <v>243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</v>
      </c>
      <c r="B53" s="32" t="str">
        <f t="shared" si="6"/>
        <v>R-WH-Apt_SMF*</v>
      </c>
      <c r="C53" s="32" t="s">
        <v>243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243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243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243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 t="shared" ref="B58:B69" si="8">"R-WH-"&amp;F58&amp;"_"&amp;G58&amp;"*"</f>
        <v>R-WH-Att_COA*</v>
      </c>
      <c r="C58" s="32" t="s">
        <v>244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244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</v>
      </c>
      <c r="B60" s="32" t="str">
        <f t="shared" si="8"/>
        <v>R-WH-Att_BIOETH*</v>
      </c>
      <c r="C60" s="32" t="s">
        <v>244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244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244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244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244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</v>
      </c>
      <c r="B65" s="33" t="str">
        <f t="shared" si="8"/>
        <v>R-WH-Att_PEA*</v>
      </c>
      <c r="C65" s="33" t="s">
        <v>244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</v>
      </c>
      <c r="B66" s="32" t="str">
        <f t="shared" si="8"/>
        <v>R-WH-Att_SMF*</v>
      </c>
      <c r="C66" s="32" t="s">
        <v>244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244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244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244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</v>
      </c>
      <c r="B71" s="32" t="str">
        <f t="shared" ref="B71:B82" si="10">"R-WH-"&amp;F71&amp;"_"&amp;G71&amp;"*"</f>
        <v>R-WH-Det_COA*</v>
      </c>
      <c r="C71" s="32" t="s">
        <v>245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245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</v>
      </c>
      <c r="B73" s="32" t="str">
        <f t="shared" si="10"/>
        <v>R-WH-Det_BIOETH*</v>
      </c>
      <c r="C73" s="32" t="s">
        <v>245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245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245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245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245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</v>
      </c>
      <c r="B78" s="33" t="str">
        <f t="shared" si="10"/>
        <v>R-WH-Det_PEA*</v>
      </c>
      <c r="C78" s="33" t="s">
        <v>245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</v>
      </c>
      <c r="B79" s="32" t="str">
        <f t="shared" si="10"/>
        <v>R-WH-Det_SMF*</v>
      </c>
      <c r="C79" s="32" t="s">
        <v>245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245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245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245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tabSelected="1" topLeftCell="A9" workbookViewId="0">
      <selection activeCell="M18" sqref="M18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247</v>
      </c>
    </row>
    <row r="2" spans="1:7" ht="12" customHeight="1" x14ac:dyDescent="0.2">
      <c r="C2" s="23"/>
    </row>
    <row r="3" spans="1:7" ht="15" x14ac:dyDescent="0.2">
      <c r="E3" s="37" t="s">
        <v>239</v>
      </c>
    </row>
    <row r="4" spans="1:7" ht="15.75" thickBot="1" x14ac:dyDescent="0.25">
      <c r="A4" s="24" t="s">
        <v>79</v>
      </c>
      <c r="B4" s="24" t="s">
        <v>80</v>
      </c>
      <c r="C4" s="24" t="s">
        <v>107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249</v>
      </c>
      <c r="F5" s="30"/>
      <c r="G5" s="31"/>
    </row>
    <row r="6" spans="1:7" ht="15" x14ac:dyDescent="0.25">
      <c r="A6" s="32" t="s">
        <v>112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"R*H_"&amp;A6&amp;"_"&amp;B6&amp;"*"</f>
        <v>R*H_Apt_COA*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112</v>
      </c>
      <c r="B7" s="33" t="s">
        <v>113</v>
      </c>
      <c r="C7" s="33" t="str">
        <f t="shared" si="0"/>
        <v>R*H_Apt_BIODST*</v>
      </c>
      <c r="E7" s="33" t="s">
        <v>1</v>
      </c>
      <c r="F7" s="33" t="str">
        <f t="shared" ref="F7:F17" si="1">"R*H_"&amp;A7&amp;"_"&amp;B7&amp;"*"</f>
        <v>R*H_Apt_BIODST*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112</v>
      </c>
      <c r="B8" s="32" t="s">
        <v>114</v>
      </c>
      <c r="C8" s="32" t="str">
        <f t="shared" si="0"/>
        <v>R*H_Apt_BIOETH*</v>
      </c>
      <c r="E8" s="32" t="s">
        <v>1</v>
      </c>
      <c r="F8" s="32" t="str">
        <f t="shared" si="1"/>
        <v>R*H_Apt_BIOETH*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112</v>
      </c>
      <c r="B9" s="33" t="s">
        <v>115</v>
      </c>
      <c r="C9" s="33" t="str">
        <f t="shared" si="0"/>
        <v>R*H_Apt_OILLPG*</v>
      </c>
      <c r="E9" s="33" t="s">
        <v>248</v>
      </c>
      <c r="F9" s="33" t="str">
        <f t="shared" si="1"/>
        <v>R*H_Apt_OILLPG*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112</v>
      </c>
      <c r="B10" s="32" t="s">
        <v>83</v>
      </c>
      <c r="C10" s="32" t="str">
        <f t="shared" si="0"/>
        <v>R*H_Apt_ELC*</v>
      </c>
      <c r="E10" s="32" t="s">
        <v>248</v>
      </c>
      <c r="F10" s="32" t="str">
        <f>"R*H_"&amp;A10&amp;"_*"&amp;B10&amp;"_HP*"</f>
        <v>R*H_Apt_*ELC_HP*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112</v>
      </c>
      <c r="B11" s="33" t="s">
        <v>116</v>
      </c>
      <c r="C11" s="33" t="str">
        <f t="shared" si="0"/>
        <v>R*H_Apt_OILKER*</v>
      </c>
      <c r="E11" s="33" t="s">
        <v>248</v>
      </c>
      <c r="F11" s="33" t="str">
        <f t="shared" si="1"/>
        <v>R*H_Apt_OILKER*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112</v>
      </c>
      <c r="B12" s="32" t="s">
        <v>117</v>
      </c>
      <c r="C12" s="32" t="str">
        <f t="shared" si="0"/>
        <v>R*H_Apt_GASNAT*</v>
      </c>
      <c r="E12" s="32" t="s">
        <v>248</v>
      </c>
      <c r="F12" s="32" t="str">
        <f t="shared" si="1"/>
        <v>R*H_Apt_GASNAT*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112</v>
      </c>
      <c r="B13" s="33" t="s">
        <v>118</v>
      </c>
      <c r="C13" s="33" t="str">
        <f t="shared" si="0"/>
        <v>R*H_Apt_PEA*</v>
      </c>
      <c r="E13" s="33" t="s">
        <v>1</v>
      </c>
      <c r="F13" s="33" t="str">
        <f t="shared" si="1"/>
        <v>R*H_Apt_PEA*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112</v>
      </c>
      <c r="B14" s="32" t="s">
        <v>119</v>
      </c>
      <c r="C14" s="32" t="str">
        <f t="shared" si="0"/>
        <v>R*H_Apt_SMF*</v>
      </c>
      <c r="E14" s="32" t="s">
        <v>1</v>
      </c>
      <c r="F14" s="32" t="str">
        <f t="shared" si="1"/>
        <v>R*H_Apt_SMF*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112</v>
      </c>
      <c r="B15" s="33" t="s">
        <v>120</v>
      </c>
      <c r="C15" s="33" t="str">
        <f t="shared" si="0"/>
        <v>R*H_Apt_BIOWOO*</v>
      </c>
      <c r="E15" s="33" t="s">
        <v>248</v>
      </c>
      <c r="F15" s="33" t="str">
        <f t="shared" si="1"/>
        <v>R*H_Apt_BIOWOO*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112</v>
      </c>
      <c r="B16" s="32" t="s">
        <v>84</v>
      </c>
      <c r="C16" s="32" t="str">
        <f t="shared" si="0"/>
        <v>R*H_Apt_HET*</v>
      </c>
      <c r="E16" s="32" t="s">
        <v>248</v>
      </c>
      <c r="F16" s="32" t="str">
        <f>"R*H_"&amp;A16&amp;"_*"&amp;B16&amp;"*"</f>
        <v>R*H_Apt_*HET*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112</v>
      </c>
      <c r="B17" s="33" t="s">
        <v>121</v>
      </c>
      <c r="C17" s="33" t="str">
        <f t="shared" si="0"/>
        <v>R*H_Apt_RENGEO*</v>
      </c>
      <c r="E17" s="33" t="s">
        <v>1</v>
      </c>
      <c r="F17" s="33" t="str">
        <f t="shared" si="1"/>
        <v>R*H_Apt_RENGEO*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108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"R*H_"&amp;A19&amp;"_"&amp;B19&amp;"*"</f>
        <v>R*H_Att_COA*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108</v>
      </c>
      <c r="B20" s="33" t="s">
        <v>113</v>
      </c>
      <c r="C20" s="33" t="str">
        <f t="shared" si="0"/>
        <v>R*H_Att_BIODST*</v>
      </c>
      <c r="E20" s="33" t="s">
        <v>248</v>
      </c>
      <c r="F20" s="33" t="str">
        <f t="shared" ref="F20:F30" si="2">"R*H_"&amp;A20&amp;"_"&amp;B20&amp;"*"</f>
        <v>R*H_Att_BIODST*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108</v>
      </c>
      <c r="B21" s="32" t="s">
        <v>114</v>
      </c>
      <c r="C21" s="32" t="str">
        <f t="shared" si="0"/>
        <v>R*H_Att_BIOETH*</v>
      </c>
      <c r="E21" s="32" t="s">
        <v>1</v>
      </c>
      <c r="F21" s="32" t="str">
        <f t="shared" si="2"/>
        <v>R*H_Att_BIOETH*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108</v>
      </c>
      <c r="B22" s="33" t="s">
        <v>115</v>
      </c>
      <c r="C22" s="33" t="str">
        <f t="shared" si="0"/>
        <v>R*H_Att_OILLPG*</v>
      </c>
      <c r="E22" s="33" t="s">
        <v>248</v>
      </c>
      <c r="F22" s="33" t="str">
        <f t="shared" si="2"/>
        <v>R*H_Att_OILLPG*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108</v>
      </c>
      <c r="B23" s="32" t="s">
        <v>83</v>
      </c>
      <c r="C23" s="32" t="str">
        <f t="shared" si="0"/>
        <v>R*H_Att_ELC*</v>
      </c>
      <c r="E23" s="32" t="s">
        <v>248</v>
      </c>
      <c r="F23" s="32" t="str">
        <f>"R*H_"&amp;A23&amp;"_*"&amp;B23&amp;"_HP*"</f>
        <v>R*H_Att_*ELC_HP*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108</v>
      </c>
      <c r="B24" s="33" t="s">
        <v>116</v>
      </c>
      <c r="C24" s="33" t="str">
        <f t="shared" si="0"/>
        <v>R*H_Att_OILKER*</v>
      </c>
      <c r="E24" s="33" t="s">
        <v>248</v>
      </c>
      <c r="F24" s="33" t="str">
        <f t="shared" si="2"/>
        <v>R*H_Att_OILKER*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108</v>
      </c>
      <c r="B25" s="32" t="s">
        <v>117</v>
      </c>
      <c r="C25" s="32" t="str">
        <f t="shared" si="0"/>
        <v>R*H_Att_GASNAT*</v>
      </c>
      <c r="E25" s="32" t="s">
        <v>248</v>
      </c>
      <c r="F25" s="32" t="str">
        <f t="shared" si="2"/>
        <v>R*H_Att_GASNAT*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108</v>
      </c>
      <c r="B26" s="33" t="s">
        <v>118</v>
      </c>
      <c r="C26" s="33" t="str">
        <f t="shared" si="0"/>
        <v>R*H_Att_PEA*</v>
      </c>
      <c r="E26" s="33" t="s">
        <v>1</v>
      </c>
      <c r="F26" s="33" t="str">
        <f t="shared" si="2"/>
        <v>R*H_Att_PEA*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108</v>
      </c>
      <c r="B27" s="32" t="s">
        <v>119</v>
      </c>
      <c r="C27" s="32" t="str">
        <f t="shared" si="0"/>
        <v>R*H_Att_SMF*</v>
      </c>
      <c r="E27" s="32" t="s">
        <v>1</v>
      </c>
      <c r="F27" s="32" t="str">
        <f t="shared" si="2"/>
        <v>R*H_Att_SMF*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108</v>
      </c>
      <c r="B28" s="33" t="s">
        <v>120</v>
      </c>
      <c r="C28" s="33" t="str">
        <f t="shared" si="0"/>
        <v>R*H_Att_BIOWOO*</v>
      </c>
      <c r="E28" s="33" t="s">
        <v>248</v>
      </c>
      <c r="F28" s="33" t="str">
        <f t="shared" si="2"/>
        <v>R*H_Att_BIOWOO*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108</v>
      </c>
      <c r="B29" s="32" t="s">
        <v>84</v>
      </c>
      <c r="C29" s="32" t="str">
        <f t="shared" si="0"/>
        <v>R*H_Att_HET*</v>
      </c>
      <c r="E29" s="32" t="s">
        <v>248</v>
      </c>
      <c r="F29" s="32" t="str">
        <f>"R*H_"&amp;A29&amp;"_*"&amp;B29&amp;"*"</f>
        <v>R*H_Att_*HET*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108</v>
      </c>
      <c r="B30" s="33" t="s">
        <v>121</v>
      </c>
      <c r="C30" s="33" t="str">
        <f t="shared" si="0"/>
        <v>R*H_Att_RENGEO*</v>
      </c>
      <c r="E30" s="33" t="s">
        <v>1</v>
      </c>
      <c r="F30" s="33" t="str">
        <f t="shared" si="2"/>
        <v>R*H_Att_RENGEO*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126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"R*H_"&amp;A32&amp;"_"&amp;B32&amp;"*"</f>
        <v>R*H_Det_COA*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126</v>
      </c>
      <c r="B33" s="33" t="s">
        <v>113</v>
      </c>
      <c r="C33" s="33" t="str">
        <f t="shared" si="0"/>
        <v>R*H_Det_BIODST*</v>
      </c>
      <c r="D33" s="25"/>
      <c r="E33" s="33" t="s">
        <v>248</v>
      </c>
      <c r="F33" s="33" t="str">
        <f t="shared" ref="F33:F43" si="3">"R*H_"&amp;A33&amp;"_"&amp;B33&amp;"*"</f>
        <v>R*H_Det_BIODST*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126</v>
      </c>
      <c r="B34" s="32" t="s">
        <v>114</v>
      </c>
      <c r="C34" s="32" t="str">
        <f t="shared" si="0"/>
        <v>R*H_Det_BIOETH*</v>
      </c>
      <c r="E34" s="32" t="s">
        <v>1</v>
      </c>
      <c r="F34" s="32" t="str">
        <f t="shared" si="3"/>
        <v>R*H_Det_BIOETH*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126</v>
      </c>
      <c r="B35" s="33" t="s">
        <v>115</v>
      </c>
      <c r="C35" s="33" t="str">
        <f t="shared" si="0"/>
        <v>R*H_Det_OILLPG*</v>
      </c>
      <c r="E35" s="33" t="s">
        <v>248</v>
      </c>
      <c r="F35" s="33" t="str">
        <f t="shared" si="3"/>
        <v>R*H_Det_OILLPG*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126</v>
      </c>
      <c r="B36" s="32" t="s">
        <v>83</v>
      </c>
      <c r="C36" s="32" t="str">
        <f t="shared" si="0"/>
        <v>R*H_Det_ELC*</v>
      </c>
      <c r="E36" s="32" t="s">
        <v>248</v>
      </c>
      <c r="F36" s="32" t="str">
        <f>"R*H_"&amp;A36&amp;"_*"&amp;B36&amp;"_HP*"</f>
        <v>R*H_Det_*ELC_HP*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126</v>
      </c>
      <c r="B37" s="33" t="s">
        <v>116</v>
      </c>
      <c r="C37" s="33" t="str">
        <f t="shared" si="0"/>
        <v>R*H_Det_OILKER*</v>
      </c>
      <c r="E37" s="33" t="s">
        <v>248</v>
      </c>
      <c r="F37" s="33" t="str">
        <f t="shared" si="3"/>
        <v>R*H_Det_OILKER*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126</v>
      </c>
      <c r="B38" s="32" t="s">
        <v>117</v>
      </c>
      <c r="C38" s="32" t="str">
        <f t="shared" si="0"/>
        <v>R*H_Det_GASNAT*</v>
      </c>
      <c r="E38" s="32" t="s">
        <v>248</v>
      </c>
      <c r="F38" s="32" t="str">
        <f t="shared" si="3"/>
        <v>R*H_Det_GASNAT*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126</v>
      </c>
      <c r="B39" s="33" t="s">
        <v>118</v>
      </c>
      <c r="C39" s="33" t="str">
        <f t="shared" si="0"/>
        <v>R*H_Det_PEA*</v>
      </c>
      <c r="E39" s="33" t="s">
        <v>1</v>
      </c>
      <c r="F39" s="33" t="str">
        <f t="shared" si="3"/>
        <v>R*H_Det_PEA*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126</v>
      </c>
      <c r="B40" s="32" t="s">
        <v>119</v>
      </c>
      <c r="C40" s="32" t="str">
        <f t="shared" si="0"/>
        <v>R*H_Det_SMF*</v>
      </c>
      <c r="E40" s="32" t="s">
        <v>1</v>
      </c>
      <c r="F40" s="32" t="str">
        <f t="shared" si="3"/>
        <v>R*H_Det_SMF*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126</v>
      </c>
      <c r="B41" s="33" t="s">
        <v>120</v>
      </c>
      <c r="C41" s="33" t="str">
        <f t="shared" si="0"/>
        <v>R*H_Det_BIOWOO*</v>
      </c>
      <c r="E41" s="33" t="s">
        <v>248</v>
      </c>
      <c r="F41" s="33" t="str">
        <f t="shared" si="3"/>
        <v>R*H_Det_BIOWOO*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126</v>
      </c>
      <c r="B42" s="32" t="s">
        <v>84</v>
      </c>
      <c r="C42" s="32" t="str">
        <f t="shared" si="0"/>
        <v>R*H_Det_HET*</v>
      </c>
      <c r="E42" s="32" t="s">
        <v>248</v>
      </c>
      <c r="F42" s="32" t="str">
        <f>"R*H_"&amp;A42&amp;"_*"&amp;B42&amp;"*"</f>
        <v>R*H_Det_*HET*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126</v>
      </c>
      <c r="B43" s="33" t="s">
        <v>121</v>
      </c>
      <c r="C43" s="33" t="str">
        <f t="shared" si="0"/>
        <v>R*H_Det_RENGEO*</v>
      </c>
      <c r="E43" s="33" t="s">
        <v>1</v>
      </c>
      <c r="F43" s="33" t="str">
        <f t="shared" si="3"/>
        <v>R*H_Det_RENGEO*</v>
      </c>
      <c r="G43" s="33" t="str">
        <f>IFERROR("*"&amp;AVERAGEIFS('BY-RSD-EFF'!$L$2:$L$100,'BY-RSD-EFF'!$C$2:$C$100,EFF!C43,'BY-RSD-EFF'!$A$2:$A$100,"BASE"),"")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240</v>
      </c>
      <c r="C2" t="s">
        <v>145</v>
      </c>
      <c r="D2" t="s">
        <v>146</v>
      </c>
      <c r="E2" t="s">
        <v>146</v>
      </c>
      <c r="F2" t="s">
        <v>242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0.9</v>
      </c>
      <c r="M2">
        <v>0.9</v>
      </c>
    </row>
    <row r="3" spans="1:13" x14ac:dyDescent="0.2">
      <c r="A3" t="s">
        <v>77</v>
      </c>
      <c r="B3" t="s">
        <v>240</v>
      </c>
      <c r="C3" t="s">
        <v>148</v>
      </c>
      <c r="D3" t="s">
        <v>146</v>
      </c>
      <c r="E3" t="s">
        <v>146</v>
      </c>
      <c r="F3" t="s">
        <v>242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0.9</v>
      </c>
      <c r="M3">
        <v>0.9</v>
      </c>
    </row>
    <row r="4" spans="1:13" x14ac:dyDescent="0.2">
      <c r="A4" t="s">
        <v>77</v>
      </c>
      <c r="B4" t="s">
        <v>240</v>
      </c>
      <c r="C4" t="s">
        <v>149</v>
      </c>
      <c r="D4" t="s">
        <v>146</v>
      </c>
      <c r="E4" t="s">
        <v>146</v>
      </c>
      <c r="F4" t="s">
        <v>242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240</v>
      </c>
      <c r="C5" t="s">
        <v>150</v>
      </c>
      <c r="D5" t="s">
        <v>146</v>
      </c>
      <c r="E5" t="s">
        <v>146</v>
      </c>
      <c r="F5" t="s">
        <v>242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240</v>
      </c>
      <c r="C6" t="s">
        <v>151</v>
      </c>
      <c r="D6" t="s">
        <v>146</v>
      </c>
      <c r="E6" t="s">
        <v>146</v>
      </c>
      <c r="F6" t="s">
        <v>242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</v>
      </c>
      <c r="M6">
        <v>1</v>
      </c>
    </row>
    <row r="7" spans="1:13" x14ac:dyDescent="0.2">
      <c r="A7" t="s">
        <v>77</v>
      </c>
      <c r="B7" t="s">
        <v>240</v>
      </c>
      <c r="C7" t="s">
        <v>152</v>
      </c>
      <c r="D7" t="s">
        <v>146</v>
      </c>
      <c r="E7" t="s">
        <v>146</v>
      </c>
      <c r="F7" t="s">
        <v>242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240</v>
      </c>
      <c r="C8" t="s">
        <v>153</v>
      </c>
      <c r="D8" t="s">
        <v>146</v>
      </c>
      <c r="E8" t="s">
        <v>146</v>
      </c>
      <c r="F8" t="s">
        <v>242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240</v>
      </c>
      <c r="C9" t="s">
        <v>154</v>
      </c>
      <c r="D9" t="s">
        <v>146</v>
      </c>
      <c r="E9" t="s">
        <v>146</v>
      </c>
      <c r="F9" t="s">
        <v>242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240</v>
      </c>
      <c r="C10" t="s">
        <v>155</v>
      </c>
      <c r="D10" t="s">
        <v>146</v>
      </c>
      <c r="E10" t="s">
        <v>146</v>
      </c>
      <c r="F10" t="s">
        <v>242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240</v>
      </c>
      <c r="C11" t="s">
        <v>156</v>
      </c>
      <c r="D11" t="s">
        <v>146</v>
      </c>
      <c r="E11" t="s">
        <v>146</v>
      </c>
      <c r="F11" t="s">
        <v>242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240</v>
      </c>
      <c r="C12" t="s">
        <v>157</v>
      </c>
      <c r="D12" t="s">
        <v>146</v>
      </c>
      <c r="E12" t="s">
        <v>146</v>
      </c>
      <c r="F12" t="s">
        <v>242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240</v>
      </c>
      <c r="C13" t="s">
        <v>158</v>
      </c>
      <c r="D13" t="s">
        <v>146</v>
      </c>
      <c r="E13" t="s">
        <v>146</v>
      </c>
      <c r="F13" t="s">
        <v>242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240</v>
      </c>
      <c r="C14" t="s">
        <v>159</v>
      </c>
      <c r="D14" t="s">
        <v>146</v>
      </c>
      <c r="E14" t="s">
        <v>146</v>
      </c>
      <c r="F14" t="s">
        <v>242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240</v>
      </c>
      <c r="C15" t="s">
        <v>160</v>
      </c>
      <c r="D15" t="s">
        <v>146</v>
      </c>
      <c r="E15" t="s">
        <v>146</v>
      </c>
      <c r="F15" t="s">
        <v>242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</v>
      </c>
      <c r="M15">
        <v>1</v>
      </c>
    </row>
    <row r="16" spans="1:13" x14ac:dyDescent="0.2">
      <c r="A16" t="s">
        <v>77</v>
      </c>
      <c r="B16" t="s">
        <v>240</v>
      </c>
      <c r="C16" t="s">
        <v>161</v>
      </c>
      <c r="D16" t="s">
        <v>146</v>
      </c>
      <c r="E16" t="s">
        <v>146</v>
      </c>
      <c r="F16" t="s">
        <v>242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0.9</v>
      </c>
      <c r="M16">
        <v>0.9</v>
      </c>
    </row>
    <row r="17" spans="1:13" x14ac:dyDescent="0.2">
      <c r="A17" t="s">
        <v>77</v>
      </c>
      <c r="B17" t="s">
        <v>240</v>
      </c>
      <c r="C17" t="s">
        <v>162</v>
      </c>
      <c r="D17" t="s">
        <v>146</v>
      </c>
      <c r="E17" t="s">
        <v>146</v>
      </c>
      <c r="F17" t="s">
        <v>242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240</v>
      </c>
      <c r="C18" t="s">
        <v>163</v>
      </c>
      <c r="D18" t="s">
        <v>146</v>
      </c>
      <c r="E18" t="s">
        <v>146</v>
      </c>
      <c r="F18" t="s">
        <v>242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240</v>
      </c>
      <c r="C19" t="s">
        <v>164</v>
      </c>
      <c r="D19" t="s">
        <v>146</v>
      </c>
      <c r="E19" t="s">
        <v>146</v>
      </c>
      <c r="F19" t="s">
        <v>242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</v>
      </c>
      <c r="M19">
        <v>1</v>
      </c>
    </row>
    <row r="20" spans="1:13" x14ac:dyDescent="0.2">
      <c r="A20" t="s">
        <v>77</v>
      </c>
      <c r="B20" t="s">
        <v>240</v>
      </c>
      <c r="C20" t="s">
        <v>165</v>
      </c>
      <c r="D20" t="s">
        <v>146</v>
      </c>
      <c r="E20" t="s">
        <v>146</v>
      </c>
      <c r="F20" t="s">
        <v>242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240</v>
      </c>
      <c r="C21" t="s">
        <v>166</v>
      </c>
      <c r="D21" t="s">
        <v>146</v>
      </c>
      <c r="E21" t="s">
        <v>146</v>
      </c>
      <c r="F21" t="s">
        <v>242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240</v>
      </c>
      <c r="C22" t="s">
        <v>167</v>
      </c>
      <c r="D22" t="s">
        <v>146</v>
      </c>
      <c r="E22" t="s">
        <v>146</v>
      </c>
      <c r="F22" t="s">
        <v>242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240</v>
      </c>
      <c r="C23" t="s">
        <v>168</v>
      </c>
      <c r="D23" t="s">
        <v>146</v>
      </c>
      <c r="E23" t="s">
        <v>146</v>
      </c>
      <c r="F23" t="s">
        <v>242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240</v>
      </c>
      <c r="C24" t="s">
        <v>169</v>
      </c>
      <c r="D24" t="s">
        <v>146</v>
      </c>
      <c r="E24" t="s">
        <v>146</v>
      </c>
      <c r="F24" t="s">
        <v>242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240</v>
      </c>
      <c r="C25" t="s">
        <v>170</v>
      </c>
      <c r="D25" t="s">
        <v>146</v>
      </c>
      <c r="E25" t="s">
        <v>146</v>
      </c>
      <c r="F25" t="s">
        <v>242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240</v>
      </c>
      <c r="C26" t="s">
        <v>171</v>
      </c>
      <c r="D26" t="s">
        <v>146</v>
      </c>
      <c r="E26" t="s">
        <v>146</v>
      </c>
      <c r="F26" t="s">
        <v>242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240</v>
      </c>
      <c r="C27" t="s">
        <v>172</v>
      </c>
      <c r="D27" t="s">
        <v>146</v>
      </c>
      <c r="E27" t="s">
        <v>146</v>
      </c>
      <c r="F27" t="s">
        <v>242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240</v>
      </c>
      <c r="C28" t="s">
        <v>173</v>
      </c>
      <c r="D28" t="s">
        <v>146</v>
      </c>
      <c r="E28" t="s">
        <v>146</v>
      </c>
      <c r="F28" t="s">
        <v>242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0.9</v>
      </c>
      <c r="M28">
        <v>0.9</v>
      </c>
    </row>
    <row r="29" spans="1:13" x14ac:dyDescent="0.2">
      <c r="A29" t="s">
        <v>77</v>
      </c>
      <c r="B29" t="s">
        <v>240</v>
      </c>
      <c r="C29" t="s">
        <v>174</v>
      </c>
      <c r="D29" t="s">
        <v>146</v>
      </c>
      <c r="E29" t="s">
        <v>146</v>
      </c>
      <c r="F29" t="s">
        <v>242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0.9</v>
      </c>
      <c r="M29">
        <v>0.9</v>
      </c>
    </row>
    <row r="30" spans="1:13" x14ac:dyDescent="0.2">
      <c r="A30" t="s">
        <v>77</v>
      </c>
      <c r="B30" t="s">
        <v>240</v>
      </c>
      <c r="C30" t="s">
        <v>175</v>
      </c>
      <c r="D30" t="s">
        <v>146</v>
      </c>
      <c r="E30" t="s">
        <v>146</v>
      </c>
      <c r="F30" t="s">
        <v>242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240</v>
      </c>
      <c r="C31" t="s">
        <v>176</v>
      </c>
      <c r="D31" t="s">
        <v>146</v>
      </c>
      <c r="E31" t="s">
        <v>146</v>
      </c>
      <c r="F31" t="s">
        <v>242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240</v>
      </c>
      <c r="C32" t="s">
        <v>177</v>
      </c>
      <c r="D32" t="s">
        <v>146</v>
      </c>
      <c r="E32" t="s">
        <v>146</v>
      </c>
      <c r="F32" t="s">
        <v>242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240</v>
      </c>
      <c r="C33" t="s">
        <v>178</v>
      </c>
      <c r="D33" t="s">
        <v>146</v>
      </c>
      <c r="E33" t="s">
        <v>146</v>
      </c>
      <c r="F33" t="s">
        <v>242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240</v>
      </c>
      <c r="C34" t="s">
        <v>179</v>
      </c>
      <c r="D34" t="s">
        <v>146</v>
      </c>
      <c r="E34" t="s">
        <v>146</v>
      </c>
      <c r="F34" t="s">
        <v>242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240</v>
      </c>
      <c r="C35" t="s">
        <v>180</v>
      </c>
      <c r="D35" t="s">
        <v>146</v>
      </c>
      <c r="E35" t="s">
        <v>146</v>
      </c>
      <c r="F35" t="s">
        <v>242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240</v>
      </c>
      <c r="C36" t="s">
        <v>181</v>
      </c>
      <c r="D36" t="s">
        <v>146</v>
      </c>
      <c r="E36" t="s">
        <v>146</v>
      </c>
      <c r="F36" t="s">
        <v>242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240</v>
      </c>
      <c r="C37" t="s">
        <v>182</v>
      </c>
      <c r="D37" t="s">
        <v>146</v>
      </c>
      <c r="E37" t="s">
        <v>146</v>
      </c>
      <c r="F37" t="s">
        <v>242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240</v>
      </c>
      <c r="C38" t="s">
        <v>183</v>
      </c>
      <c r="D38" t="s">
        <v>146</v>
      </c>
      <c r="E38" t="s">
        <v>146</v>
      </c>
      <c r="F38" t="s">
        <v>242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240</v>
      </c>
      <c r="C39" t="s">
        <v>184</v>
      </c>
      <c r="D39" t="s">
        <v>146</v>
      </c>
      <c r="E39" t="s">
        <v>146</v>
      </c>
      <c r="F39" t="s">
        <v>242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240</v>
      </c>
      <c r="C40" t="s">
        <v>185</v>
      </c>
      <c r="D40" t="s">
        <v>146</v>
      </c>
      <c r="E40" t="s">
        <v>146</v>
      </c>
      <c r="F40" t="s">
        <v>242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240</v>
      </c>
      <c r="C41" t="s">
        <v>187</v>
      </c>
      <c r="D41" t="s">
        <v>146</v>
      </c>
      <c r="E41" t="s">
        <v>146</v>
      </c>
      <c r="F41" t="s">
        <v>242</v>
      </c>
      <c r="G41">
        <v>2018</v>
      </c>
      <c r="H41" t="s">
        <v>146</v>
      </c>
      <c r="I41" t="s">
        <v>146</v>
      </c>
      <c r="J41" t="s">
        <v>146</v>
      </c>
      <c r="K41" t="s">
        <v>146</v>
      </c>
      <c r="L41">
        <v>0.9</v>
      </c>
      <c r="M41">
        <v>0.9</v>
      </c>
    </row>
    <row r="42" spans="1:13" x14ac:dyDescent="0.2">
      <c r="A42" t="s">
        <v>77</v>
      </c>
      <c r="B42" t="s">
        <v>240</v>
      </c>
      <c r="C42" t="s">
        <v>188</v>
      </c>
      <c r="D42" t="s">
        <v>146</v>
      </c>
      <c r="E42" t="s">
        <v>146</v>
      </c>
      <c r="F42" t="s">
        <v>242</v>
      </c>
      <c r="G42">
        <v>2018</v>
      </c>
      <c r="H42" t="s">
        <v>146</v>
      </c>
      <c r="I42" t="s">
        <v>146</v>
      </c>
      <c r="J42" t="s">
        <v>146</v>
      </c>
      <c r="K42" t="s">
        <v>146</v>
      </c>
      <c r="L42">
        <v>0.9</v>
      </c>
      <c r="M42">
        <v>0.9</v>
      </c>
    </row>
    <row r="43" spans="1:13" x14ac:dyDescent="0.2">
      <c r="A43" t="s">
        <v>77</v>
      </c>
      <c r="B43" t="s">
        <v>240</v>
      </c>
      <c r="C43" t="s">
        <v>189</v>
      </c>
      <c r="D43" t="s">
        <v>146</v>
      </c>
      <c r="E43" t="s">
        <v>146</v>
      </c>
      <c r="F43" t="s">
        <v>242</v>
      </c>
      <c r="G43">
        <v>2018</v>
      </c>
      <c r="H43" t="s">
        <v>146</v>
      </c>
      <c r="I43" t="s">
        <v>146</v>
      </c>
      <c r="J43" t="s">
        <v>146</v>
      </c>
      <c r="K43" t="s">
        <v>146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240</v>
      </c>
      <c r="C44" t="s">
        <v>190</v>
      </c>
      <c r="D44" t="s">
        <v>146</v>
      </c>
      <c r="E44" t="s">
        <v>146</v>
      </c>
      <c r="F44" t="s">
        <v>242</v>
      </c>
      <c r="G44">
        <v>2018</v>
      </c>
      <c r="H44" t="s">
        <v>146</v>
      </c>
      <c r="I44" t="s">
        <v>146</v>
      </c>
      <c r="J44" t="s">
        <v>146</v>
      </c>
      <c r="K44" t="s">
        <v>146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240</v>
      </c>
      <c r="C45" t="s">
        <v>191</v>
      </c>
      <c r="D45" t="s">
        <v>146</v>
      </c>
      <c r="E45" t="s">
        <v>146</v>
      </c>
      <c r="F45" t="s">
        <v>242</v>
      </c>
      <c r="G45">
        <v>2018</v>
      </c>
      <c r="H45" t="s">
        <v>146</v>
      </c>
      <c r="I45" t="s">
        <v>146</v>
      </c>
      <c r="J45" t="s">
        <v>146</v>
      </c>
      <c r="K45" t="s">
        <v>146</v>
      </c>
      <c r="L45">
        <v>1</v>
      </c>
      <c r="M45">
        <v>1</v>
      </c>
    </row>
    <row r="46" spans="1:13" x14ac:dyDescent="0.2">
      <c r="A46" t="s">
        <v>77</v>
      </c>
      <c r="B46" t="s">
        <v>240</v>
      </c>
      <c r="C46" t="s">
        <v>192</v>
      </c>
      <c r="D46" t="s">
        <v>146</v>
      </c>
      <c r="E46" t="s">
        <v>146</v>
      </c>
      <c r="F46" t="s">
        <v>242</v>
      </c>
      <c r="G46">
        <v>2018</v>
      </c>
      <c r="H46" t="s">
        <v>146</v>
      </c>
      <c r="I46" t="s">
        <v>146</v>
      </c>
      <c r="J46" t="s">
        <v>146</v>
      </c>
      <c r="K46" t="s">
        <v>146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240</v>
      </c>
      <c r="C47" t="s">
        <v>193</v>
      </c>
      <c r="D47" t="s">
        <v>146</v>
      </c>
      <c r="E47" t="s">
        <v>146</v>
      </c>
      <c r="F47" t="s">
        <v>242</v>
      </c>
      <c r="G47">
        <v>2018</v>
      </c>
      <c r="H47" t="s">
        <v>146</v>
      </c>
      <c r="I47" t="s">
        <v>146</v>
      </c>
      <c r="J47" t="s">
        <v>146</v>
      </c>
      <c r="K47" t="s">
        <v>146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240</v>
      </c>
      <c r="C48" t="s">
        <v>194</v>
      </c>
      <c r="D48" t="s">
        <v>146</v>
      </c>
      <c r="E48" t="s">
        <v>146</v>
      </c>
      <c r="F48" t="s">
        <v>242</v>
      </c>
      <c r="G48">
        <v>2018</v>
      </c>
      <c r="H48" t="s">
        <v>146</v>
      </c>
      <c r="I48" t="s">
        <v>146</v>
      </c>
      <c r="J48" t="s">
        <v>146</v>
      </c>
      <c r="K48" t="s">
        <v>146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240</v>
      </c>
      <c r="C49" t="s">
        <v>195</v>
      </c>
      <c r="D49" t="s">
        <v>146</v>
      </c>
      <c r="E49" t="s">
        <v>146</v>
      </c>
      <c r="F49" t="s">
        <v>242</v>
      </c>
      <c r="G49">
        <v>2018</v>
      </c>
      <c r="H49" t="s">
        <v>146</v>
      </c>
      <c r="I49" t="s">
        <v>146</v>
      </c>
      <c r="J49" t="s">
        <v>146</v>
      </c>
      <c r="K49" t="s">
        <v>146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240</v>
      </c>
      <c r="C50" t="s">
        <v>196</v>
      </c>
      <c r="D50" t="s">
        <v>146</v>
      </c>
      <c r="E50" t="s">
        <v>146</v>
      </c>
      <c r="F50" t="s">
        <v>242</v>
      </c>
      <c r="G50">
        <v>2018</v>
      </c>
      <c r="H50" t="s">
        <v>146</v>
      </c>
      <c r="I50" t="s">
        <v>146</v>
      </c>
      <c r="J50" t="s">
        <v>146</v>
      </c>
      <c r="K50" t="s">
        <v>146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240</v>
      </c>
      <c r="C51" t="s">
        <v>197</v>
      </c>
      <c r="D51" t="s">
        <v>146</v>
      </c>
      <c r="E51" t="s">
        <v>146</v>
      </c>
      <c r="F51" t="s">
        <v>242</v>
      </c>
      <c r="G51">
        <v>2018</v>
      </c>
      <c r="H51" t="s">
        <v>146</v>
      </c>
      <c r="I51" t="s">
        <v>146</v>
      </c>
      <c r="J51" t="s">
        <v>146</v>
      </c>
      <c r="K51" t="s">
        <v>146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240</v>
      </c>
      <c r="C52" t="s">
        <v>198</v>
      </c>
      <c r="D52" t="s">
        <v>146</v>
      </c>
      <c r="E52" t="s">
        <v>146</v>
      </c>
      <c r="F52" t="s">
        <v>242</v>
      </c>
      <c r="G52">
        <v>2018</v>
      </c>
      <c r="H52" t="s">
        <v>146</v>
      </c>
      <c r="I52" t="s">
        <v>146</v>
      </c>
      <c r="J52" t="s">
        <v>146</v>
      </c>
      <c r="K52" t="s">
        <v>146</v>
      </c>
      <c r="L52">
        <v>1</v>
      </c>
      <c r="M52">
        <v>1</v>
      </c>
    </row>
    <row r="53" spans="1:13" x14ac:dyDescent="0.2">
      <c r="A53" t="s">
        <v>77</v>
      </c>
      <c r="B53" t="s">
        <v>240</v>
      </c>
      <c r="C53" t="s">
        <v>199</v>
      </c>
      <c r="D53" t="s">
        <v>146</v>
      </c>
      <c r="E53" t="s">
        <v>146</v>
      </c>
      <c r="F53" t="s">
        <v>242</v>
      </c>
      <c r="G53">
        <v>2018</v>
      </c>
      <c r="H53" t="s">
        <v>146</v>
      </c>
      <c r="I53" t="s">
        <v>146</v>
      </c>
      <c r="J53" t="s">
        <v>146</v>
      </c>
      <c r="K53" t="s">
        <v>146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240</v>
      </c>
      <c r="C54" t="s">
        <v>200</v>
      </c>
      <c r="D54" t="s">
        <v>146</v>
      </c>
      <c r="E54" t="s">
        <v>146</v>
      </c>
      <c r="F54" t="s">
        <v>242</v>
      </c>
      <c r="G54">
        <v>2018</v>
      </c>
      <c r="H54" t="s">
        <v>146</v>
      </c>
      <c r="I54" t="s">
        <v>146</v>
      </c>
      <c r="J54" t="s">
        <v>146</v>
      </c>
      <c r="K54" t="s">
        <v>146</v>
      </c>
      <c r="L54">
        <v>1</v>
      </c>
      <c r="M54">
        <v>1</v>
      </c>
    </row>
    <row r="55" spans="1:13" x14ac:dyDescent="0.2">
      <c r="A55" t="s">
        <v>77</v>
      </c>
      <c r="B55" t="s">
        <v>240</v>
      </c>
      <c r="C55" t="s">
        <v>201</v>
      </c>
      <c r="D55" t="s">
        <v>146</v>
      </c>
      <c r="E55" t="s">
        <v>146</v>
      </c>
      <c r="F55" t="s">
        <v>242</v>
      </c>
      <c r="G55">
        <v>2018</v>
      </c>
      <c r="H55" t="s">
        <v>146</v>
      </c>
      <c r="I55" t="s">
        <v>146</v>
      </c>
      <c r="J55" t="s">
        <v>146</v>
      </c>
      <c r="K55" t="s">
        <v>146</v>
      </c>
      <c r="L55">
        <v>0.9</v>
      </c>
      <c r="M55">
        <v>0.9</v>
      </c>
    </row>
    <row r="56" spans="1:13" x14ac:dyDescent="0.2">
      <c r="A56" t="s">
        <v>77</v>
      </c>
      <c r="B56" t="s">
        <v>240</v>
      </c>
      <c r="C56" t="s">
        <v>202</v>
      </c>
      <c r="D56" t="s">
        <v>146</v>
      </c>
      <c r="E56" t="s">
        <v>146</v>
      </c>
      <c r="F56" t="s">
        <v>242</v>
      </c>
      <c r="G56">
        <v>2018</v>
      </c>
      <c r="H56" t="s">
        <v>146</v>
      </c>
      <c r="I56" t="s">
        <v>146</v>
      </c>
      <c r="J56" t="s">
        <v>146</v>
      </c>
      <c r="K56" t="s">
        <v>146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240</v>
      </c>
      <c r="C57" t="s">
        <v>203</v>
      </c>
      <c r="D57" t="s">
        <v>146</v>
      </c>
      <c r="E57" t="s">
        <v>146</v>
      </c>
      <c r="F57" t="s">
        <v>242</v>
      </c>
      <c r="G57">
        <v>2018</v>
      </c>
      <c r="H57" t="s">
        <v>146</v>
      </c>
      <c r="I57" t="s">
        <v>146</v>
      </c>
      <c r="J57" t="s">
        <v>146</v>
      </c>
      <c r="K57" t="s">
        <v>146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240</v>
      </c>
      <c r="C58" t="s">
        <v>204</v>
      </c>
      <c r="D58" t="s">
        <v>146</v>
      </c>
      <c r="E58" t="s">
        <v>146</v>
      </c>
      <c r="F58" t="s">
        <v>242</v>
      </c>
      <c r="G58">
        <v>2018</v>
      </c>
      <c r="H58" t="s">
        <v>146</v>
      </c>
      <c r="I58" t="s">
        <v>146</v>
      </c>
      <c r="J58" t="s">
        <v>146</v>
      </c>
      <c r="K58" t="s">
        <v>146</v>
      </c>
      <c r="L58">
        <v>1</v>
      </c>
      <c r="M58">
        <v>1</v>
      </c>
    </row>
    <row r="59" spans="1:13" x14ac:dyDescent="0.2">
      <c r="A59" t="s">
        <v>77</v>
      </c>
      <c r="B59" t="s">
        <v>240</v>
      </c>
      <c r="C59" t="s">
        <v>205</v>
      </c>
      <c r="D59" t="s">
        <v>146</v>
      </c>
      <c r="E59" t="s">
        <v>146</v>
      </c>
      <c r="F59" t="s">
        <v>242</v>
      </c>
      <c r="G59">
        <v>2018</v>
      </c>
      <c r="H59" t="s">
        <v>146</v>
      </c>
      <c r="I59" t="s">
        <v>146</v>
      </c>
      <c r="J59" t="s">
        <v>146</v>
      </c>
      <c r="K59" t="s">
        <v>146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240</v>
      </c>
      <c r="C60" t="s">
        <v>206</v>
      </c>
      <c r="D60" t="s">
        <v>146</v>
      </c>
      <c r="E60" t="s">
        <v>146</v>
      </c>
      <c r="F60" t="s">
        <v>242</v>
      </c>
      <c r="G60">
        <v>2018</v>
      </c>
      <c r="H60" t="s">
        <v>146</v>
      </c>
      <c r="I60" t="s">
        <v>146</v>
      </c>
      <c r="J60" t="s">
        <v>146</v>
      </c>
      <c r="K60" t="s">
        <v>146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240</v>
      </c>
      <c r="C61" t="s">
        <v>207</v>
      </c>
      <c r="D61" t="s">
        <v>146</v>
      </c>
      <c r="E61" t="s">
        <v>146</v>
      </c>
      <c r="F61" t="s">
        <v>242</v>
      </c>
      <c r="G61">
        <v>2018</v>
      </c>
      <c r="H61" t="s">
        <v>146</v>
      </c>
      <c r="I61" t="s">
        <v>146</v>
      </c>
      <c r="J61" t="s">
        <v>146</v>
      </c>
      <c r="K61" t="s">
        <v>146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240</v>
      </c>
      <c r="C62" t="s">
        <v>208</v>
      </c>
      <c r="D62" t="s">
        <v>146</v>
      </c>
      <c r="E62" t="s">
        <v>146</v>
      </c>
      <c r="F62" t="s">
        <v>242</v>
      </c>
      <c r="G62">
        <v>2018</v>
      </c>
      <c r="H62" t="s">
        <v>146</v>
      </c>
      <c r="I62" t="s">
        <v>146</v>
      </c>
      <c r="J62" t="s">
        <v>146</v>
      </c>
      <c r="K62" t="s">
        <v>146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240</v>
      </c>
      <c r="C63" t="s">
        <v>209</v>
      </c>
      <c r="D63" t="s">
        <v>146</v>
      </c>
      <c r="E63" t="s">
        <v>146</v>
      </c>
      <c r="F63" t="s">
        <v>242</v>
      </c>
      <c r="G63">
        <v>2018</v>
      </c>
      <c r="H63" t="s">
        <v>146</v>
      </c>
      <c r="I63" t="s">
        <v>146</v>
      </c>
      <c r="J63" t="s">
        <v>146</v>
      </c>
      <c r="K63" t="s">
        <v>146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240</v>
      </c>
      <c r="C64" t="s">
        <v>210</v>
      </c>
      <c r="D64" t="s">
        <v>146</v>
      </c>
      <c r="E64" t="s">
        <v>146</v>
      </c>
      <c r="F64" t="s">
        <v>242</v>
      </c>
      <c r="G64">
        <v>2018</v>
      </c>
      <c r="H64" t="s">
        <v>146</v>
      </c>
      <c r="I64" t="s">
        <v>146</v>
      </c>
      <c r="J64" t="s">
        <v>146</v>
      </c>
      <c r="K64" t="s">
        <v>146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240</v>
      </c>
      <c r="C65" t="s">
        <v>211</v>
      </c>
      <c r="D65" t="s">
        <v>146</v>
      </c>
      <c r="E65" t="s">
        <v>146</v>
      </c>
      <c r="F65" t="s">
        <v>242</v>
      </c>
      <c r="G65">
        <v>2018</v>
      </c>
      <c r="H65" t="s">
        <v>146</v>
      </c>
      <c r="I65" t="s">
        <v>146</v>
      </c>
      <c r="J65" t="s">
        <v>146</v>
      </c>
      <c r="K65" t="s">
        <v>146</v>
      </c>
      <c r="L65">
        <v>1</v>
      </c>
      <c r="M65">
        <v>1</v>
      </c>
    </row>
    <row r="66" spans="1:13" x14ac:dyDescent="0.2">
      <c r="A66" t="s">
        <v>77</v>
      </c>
      <c r="B66" t="s">
        <v>240</v>
      </c>
      <c r="C66" t="s">
        <v>212</v>
      </c>
      <c r="D66" t="s">
        <v>146</v>
      </c>
      <c r="E66" t="s">
        <v>146</v>
      </c>
      <c r="F66" t="s">
        <v>242</v>
      </c>
      <c r="G66">
        <v>2018</v>
      </c>
      <c r="H66" t="s">
        <v>146</v>
      </c>
      <c r="I66" t="s">
        <v>146</v>
      </c>
      <c r="J66" t="s">
        <v>146</v>
      </c>
      <c r="K66" t="s">
        <v>146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240</v>
      </c>
      <c r="C67" t="s">
        <v>213</v>
      </c>
      <c r="D67" t="s">
        <v>146</v>
      </c>
      <c r="E67" t="s">
        <v>146</v>
      </c>
      <c r="F67" t="s">
        <v>242</v>
      </c>
      <c r="G67">
        <v>2018</v>
      </c>
      <c r="H67" t="s">
        <v>146</v>
      </c>
      <c r="I67" t="s">
        <v>146</v>
      </c>
      <c r="J67" t="s">
        <v>146</v>
      </c>
      <c r="K67" t="s">
        <v>146</v>
      </c>
      <c r="L67">
        <v>0.9</v>
      </c>
      <c r="M67">
        <v>0.9</v>
      </c>
    </row>
    <row r="68" spans="1:13" x14ac:dyDescent="0.2">
      <c r="A68" t="s">
        <v>77</v>
      </c>
      <c r="B68" t="s">
        <v>240</v>
      </c>
      <c r="C68" t="s">
        <v>214</v>
      </c>
      <c r="D68" t="s">
        <v>146</v>
      </c>
      <c r="E68" t="s">
        <v>146</v>
      </c>
      <c r="F68" t="s">
        <v>242</v>
      </c>
      <c r="G68">
        <v>2018</v>
      </c>
      <c r="H68" t="s">
        <v>146</v>
      </c>
      <c r="I68" t="s">
        <v>146</v>
      </c>
      <c r="J68" t="s">
        <v>146</v>
      </c>
      <c r="K68" t="s">
        <v>146</v>
      </c>
      <c r="L68">
        <v>0.9</v>
      </c>
      <c r="M68">
        <v>0.9</v>
      </c>
    </row>
    <row r="69" spans="1:13" x14ac:dyDescent="0.2">
      <c r="A69" t="s">
        <v>77</v>
      </c>
      <c r="B69" t="s">
        <v>240</v>
      </c>
      <c r="C69" t="s">
        <v>215</v>
      </c>
      <c r="D69" t="s">
        <v>146</v>
      </c>
      <c r="E69" t="s">
        <v>146</v>
      </c>
      <c r="F69" t="s">
        <v>242</v>
      </c>
      <c r="G69">
        <v>2018</v>
      </c>
      <c r="H69" t="s">
        <v>146</v>
      </c>
      <c r="I69" t="s">
        <v>146</v>
      </c>
      <c r="J69" t="s">
        <v>146</v>
      </c>
      <c r="K69" t="s">
        <v>146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240</v>
      </c>
      <c r="C70" t="s">
        <v>216</v>
      </c>
      <c r="D70" t="s">
        <v>146</v>
      </c>
      <c r="E70" t="s">
        <v>146</v>
      </c>
      <c r="F70" t="s">
        <v>242</v>
      </c>
      <c r="G70">
        <v>2018</v>
      </c>
      <c r="H70" t="s">
        <v>146</v>
      </c>
      <c r="I70" t="s">
        <v>146</v>
      </c>
      <c r="J70" t="s">
        <v>146</v>
      </c>
      <c r="K70" t="s">
        <v>146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240</v>
      </c>
      <c r="C71" t="s">
        <v>217</v>
      </c>
      <c r="D71" t="s">
        <v>146</v>
      </c>
      <c r="E71" t="s">
        <v>146</v>
      </c>
      <c r="F71" t="s">
        <v>242</v>
      </c>
      <c r="G71">
        <v>2018</v>
      </c>
      <c r="H71" t="s">
        <v>146</v>
      </c>
      <c r="I71" t="s">
        <v>146</v>
      </c>
      <c r="J71" t="s">
        <v>146</v>
      </c>
      <c r="K71" t="s">
        <v>146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240</v>
      </c>
      <c r="C72" t="s">
        <v>218</v>
      </c>
      <c r="D72" t="s">
        <v>146</v>
      </c>
      <c r="E72" t="s">
        <v>146</v>
      </c>
      <c r="F72" t="s">
        <v>242</v>
      </c>
      <c r="G72">
        <v>2018</v>
      </c>
      <c r="H72" t="s">
        <v>146</v>
      </c>
      <c r="I72" t="s">
        <v>146</v>
      </c>
      <c r="J72" t="s">
        <v>146</v>
      </c>
      <c r="K72" t="s">
        <v>146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240</v>
      </c>
      <c r="C73" t="s">
        <v>219</v>
      </c>
      <c r="D73" t="s">
        <v>146</v>
      </c>
      <c r="E73" t="s">
        <v>146</v>
      </c>
      <c r="F73" t="s">
        <v>242</v>
      </c>
      <c r="G73">
        <v>2018</v>
      </c>
      <c r="H73" t="s">
        <v>146</v>
      </c>
      <c r="I73" t="s">
        <v>146</v>
      </c>
      <c r="J73" t="s">
        <v>146</v>
      </c>
      <c r="K73" t="s">
        <v>146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240</v>
      </c>
      <c r="C74" t="s">
        <v>220</v>
      </c>
      <c r="D74" t="s">
        <v>146</v>
      </c>
      <c r="E74" t="s">
        <v>146</v>
      </c>
      <c r="F74" t="s">
        <v>242</v>
      </c>
      <c r="G74">
        <v>2018</v>
      </c>
      <c r="H74" t="s">
        <v>146</v>
      </c>
      <c r="I74" t="s">
        <v>146</v>
      </c>
      <c r="J74" t="s">
        <v>146</v>
      </c>
      <c r="K74" t="s">
        <v>146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240</v>
      </c>
      <c r="C75" t="s">
        <v>221</v>
      </c>
      <c r="D75" t="s">
        <v>146</v>
      </c>
      <c r="E75" t="s">
        <v>146</v>
      </c>
      <c r="F75" t="s">
        <v>242</v>
      </c>
      <c r="G75">
        <v>2018</v>
      </c>
      <c r="H75" t="s">
        <v>146</v>
      </c>
      <c r="I75" t="s">
        <v>146</v>
      </c>
      <c r="J75" t="s">
        <v>146</v>
      </c>
      <c r="K75" t="s">
        <v>146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240</v>
      </c>
      <c r="C76" t="s">
        <v>222</v>
      </c>
      <c r="D76" t="s">
        <v>146</v>
      </c>
      <c r="E76" t="s">
        <v>146</v>
      </c>
      <c r="F76" t="s">
        <v>242</v>
      </c>
      <c r="G76">
        <v>2018</v>
      </c>
      <c r="H76" t="s">
        <v>146</v>
      </c>
      <c r="I76" t="s">
        <v>146</v>
      </c>
      <c r="J76" t="s">
        <v>146</v>
      </c>
      <c r="K76" t="s">
        <v>146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240</v>
      </c>
      <c r="C77" t="s">
        <v>223</v>
      </c>
      <c r="D77" t="s">
        <v>146</v>
      </c>
      <c r="E77" t="s">
        <v>146</v>
      </c>
      <c r="F77" t="s">
        <v>242</v>
      </c>
      <c r="G77">
        <v>2018</v>
      </c>
      <c r="H77" t="s">
        <v>146</v>
      </c>
      <c r="I77" t="s">
        <v>146</v>
      </c>
      <c r="J77" t="s">
        <v>146</v>
      </c>
      <c r="K77" t="s">
        <v>146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240</v>
      </c>
      <c r="C78" t="s">
        <v>224</v>
      </c>
      <c r="D78" t="s">
        <v>146</v>
      </c>
      <c r="E78" t="s">
        <v>146</v>
      </c>
      <c r="F78" t="s">
        <v>242</v>
      </c>
      <c r="G78">
        <v>2018</v>
      </c>
      <c r="H78" t="s">
        <v>146</v>
      </c>
      <c r="I78" t="s">
        <v>146</v>
      </c>
      <c r="J78" t="s">
        <v>146</v>
      </c>
      <c r="K78" t="s">
        <v>146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240</v>
      </c>
      <c r="C79" t="s">
        <v>225</v>
      </c>
      <c r="D79" t="s">
        <v>146</v>
      </c>
      <c r="E79" t="s">
        <v>146</v>
      </c>
      <c r="F79" t="s">
        <v>242</v>
      </c>
      <c r="G79">
        <v>2018</v>
      </c>
      <c r="H79" t="s">
        <v>146</v>
      </c>
      <c r="I79" t="s">
        <v>146</v>
      </c>
      <c r="J79" t="s">
        <v>146</v>
      </c>
      <c r="K79" t="s">
        <v>146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2021-01-29T13:17:02Z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744564235210418</vt:r8>
  </property>
</Properties>
</file>