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CAE1A5F-5BCF-4A00-BB01-50D8F76C682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2" i="1" l="1"/>
  <c r="P72" i="1"/>
  <c r="P81" i="1" s="1"/>
  <c r="Q72" i="1"/>
  <c r="R72" i="1"/>
  <c r="S72" i="1"/>
  <c r="T72" i="1"/>
  <c r="T81" i="1" s="1"/>
  <c r="U72" i="1"/>
  <c r="V72" i="1"/>
  <c r="W72" i="1"/>
  <c r="X72" i="1"/>
  <c r="X81" i="1" s="1"/>
  <c r="Y72" i="1"/>
  <c r="Z72" i="1"/>
  <c r="AA72" i="1"/>
  <c r="AB72" i="1"/>
  <c r="AB81" i="1" s="1"/>
  <c r="AC72" i="1"/>
  <c r="AD72" i="1"/>
  <c r="AE72" i="1"/>
  <c r="AF72" i="1"/>
  <c r="AF81" i="1" s="1"/>
  <c r="AG72" i="1"/>
  <c r="AH72" i="1"/>
  <c r="AI72" i="1"/>
  <c r="AJ72" i="1"/>
  <c r="AJ81" i="1" s="1"/>
  <c r="AK72" i="1"/>
  <c r="AL72" i="1"/>
  <c r="AM72" i="1"/>
  <c r="AN72" i="1"/>
  <c r="AN81" i="1" s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O78" i="1"/>
  <c r="P78" i="1"/>
  <c r="Q78" i="1"/>
  <c r="R78" i="1"/>
  <c r="R81" i="1" s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H81" i="1" s="1"/>
  <c r="AI78" i="1"/>
  <c r="AJ78" i="1"/>
  <c r="AK78" i="1"/>
  <c r="AL78" i="1"/>
  <c r="AM78" i="1"/>
  <c r="AN78" i="1"/>
  <c r="N76" i="1"/>
  <c r="N74" i="1"/>
  <c r="N72" i="1"/>
  <c r="N78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M52" i="1"/>
  <c r="E78" i="1"/>
  <c r="E76" i="1"/>
  <c r="E74" i="1"/>
  <c r="E72" i="1"/>
  <c r="E23" i="1"/>
  <c r="E17" i="1"/>
  <c r="AG81" i="1"/>
  <c r="Y81" i="1"/>
  <c r="Q81" i="1"/>
  <c r="AK81" i="1"/>
  <c r="AC81" i="1"/>
  <c r="Z81" i="1"/>
  <c r="U81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V81" i="1" l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<sst xmlns="http://schemas.openxmlformats.org/spreadsheetml/2006/main" count="540" uniqueCount="239">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</sst>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00_-;\-* #,##0.000_-;_-* &quot;-&quot;??_-;_-@_-"/>
    <numFmt numFmtId="169" formatCode="_-* #,##0.0_-;\-* #,##0.0_-;_-* &quot;-&quot;??_-;_-@_-"/>
    <numFmt numFmtId="170" formatCode="0.0000"/>
    <numFmt numFmtId="171" formatCode="0.0000%"/>
  </numFmts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70" fontId="0" fillId="0" borderId="0" xfId="0" applyNumberFormat="1"/>
    <xf numFmtId="171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168" fontId="18" fillId="0" borderId="0" xfId="0" applyNumberFormat="1" applyFont="1" applyBorder="1"/>
    <xf numFmtId="167" fontId="18" fillId="0" borderId="0" xfId="0" applyNumberFormat="1" applyFont="1" applyBorder="1"/>
    <xf numFmtId="169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1" fontId="0" fillId="0" borderId="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212"/>
  <sheetViews>
    <sheetView tabSelected="1" topLeftCell="A49" zoomScale="70" zoomScaleNormal="70" workbookViewId="0">
      <selection activeCell="H72" sqref="H72"/>
    </sheetView>
  </sheetViews>
  <sheetFormatPr defaultRowHeight="14.4" x14ac:dyDescent="0.3"/>
  <cols>
    <col min="3" max="3" width="23.5546875" bestFit="1" customWidth="1"/>
    <col min="4" max="4" width="19.4414062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C99</f>
        <v>T-WLK_WLK</v>
      </c>
      <c r="H11" t="str">
        <f>E140</f>
        <v>TRAPS</v>
      </c>
      <c r="J11">
        <v>2018</v>
      </c>
      <c r="K11" t="s">
        <v>66</v>
      </c>
      <c r="L11">
        <v>-1</v>
      </c>
      <c r="M11" t="str">
        <f>D147</f>
        <v>Walk</v>
      </c>
      <c r="N11" s="57">
        <f>ROUNDUP(C161,3)</f>
        <v>0.32400000000000001</v>
      </c>
      <c r="O11" s="57">
        <f t="shared" ref="O11:AN11" si="0">ROUNDUP(D161,3)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D148</f>
        <v>Bike</v>
      </c>
      <c r="N13" s="57">
        <f>ROUNDUP(C162,3)</f>
        <v>5.3999999999999999E-2</v>
      </c>
      <c r="O13" s="57">
        <f t="shared" ref="O13:AN13" si="1">ROUNDUP(D162,3)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LEFT(C102,5)&amp;"*"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D149</f>
        <v>2-wheelers</v>
      </c>
      <c r="N15" s="55">
        <f>ROUNDUP(C163,4)</f>
        <v>1.2999999999999999E-3</v>
      </c>
      <c r="O15" s="55">
        <f t="shared" ref="O15:AN15" si="2">ROUNDUP(D163,4)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D150</f>
        <v>LDV</v>
      </c>
      <c r="N17" s="54">
        <f>ROUNDUP(C164,3)</f>
        <v>0.51500000000000001</v>
      </c>
      <c r="O17" s="54">
        <f t="shared" ref="O17:AN17" si="3">ROUNDUP(D164,3)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D151</f>
        <v>Taxis</v>
      </c>
      <c r="N19" s="54">
        <f>ROUNDUP(C165,3)</f>
        <v>1.7000000000000001E-2</v>
      </c>
      <c r="O19" s="54">
        <f t="shared" ref="O19:AN19" si="4">ROUNDUP(D165,3)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D152</f>
        <v>BUS</v>
      </c>
      <c r="N21" s="54">
        <f>ROUNDUP(C166,3)</f>
        <v>8.3000000000000004E-2</v>
      </c>
      <c r="O21" s="54">
        <f t="shared" ref="O21:AN21" si="5">ROUNDUP(D166,3)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D153</f>
        <v>Light rail (LUAS)</v>
      </c>
      <c r="N23" s="59">
        <f>ROUNDUP(C167,3)</f>
        <v>8.0000000000000002E-3</v>
      </c>
      <c r="O23" s="59">
        <f t="shared" ref="O23:AN23" si="6">ROUNDUP(D167,3)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E141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ROUNDUP(C177,4)</f>
        <v>3.3E-3</v>
      </c>
      <c r="O33" s="55">
        <f t="shared" ref="O33:AN33" si="8">ROUNDUP(D177,4)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ROUNDUP(C178,3)</f>
        <v>0.83499999999999996</v>
      </c>
      <c r="O35" s="54">
        <f t="shared" ref="O35:AN35" si="9">ROUNDUP(D178,3)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ROUNDUP(C179,3)</f>
        <v>2.2000000000000002E-2</v>
      </c>
      <c r="O37" s="54">
        <f t="shared" ref="O37:AN37" si="10">ROUNDUP(D179,3)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ROUNDUP(C180,3)</f>
        <v>0.13500000000000001</v>
      </c>
      <c r="O39" s="54">
        <f t="shared" ref="O39:AN39" si="11">ROUNDUP(D180,3)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ROUNDUP(C181,3)</f>
        <v>7.0000000000000001E-3</v>
      </c>
      <c r="O41" s="59">
        <f t="shared" ref="O41:AN41" si="12">ROUNDUP(D181,3)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E142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ROUNDUP(C192,3)</f>
        <v>0.74199999999999999</v>
      </c>
      <c r="O52" s="59">
        <f t="shared" ref="O52:AN52" si="14">ROUNDUP(D192,3)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ROUNDUP(C193,3)</f>
        <v>1.3000000000000001E-2</v>
      </c>
      <c r="O54" s="59">
        <f t="shared" ref="O54:AN54" si="15">ROUNDUP(D193,3)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ROUNDUP(C194,3)</f>
        <v>0.16300000000000001</v>
      </c>
      <c r="O56" s="59">
        <f t="shared" ref="O56:AN56" si="16">ROUNDUP(D194,3)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LEFT(C122,5)&amp;"*"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D154</f>
        <v>Train</v>
      </c>
      <c r="N58" s="59">
        <f>ROUNDUP(C196,3)</f>
        <v>8.5000000000000006E-2</v>
      </c>
      <c r="O58" s="59">
        <f t="shared" ref="O58:AN58" si="17">ROUNDUP(D196,3)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1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1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1" s="15" customFormat="1" ht="18" x14ac:dyDescent="0.35">
      <c r="C67" s="69" t="s">
        <v>236</v>
      </c>
      <c r="D67" s="68"/>
      <c r="E67" s="22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1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1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1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1" s="15" customFormat="1" x14ac:dyDescent="0.3">
      <c r="C72" s="22" t="s">
        <v>220</v>
      </c>
      <c r="D72" s="22"/>
      <c r="E72" s="22" t="str">
        <f>LEFT(C125,5)&amp;"*"</f>
        <v>T-LGT*</v>
      </c>
      <c r="F72" s="22"/>
      <c r="G72" s="22"/>
      <c r="H72" s="22" t="s">
        <v>238</v>
      </c>
      <c r="I72" s="22"/>
      <c r="J72" s="15">
        <v>2018</v>
      </c>
      <c r="K72" s="15" t="s">
        <v>66</v>
      </c>
      <c r="L72" s="22">
        <v>-1</v>
      </c>
      <c r="M72" s="22" t="s">
        <v>224</v>
      </c>
      <c r="N72" s="59">
        <f>ROUNDUP(C208/C212,3)</f>
        <v>2.6000000000000002E-2</v>
      </c>
      <c r="O72" s="59">
        <f t="shared" ref="O72:AN72" si="19">ROUNDUP(D208/D212,3)</f>
        <v>2.6000000000000002E-2</v>
      </c>
      <c r="P72" s="59">
        <f t="shared" si="19"/>
        <v>2.6000000000000002E-2</v>
      </c>
      <c r="Q72" s="59">
        <f t="shared" si="19"/>
        <v>2.6000000000000002E-2</v>
      </c>
      <c r="R72" s="59">
        <f t="shared" si="19"/>
        <v>2.6000000000000002E-2</v>
      </c>
      <c r="S72" s="59">
        <f t="shared" si="19"/>
        <v>2.6000000000000002E-2</v>
      </c>
      <c r="T72" s="59">
        <f t="shared" si="19"/>
        <v>2.6000000000000002E-2</v>
      </c>
      <c r="U72" s="59">
        <f t="shared" si="19"/>
        <v>2.6000000000000002E-2</v>
      </c>
      <c r="V72" s="59">
        <f t="shared" si="19"/>
        <v>2.6000000000000002E-2</v>
      </c>
      <c r="W72" s="59">
        <f t="shared" si="19"/>
        <v>2.6000000000000002E-2</v>
      </c>
      <c r="X72" s="59">
        <f t="shared" si="19"/>
        <v>2.6000000000000002E-2</v>
      </c>
      <c r="Y72" s="59">
        <f t="shared" si="19"/>
        <v>2.6000000000000002E-2</v>
      </c>
      <c r="Z72" s="59">
        <f t="shared" si="19"/>
        <v>2.6000000000000002E-2</v>
      </c>
      <c r="AA72" s="59">
        <f t="shared" si="19"/>
        <v>2.6000000000000002E-2</v>
      </c>
      <c r="AB72" s="59">
        <f t="shared" si="19"/>
        <v>2.6000000000000002E-2</v>
      </c>
      <c r="AC72" s="59">
        <f t="shared" si="19"/>
        <v>2.6000000000000002E-2</v>
      </c>
      <c r="AD72" s="59">
        <f t="shared" si="19"/>
        <v>2.6000000000000002E-2</v>
      </c>
      <c r="AE72" s="59">
        <f t="shared" si="19"/>
        <v>2.6000000000000002E-2</v>
      </c>
      <c r="AF72" s="59">
        <f t="shared" si="19"/>
        <v>2.6000000000000002E-2</v>
      </c>
      <c r="AG72" s="59">
        <f t="shared" si="19"/>
        <v>2.6000000000000002E-2</v>
      </c>
      <c r="AH72" s="59">
        <f t="shared" si="19"/>
        <v>2.6000000000000002E-2</v>
      </c>
      <c r="AI72" s="59">
        <f t="shared" si="19"/>
        <v>2.6000000000000002E-2</v>
      </c>
      <c r="AJ72" s="59">
        <f t="shared" si="19"/>
        <v>2.6000000000000002E-2</v>
      </c>
      <c r="AK72" s="59">
        <f t="shared" si="19"/>
        <v>2.6000000000000002E-2</v>
      </c>
      <c r="AL72" s="59">
        <f t="shared" si="19"/>
        <v>2.6000000000000002E-2</v>
      </c>
      <c r="AM72" s="59">
        <f t="shared" si="19"/>
        <v>2.6000000000000002E-2</v>
      </c>
      <c r="AN72" s="59">
        <f t="shared" si="19"/>
        <v>2.6000000000000002E-2</v>
      </c>
      <c r="AO72" s="70">
        <v>0</v>
      </c>
    </row>
    <row r="73" spans="3:41" s="15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15" t="s">
        <v>66</v>
      </c>
      <c r="L73" s="22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15">
        <v>5</v>
      </c>
    </row>
    <row r="74" spans="3:41" s="15" customFormat="1" x14ac:dyDescent="0.3">
      <c r="C74" s="22" t="s">
        <v>221</v>
      </c>
      <c r="D74" s="22"/>
      <c r="E74" s="22" t="str">
        <f>LEFT(C127,5)&amp;"*"</f>
        <v>T-MGT*</v>
      </c>
      <c r="F74" s="22"/>
      <c r="G74" s="22"/>
      <c r="H74" s="22" t="str">
        <f>H72</f>
        <v>TRAF</v>
      </c>
      <c r="I74" s="22"/>
      <c r="J74" s="15">
        <v>2018</v>
      </c>
      <c r="K74" s="15" t="s">
        <v>66</v>
      </c>
      <c r="L74" s="22">
        <v>-1</v>
      </c>
      <c r="M74" s="22" t="s">
        <v>225</v>
      </c>
      <c r="N74" s="59">
        <f>ROUNDUP(C209/C212,3)</f>
        <v>9.9000000000000005E-2</v>
      </c>
      <c r="O74" s="59">
        <f t="shared" ref="O74:AN74" si="20">ROUNDUP(D209/D212,3)</f>
        <v>9.9000000000000005E-2</v>
      </c>
      <c r="P74" s="59">
        <f t="shared" si="20"/>
        <v>9.9000000000000005E-2</v>
      </c>
      <c r="Q74" s="59">
        <f t="shared" si="20"/>
        <v>9.9000000000000005E-2</v>
      </c>
      <c r="R74" s="59">
        <f t="shared" si="20"/>
        <v>9.9000000000000005E-2</v>
      </c>
      <c r="S74" s="59">
        <f t="shared" si="20"/>
        <v>9.9000000000000005E-2</v>
      </c>
      <c r="T74" s="59">
        <f t="shared" si="20"/>
        <v>9.9000000000000005E-2</v>
      </c>
      <c r="U74" s="59">
        <f t="shared" si="20"/>
        <v>9.9000000000000005E-2</v>
      </c>
      <c r="V74" s="59">
        <f t="shared" si="20"/>
        <v>9.9000000000000005E-2</v>
      </c>
      <c r="W74" s="59">
        <f t="shared" si="20"/>
        <v>9.9000000000000005E-2</v>
      </c>
      <c r="X74" s="59">
        <f t="shared" si="20"/>
        <v>9.9000000000000005E-2</v>
      </c>
      <c r="Y74" s="59">
        <f t="shared" si="20"/>
        <v>9.9000000000000005E-2</v>
      </c>
      <c r="Z74" s="59">
        <f t="shared" si="20"/>
        <v>9.9000000000000005E-2</v>
      </c>
      <c r="AA74" s="59">
        <f t="shared" si="20"/>
        <v>9.9000000000000005E-2</v>
      </c>
      <c r="AB74" s="59">
        <f t="shared" si="20"/>
        <v>9.9000000000000005E-2</v>
      </c>
      <c r="AC74" s="59">
        <f t="shared" si="20"/>
        <v>9.9000000000000005E-2</v>
      </c>
      <c r="AD74" s="59">
        <f t="shared" si="20"/>
        <v>9.9000000000000005E-2</v>
      </c>
      <c r="AE74" s="59">
        <f t="shared" si="20"/>
        <v>9.9000000000000005E-2</v>
      </c>
      <c r="AF74" s="59">
        <f t="shared" si="20"/>
        <v>9.9000000000000005E-2</v>
      </c>
      <c r="AG74" s="59">
        <f t="shared" si="20"/>
        <v>9.9000000000000005E-2</v>
      </c>
      <c r="AH74" s="59">
        <f t="shared" si="20"/>
        <v>9.9000000000000005E-2</v>
      </c>
      <c r="AI74" s="59">
        <f t="shared" si="20"/>
        <v>9.9000000000000005E-2</v>
      </c>
      <c r="AJ74" s="59">
        <f t="shared" si="20"/>
        <v>9.9000000000000005E-2</v>
      </c>
      <c r="AK74" s="59">
        <f t="shared" si="20"/>
        <v>9.9000000000000005E-2</v>
      </c>
      <c r="AL74" s="59">
        <f t="shared" si="20"/>
        <v>9.9000000000000005E-2</v>
      </c>
      <c r="AM74" s="59">
        <f t="shared" si="20"/>
        <v>9.9000000000000005E-2</v>
      </c>
      <c r="AN74" s="59">
        <f t="shared" si="20"/>
        <v>9.9000000000000005E-2</v>
      </c>
      <c r="AO74" s="70">
        <v>0</v>
      </c>
    </row>
    <row r="75" spans="3:41" s="15" customFormat="1" x14ac:dyDescent="0.3">
      <c r="C75" s="22"/>
      <c r="D75" s="22"/>
      <c r="E75" s="22"/>
      <c r="F75" s="22"/>
      <c r="G75" s="22"/>
      <c r="H75" s="22"/>
      <c r="I75" s="22"/>
      <c r="J75" s="15">
        <v>0</v>
      </c>
      <c r="K75" s="15" t="s">
        <v>66</v>
      </c>
      <c r="L75" s="22"/>
      <c r="M75" s="22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15">
        <v>5</v>
      </c>
    </row>
    <row r="76" spans="3:41" s="15" customFormat="1" x14ac:dyDescent="0.3">
      <c r="C76" s="22" t="s">
        <v>222</v>
      </c>
      <c r="D76" s="22"/>
      <c r="E76" s="22" t="str">
        <f>LEFT(C128,5)&amp;"*"</f>
        <v>T-HGT*</v>
      </c>
      <c r="F76" s="22"/>
      <c r="G76" s="22"/>
      <c r="H76" s="22" t="str">
        <f>H74</f>
        <v>TRAF</v>
      </c>
      <c r="I76" s="22"/>
      <c r="J76" s="15">
        <v>2018</v>
      </c>
      <c r="K76" s="15" t="s">
        <v>66</v>
      </c>
      <c r="L76" s="22">
        <v>-1</v>
      </c>
      <c r="M76" s="22" t="s">
        <v>226</v>
      </c>
      <c r="N76" s="59">
        <f>ROUNDUP(C210/C212,3)</f>
        <v>0.876</v>
      </c>
      <c r="O76" s="59">
        <f t="shared" ref="O76:AN76" si="21">ROUNDUP(D210/D212,3)</f>
        <v>0.876</v>
      </c>
      <c r="P76" s="59">
        <f t="shared" si="21"/>
        <v>0.876</v>
      </c>
      <c r="Q76" s="59">
        <f t="shared" si="21"/>
        <v>0.876</v>
      </c>
      <c r="R76" s="59">
        <f t="shared" si="21"/>
        <v>0.876</v>
      </c>
      <c r="S76" s="59">
        <f t="shared" si="21"/>
        <v>0.876</v>
      </c>
      <c r="T76" s="59">
        <f t="shared" si="21"/>
        <v>0.876</v>
      </c>
      <c r="U76" s="59">
        <f t="shared" si="21"/>
        <v>0.876</v>
      </c>
      <c r="V76" s="59">
        <f t="shared" si="21"/>
        <v>0.876</v>
      </c>
      <c r="W76" s="59">
        <f t="shared" si="21"/>
        <v>0.876</v>
      </c>
      <c r="X76" s="59">
        <f t="shared" si="21"/>
        <v>0.876</v>
      </c>
      <c r="Y76" s="59">
        <f t="shared" si="21"/>
        <v>0.876</v>
      </c>
      <c r="Z76" s="59">
        <f t="shared" si="21"/>
        <v>0.876</v>
      </c>
      <c r="AA76" s="59">
        <f t="shared" si="21"/>
        <v>0.876</v>
      </c>
      <c r="AB76" s="59">
        <f t="shared" si="21"/>
        <v>0.876</v>
      </c>
      <c r="AC76" s="59">
        <f t="shared" si="21"/>
        <v>0.876</v>
      </c>
      <c r="AD76" s="59">
        <f t="shared" si="21"/>
        <v>0.876</v>
      </c>
      <c r="AE76" s="59">
        <f t="shared" si="21"/>
        <v>0.876</v>
      </c>
      <c r="AF76" s="59">
        <f t="shared" si="21"/>
        <v>0.876</v>
      </c>
      <c r="AG76" s="59">
        <f t="shared" si="21"/>
        <v>0.876</v>
      </c>
      <c r="AH76" s="59">
        <f t="shared" si="21"/>
        <v>0.876</v>
      </c>
      <c r="AI76" s="59">
        <f t="shared" si="21"/>
        <v>0.876</v>
      </c>
      <c r="AJ76" s="59">
        <f t="shared" si="21"/>
        <v>0.876</v>
      </c>
      <c r="AK76" s="59">
        <f t="shared" si="21"/>
        <v>0.876</v>
      </c>
      <c r="AL76" s="59">
        <f t="shared" si="21"/>
        <v>0.876</v>
      </c>
      <c r="AM76" s="59">
        <f t="shared" si="21"/>
        <v>0.876</v>
      </c>
      <c r="AN76" s="59">
        <f t="shared" si="21"/>
        <v>0.876</v>
      </c>
      <c r="AO76" s="70">
        <v>0</v>
      </c>
    </row>
    <row r="77" spans="3:41" s="15" customFormat="1" x14ac:dyDescent="0.3">
      <c r="C77" s="22"/>
      <c r="D77" s="22"/>
      <c r="E77" s="22"/>
      <c r="F77" s="22"/>
      <c r="G77" s="22"/>
      <c r="H77" s="22"/>
      <c r="I77" s="22"/>
      <c r="J77" s="15">
        <v>0</v>
      </c>
      <c r="K77" s="15" t="s">
        <v>66</v>
      </c>
      <c r="L77" s="22"/>
      <c r="M77" s="22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15">
        <v>5</v>
      </c>
    </row>
    <row r="78" spans="3:41" s="15" customFormat="1" x14ac:dyDescent="0.3">
      <c r="C78" s="22" t="s">
        <v>223</v>
      </c>
      <c r="D78" s="22"/>
      <c r="E78" s="15" t="str">
        <f>LEFT(C129,5)&amp;"*"</f>
        <v>T-GTR*</v>
      </c>
      <c r="F78" s="22"/>
      <c r="G78" s="22"/>
      <c r="H78" s="22" t="str">
        <f>H76</f>
        <v>TRAF</v>
      </c>
      <c r="I78" s="22"/>
      <c r="J78" s="22">
        <v>2018</v>
      </c>
      <c r="K78" s="22" t="s">
        <v>66</v>
      </c>
      <c r="L78" s="22">
        <v>-1</v>
      </c>
      <c r="M78" s="22" t="s">
        <v>227</v>
      </c>
      <c r="N78" s="59">
        <f>C211/C212</f>
        <v>7.6746680880972545E-6</v>
      </c>
      <c r="O78" s="59">
        <f t="shared" ref="O78:AN78" si="22">D211/D212</f>
        <v>0</v>
      </c>
      <c r="P78" s="59">
        <f t="shared" si="22"/>
        <v>1.0824487944998058E-5</v>
      </c>
      <c r="Q78" s="59">
        <f t="shared" si="22"/>
        <v>0</v>
      </c>
      <c r="R78" s="59">
        <f t="shared" si="22"/>
        <v>0</v>
      </c>
      <c r="S78" s="59">
        <f t="shared" si="22"/>
        <v>0</v>
      </c>
      <c r="T78" s="59">
        <f t="shared" si="22"/>
        <v>0</v>
      </c>
      <c r="U78" s="59">
        <f t="shared" si="22"/>
        <v>0</v>
      </c>
      <c r="V78" s="59">
        <f t="shared" si="22"/>
        <v>2.2439420734313278E-5</v>
      </c>
      <c r="W78" s="59">
        <f t="shared" si="22"/>
        <v>0</v>
      </c>
      <c r="X78" s="59">
        <f t="shared" si="22"/>
        <v>0</v>
      </c>
      <c r="Y78" s="59">
        <f t="shared" si="22"/>
        <v>0</v>
      </c>
      <c r="Z78" s="59">
        <f t="shared" si="22"/>
        <v>0</v>
      </c>
      <c r="AA78" s="59">
        <f t="shared" si="22"/>
        <v>0</v>
      </c>
      <c r="AB78" s="59">
        <f t="shared" si="22"/>
        <v>0</v>
      </c>
      <c r="AC78" s="59">
        <f t="shared" si="22"/>
        <v>0</v>
      </c>
      <c r="AD78" s="59">
        <f t="shared" si="22"/>
        <v>0</v>
      </c>
      <c r="AE78" s="59">
        <f t="shared" si="22"/>
        <v>0</v>
      </c>
      <c r="AF78" s="59">
        <f t="shared" si="22"/>
        <v>4.3542453277533046E-5</v>
      </c>
      <c r="AG78" s="59">
        <f t="shared" si="22"/>
        <v>0</v>
      </c>
      <c r="AH78" s="59">
        <f t="shared" si="22"/>
        <v>0</v>
      </c>
      <c r="AI78" s="59">
        <f t="shared" si="22"/>
        <v>1.1366467062496786E-4</v>
      </c>
      <c r="AJ78" s="59">
        <f t="shared" si="22"/>
        <v>0</v>
      </c>
      <c r="AK78" s="59">
        <f t="shared" si="22"/>
        <v>0</v>
      </c>
      <c r="AL78" s="59">
        <f t="shared" si="22"/>
        <v>0</v>
      </c>
      <c r="AM78" s="59">
        <f t="shared" si="22"/>
        <v>0</v>
      </c>
      <c r="AN78" s="59">
        <f t="shared" si="22"/>
        <v>0</v>
      </c>
      <c r="AO78" s="70">
        <v>0</v>
      </c>
    </row>
    <row r="79" spans="3:41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20" t="s">
        <v>66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</row>
    <row r="80" spans="3:41" s="15" customFormat="1" x14ac:dyDescent="0.3">
      <c r="C80" s="22"/>
      <c r="D80" s="22"/>
      <c r="E80" s="22"/>
      <c r="F80" s="22"/>
      <c r="G80" s="22"/>
      <c r="H80" s="22"/>
      <c r="I80" s="22"/>
      <c r="J80" s="3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55">
        <f t="shared" ref="N81:AN81" si="23">SUM(N72:N78)</f>
        <v>1.001007674668088</v>
      </c>
      <c r="O81" s="55">
        <f t="shared" si="23"/>
        <v>1.0009999999999999</v>
      </c>
      <c r="P81" s="55">
        <f t="shared" si="23"/>
        <v>1.001010824487945</v>
      </c>
      <c r="Q81" s="55">
        <f t="shared" si="23"/>
        <v>1.0009999999999999</v>
      </c>
      <c r="R81" s="55">
        <f t="shared" si="23"/>
        <v>1.0009999999999999</v>
      </c>
      <c r="S81" s="55">
        <f t="shared" si="23"/>
        <v>1.0009999999999999</v>
      </c>
      <c r="T81" s="55">
        <f t="shared" si="23"/>
        <v>1.0009999999999999</v>
      </c>
      <c r="U81" s="55">
        <f t="shared" si="23"/>
        <v>1.0009999999999999</v>
      </c>
      <c r="V81" s="55">
        <f t="shared" si="23"/>
        <v>1.0010224394207341</v>
      </c>
      <c r="W81" s="55">
        <f t="shared" si="23"/>
        <v>1.0009999999999999</v>
      </c>
      <c r="X81" s="55">
        <f t="shared" si="23"/>
        <v>1.0009999999999999</v>
      </c>
      <c r="Y81" s="55">
        <f t="shared" si="23"/>
        <v>1.0009999999999999</v>
      </c>
      <c r="Z81" s="55">
        <f t="shared" si="23"/>
        <v>1.0009999999999999</v>
      </c>
      <c r="AA81" s="55">
        <f t="shared" si="23"/>
        <v>1.0009999999999999</v>
      </c>
      <c r="AB81" s="55">
        <f t="shared" si="23"/>
        <v>1.0009999999999999</v>
      </c>
      <c r="AC81" s="55">
        <f t="shared" si="23"/>
        <v>1.0009999999999999</v>
      </c>
      <c r="AD81" s="55">
        <f t="shared" si="23"/>
        <v>1.0009999999999999</v>
      </c>
      <c r="AE81" s="55">
        <f t="shared" si="23"/>
        <v>1.0009999999999999</v>
      </c>
      <c r="AF81" s="55">
        <f t="shared" si="23"/>
        <v>1.0010435424532773</v>
      </c>
      <c r="AG81" s="55">
        <f t="shared" si="23"/>
        <v>1.0009999999999999</v>
      </c>
      <c r="AH81" s="55">
        <f t="shared" si="23"/>
        <v>1.0009999999999999</v>
      </c>
      <c r="AI81" s="55">
        <f t="shared" si="23"/>
        <v>1.0011136646706249</v>
      </c>
      <c r="AJ81" s="55">
        <f t="shared" si="23"/>
        <v>1.0009999999999999</v>
      </c>
      <c r="AK81" s="55">
        <f t="shared" si="23"/>
        <v>1.0009999999999999</v>
      </c>
      <c r="AL81" s="55">
        <f t="shared" si="23"/>
        <v>1.0009999999999999</v>
      </c>
      <c r="AM81" s="55">
        <f t="shared" si="23"/>
        <v>1.0009999999999999</v>
      </c>
      <c r="AN81" s="55">
        <f t="shared" si="23"/>
        <v>1.0009999999999999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3:41" s="15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3:41" s="15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3:41" s="15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3:41" s="15" customFormat="1" x14ac:dyDescent="0.3">
      <c r="C86" s="22"/>
      <c r="D86" s="22"/>
      <c r="E86" s="22"/>
      <c r="F86" s="22"/>
      <c r="G86" s="22"/>
      <c r="H86" s="22"/>
      <c r="I86" s="22"/>
      <c r="J86" s="3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3:41" s="15" customFormat="1" x14ac:dyDescent="0.3">
      <c r="C87" s="22"/>
      <c r="D87" s="22"/>
      <c r="E87" s="22"/>
      <c r="F87" s="22"/>
      <c r="G87" s="22"/>
      <c r="H87" s="22"/>
      <c r="I87" s="22"/>
      <c r="J87" s="3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95" spans="3:41" ht="21" x14ac:dyDescent="0.4">
      <c r="C95" s="38" t="s">
        <v>117</v>
      </c>
      <c r="D95" s="38"/>
      <c r="E95" s="38"/>
      <c r="F95" s="38"/>
      <c r="G95" s="38"/>
      <c r="H95" s="38"/>
      <c r="I95" s="15"/>
      <c r="J95" s="15"/>
      <c r="K95" s="15"/>
    </row>
    <row r="96" spans="3:41" ht="15" thickBot="1" x14ac:dyDescent="0.35">
      <c r="C96" s="31" t="s">
        <v>118</v>
      </c>
      <c r="D96" s="31" t="s">
        <v>119</v>
      </c>
      <c r="E96" s="31"/>
      <c r="F96" s="31"/>
      <c r="G96" s="31"/>
      <c r="H96" s="31"/>
      <c r="I96" s="15"/>
      <c r="J96" s="15"/>
      <c r="K96" s="15"/>
    </row>
    <row r="97" spans="3:11" x14ac:dyDescent="0.3">
      <c r="C97" s="32" t="s">
        <v>120</v>
      </c>
      <c r="D97" s="32"/>
      <c r="E97" s="32"/>
      <c r="F97" s="32"/>
      <c r="G97" s="32"/>
      <c r="H97" s="32"/>
      <c r="I97" s="15"/>
      <c r="J97" s="15"/>
      <c r="K97" s="15"/>
    </row>
    <row r="98" spans="3:11" x14ac:dyDescent="0.3">
      <c r="C98" s="33" t="s">
        <v>121</v>
      </c>
      <c r="D98" s="33"/>
      <c r="E98" s="33"/>
      <c r="F98" s="33"/>
      <c r="G98" s="33"/>
      <c r="H98" s="33"/>
      <c r="I98" s="15"/>
      <c r="J98" s="15"/>
      <c r="K98" s="15"/>
    </row>
    <row r="99" spans="3:11" x14ac:dyDescent="0.3">
      <c r="C99" s="34" t="s">
        <v>122</v>
      </c>
      <c r="D99" s="34" t="s">
        <v>123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34" t="s">
        <v>124</v>
      </c>
      <c r="D100" s="34" t="s">
        <v>125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33" t="s">
        <v>126</v>
      </c>
      <c r="D101" s="33"/>
      <c r="E101" s="33"/>
      <c r="F101" s="33"/>
      <c r="G101" s="33"/>
      <c r="H101" s="33"/>
      <c r="I101" s="15"/>
      <c r="J101" s="15"/>
      <c r="K101" s="15"/>
    </row>
    <row r="102" spans="3:11" x14ac:dyDescent="0.3">
      <c r="C102" s="34" t="s">
        <v>127</v>
      </c>
      <c r="D102" s="34" t="s">
        <v>128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33" t="s">
        <v>129</v>
      </c>
      <c r="D103" s="33"/>
      <c r="E103" s="33"/>
      <c r="F103" s="33"/>
      <c r="G103" s="33"/>
      <c r="H103" s="33"/>
      <c r="I103" s="15"/>
      <c r="J103" s="15"/>
      <c r="K103" s="15"/>
    </row>
    <row r="104" spans="3:11" x14ac:dyDescent="0.3">
      <c r="C104" s="34" t="s">
        <v>130</v>
      </c>
      <c r="D104" s="34" t="s">
        <v>131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34" t="s">
        <v>132</v>
      </c>
      <c r="D105" s="34" t="s">
        <v>133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34" t="s">
        <v>134</v>
      </c>
      <c r="D106" s="34" t="s">
        <v>135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34" t="s">
        <v>136</v>
      </c>
      <c r="D107" s="34" t="s">
        <v>137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34" t="s">
        <v>138</v>
      </c>
      <c r="D108" s="34" t="s">
        <v>139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34" t="s">
        <v>140</v>
      </c>
      <c r="D109" s="34" t="s">
        <v>141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34" t="s">
        <v>142</v>
      </c>
      <c r="D110" s="34" t="s">
        <v>143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34" t="s">
        <v>144</v>
      </c>
      <c r="D111" s="34" t="s">
        <v>145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34" t="s">
        <v>146</v>
      </c>
      <c r="D112" s="34" t="s">
        <v>147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33" t="s">
        <v>148</v>
      </c>
      <c r="D113" s="33"/>
      <c r="E113" s="33"/>
      <c r="F113" s="33"/>
      <c r="G113" s="33"/>
      <c r="H113" s="33"/>
      <c r="I113" s="15"/>
      <c r="J113" s="15"/>
      <c r="K113" s="15"/>
    </row>
    <row r="114" spans="3:11" x14ac:dyDescent="0.3">
      <c r="C114" s="34" t="s">
        <v>149</v>
      </c>
      <c r="D114" s="34" t="s">
        <v>150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151</v>
      </c>
      <c r="D115" s="34" t="s">
        <v>152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153</v>
      </c>
      <c r="D116" s="34" t="s">
        <v>154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3" t="s">
        <v>155</v>
      </c>
      <c r="D117" s="33"/>
      <c r="E117" s="33"/>
      <c r="F117" s="33"/>
      <c r="G117" s="33"/>
      <c r="H117" s="33"/>
      <c r="I117" s="15"/>
      <c r="J117" s="15"/>
      <c r="K117" s="15"/>
    </row>
    <row r="118" spans="3:11" x14ac:dyDescent="0.3">
      <c r="C118" s="34" t="s">
        <v>156</v>
      </c>
      <c r="D118" s="34" t="s">
        <v>157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3" t="s">
        <v>158</v>
      </c>
      <c r="D119" s="33"/>
      <c r="E119" s="33"/>
      <c r="F119" s="33"/>
      <c r="G119" s="33"/>
      <c r="H119" s="33"/>
      <c r="I119" s="15"/>
      <c r="J119" s="15"/>
      <c r="K119" s="15"/>
    </row>
    <row r="120" spans="3:11" x14ac:dyDescent="0.3">
      <c r="C120" s="34" t="s">
        <v>159</v>
      </c>
      <c r="D120" s="34" t="s">
        <v>160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161</v>
      </c>
      <c r="D121" s="34" t="s">
        <v>162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34" t="s">
        <v>163</v>
      </c>
      <c r="D122" s="34" t="s">
        <v>164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35" t="s">
        <v>165</v>
      </c>
      <c r="D123" s="35"/>
      <c r="E123" s="35"/>
      <c r="F123" s="35"/>
      <c r="G123" s="35"/>
      <c r="H123" s="35"/>
      <c r="I123" s="15"/>
      <c r="J123" s="15"/>
      <c r="K123" s="15"/>
    </row>
    <row r="124" spans="3:11" x14ac:dyDescent="0.3">
      <c r="C124" s="33" t="s">
        <v>166</v>
      </c>
      <c r="D124" s="33"/>
      <c r="E124" s="33"/>
      <c r="F124" s="33"/>
      <c r="G124" s="33"/>
      <c r="H124" s="33"/>
      <c r="I124" s="15"/>
      <c r="J124" s="15"/>
      <c r="K124" s="15"/>
    </row>
    <row r="125" spans="3:11" x14ac:dyDescent="0.3">
      <c r="C125" s="34" t="s">
        <v>167</v>
      </c>
      <c r="D125" s="34" t="s">
        <v>168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4" t="s">
        <v>216</v>
      </c>
      <c r="D126" s="34" t="s">
        <v>217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34" t="s">
        <v>218</v>
      </c>
      <c r="D127" s="34" t="s">
        <v>219</v>
      </c>
    </row>
    <row r="128" spans="3:11" s="15" customFormat="1" x14ac:dyDescent="0.3">
      <c r="C128" s="34" t="s">
        <v>169</v>
      </c>
      <c r="D128" s="34" t="s">
        <v>170</v>
      </c>
    </row>
    <row r="129" spans="1:30" ht="15" thickBot="1" x14ac:dyDescent="0.35">
      <c r="C129" s="34" t="s">
        <v>171</v>
      </c>
      <c r="D129" s="34" t="s">
        <v>172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35" t="s">
        <v>173</v>
      </c>
      <c r="D130" s="35"/>
      <c r="E130" s="35"/>
      <c r="F130" s="35"/>
      <c r="G130" s="35"/>
      <c r="H130" s="35"/>
      <c r="I130" s="15"/>
      <c r="J130" s="15"/>
      <c r="K130" s="15"/>
    </row>
    <row r="131" spans="1:30" x14ac:dyDescent="0.3">
      <c r="C131" s="34" t="s">
        <v>174</v>
      </c>
      <c r="D131" s="34" t="s">
        <v>175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34" t="s">
        <v>176</v>
      </c>
      <c r="D132" s="34" t="s">
        <v>177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34" t="s">
        <v>178</v>
      </c>
      <c r="D133" s="34" t="s">
        <v>179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35" t="s">
        <v>180</v>
      </c>
      <c r="D134" s="35"/>
      <c r="E134" s="35"/>
      <c r="F134" s="35"/>
      <c r="G134" s="35"/>
      <c r="H134" s="35"/>
      <c r="I134" s="15"/>
      <c r="J134" s="15"/>
      <c r="K134" s="15"/>
    </row>
    <row r="135" spans="1:30" x14ac:dyDescent="0.3">
      <c r="C135" s="34" t="s">
        <v>181</v>
      </c>
      <c r="D135" s="34" t="s">
        <v>182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36" t="s">
        <v>183</v>
      </c>
      <c r="D136" s="36" t="s">
        <v>184</v>
      </c>
      <c r="E136" s="39"/>
      <c r="F136" s="39"/>
      <c r="G136" s="39"/>
      <c r="H136" s="39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0" t="s">
        <v>185</v>
      </c>
      <c r="D139" s="40" t="s">
        <v>186</v>
      </c>
      <c r="E139" s="40" t="s">
        <v>187</v>
      </c>
      <c r="F139" s="40" t="s">
        <v>188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189</v>
      </c>
      <c r="D140" s="15" t="s">
        <v>190</v>
      </c>
      <c r="E140" s="41" t="s">
        <v>62</v>
      </c>
      <c r="F140" s="15" t="s">
        <v>191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192</v>
      </c>
      <c r="D141" s="15" t="s">
        <v>193</v>
      </c>
      <c r="E141" s="41" t="s">
        <v>63</v>
      </c>
      <c r="F141" s="15" t="s">
        <v>191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39" t="s">
        <v>194</v>
      </c>
      <c r="D142" s="39" t="s">
        <v>195</v>
      </c>
      <c r="E142" s="42" t="s">
        <v>64</v>
      </c>
      <c r="F142" s="39" t="s">
        <v>191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43" t="s">
        <v>196</v>
      </c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0" t="s">
        <v>196</v>
      </c>
      <c r="D146" s="40" t="s">
        <v>197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198</v>
      </c>
      <c r="D147" s="15" t="s">
        <v>199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201</v>
      </c>
      <c r="D149" s="15" t="s">
        <v>202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204</v>
      </c>
      <c r="D151" s="15" t="s">
        <v>205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206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207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39"/>
      <c r="D154" s="39" t="s">
        <v>208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44" t="s">
        <v>209</v>
      </c>
      <c r="B157" s="44"/>
      <c r="C157" s="44"/>
      <c r="D157" s="44"/>
      <c r="E157" s="4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45" t="s">
        <v>210</v>
      </c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15"/>
    </row>
    <row r="160" spans="1:30" x14ac:dyDescent="0.3">
      <c r="A160" s="47" t="s">
        <v>196</v>
      </c>
      <c r="B160" s="47" t="s">
        <v>197</v>
      </c>
      <c r="C160" s="48" t="s">
        <v>84</v>
      </c>
      <c r="D160" s="48" t="s">
        <v>90</v>
      </c>
      <c r="E160" s="48" t="s">
        <v>95</v>
      </c>
      <c r="F160" s="48" t="s">
        <v>98</v>
      </c>
      <c r="G160" s="48" t="s">
        <v>99</v>
      </c>
      <c r="H160" s="48" t="s">
        <v>100</v>
      </c>
      <c r="I160" s="48" t="s">
        <v>103</v>
      </c>
      <c r="J160" s="48" t="s">
        <v>104</v>
      </c>
      <c r="K160" s="48" t="s">
        <v>106</v>
      </c>
      <c r="L160" s="48" t="s">
        <v>108</v>
      </c>
      <c r="M160" s="48" t="s">
        <v>113</v>
      </c>
      <c r="N160" s="48" t="s">
        <v>114</v>
      </c>
      <c r="O160" s="48" t="s">
        <v>115</v>
      </c>
      <c r="P160" s="48" t="s">
        <v>92</v>
      </c>
      <c r="Q160" s="48" t="s">
        <v>93</v>
      </c>
      <c r="R160" s="48" t="s">
        <v>97</v>
      </c>
      <c r="S160" s="48" t="s">
        <v>102</v>
      </c>
      <c r="T160" s="48" t="s">
        <v>111</v>
      </c>
      <c r="U160" s="48" t="s">
        <v>112</v>
      </c>
      <c r="V160" s="48" t="s">
        <v>96</v>
      </c>
      <c r="W160" s="48" t="s">
        <v>101</v>
      </c>
      <c r="X160" s="48" t="s">
        <v>105</v>
      </c>
      <c r="Y160" s="48" t="s">
        <v>109</v>
      </c>
      <c r="Z160" s="48" t="s">
        <v>110</v>
      </c>
      <c r="AA160" s="48" t="s">
        <v>91</v>
      </c>
      <c r="AB160" s="48" t="s">
        <v>94</v>
      </c>
      <c r="AC160" s="48" t="s">
        <v>107</v>
      </c>
      <c r="AD160" s="15"/>
    </row>
    <row r="161" spans="1:30" x14ac:dyDescent="0.3">
      <c r="A161" s="46" t="s">
        <v>198</v>
      </c>
      <c r="B161" s="46" t="s">
        <v>199</v>
      </c>
      <c r="C161" s="49">
        <v>0.32377983784854231</v>
      </c>
      <c r="D161" s="49">
        <v>0.29539615700051852</v>
      </c>
      <c r="E161" s="49">
        <v>0.34966256439645477</v>
      </c>
      <c r="F161" s="49">
        <v>0.31311359703458036</v>
      </c>
      <c r="G161" s="49">
        <v>0.30099430857485032</v>
      </c>
      <c r="H161" s="49">
        <v>0.32585784427063491</v>
      </c>
      <c r="I161" s="49">
        <v>0.31296089693181006</v>
      </c>
      <c r="J161" s="49">
        <v>0.34414959934244926</v>
      </c>
      <c r="K161" s="49">
        <v>0.31640567871855385</v>
      </c>
      <c r="L161" s="49">
        <v>0.30551897544605799</v>
      </c>
      <c r="M161" s="49">
        <v>0.30690900126975923</v>
      </c>
      <c r="N161" s="49">
        <v>0.29742024558167873</v>
      </c>
      <c r="O161" s="49">
        <v>0.31985079986061538</v>
      </c>
      <c r="P161" s="49">
        <v>0.30317740338092081</v>
      </c>
      <c r="Q161" s="49">
        <v>0.32755819451934742</v>
      </c>
      <c r="R161" s="49">
        <v>0.29108733491927802</v>
      </c>
      <c r="S161" s="49">
        <v>0.32210907481657336</v>
      </c>
      <c r="T161" s="49">
        <v>0.28924149649685427</v>
      </c>
      <c r="U161" s="49">
        <v>0.31716332192128543</v>
      </c>
      <c r="V161" s="49">
        <v>0.31520515014132622</v>
      </c>
      <c r="W161" s="49">
        <v>0.30543827437637427</v>
      </c>
      <c r="X161" s="49">
        <v>0.29765342162432462</v>
      </c>
      <c r="Y161" s="49">
        <v>0.28141024531167946</v>
      </c>
      <c r="Z161" s="49">
        <v>0.32408712009988533</v>
      </c>
      <c r="AA161" s="49">
        <v>0.33773511822059504</v>
      </c>
      <c r="AB161" s="49">
        <v>0.36384480991771728</v>
      </c>
      <c r="AC161" s="49">
        <v>0.29253128431407999</v>
      </c>
      <c r="AD161" s="15"/>
    </row>
    <row r="162" spans="1:30" x14ac:dyDescent="0.3">
      <c r="A162" s="46"/>
      <c r="B162" s="46" t="s">
        <v>200</v>
      </c>
      <c r="C162" s="56">
        <v>5.3963306308090382E-2</v>
      </c>
      <c r="D162" s="49">
        <v>4.9232692833419758E-2</v>
      </c>
      <c r="E162" s="49">
        <v>5.8277094066075792E-2</v>
      </c>
      <c r="F162" s="49">
        <v>5.2185599505763403E-2</v>
      </c>
      <c r="G162" s="49">
        <v>5.016571809580838E-2</v>
      </c>
      <c r="H162" s="49">
        <v>5.4309640711772487E-2</v>
      </c>
      <c r="I162" s="49">
        <v>5.216014948863501E-2</v>
      </c>
      <c r="J162" s="49">
        <v>5.7358266557074891E-2</v>
      </c>
      <c r="K162" s="49">
        <v>5.2734279786425649E-2</v>
      </c>
      <c r="L162" s="49">
        <v>5.0919829241009663E-2</v>
      </c>
      <c r="M162" s="49">
        <v>5.1151500211626538E-2</v>
      </c>
      <c r="N162" s="49">
        <v>4.95700409302798E-2</v>
      </c>
      <c r="O162" s="49">
        <v>5.3308466643435894E-2</v>
      </c>
      <c r="P162" s="49">
        <v>5.052956723015347E-2</v>
      </c>
      <c r="Q162" s="49">
        <v>5.459303241989124E-2</v>
      </c>
      <c r="R162" s="49">
        <v>4.8514555819879672E-2</v>
      </c>
      <c r="S162" s="49">
        <v>5.3684845802762227E-2</v>
      </c>
      <c r="T162" s="49">
        <v>4.8206916082809047E-2</v>
      </c>
      <c r="U162" s="49">
        <v>5.2860553653547575E-2</v>
      </c>
      <c r="V162" s="49">
        <v>5.2534191690221041E-2</v>
      </c>
      <c r="W162" s="49">
        <v>5.0906379062729046E-2</v>
      </c>
      <c r="X162" s="49">
        <v>4.9608903604054101E-2</v>
      </c>
      <c r="Y162" s="49">
        <v>4.690170755194658E-2</v>
      </c>
      <c r="Z162" s="49">
        <v>5.4014520016647569E-2</v>
      </c>
      <c r="AA162" s="49">
        <v>5.6289186370099165E-2</v>
      </c>
      <c r="AB162" s="49">
        <v>6.064080165295288E-2</v>
      </c>
      <c r="AC162" s="49">
        <v>4.8755214052346667E-2</v>
      </c>
      <c r="AD162" s="15"/>
    </row>
    <row r="163" spans="1:30" x14ac:dyDescent="0.3">
      <c r="A163" s="46" t="s">
        <v>201</v>
      </c>
      <c r="B163" s="46" t="s">
        <v>202</v>
      </c>
      <c r="C163" s="50">
        <v>1.2024577456126329E-3</v>
      </c>
      <c r="D163" s="49">
        <v>8.4181954391599476E-4</v>
      </c>
      <c r="E163" s="49">
        <v>1.4736843073167786E-3</v>
      </c>
      <c r="F163" s="49">
        <v>1.3698908311171865E-3</v>
      </c>
      <c r="G163" s="49">
        <v>9.8425388735709995E-4</v>
      </c>
      <c r="H163" s="49">
        <v>6.2421004942624992E-4</v>
      </c>
      <c r="I163" s="49">
        <v>1.2422933671109623E-3</v>
      </c>
      <c r="J163" s="49">
        <v>8.6646068484003841E-4</v>
      </c>
      <c r="K163" s="49">
        <v>1.3159890714686659E-3</v>
      </c>
      <c r="L163" s="49">
        <v>1.2716318220191991E-3</v>
      </c>
      <c r="M163" s="49">
        <v>1.1218737998245681E-3</v>
      </c>
      <c r="N163" s="49">
        <v>1.2891857705150252E-3</v>
      </c>
      <c r="O163" s="49">
        <v>1.4574437703184118E-3</v>
      </c>
      <c r="P163" s="49">
        <v>1.2419671387040388E-3</v>
      </c>
      <c r="Q163" s="49">
        <v>1.4684396048311016E-3</v>
      </c>
      <c r="R163" s="49">
        <v>9.5921086863546602E-4</v>
      </c>
      <c r="S163" s="49">
        <v>1.0725657999581929E-3</v>
      </c>
      <c r="T163" s="49">
        <v>1.1764845294377178E-3</v>
      </c>
      <c r="U163" s="49">
        <v>1.3287962602263445E-3</v>
      </c>
      <c r="V163" s="49">
        <v>7.9269582890742734E-4</v>
      </c>
      <c r="W163" s="49">
        <v>0</v>
      </c>
      <c r="X163" s="49">
        <v>7.4007830335184128E-4</v>
      </c>
      <c r="Y163" s="49">
        <v>7.0738302217035411E-4</v>
      </c>
      <c r="Z163" s="49">
        <v>8.0234115950314402E-4</v>
      </c>
      <c r="AA163" s="49">
        <v>7.1933080869381386E-4</v>
      </c>
      <c r="AB163" s="49">
        <v>7.4164409782466955E-4</v>
      </c>
      <c r="AC163" s="49">
        <v>7.7316749378532367E-4</v>
      </c>
      <c r="AD163" s="15"/>
    </row>
    <row r="164" spans="1:30" x14ac:dyDescent="0.3">
      <c r="A164" s="46"/>
      <c r="B164" s="46" t="s">
        <v>203</v>
      </c>
      <c r="C164" s="49">
        <v>0.51421690231633799</v>
      </c>
      <c r="D164" s="49">
        <v>0.57696936147650701</v>
      </c>
      <c r="E164" s="49">
        <v>0.41519891685215071</v>
      </c>
      <c r="F164" s="49">
        <v>0.53837411623785481</v>
      </c>
      <c r="G164" s="49">
        <v>0.5273035898540861</v>
      </c>
      <c r="H164" s="49">
        <v>0.54428190464659498</v>
      </c>
      <c r="I164" s="49">
        <v>0.54724418926165252</v>
      </c>
      <c r="J164" s="49">
        <v>0.50629481396736598</v>
      </c>
      <c r="K164" s="49">
        <v>0.54969956239724382</v>
      </c>
      <c r="L164" s="49">
        <v>0.54286879912927866</v>
      </c>
      <c r="M164" s="49">
        <v>0.57050800443626981</v>
      </c>
      <c r="N164" s="49">
        <v>0.57834017325166753</v>
      </c>
      <c r="O164" s="49">
        <v>0.54807767476728875</v>
      </c>
      <c r="P164" s="49">
        <v>0.57445550608131724</v>
      </c>
      <c r="Q164" s="49">
        <v>0.54514159019281827</v>
      </c>
      <c r="R164" s="49">
        <v>0.52942173322971142</v>
      </c>
      <c r="S164" s="49">
        <v>0.54890743812317566</v>
      </c>
      <c r="T164" s="49">
        <v>0.57655830557717536</v>
      </c>
      <c r="U164" s="49">
        <v>0.56469028513375741</v>
      </c>
      <c r="V164" s="49">
        <v>0.5314898835087899</v>
      </c>
      <c r="W164" s="49">
        <v>0.5710449216561202</v>
      </c>
      <c r="X164" s="49">
        <v>0.54463316447281129</v>
      </c>
      <c r="Y164" s="49">
        <v>0.60580683229929833</v>
      </c>
      <c r="Z164" s="49">
        <v>0.54575340066281097</v>
      </c>
      <c r="AA164" s="49">
        <v>0.57130392959697351</v>
      </c>
      <c r="AB164" s="49">
        <v>0.56067924597798535</v>
      </c>
      <c r="AC164" s="49">
        <v>0.49285227418620653</v>
      </c>
      <c r="AD164" s="15"/>
    </row>
    <row r="165" spans="1:30" x14ac:dyDescent="0.3">
      <c r="A165" s="46" t="s">
        <v>204</v>
      </c>
      <c r="B165" s="46" t="s">
        <v>205</v>
      </c>
      <c r="C165" s="49">
        <v>1.6399604421517593E-2</v>
      </c>
      <c r="D165" s="49">
        <v>7.4490307781118984E-3</v>
      </c>
      <c r="E165" s="49">
        <v>3.2041705931306341E-2</v>
      </c>
      <c r="F165" s="49">
        <v>1.4142087272297982E-2</v>
      </c>
      <c r="G165" s="49">
        <v>7.8384539751406128E-3</v>
      </c>
      <c r="H165" s="49">
        <v>9.942235039347571E-3</v>
      </c>
      <c r="I165" s="49">
        <v>8.7941712391293846E-3</v>
      </c>
      <c r="J165" s="49">
        <v>1.9167683727598969E-2</v>
      </c>
      <c r="K165" s="49">
        <v>1.9563309645198885E-2</v>
      </c>
      <c r="L165" s="49">
        <v>6.7513932047123726E-3</v>
      </c>
      <c r="M165" s="49">
        <v>1.1912585101328303E-2</v>
      </c>
      <c r="N165" s="49">
        <v>6.2742086519266488E-3</v>
      </c>
      <c r="O165" s="49">
        <v>9.0275647633180547E-3</v>
      </c>
      <c r="P165" s="49">
        <v>1.0257172186811273E-2</v>
      </c>
      <c r="Q165" s="49">
        <v>1.2127565539618518E-2</v>
      </c>
      <c r="R165" s="49">
        <v>1.0185353383353699E-2</v>
      </c>
      <c r="S165" s="49">
        <v>1.2812635692286438E-2</v>
      </c>
      <c r="T165" s="49">
        <v>5.2051948265462115E-3</v>
      </c>
      <c r="U165" s="49">
        <v>8.6226466174633056E-3</v>
      </c>
      <c r="V165" s="49">
        <v>1.3327262086971724E-2</v>
      </c>
      <c r="W165" s="49">
        <v>8.2106842864435349E-3</v>
      </c>
      <c r="X165" s="49">
        <v>7.2036254203120672E-3</v>
      </c>
      <c r="Y165" s="49">
        <v>6.2594387860714779E-3</v>
      </c>
      <c r="Z165" s="49">
        <v>8.5196368293601697E-3</v>
      </c>
      <c r="AA165" s="49">
        <v>8.9112260712667282E-3</v>
      </c>
      <c r="AB165" s="49">
        <v>9.8439085033626087E-3</v>
      </c>
      <c r="AC165" s="49">
        <v>4.1049285439853662E-3</v>
      </c>
      <c r="AD165" s="15"/>
    </row>
    <row r="166" spans="1:30" x14ac:dyDescent="0.3">
      <c r="A166" s="46"/>
      <c r="B166" s="46" t="s">
        <v>206</v>
      </c>
      <c r="C166" s="49">
        <v>8.2740995898888392E-2</v>
      </c>
      <c r="D166" s="49">
        <v>7.0110938367526743E-2</v>
      </c>
      <c r="E166" s="49">
        <v>0.1139689510378053</v>
      </c>
      <c r="F166" s="49">
        <v>8.0814709118386313E-2</v>
      </c>
      <c r="G166" s="49">
        <v>0.11271367561275741</v>
      </c>
      <c r="H166" s="49">
        <v>6.4984165282223824E-2</v>
      </c>
      <c r="I166" s="49">
        <v>7.7598299711661989E-2</v>
      </c>
      <c r="J166" s="49">
        <v>7.216317572067088E-2</v>
      </c>
      <c r="K166" s="49">
        <v>6.0281180381109148E-2</v>
      </c>
      <c r="L166" s="49">
        <v>9.2669371156921962E-2</v>
      </c>
      <c r="M166" s="49">
        <v>5.839703518119168E-2</v>
      </c>
      <c r="N166" s="49">
        <v>6.7106145813932178E-2</v>
      </c>
      <c r="O166" s="49">
        <v>6.8278050195023532E-2</v>
      </c>
      <c r="P166" s="49">
        <v>6.0338383982093263E-2</v>
      </c>
      <c r="Q166" s="49">
        <v>5.9111177723493433E-2</v>
      </c>
      <c r="R166" s="49">
        <v>0.11983181177914175</v>
      </c>
      <c r="S166" s="49">
        <v>6.1413439765244195E-2</v>
      </c>
      <c r="T166" s="49">
        <v>7.9611602487177441E-2</v>
      </c>
      <c r="U166" s="49">
        <v>5.5334396413720018E-2</v>
      </c>
      <c r="V166" s="49">
        <v>8.6650816743783748E-2</v>
      </c>
      <c r="W166" s="49">
        <v>6.4399740618333048E-2</v>
      </c>
      <c r="X166" s="49">
        <v>0.10016080657514609</v>
      </c>
      <c r="Y166" s="49">
        <v>5.8914393028833764E-2</v>
      </c>
      <c r="Z166" s="49">
        <v>6.6822981231792783E-2</v>
      </c>
      <c r="AA166" s="49">
        <v>2.5041208932371696E-2</v>
      </c>
      <c r="AB166" s="49">
        <v>4.2495898501573662E-3</v>
      </c>
      <c r="AC166" s="49">
        <v>0.16098313140959611</v>
      </c>
      <c r="AD166" s="15"/>
    </row>
    <row r="167" spans="1:30" x14ac:dyDescent="0.3">
      <c r="A167" s="46"/>
      <c r="B167" s="46" t="s">
        <v>207</v>
      </c>
      <c r="C167" s="49">
        <v>7.6968954610109105E-3</v>
      </c>
      <c r="D167" s="49">
        <v>0</v>
      </c>
      <c r="E167" s="49">
        <v>2.9377083408890298E-2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15"/>
    </row>
    <row r="168" spans="1:30" x14ac:dyDescent="0.3">
      <c r="A168" s="46"/>
      <c r="B168" s="46" t="s">
        <v>208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15"/>
    </row>
    <row r="169" spans="1:30" x14ac:dyDescent="0.3">
      <c r="A169" s="51"/>
      <c r="B169" s="52" t="s">
        <v>211</v>
      </c>
      <c r="C169" s="53">
        <v>1.0000000000000002</v>
      </c>
      <c r="D169" s="53">
        <v>0.99999999999999978</v>
      </c>
      <c r="E169" s="53">
        <v>0.99999999999999989</v>
      </c>
      <c r="F169" s="53">
        <v>0.99999999999999989</v>
      </c>
      <c r="G169" s="53">
        <v>1</v>
      </c>
      <c r="H169" s="53">
        <v>1</v>
      </c>
      <c r="I169" s="53">
        <v>0.99999999999999989</v>
      </c>
      <c r="J169" s="53">
        <v>1</v>
      </c>
      <c r="K169" s="53">
        <v>1</v>
      </c>
      <c r="L169" s="53">
        <v>0.99999999999999989</v>
      </c>
      <c r="M169" s="53">
        <v>1.0000000000000002</v>
      </c>
      <c r="N169" s="53">
        <v>0.99999999999999989</v>
      </c>
      <c r="O169" s="53">
        <v>1</v>
      </c>
      <c r="P169" s="53">
        <v>1.0000000000000002</v>
      </c>
      <c r="Q169" s="53">
        <v>0.99999999999999989</v>
      </c>
      <c r="R169" s="53">
        <v>1</v>
      </c>
      <c r="S169" s="53">
        <v>1</v>
      </c>
      <c r="T169" s="53">
        <v>1</v>
      </c>
      <c r="U169" s="53">
        <v>1</v>
      </c>
      <c r="V169" s="53">
        <v>1.0000000000000002</v>
      </c>
      <c r="W169" s="53">
        <v>1</v>
      </c>
      <c r="X169" s="53">
        <v>1</v>
      </c>
      <c r="Y169" s="53">
        <v>0.99999999999999989</v>
      </c>
      <c r="Z169" s="53">
        <v>1</v>
      </c>
      <c r="AA169" s="53">
        <v>1</v>
      </c>
      <c r="AB169" s="53">
        <v>1.0000000000000002</v>
      </c>
      <c r="AC169" s="53">
        <v>0.99999999999999989</v>
      </c>
      <c r="AD169" s="15"/>
    </row>
    <row r="170" spans="1:30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15"/>
    </row>
    <row r="171" spans="1:30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15"/>
    </row>
    <row r="172" spans="1:30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15"/>
    </row>
    <row r="173" spans="1:30" ht="15.6" x14ac:dyDescent="0.3">
      <c r="A173" s="45" t="s">
        <v>212</v>
      </c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15"/>
    </row>
    <row r="174" spans="1:30" x14ac:dyDescent="0.3">
      <c r="A174" s="47" t="s">
        <v>196</v>
      </c>
      <c r="B174" s="47" t="s">
        <v>197</v>
      </c>
      <c r="C174" s="48" t="s">
        <v>84</v>
      </c>
      <c r="D174" s="48" t="s">
        <v>90</v>
      </c>
      <c r="E174" s="48" t="s">
        <v>95</v>
      </c>
      <c r="F174" s="48" t="s">
        <v>98</v>
      </c>
      <c r="G174" s="48" t="s">
        <v>99</v>
      </c>
      <c r="H174" s="48" t="s">
        <v>100</v>
      </c>
      <c r="I174" s="48" t="s">
        <v>103</v>
      </c>
      <c r="J174" s="48" t="s">
        <v>104</v>
      </c>
      <c r="K174" s="48" t="s">
        <v>106</v>
      </c>
      <c r="L174" s="48" t="s">
        <v>108</v>
      </c>
      <c r="M174" s="48" t="s">
        <v>113</v>
      </c>
      <c r="N174" s="48" t="s">
        <v>114</v>
      </c>
      <c r="O174" s="48" t="s">
        <v>115</v>
      </c>
      <c r="P174" s="48" t="s">
        <v>92</v>
      </c>
      <c r="Q174" s="48" t="s">
        <v>93</v>
      </c>
      <c r="R174" s="48" t="s">
        <v>97</v>
      </c>
      <c r="S174" s="48" t="s">
        <v>102</v>
      </c>
      <c r="T174" s="48" t="s">
        <v>111</v>
      </c>
      <c r="U174" s="48" t="s">
        <v>112</v>
      </c>
      <c r="V174" s="48" t="s">
        <v>96</v>
      </c>
      <c r="W174" s="48" t="s">
        <v>101</v>
      </c>
      <c r="X174" s="48" t="s">
        <v>105</v>
      </c>
      <c r="Y174" s="48" t="s">
        <v>109</v>
      </c>
      <c r="Z174" s="48" t="s">
        <v>110</v>
      </c>
      <c r="AA174" s="48" t="s">
        <v>91</v>
      </c>
      <c r="AB174" s="48" t="s">
        <v>94</v>
      </c>
      <c r="AC174" s="48" t="s">
        <v>107</v>
      </c>
      <c r="AD174" s="15"/>
    </row>
    <row r="175" spans="1:30" x14ac:dyDescent="0.3">
      <c r="A175" s="46" t="s">
        <v>198</v>
      </c>
      <c r="B175" s="46" t="s">
        <v>199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15"/>
    </row>
    <row r="176" spans="1:30" x14ac:dyDescent="0.3">
      <c r="A176" s="46"/>
      <c r="B176" s="46" t="s">
        <v>200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 t="s">
        <v>201</v>
      </c>
      <c r="B177" s="46" t="s">
        <v>202</v>
      </c>
      <c r="C177" s="50">
        <v>3.2739468688573266E-3</v>
      </c>
      <c r="D177" s="49">
        <v>2.1586268841599747E-3</v>
      </c>
      <c r="E177" s="49">
        <v>4.3137182635283444E-3</v>
      </c>
      <c r="F177" s="49">
        <v>3.6319751739066989E-3</v>
      </c>
      <c r="G177" s="49">
        <v>2.5491869155235955E-3</v>
      </c>
      <c r="H177" s="49">
        <v>1.6941154698507114E-3</v>
      </c>
      <c r="I177" s="49">
        <v>3.2883004760979389E-3</v>
      </c>
      <c r="J177" s="49">
        <v>2.4416088687366478E-3</v>
      </c>
      <c r="K177" s="49">
        <v>3.5159102982178412E-3</v>
      </c>
      <c r="L177" s="49">
        <v>3.3185344885490013E-3</v>
      </c>
      <c r="M177" s="49">
        <v>2.939754742265497E-3</v>
      </c>
      <c r="N177" s="49">
        <v>3.3151523856669103E-3</v>
      </c>
      <c r="O177" s="49">
        <v>3.906666915379246E-3</v>
      </c>
      <c r="P177" s="49">
        <v>3.2306073901205486E-3</v>
      </c>
      <c r="Q177" s="49">
        <v>3.9969766503394092E-3</v>
      </c>
      <c r="R177" s="49">
        <v>2.4423953155841079E-3</v>
      </c>
      <c r="S177" s="49">
        <v>2.8914591982090753E-3</v>
      </c>
      <c r="T177" s="49">
        <v>2.9812499263931389E-3</v>
      </c>
      <c r="U177" s="49">
        <v>3.5441732524901714E-3</v>
      </c>
      <c r="V177" s="49">
        <v>2.1106258862285242E-3</v>
      </c>
      <c r="W177" s="49">
        <v>0</v>
      </c>
      <c r="X177" s="49">
        <v>1.9054783663146626E-3</v>
      </c>
      <c r="Y177" s="49">
        <v>1.7694736792673005E-3</v>
      </c>
      <c r="Z177" s="49">
        <v>2.1690169741061518E-3</v>
      </c>
      <c r="AA177" s="49">
        <v>1.996201699404686E-3</v>
      </c>
      <c r="AB177" s="49">
        <v>2.1678265957034699E-3</v>
      </c>
      <c r="AC177" s="49">
        <v>1.9708873200458749E-3</v>
      </c>
      <c r="AD177" s="15"/>
    </row>
    <row r="178" spans="1:30" x14ac:dyDescent="0.3">
      <c r="A178" s="46"/>
      <c r="B178" s="46" t="s">
        <v>203</v>
      </c>
      <c r="C178" s="49">
        <v>0.83405572391255312</v>
      </c>
      <c r="D178" s="49">
        <v>0.88136996225712338</v>
      </c>
      <c r="E178" s="49">
        <v>0.7240198055510555</v>
      </c>
      <c r="F178" s="49">
        <v>0.85033097733510543</v>
      </c>
      <c r="G178" s="49">
        <v>0.81358360125192186</v>
      </c>
      <c r="H178" s="49">
        <v>0.88000079438796519</v>
      </c>
      <c r="I178" s="49">
        <v>0.86292967512561713</v>
      </c>
      <c r="J178" s="49">
        <v>0.84991917486050839</v>
      </c>
      <c r="K178" s="49">
        <v>0.87489878054676506</v>
      </c>
      <c r="L178" s="49">
        <v>0.84396948853578213</v>
      </c>
      <c r="M178" s="49">
        <v>0.89058577172865516</v>
      </c>
      <c r="N178" s="49">
        <v>0.88596847722847849</v>
      </c>
      <c r="O178" s="49">
        <v>0.87519253516054751</v>
      </c>
      <c r="P178" s="49">
        <v>0.89017909286971042</v>
      </c>
      <c r="Q178" s="49">
        <v>0.88395825319439558</v>
      </c>
      <c r="R178" s="49">
        <v>0.80306472393989703</v>
      </c>
      <c r="S178" s="49">
        <v>0.88153417928289457</v>
      </c>
      <c r="T178" s="49">
        <v>0.87036679499941227</v>
      </c>
      <c r="U178" s="49">
        <v>0.89725064481847272</v>
      </c>
      <c r="V178" s="49">
        <v>0.84303694258501916</v>
      </c>
      <c r="W178" s="49">
        <v>0.88919219682824724</v>
      </c>
      <c r="X178" s="49">
        <v>0.83536706688667051</v>
      </c>
      <c r="Y178" s="49">
        <v>0.90275636290048633</v>
      </c>
      <c r="Z178" s="49">
        <v>0.87891574758893642</v>
      </c>
      <c r="AA178" s="49">
        <v>0.9444737396739924</v>
      </c>
      <c r="AB178" s="49">
        <v>0.97631596747347482</v>
      </c>
      <c r="AC178" s="49">
        <v>0.7484312106638259</v>
      </c>
      <c r="AD178" s="15"/>
    </row>
    <row r="179" spans="1:30" x14ac:dyDescent="0.3">
      <c r="A179" s="46" t="s">
        <v>204</v>
      </c>
      <c r="B179" s="46" t="s">
        <v>205</v>
      </c>
      <c r="C179" s="49">
        <v>2.1905905312439161E-2</v>
      </c>
      <c r="D179" s="49">
        <v>9.3709663140288998E-3</v>
      </c>
      <c r="E179" s="49">
        <v>4.6013893098741668E-2</v>
      </c>
      <c r="F179" s="49">
        <v>1.8394858695029128E-2</v>
      </c>
      <c r="G179" s="49">
        <v>9.9598084318994508E-3</v>
      </c>
      <c r="H179" s="49">
        <v>1.3237997918849932E-2</v>
      </c>
      <c r="I179" s="49">
        <v>1.1420057155050359E-2</v>
      </c>
      <c r="J179" s="49">
        <v>2.6498598054231513E-2</v>
      </c>
      <c r="K179" s="49">
        <v>2.5642116158186581E-2</v>
      </c>
      <c r="L179" s="49">
        <v>8.6437934593511252E-3</v>
      </c>
      <c r="M179" s="49">
        <v>1.5314370184172183E-2</v>
      </c>
      <c r="N179" s="49">
        <v>7.9154020817384443E-3</v>
      </c>
      <c r="O179" s="49">
        <v>1.1871653704006174E-2</v>
      </c>
      <c r="P179" s="49">
        <v>1.3089641552029165E-2</v>
      </c>
      <c r="Q179" s="49">
        <v>1.6194784858342321E-2</v>
      </c>
      <c r="R179" s="49">
        <v>1.272342398540301E-2</v>
      </c>
      <c r="S179" s="49">
        <v>1.6945626580446856E-2</v>
      </c>
      <c r="T179" s="49">
        <v>6.4710564013944778E-3</v>
      </c>
      <c r="U179" s="49">
        <v>1.1282963024401618E-2</v>
      </c>
      <c r="V179" s="49">
        <v>1.7408913059663488E-2</v>
      </c>
      <c r="W179" s="49">
        <v>1.0528920260910977E-2</v>
      </c>
      <c r="X179" s="49">
        <v>9.0992061135074936E-3</v>
      </c>
      <c r="Y179" s="49">
        <v>7.6815860877352945E-3</v>
      </c>
      <c r="Z179" s="49">
        <v>1.129928575321087E-2</v>
      </c>
      <c r="AA179" s="49">
        <v>1.2132191360051241E-2</v>
      </c>
      <c r="AB179" s="49">
        <v>1.4116355738962196E-2</v>
      </c>
      <c r="AC179" s="49">
        <v>5.1335741680296381E-3</v>
      </c>
      <c r="AD179" s="15"/>
    </row>
    <row r="180" spans="1:30" x14ac:dyDescent="0.3">
      <c r="A180" s="46"/>
      <c r="B180" s="46" t="s">
        <v>206</v>
      </c>
      <c r="C180" s="49">
        <v>0.13420523697456904</v>
      </c>
      <c r="D180" s="49">
        <v>0.10710044454468777</v>
      </c>
      <c r="E180" s="49">
        <v>0.19873794082808949</v>
      </c>
      <c r="F180" s="49">
        <v>0.12764218879595873</v>
      </c>
      <c r="G180" s="49">
        <v>0.17390740340065505</v>
      </c>
      <c r="H180" s="49">
        <v>0.10506709222333424</v>
      </c>
      <c r="I180" s="49">
        <v>0.12236196724323453</v>
      </c>
      <c r="J180" s="49">
        <v>0.12114061821652349</v>
      </c>
      <c r="K180" s="49">
        <v>9.5943192996830379E-2</v>
      </c>
      <c r="L180" s="49">
        <v>0.14406818351631784</v>
      </c>
      <c r="M180" s="49">
        <v>9.1160103344907026E-2</v>
      </c>
      <c r="N180" s="49">
        <v>0.10280096830411618</v>
      </c>
      <c r="O180" s="49">
        <v>0.1090291442200671</v>
      </c>
      <c r="P180" s="49">
        <v>9.3500658188139713E-2</v>
      </c>
      <c r="Q180" s="49">
        <v>9.5849985296922749E-2</v>
      </c>
      <c r="R180" s="49">
        <v>0.18176945675911579</v>
      </c>
      <c r="S180" s="49">
        <v>9.8628734938449439E-2</v>
      </c>
      <c r="T180" s="49">
        <v>0.1201808986728002</v>
      </c>
      <c r="U180" s="49">
        <v>8.7922218904635543E-2</v>
      </c>
      <c r="V180" s="49">
        <v>0.13744351846908884</v>
      </c>
      <c r="W180" s="49">
        <v>0.10027888291084175</v>
      </c>
      <c r="X180" s="49">
        <v>0.15362824863350735</v>
      </c>
      <c r="Y180" s="49">
        <v>8.779257733251114E-2</v>
      </c>
      <c r="Z180" s="49">
        <v>0.10761594968374652</v>
      </c>
      <c r="AA180" s="49">
        <v>4.1397867266551647E-2</v>
      </c>
      <c r="AB180" s="49">
        <v>7.3998501918595234E-3</v>
      </c>
      <c r="AC180" s="49">
        <v>0.24446432784809863</v>
      </c>
      <c r="AD180" s="15"/>
    </row>
    <row r="181" spans="1:30" x14ac:dyDescent="0.3">
      <c r="A181" s="46"/>
      <c r="B181" s="46" t="s">
        <v>207</v>
      </c>
      <c r="C181" s="49">
        <v>6.559186931581344E-3</v>
      </c>
      <c r="D181" s="49">
        <v>0</v>
      </c>
      <c r="E181" s="49">
        <v>2.6914642258584892E-2</v>
      </c>
      <c r="F181" s="49">
        <v>0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15"/>
    </row>
    <row r="182" spans="1:30" x14ac:dyDescent="0.3">
      <c r="A182" s="46"/>
      <c r="B182" s="46" t="s">
        <v>208</v>
      </c>
      <c r="C182" s="49">
        <v>0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15"/>
    </row>
    <row r="183" spans="1:30" x14ac:dyDescent="0.3">
      <c r="A183" s="51"/>
      <c r="B183" s="52" t="s">
        <v>211</v>
      </c>
      <c r="C183" s="53">
        <v>1</v>
      </c>
      <c r="D183" s="53">
        <v>1</v>
      </c>
      <c r="E183" s="53">
        <v>0.99999999999999989</v>
      </c>
      <c r="F183" s="53">
        <v>1</v>
      </c>
      <c r="G183" s="53">
        <v>1</v>
      </c>
      <c r="H183" s="53">
        <v>1.0000000000000002</v>
      </c>
      <c r="I183" s="53">
        <v>1</v>
      </c>
      <c r="J183" s="53">
        <v>1</v>
      </c>
      <c r="K183" s="53">
        <v>0.99999999999999989</v>
      </c>
      <c r="L183" s="53">
        <v>1.0000000000000002</v>
      </c>
      <c r="M183" s="53">
        <v>0.99999999999999978</v>
      </c>
      <c r="N183" s="53">
        <v>1</v>
      </c>
      <c r="O183" s="53">
        <v>1</v>
      </c>
      <c r="P183" s="53">
        <v>0.99999999999999989</v>
      </c>
      <c r="Q183" s="53">
        <v>1</v>
      </c>
      <c r="R183" s="53">
        <v>1</v>
      </c>
      <c r="S183" s="53">
        <v>1</v>
      </c>
      <c r="T183" s="53">
        <v>1</v>
      </c>
      <c r="U183" s="53">
        <v>1</v>
      </c>
      <c r="V183" s="53">
        <v>1</v>
      </c>
      <c r="W183" s="53">
        <v>1</v>
      </c>
      <c r="X183" s="53">
        <v>1</v>
      </c>
      <c r="Y183" s="53">
        <v>1</v>
      </c>
      <c r="Z183" s="53">
        <v>0.99999999999999989</v>
      </c>
      <c r="AA183" s="53">
        <v>1</v>
      </c>
      <c r="AB183" s="53">
        <v>1</v>
      </c>
      <c r="AC183" s="53">
        <v>1</v>
      </c>
      <c r="AD183" s="15"/>
    </row>
    <row r="184" spans="1:30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15"/>
    </row>
    <row r="185" spans="1:30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15"/>
    </row>
    <row r="186" spans="1:30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15"/>
    </row>
    <row r="187" spans="1:30" ht="15.6" x14ac:dyDescent="0.3">
      <c r="A187" s="45" t="s">
        <v>213</v>
      </c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15"/>
    </row>
    <row r="188" spans="1:30" x14ac:dyDescent="0.3">
      <c r="A188" s="47" t="s">
        <v>196</v>
      </c>
      <c r="B188" s="47" t="s">
        <v>197</v>
      </c>
      <c r="C188" s="48" t="s">
        <v>84</v>
      </c>
      <c r="D188" s="48" t="s">
        <v>90</v>
      </c>
      <c r="E188" s="48" t="s">
        <v>95</v>
      </c>
      <c r="F188" s="48" t="s">
        <v>98</v>
      </c>
      <c r="G188" s="48" t="s">
        <v>99</v>
      </c>
      <c r="H188" s="48" t="s">
        <v>100</v>
      </c>
      <c r="I188" s="48" t="s">
        <v>103</v>
      </c>
      <c r="J188" s="48" t="s">
        <v>104</v>
      </c>
      <c r="K188" s="48" t="s">
        <v>106</v>
      </c>
      <c r="L188" s="48" t="s">
        <v>108</v>
      </c>
      <c r="M188" s="48" t="s">
        <v>113</v>
      </c>
      <c r="N188" s="48" t="s">
        <v>114</v>
      </c>
      <c r="O188" s="48" t="s">
        <v>115</v>
      </c>
      <c r="P188" s="48" t="s">
        <v>92</v>
      </c>
      <c r="Q188" s="48" t="s">
        <v>93</v>
      </c>
      <c r="R188" s="48" t="s">
        <v>97</v>
      </c>
      <c r="S188" s="48" t="s">
        <v>102</v>
      </c>
      <c r="T188" s="48" t="s">
        <v>111</v>
      </c>
      <c r="U188" s="48" t="s">
        <v>112</v>
      </c>
      <c r="V188" s="48" t="s">
        <v>96</v>
      </c>
      <c r="W188" s="48" t="s">
        <v>101</v>
      </c>
      <c r="X188" s="48" t="s">
        <v>105</v>
      </c>
      <c r="Y188" s="48" t="s">
        <v>109</v>
      </c>
      <c r="Z188" s="48" t="s">
        <v>110</v>
      </c>
      <c r="AA188" s="48" t="s">
        <v>91</v>
      </c>
      <c r="AB188" s="48" t="s">
        <v>94</v>
      </c>
      <c r="AC188" s="48" t="s">
        <v>107</v>
      </c>
      <c r="AD188" s="15"/>
    </row>
    <row r="189" spans="1:30" x14ac:dyDescent="0.3">
      <c r="A189" s="46" t="s">
        <v>198</v>
      </c>
      <c r="B189" s="46" t="s">
        <v>199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15"/>
    </row>
    <row r="190" spans="1:30" x14ac:dyDescent="0.3">
      <c r="A190" s="46"/>
      <c r="B190" s="46" t="s">
        <v>200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 t="s">
        <v>201</v>
      </c>
      <c r="B191" s="46" t="s">
        <v>202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46"/>
      <c r="B192" s="46" t="s">
        <v>203</v>
      </c>
      <c r="C192" s="49">
        <v>0.74108639947108168</v>
      </c>
      <c r="D192" s="49">
        <v>0.79071880912169545</v>
      </c>
      <c r="E192" s="49">
        <v>0.6386131571238467</v>
      </c>
      <c r="F192" s="49">
        <v>0.75580744416441215</v>
      </c>
      <c r="G192" s="49">
        <v>0.71320246300225565</v>
      </c>
      <c r="H192" s="49">
        <v>0.78115676031065473</v>
      </c>
      <c r="I192" s="49">
        <v>0.76642349622098382</v>
      </c>
      <c r="J192" s="49">
        <v>0.74828496387185417</v>
      </c>
      <c r="K192" s="49">
        <v>0.78640329755658556</v>
      </c>
      <c r="L192" s="49">
        <v>0.74588309703681677</v>
      </c>
      <c r="M192" s="49">
        <v>0.80172469534468704</v>
      </c>
      <c r="N192" s="49">
        <v>0.79583426304303684</v>
      </c>
      <c r="O192" s="49">
        <v>0.77907090765006382</v>
      </c>
      <c r="P192" s="49">
        <v>0.80155723993574601</v>
      </c>
      <c r="Q192" s="49">
        <v>0.78887154985237196</v>
      </c>
      <c r="R192" s="49">
        <v>0.70533422841274862</v>
      </c>
      <c r="S192" s="49">
        <v>0.78717070970762593</v>
      </c>
      <c r="T192" s="49">
        <v>0.77916775606401434</v>
      </c>
      <c r="U192" s="49">
        <v>0.80467495581567261</v>
      </c>
      <c r="V192" s="49">
        <v>0.74505854970828844</v>
      </c>
      <c r="W192" s="49">
        <v>0.79514890678426453</v>
      </c>
      <c r="X192" s="49">
        <v>0.73736495113760858</v>
      </c>
      <c r="Y192" s="49">
        <v>0.81853938082108479</v>
      </c>
      <c r="Z192" s="49">
        <v>0.77998817627338324</v>
      </c>
      <c r="AA192" s="49">
        <v>0.85154985463859412</v>
      </c>
      <c r="AB192" s="49">
        <v>0.88006272796227247</v>
      </c>
      <c r="AC192" s="49">
        <v>0.64231184378282558</v>
      </c>
      <c r="AD192" s="15"/>
    </row>
    <row r="193" spans="1:30" x14ac:dyDescent="0.3">
      <c r="A193" s="46" t="s">
        <v>204</v>
      </c>
      <c r="B193" s="46" t="s">
        <v>205</v>
      </c>
      <c r="C193" s="49">
        <v>1.214216695359136E-2</v>
      </c>
      <c r="D193" s="49">
        <v>5.244564356444866E-3</v>
      </c>
      <c r="E193" s="49">
        <v>2.5318479036608464E-2</v>
      </c>
      <c r="F193" s="49">
        <v>1.0199545943263343E-2</v>
      </c>
      <c r="G193" s="49">
        <v>5.4465670112681473E-3</v>
      </c>
      <c r="H193" s="49">
        <v>7.3305854058422536E-3</v>
      </c>
      <c r="I193" s="49">
        <v>6.327365203104513E-3</v>
      </c>
      <c r="J193" s="49">
        <v>1.4553702960433654E-2</v>
      </c>
      <c r="K193" s="49">
        <v>1.4378136289327563E-2</v>
      </c>
      <c r="L193" s="49">
        <v>4.7655125577413509E-3</v>
      </c>
      <c r="M193" s="49">
        <v>8.6002260738130814E-3</v>
      </c>
      <c r="N193" s="49">
        <v>4.4354589246647135E-3</v>
      </c>
      <c r="O193" s="49">
        <v>6.592434448494537E-3</v>
      </c>
      <c r="P193" s="49">
        <v>7.3526877521562662E-3</v>
      </c>
      <c r="Q193" s="49">
        <v>9.0159384819168999E-3</v>
      </c>
      <c r="R193" s="49">
        <v>6.9712334769449829E-3</v>
      </c>
      <c r="S193" s="49">
        <v>9.4394919428535985E-3</v>
      </c>
      <c r="T193" s="49">
        <v>3.6138078846859318E-3</v>
      </c>
      <c r="U193" s="49">
        <v>6.3123502546919919E-3</v>
      </c>
      <c r="V193" s="49">
        <v>9.5979099500525071E-3</v>
      </c>
      <c r="W193" s="49">
        <v>5.8735122381989901E-3</v>
      </c>
      <c r="X193" s="49">
        <v>5.0103707288089395E-3</v>
      </c>
      <c r="Y193" s="49">
        <v>4.3449135578945168E-3</v>
      </c>
      <c r="Z193" s="49">
        <v>6.2553697184935773E-3</v>
      </c>
      <c r="AA193" s="49">
        <v>6.8237115745591239E-3</v>
      </c>
      <c r="AB193" s="49">
        <v>7.9379260453763534E-3</v>
      </c>
      <c r="AC193" s="49">
        <v>2.7483693665086213E-3</v>
      </c>
      <c r="AD193" s="15"/>
    </row>
    <row r="194" spans="1:30" x14ac:dyDescent="0.3">
      <c r="A194" s="46"/>
      <c r="B194" s="46" t="s">
        <v>206</v>
      </c>
      <c r="C194" s="49">
        <v>0.1626965950818042</v>
      </c>
      <c r="D194" s="49">
        <v>0.13109626623170204</v>
      </c>
      <c r="E194" s="49">
        <v>0.23916819504950479</v>
      </c>
      <c r="F194" s="49">
        <v>0.15479346868381608</v>
      </c>
      <c r="G194" s="49">
        <v>0.20800029152740038</v>
      </c>
      <c r="H194" s="49">
        <v>0.12724978858051844</v>
      </c>
      <c r="I194" s="49">
        <v>0.14827744084788594</v>
      </c>
      <c r="J194" s="49">
        <v>0.14551722418000443</v>
      </c>
      <c r="K194" s="49">
        <v>0.11766218454461841</v>
      </c>
      <c r="L194" s="49">
        <v>0.17371900154534914</v>
      </c>
      <c r="M194" s="49">
        <v>0.11196687123703571</v>
      </c>
      <c r="N194" s="49">
        <v>0.12599020808803368</v>
      </c>
      <c r="O194" s="49">
        <v>0.13241927644257739</v>
      </c>
      <c r="P194" s="49">
        <v>0.11487011188674058</v>
      </c>
      <c r="Q194" s="49">
        <v>0.11670831913312733</v>
      </c>
      <c r="R194" s="49">
        <v>0.2178213998684824</v>
      </c>
      <c r="S194" s="49">
        <v>0.12016236232976817</v>
      </c>
      <c r="T194" s="49">
        <v>0.14679096653005977</v>
      </c>
      <c r="U194" s="49">
        <v>0.10758223700696061</v>
      </c>
      <c r="V194" s="49">
        <v>0.1657308225029282</v>
      </c>
      <c r="W194" s="49">
        <v>0.12234818626194599</v>
      </c>
      <c r="X194" s="49">
        <v>0.18501691930313938</v>
      </c>
      <c r="Y194" s="49">
        <v>0.10860805699514527</v>
      </c>
      <c r="Z194" s="49">
        <v>0.13030246782805119</v>
      </c>
      <c r="AA194" s="49">
        <v>5.0925275195199252E-2</v>
      </c>
      <c r="AB194" s="49">
        <v>9.1008381034736394E-3</v>
      </c>
      <c r="AC194" s="49">
        <v>0.28624951607603277</v>
      </c>
      <c r="AD194" s="15"/>
    </row>
    <row r="195" spans="1:30" x14ac:dyDescent="0.3">
      <c r="A195" s="46"/>
      <c r="B195" s="46" t="s">
        <v>207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15"/>
    </row>
    <row r="196" spans="1:30" x14ac:dyDescent="0.3">
      <c r="A196" s="46"/>
      <c r="B196" s="46" t="s">
        <v>208</v>
      </c>
      <c r="C196" s="49">
        <v>8.4074838493522847E-2</v>
      </c>
      <c r="D196" s="49">
        <v>7.2940360290157685E-2</v>
      </c>
      <c r="E196" s="49">
        <v>9.6900168790040125E-2</v>
      </c>
      <c r="F196" s="49">
        <v>7.91995412085085E-2</v>
      </c>
      <c r="G196" s="49">
        <v>7.3350678459075919E-2</v>
      </c>
      <c r="H196" s="49">
        <v>8.426286570298451E-2</v>
      </c>
      <c r="I196" s="49">
        <v>7.8971697728025606E-2</v>
      </c>
      <c r="J196" s="49">
        <v>9.1644108987707917E-2</v>
      </c>
      <c r="K196" s="49">
        <v>8.1556381609468237E-2</v>
      </c>
      <c r="L196" s="49">
        <v>7.5632388860092645E-2</v>
      </c>
      <c r="M196" s="49">
        <v>7.7708207344464181E-2</v>
      </c>
      <c r="N196" s="49">
        <v>7.3740069944264783E-2</v>
      </c>
      <c r="O196" s="49">
        <v>8.1917381458864319E-2</v>
      </c>
      <c r="P196" s="49">
        <v>7.6219960425357156E-2</v>
      </c>
      <c r="Q196" s="49">
        <v>8.5404192532583911E-2</v>
      </c>
      <c r="R196" s="49">
        <v>6.987313824182402E-2</v>
      </c>
      <c r="S196" s="49">
        <v>8.3227436019752521E-2</v>
      </c>
      <c r="T196" s="49">
        <v>7.0427469521239974E-2</v>
      </c>
      <c r="U196" s="49">
        <v>8.1430456922674907E-2</v>
      </c>
      <c r="V196" s="49">
        <v>7.9612717838730945E-2</v>
      </c>
      <c r="W196" s="49">
        <v>7.6629394715590618E-2</v>
      </c>
      <c r="X196" s="49">
        <v>7.2607758830443E-2</v>
      </c>
      <c r="Y196" s="49">
        <v>6.8507648625875522E-2</v>
      </c>
      <c r="Z196" s="49">
        <v>8.3453986180072076E-2</v>
      </c>
      <c r="AA196" s="49">
        <v>9.070115859164736E-2</v>
      </c>
      <c r="AB196" s="49">
        <v>0.10289850788887757</v>
      </c>
      <c r="AC196" s="49">
        <v>6.8690270774633036E-2</v>
      </c>
      <c r="AD196" s="15"/>
    </row>
    <row r="197" spans="1:30" x14ac:dyDescent="0.3">
      <c r="A197" s="51"/>
      <c r="B197" s="52" t="s">
        <v>211</v>
      </c>
      <c r="C197" s="53">
        <v>1.0000000000000002</v>
      </c>
      <c r="D197" s="53">
        <v>1</v>
      </c>
      <c r="E197" s="53">
        <v>1</v>
      </c>
      <c r="F197" s="53">
        <v>1</v>
      </c>
      <c r="G197" s="53">
        <v>1</v>
      </c>
      <c r="H197" s="53">
        <v>1</v>
      </c>
      <c r="I197" s="53">
        <v>0.99999999999999989</v>
      </c>
      <c r="J197" s="53">
        <v>1.0000000000000002</v>
      </c>
      <c r="K197" s="53">
        <v>0.99999999999999978</v>
      </c>
      <c r="L197" s="53">
        <v>0.99999999999999989</v>
      </c>
      <c r="M197" s="53">
        <v>1</v>
      </c>
      <c r="N197" s="53">
        <v>1</v>
      </c>
      <c r="O197" s="53">
        <v>1</v>
      </c>
      <c r="P197" s="53">
        <v>1</v>
      </c>
      <c r="Q197" s="53">
        <v>1</v>
      </c>
      <c r="R197" s="53">
        <v>1</v>
      </c>
      <c r="S197" s="53">
        <v>1.0000000000000002</v>
      </c>
      <c r="T197" s="53">
        <v>1</v>
      </c>
      <c r="U197" s="53">
        <v>1</v>
      </c>
      <c r="V197" s="53">
        <v>1</v>
      </c>
      <c r="W197" s="53">
        <v>1.0000000000000002</v>
      </c>
      <c r="X197" s="53">
        <v>0.99999999999999989</v>
      </c>
      <c r="Y197" s="53">
        <v>1.0000000000000002</v>
      </c>
      <c r="Z197" s="53">
        <v>1.0000000000000002</v>
      </c>
      <c r="AA197" s="53">
        <v>0.99999999999999989</v>
      </c>
      <c r="AB197" s="53">
        <v>1</v>
      </c>
      <c r="AC197" s="53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45" t="s">
        <v>237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30" x14ac:dyDescent="0.3">
      <c r="A207" s="47" t="s">
        <v>228</v>
      </c>
      <c r="B207" s="47" t="s">
        <v>235</v>
      </c>
      <c r="C207" s="47" t="s">
        <v>84</v>
      </c>
      <c r="D207" s="47" t="s">
        <v>90</v>
      </c>
      <c r="E207" s="47" t="s">
        <v>95</v>
      </c>
      <c r="F207" s="47" t="s">
        <v>98</v>
      </c>
      <c r="G207" s="47" t="s">
        <v>99</v>
      </c>
      <c r="H207" s="47" t="s">
        <v>100</v>
      </c>
      <c r="I207" s="47" t="s">
        <v>103</v>
      </c>
      <c r="J207" s="47" t="s">
        <v>104</v>
      </c>
      <c r="K207" s="47" t="s">
        <v>106</v>
      </c>
      <c r="L207" s="47" t="s">
        <v>108</v>
      </c>
      <c r="M207" s="47" t="s">
        <v>113</v>
      </c>
      <c r="N207" s="47" t="s">
        <v>114</v>
      </c>
      <c r="O207" s="47" t="s">
        <v>115</v>
      </c>
      <c r="P207" s="47" t="s">
        <v>92</v>
      </c>
      <c r="Q207" s="47" t="s">
        <v>93</v>
      </c>
      <c r="R207" s="47" t="s">
        <v>97</v>
      </c>
      <c r="S207" s="47" t="s">
        <v>102</v>
      </c>
      <c r="T207" s="47" t="s">
        <v>111</v>
      </c>
      <c r="U207" s="47" t="s">
        <v>112</v>
      </c>
      <c r="V207" s="47" t="s">
        <v>96</v>
      </c>
      <c r="W207" s="47" t="s">
        <v>101</v>
      </c>
      <c r="X207" s="47" t="s">
        <v>105</v>
      </c>
      <c r="Y207" s="47" t="s">
        <v>109</v>
      </c>
      <c r="Z207" s="47" t="s">
        <v>110</v>
      </c>
      <c r="AA207" s="47" t="s">
        <v>91</v>
      </c>
      <c r="AB207" s="47" t="s">
        <v>94</v>
      </c>
      <c r="AC207" s="47" t="s">
        <v>107</v>
      </c>
    </row>
    <row r="208" spans="1:30" x14ac:dyDescent="0.3">
      <c r="A208" s="60" t="s">
        <v>229</v>
      </c>
      <c r="B208" s="46" t="s">
        <v>230</v>
      </c>
      <c r="C208" s="62">
        <v>292</v>
      </c>
      <c r="D208" s="63">
        <v>4.5036639360040285</v>
      </c>
      <c r="E208" s="63">
        <v>66.545424955208503</v>
      </c>
      <c r="F208" s="63">
        <v>12.206547657003652</v>
      </c>
      <c r="G208" s="63">
        <v>7.8498485859894576</v>
      </c>
      <c r="H208" s="63">
        <v>5.5910693087846983</v>
      </c>
      <c r="I208" s="63">
        <v>2.6981330608871263</v>
      </c>
      <c r="J208" s="63">
        <v>7.0705636223405346</v>
      </c>
      <c r="K208" s="63">
        <v>10.700094745319726</v>
      </c>
      <c r="L208" s="63">
        <v>5.146408425117345</v>
      </c>
      <c r="M208" s="63">
        <v>5.8599386346720381</v>
      </c>
      <c r="N208" s="63">
        <v>11.843911540546534</v>
      </c>
      <c r="O208" s="63">
        <v>7.8134215566854737</v>
      </c>
      <c r="P208" s="63">
        <v>7.688817017013525</v>
      </c>
      <c r="Q208" s="63">
        <v>41.139368114561577</v>
      </c>
      <c r="R208" s="63">
        <v>11.193462584085903</v>
      </c>
      <c r="S208" s="63">
        <v>12.61219141872728</v>
      </c>
      <c r="T208" s="63">
        <v>10.324901499916336</v>
      </c>
      <c r="U208" s="63">
        <v>9.1902209904658907</v>
      </c>
      <c r="V208" s="63">
        <v>15.314016005661671</v>
      </c>
      <c r="W208" s="63">
        <v>2.0423414488510581</v>
      </c>
      <c r="X208" s="63">
        <v>7.7447174156619347</v>
      </c>
      <c r="Y208" s="63">
        <v>3.830254629073413</v>
      </c>
      <c r="Z208" s="63">
        <v>4.1769082152806787</v>
      </c>
      <c r="AA208" s="63">
        <v>4.8551180316963602</v>
      </c>
      <c r="AB208" s="63">
        <v>10.146187115388139</v>
      </c>
      <c r="AC208" s="63">
        <v>3.9124694850571404</v>
      </c>
    </row>
    <row r="209" spans="1:29" x14ac:dyDescent="0.3">
      <c r="A209" s="60" t="s">
        <v>231</v>
      </c>
      <c r="B209" s="46" t="s">
        <v>232</v>
      </c>
      <c r="C209" s="64">
        <v>1140</v>
      </c>
      <c r="D209" s="63">
        <v>17.58279755837189</v>
      </c>
      <c r="E209" s="63">
        <v>259.80063167444416</v>
      </c>
      <c r="F209" s="63">
        <v>47.65569975679508</v>
      </c>
      <c r="G209" s="63">
        <v>30.646669137082128</v>
      </c>
      <c r="H209" s="63">
        <v>21.828147301419712</v>
      </c>
      <c r="I209" s="63">
        <v>10.533807155518234</v>
      </c>
      <c r="J209" s="63">
        <v>27.604255237904827</v>
      </c>
      <c r="K209" s="63">
        <v>41.774342498850984</v>
      </c>
      <c r="L209" s="63">
        <v>20.09214248162251</v>
      </c>
      <c r="M209" s="63">
        <v>22.877842614815492</v>
      </c>
      <c r="N209" s="63">
        <v>46.239928617202224</v>
      </c>
      <c r="O209" s="63">
        <v>30.504454022676164</v>
      </c>
      <c r="P209" s="63">
        <v>30.017984244504856</v>
      </c>
      <c r="Q209" s="63">
        <v>160.61260154315136</v>
      </c>
      <c r="R209" s="63">
        <v>43.700504609102502</v>
      </c>
      <c r="S209" s="63">
        <v>49.239377456675001</v>
      </c>
      <c r="T209" s="63">
        <v>40.309546951728159</v>
      </c>
      <c r="U209" s="63">
        <v>35.879629894284641</v>
      </c>
      <c r="V209" s="63">
        <v>59.787596734432547</v>
      </c>
      <c r="W209" s="63">
        <v>7.9735248345555005</v>
      </c>
      <c r="X209" s="63">
        <v>30.236225526899336</v>
      </c>
      <c r="Y209" s="63">
        <v>14.953733825834558</v>
      </c>
      <c r="Z209" s="63">
        <v>16.307107415821825</v>
      </c>
      <c r="AA209" s="63">
        <v>18.954912863472092</v>
      </c>
      <c r="AB209" s="63">
        <v>39.611826409392052</v>
      </c>
      <c r="AC209" s="63">
        <v>15.27470963344226</v>
      </c>
    </row>
    <row r="210" spans="1:29" x14ac:dyDescent="0.3">
      <c r="A210" s="60" t="s">
        <v>233</v>
      </c>
      <c r="B210" s="46" t="s">
        <v>234</v>
      </c>
      <c r="C210" s="62">
        <v>10106</v>
      </c>
      <c r="D210" s="63">
        <v>155.86995800430381</v>
      </c>
      <c r="E210" s="63">
        <v>2303.1098102648534</v>
      </c>
      <c r="F210" s="63">
        <v>422.46359801944828</v>
      </c>
      <c r="G210" s="63">
        <v>271.68003359592279</v>
      </c>
      <c r="H210" s="63">
        <v>193.50461107732247</v>
      </c>
      <c r="I210" s="63">
        <v>93.381276415497609</v>
      </c>
      <c r="J210" s="63">
        <v>244.70930125812822</v>
      </c>
      <c r="K210" s="63">
        <v>370.32588183630531</v>
      </c>
      <c r="L210" s="63">
        <v>178.11508063094482</v>
      </c>
      <c r="M210" s="63">
        <v>202.81006795203979</v>
      </c>
      <c r="N210" s="63">
        <v>409.91291105740851</v>
      </c>
      <c r="O210" s="63">
        <v>270.41930908172395</v>
      </c>
      <c r="P210" s="63">
        <v>266.10679717102289</v>
      </c>
      <c r="Q210" s="63">
        <v>1423.8166238553399</v>
      </c>
      <c r="R210" s="63">
        <v>387.40113998209637</v>
      </c>
      <c r="S210" s="63">
        <v>436.5027619097873</v>
      </c>
      <c r="T210" s="63">
        <v>357.34059780189892</v>
      </c>
      <c r="U210" s="63">
        <v>318.06977167687774</v>
      </c>
      <c r="V210" s="63">
        <v>530.01180052471523</v>
      </c>
      <c r="W210" s="63">
        <v>70.684598226331474</v>
      </c>
      <c r="X210" s="63">
        <v>268.04148699547778</v>
      </c>
      <c r="Y210" s="63">
        <v>132.563538634986</v>
      </c>
      <c r="Z210" s="63">
        <v>144.56107679324157</v>
      </c>
      <c r="AA210" s="63">
        <v>168.03363982302542</v>
      </c>
      <c r="AB210" s="63">
        <v>351.15536639764571</v>
      </c>
      <c r="AC210" s="63">
        <v>135.4089610136557</v>
      </c>
    </row>
    <row r="211" spans="1:29" s="15" customFormat="1" x14ac:dyDescent="0.3">
      <c r="A211" s="60" t="s">
        <v>208</v>
      </c>
      <c r="B211" s="46"/>
      <c r="C211" s="65">
        <v>8.8551000000000005E-2</v>
      </c>
      <c r="D211" s="66">
        <v>0</v>
      </c>
      <c r="E211" s="65">
        <v>2.8462821428571431E-2</v>
      </c>
      <c r="F211" s="67">
        <v>0</v>
      </c>
      <c r="G211" s="67">
        <v>0</v>
      </c>
      <c r="H211" s="67">
        <v>0</v>
      </c>
      <c r="I211" s="67">
        <v>0</v>
      </c>
      <c r="J211" s="67">
        <v>0</v>
      </c>
      <c r="K211" s="65">
        <v>9.4876071428571431E-3</v>
      </c>
      <c r="L211" s="67">
        <v>0</v>
      </c>
      <c r="M211" s="67">
        <v>0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S211" s="67">
        <v>0</v>
      </c>
      <c r="T211" s="67">
        <v>0</v>
      </c>
      <c r="U211" s="65">
        <v>1.5812678571428571E-2</v>
      </c>
      <c r="V211" s="67">
        <v>0</v>
      </c>
      <c r="W211" s="67">
        <v>0</v>
      </c>
      <c r="X211" s="65">
        <v>3.4787892857142858E-2</v>
      </c>
      <c r="Y211" s="67">
        <v>0</v>
      </c>
      <c r="Z211" s="67">
        <v>0</v>
      </c>
      <c r="AA211" s="67">
        <v>0</v>
      </c>
      <c r="AB211" s="67">
        <v>0</v>
      </c>
      <c r="AC211" s="67">
        <v>0</v>
      </c>
    </row>
    <row r="212" spans="1:29" x14ac:dyDescent="0.3">
      <c r="A212" s="52"/>
      <c r="B212" s="52" t="s">
        <v>211</v>
      </c>
      <c r="C212" s="61">
        <f>SUM(C208:C211)</f>
        <v>11538.088551000001</v>
      </c>
      <c r="D212" s="61">
        <f t="shared" ref="D212:AC212" si="24">SUM(D208:D211)</f>
        <v>177.95641949867974</v>
      </c>
      <c r="E212" s="61">
        <f t="shared" si="24"/>
        <v>2629.4843297159346</v>
      </c>
      <c r="F212" s="61">
        <f t="shared" si="24"/>
        <v>482.32584543324703</v>
      </c>
      <c r="G212" s="61">
        <f t="shared" si="24"/>
        <v>310.17655131899437</v>
      </c>
      <c r="H212" s="61">
        <f t="shared" si="24"/>
        <v>220.92382768752688</v>
      </c>
      <c r="I212" s="61">
        <f t="shared" si="24"/>
        <v>106.61321663190297</v>
      </c>
      <c r="J212" s="61">
        <f t="shared" si="24"/>
        <v>279.38412011837357</v>
      </c>
      <c r="K212" s="61">
        <f t="shared" si="24"/>
        <v>422.80980668761885</v>
      </c>
      <c r="L212" s="61">
        <f t="shared" si="24"/>
        <v>203.35363153768466</v>
      </c>
      <c r="M212" s="61">
        <f t="shared" si="24"/>
        <v>231.54784920152733</v>
      </c>
      <c r="N212" s="61">
        <f t="shared" si="24"/>
        <v>467.99675121515725</v>
      </c>
      <c r="O212" s="61">
        <f t="shared" si="24"/>
        <v>308.73718466108562</v>
      </c>
      <c r="P212" s="61">
        <f t="shared" si="24"/>
        <v>303.81359843254126</v>
      </c>
      <c r="Q212" s="61">
        <f t="shared" si="24"/>
        <v>1625.5685935130527</v>
      </c>
      <c r="R212" s="61">
        <f t="shared" si="24"/>
        <v>442.29510717528478</v>
      </c>
      <c r="S212" s="61">
        <f t="shared" si="24"/>
        <v>498.35433078518957</v>
      </c>
      <c r="T212" s="61">
        <f t="shared" si="24"/>
        <v>407.97504625354344</v>
      </c>
      <c r="U212" s="61">
        <f t="shared" si="24"/>
        <v>363.15543524019967</v>
      </c>
      <c r="V212" s="61">
        <f t="shared" si="24"/>
        <v>605.11341326480942</v>
      </c>
      <c r="W212" s="61">
        <f t="shared" si="24"/>
        <v>80.700464509738026</v>
      </c>
      <c r="X212" s="61">
        <f t="shared" si="24"/>
        <v>306.05721783089621</v>
      </c>
      <c r="Y212" s="61">
        <f t="shared" si="24"/>
        <v>151.34752708989396</v>
      </c>
      <c r="Z212" s="61">
        <f t="shared" si="24"/>
        <v>165.04509242434406</v>
      </c>
      <c r="AA212" s="61">
        <f t="shared" si="24"/>
        <v>191.84367071819389</v>
      </c>
      <c r="AB212" s="61">
        <f t="shared" si="24"/>
        <v>400.91337992242592</v>
      </c>
      <c r="AC212" s="61">
        <f t="shared" si="24"/>
        <v>154.59614013215509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2020-12-17T13:09:04Z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272548913955688</vt:r8>
  </property>
</Properties>
</file>