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reland-model\main_PWR_JG\SuppXLS\"/>
    </mc:Choice>
  </mc:AlternateContent>
  <xr:revisionPtr revIDLastSave="0" documentId="13_ncr:1_{96AFE408-60E9-409D-BDFE-F9C22826F408}" xr6:coauthVersionLast="46" xr6:coauthVersionMax="46" xr10:uidLastSave="{00000000-0000-0000-0000-000000000000}"/>
  <bookViews>
    <workbookView xWindow="7875" yWindow="4800" windowWidth="28110" windowHeight="15885" activeTab="1" xr2:uid="{00000000-000D-0000-FFFF-FFFF00000000}"/>
  </bookViews>
  <sheets>
    <sheet name="Regions" sheetId="6" r:id="rId1"/>
    <sheet name="WON" sheetId="2" r:id="rId2"/>
    <sheet name="WOF" sheetId="1" r:id="rId3"/>
    <sheet name="OCE" sheetId="5" r:id="rId4"/>
    <sheet name="SOL" sheetId="3" r:id="rId5"/>
    <sheet name="HYD" sheetId="4" r:id="rId6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31" i="2"/>
  <c r="B3" i="1"/>
  <c r="B16" i="2"/>
  <c r="I8" i="5"/>
  <c r="I15" i="5"/>
  <c r="I13" i="2" l="1"/>
  <c r="I12" i="2"/>
  <c r="I11" i="2"/>
  <c r="I10" i="2"/>
  <c r="I9" i="2"/>
  <c r="I5" i="2"/>
  <c r="I6" i="2"/>
  <c r="I7" i="2"/>
  <c r="I8" i="2"/>
  <c r="I4" i="2"/>
  <c r="I3" i="2"/>
  <c r="H3" i="2"/>
  <c r="I13" i="5"/>
  <c r="I14" i="5"/>
  <c r="I12" i="5"/>
  <c r="I6" i="5"/>
  <c r="I7" i="5"/>
  <c r="I5" i="5"/>
  <c r="I11" i="5"/>
  <c r="H11" i="5"/>
  <c r="H4" i="5"/>
  <c r="I4" i="5"/>
  <c r="B2" i="4"/>
  <c r="B2" i="3"/>
  <c r="D7" i="6"/>
  <c r="C7" i="6"/>
  <c r="AD6" i="6"/>
  <c r="AB6" i="6"/>
  <c r="AA6" i="6"/>
  <c r="Y6" i="6"/>
  <c r="V6" i="6"/>
  <c r="T6" i="6"/>
  <c r="S6" i="6"/>
  <c r="Q6" i="6"/>
  <c r="N6" i="6"/>
  <c r="L6" i="6"/>
  <c r="K6" i="6"/>
  <c r="I6" i="6"/>
  <c r="F6" i="6"/>
  <c r="D6" i="6"/>
  <c r="C6" i="6"/>
  <c r="AD5" i="6"/>
  <c r="AD7" i="6" s="1"/>
  <c r="AC5" i="6"/>
  <c r="AC7" i="6" s="1"/>
  <c r="AB5" i="6"/>
  <c r="AB7" i="6" s="1"/>
  <c r="AA5" i="6"/>
  <c r="AA7" i="6" s="1"/>
  <c r="Z5" i="6"/>
  <c r="Z6" i="6" s="1"/>
  <c r="Y5" i="6"/>
  <c r="Y7" i="6" s="1"/>
  <c r="X5" i="6"/>
  <c r="X6" i="6" s="1"/>
  <c r="W5" i="6"/>
  <c r="W3" i="6" s="1" a="1"/>
  <c r="W3" i="6" s="1"/>
  <c r="V5" i="6"/>
  <c r="V7" i="6" s="1"/>
  <c r="U5" i="6"/>
  <c r="U7" i="6" s="1"/>
  <c r="T5" i="6"/>
  <c r="T7" i="6" s="1"/>
  <c r="S5" i="6"/>
  <c r="S7" i="6" s="1"/>
  <c r="R5" i="6"/>
  <c r="R6" i="6" s="1"/>
  <c r="Q5" i="6"/>
  <c r="Q7" i="6" s="1"/>
  <c r="P5" i="6"/>
  <c r="P6" i="6" s="1"/>
  <c r="O5" i="6"/>
  <c r="O3" i="6" s="1" a="1"/>
  <c r="O3" i="6" s="1"/>
  <c r="N5" i="6"/>
  <c r="N7" i="6" s="1"/>
  <c r="M5" i="6"/>
  <c r="M7" i="6" s="1"/>
  <c r="L5" i="6"/>
  <c r="L7" i="6" s="1"/>
  <c r="K5" i="6"/>
  <c r="K7" i="6" s="1"/>
  <c r="J5" i="6"/>
  <c r="J6" i="6" s="1"/>
  <c r="I5" i="6"/>
  <c r="I7" i="6" s="1"/>
  <c r="H5" i="6"/>
  <c r="H6" i="6" s="1"/>
  <c r="G5" i="6"/>
  <c r="G3" i="6" s="1" a="1"/>
  <c r="G3" i="6" s="1"/>
  <c r="F5" i="6"/>
  <c r="F7" i="6" s="1"/>
  <c r="E5" i="6"/>
  <c r="E7" i="6" s="1"/>
  <c r="AD3" i="6" a="1"/>
  <c r="AD3" i="6" s="1"/>
  <c r="AB3" i="6" a="1"/>
  <c r="AB3" i="6" s="1"/>
  <c r="AA3" i="6" a="1"/>
  <c r="AA3" i="6" s="1"/>
  <c r="Y3" i="6"/>
  <c r="Y3" i="6" a="1"/>
  <c r="X3" i="6" a="1"/>
  <c r="X3" i="6" s="1"/>
  <c r="V3" i="6" a="1"/>
  <c r="V3" i="6" s="1"/>
  <c r="U3" i="6"/>
  <c r="U3" i="6" a="1"/>
  <c r="T3" i="6" a="1"/>
  <c r="T3" i="6" s="1"/>
  <c r="S3" i="6" a="1"/>
  <c r="S3" i="6" s="1"/>
  <c r="Q3" i="6"/>
  <c r="Q3" i="6" a="1"/>
  <c r="P3" i="6" a="1"/>
  <c r="P3" i="6" s="1"/>
  <c r="N3" i="6" a="1"/>
  <c r="N3" i="6" s="1"/>
  <c r="M3" i="6"/>
  <c r="M3" i="6" a="1"/>
  <c r="L3" i="6" a="1"/>
  <c r="L3" i="6" s="1"/>
  <c r="K3" i="6" a="1"/>
  <c r="K3" i="6" s="1"/>
  <c r="I3" i="6"/>
  <c r="I3" i="6" a="1"/>
  <c r="H3" i="6" a="1"/>
  <c r="H3" i="6" s="1"/>
  <c r="F3" i="6" a="1"/>
  <c r="F3" i="6" s="1"/>
  <c r="E3" i="6"/>
  <c r="E3" i="6" a="1"/>
  <c r="D3" i="6" a="1"/>
  <c r="D3" i="6" s="1"/>
  <c r="C3" i="6" a="1"/>
  <c r="C3" i="6" s="1"/>
  <c r="W7" i="6" l="1"/>
  <c r="X7" i="6"/>
  <c r="AC3" i="6" a="1"/>
  <c r="AC3" i="6" s="1"/>
  <c r="E6" i="6"/>
  <c r="M6" i="6"/>
  <c r="U6" i="6"/>
  <c r="AC6" i="6"/>
  <c r="O7" i="6"/>
  <c r="H7" i="6"/>
  <c r="R7" i="6"/>
  <c r="Z7" i="6"/>
  <c r="J3" i="6" a="1"/>
  <c r="J3" i="6" s="1"/>
  <c r="R3" i="6" a="1"/>
  <c r="R3" i="6" s="1"/>
  <c r="Z3" i="6" a="1"/>
  <c r="Z3" i="6" s="1"/>
  <c r="G6" i="6"/>
  <c r="O6" i="6"/>
  <c r="W6" i="6"/>
  <c r="G7" i="6"/>
  <c r="P7" i="6"/>
  <c r="J7" i="6"/>
  <c r="M15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<sst xmlns="http://schemas.openxmlformats.org/spreadsheetml/2006/main" count="474" uniqueCount="167">
  <si>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</si>
  <si>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</si>
  <si>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</si>
  <si>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</si>
  <si>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</si>
  <si>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</si>
  <si>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</si>
  <si>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</si>
  <si>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</si>
  <si>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</si>
  <si>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</si>
  <si>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</si>
  <si>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UC - Each Region/Period</t>
  </si>
  <si>
    <t>UC_RHSRTS</t>
  </si>
  <si>
    <t>UP</t>
  </si>
  <si>
    <t>ELC_SOLCAP</t>
  </si>
  <si>
    <t>UC_FLO</t>
  </si>
  <si>
    <t>Solar PV potenatial</t>
  </si>
  <si>
    <t>ELC_HYDCAP</t>
  </si>
  <si>
    <t>UC_RHSRTS~0</t>
  </si>
  <si>
    <t>~TFM_INS</t>
  </si>
  <si>
    <t>TimeSlice</t>
  </si>
  <si>
    <t>Attrib_Cond</t>
  </si>
  <si>
    <t>Val_Cond</t>
  </si>
  <si>
    <t>AllRegions</t>
  </si>
  <si>
    <t>IE</t>
  </si>
  <si>
    <t>CAP_BND</t>
  </si>
  <si>
    <t>P-RNW-WIN-ON01</t>
  </si>
  <si>
    <t>P-RNW-WIN-ON02</t>
  </si>
  <si>
    <t>P-RNW-WIN-ON03</t>
  </si>
  <si>
    <t>P-RNW-WIN-ON04</t>
  </si>
  <si>
    <t>P-RNW-WIN-ON05</t>
  </si>
  <si>
    <t>P-RNW-SOL*</t>
    <phoneticPr fontId="7" type="noConversion"/>
  </si>
  <si>
    <t>P-RNW-HYD*</t>
    <phoneticPr fontId="7" type="noConversion"/>
  </si>
  <si>
    <t>P-RNW-OCE-WAV01</t>
    <phoneticPr fontId="8" type="noConversion"/>
  </si>
  <si>
    <t>Country</t>
  </si>
  <si>
    <t>NUTS2 Region</t>
  </si>
  <si>
    <t>Onshore Offshore</t>
  </si>
  <si>
    <t>Offshore categories</t>
  </si>
  <si>
    <t>Hub height (m)</t>
  </si>
  <si>
    <t>Scenario</t>
  </si>
  <si>
    <t>Wind condition</t>
  </si>
  <si>
    <t>Measure</t>
  </si>
  <si>
    <t>Unit</t>
  </si>
  <si>
    <t>Value</t>
  </si>
  <si>
    <t>Ireland</t>
  </si>
  <si>
    <t>EZIR</t>
  </si>
  <si>
    <t>Offshore</t>
  </si>
  <si>
    <t>Water depth 0-30m</t>
  </si>
  <si>
    <t>EU-Wide high restrictions</t>
  </si>
  <si>
    <t>CF &gt; 25%</t>
  </si>
  <si>
    <t>Potential capacity</t>
  </si>
  <si>
    <t>GWe</t>
  </si>
  <si>
    <t>Potential production</t>
  </si>
  <si>
    <t>TWh</t>
  </si>
  <si>
    <t>Water depth 30-60m</t>
  </si>
  <si>
    <t>Water depth 60-100m Floating</t>
  </si>
  <si>
    <t>IE01</t>
  </si>
  <si>
    <t>Onshore</t>
  </si>
  <si>
    <t>IE02</t>
  </si>
  <si>
    <t>idal potential (O’Rourke et al., 2010) 2.63TWh/year</t>
  </si>
  <si>
    <t xml:space="preserve">Assuming 170 MW/km2 and 3% of the available non-artificial areas
</t>
  </si>
  <si>
    <t>Capacity factor, South orientation 45%</t>
  </si>
  <si>
    <t>Assuming a Performance Ratio of 0.75</t>
  </si>
  <si>
    <t>[GWe]</t>
  </si>
  <si>
    <t>Surface</t>
  </si>
  <si>
    <t>Technology</t>
  </si>
  <si>
    <t>EU28</t>
  </si>
  <si>
    <t>TOTAL</t>
  </si>
  <si>
    <t>[]</t>
  </si>
  <si>
    <t>residential areas roof-top 45 degree south</t>
  </si>
  <si>
    <t>PV</t>
  </si>
  <si>
    <t>residential areas roof-top 45 degree east</t>
  </si>
  <si>
    <t>residential areas roof-top 45 degree west</t>
  </si>
  <si>
    <t>residential areas roof-top latitude tilt</t>
  </si>
  <si>
    <t>residential areas facade south</t>
  </si>
  <si>
    <t>residential areas facade east</t>
  </si>
  <si>
    <t>residential areas facade west</t>
  </si>
  <si>
    <t>industrial areas roof-top 45 degree south</t>
  </si>
  <si>
    <t>industrial areas roof-top 45 degree east</t>
  </si>
  <si>
    <t>industrial areas roof-top 45 degree west</t>
  </si>
  <si>
    <t>industrial areas roof-top latitude tilt</t>
  </si>
  <si>
    <t>industrial areas facade south</t>
  </si>
  <si>
    <t>industrial areas facade east</t>
  </si>
  <si>
    <t>industrial areas facade west</t>
  </si>
  <si>
    <t>natural areas agriculture high irradiation</t>
  </si>
  <si>
    <t>CSP - before storage</t>
  </si>
  <si>
    <t>natural areas agriculture low irradiation</t>
  </si>
  <si>
    <t>PV - ground</t>
  </si>
  <si>
    <t>natural areas non-agriculture high irradiation</t>
  </si>
  <si>
    <t>natural areas non-agriculture low irradiation</t>
  </si>
  <si>
    <t>[TWh]</t>
  </si>
  <si>
    <t>P-RNW-OCE-TID02</t>
    <phoneticPr fontId="8" type="noConversion"/>
  </si>
  <si>
    <t>P-RNW-SOL-CSP04</t>
    <phoneticPr fontId="7" type="noConversion"/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</si>
  <si>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</si>
  <si>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</si>
  <si>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</si>
  <si>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</si>
  <si>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</si>
  <si>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</si>
  <si>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</si>
  <si>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</si>
  <si>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</si>
  <si>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</si>
  <si>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</si>
  <si>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</si>
  <si>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</si>
  <si>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</si>
  <si>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</si>
  <si>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</si>
  <si>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</si>
  <si>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</si>
  <si>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</si>
  <si>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</si>
  <si>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</si>
  <si>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</si>
  <si>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</si>
  <si>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</si>
  <si>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</si>
  <si>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</si>
  <si>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</si>
  <si>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</si>
  <si>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</si>
  <si>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</si>
  <si>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</si>
  <si>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</si>
  <si>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</si>
  <si>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</si>
  <si>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</si>
  <si>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</si>
  <si>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</si>
  <si>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</si>
  <si>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</si>
  <si>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</si>
  <si>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</si>
  <si>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</si>
  <si>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</si>
  <si>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</si>
  <si>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</si>
  <si>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</si>
  <si>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</si>
  <si>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</si>
  <si>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</si>
  <si>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</si>
  <si>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</si>
  <si>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</si>
  <si>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</si>
  <si>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</si>
  <si>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</si>
  <si>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</si>
  <si>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</si>
  <si>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</si>
  <si>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</si>
  <si>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Hydro potenatial</t>
  </si>
  <si>
    <t>ELCC</t>
  </si>
  <si>
    <t>P-RNW-WIN-ON0*</t>
  </si>
  <si>
    <t>UC_CAP</t>
  </si>
  <si>
    <t>P-RNW-WIN-OF0*</t>
  </si>
  <si>
    <t>UC_NCAP</t>
  </si>
  <si>
    <t>PWR_WOnCAP</t>
  </si>
  <si>
    <t>PWR_WonNCAP</t>
  </si>
  <si>
    <t>PWR_WOfCAP</t>
  </si>
  <si>
    <t>PWR_WOfNCAP</t>
  </si>
  <si>
    <t>Wind Offshore Socialy Acceptable Potential - Total</t>
  </si>
  <si>
    <t>Wind Onshore Potential - Total</t>
  </si>
  <si>
    <t>Wind Onshore Potential - New Capacity per Period</t>
  </si>
  <si>
    <t>Wind Offshore Socialy Acceptable Potential - New Capacity per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</si>
</sst>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4" fillId="0" borderId="0" xfId="0" applyFont="1"/>
    <xf numFmtId="0" fontId="5" fillId="2" borderId="0" xfId="0" applyFont="1" applyFill="1" applyBorder="1"/>
    <xf numFmtId="0" fontId="5" fillId="0" borderId="0" xfId="0" applyFont="1" applyAlignment="1">
      <alignment horizontal="right"/>
    </xf>
    <xf numFmtId="0" fontId="5" fillId="5" borderId="0" xfId="0" applyFont="1" applyFill="1" applyBorder="1"/>
    <xf numFmtId="0" fontId="5" fillId="6" borderId="0" xfId="0" applyFont="1" applyFill="1" applyBorder="1"/>
    <xf numFmtId="0" fontId="3" fillId="0" borderId="0" xfId="0" applyFont="1"/>
    <xf numFmtId="0" fontId="6" fillId="0" borderId="0" xfId="0" applyFont="1" applyFill="1" applyBorder="1"/>
    <xf numFmtId="0" fontId="0" fillId="0" borderId="0" xfId="0" applyFont="1"/>
    <xf numFmtId="0" fontId="0" fillId="0" borderId="0" xfId="0"/>
    <xf numFmtId="0" fontId="9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1" xfId="0" applyFont="1" applyFill="1" applyBorder="1"/>
    <xf numFmtId="0" fontId="5" fillId="4" borderId="1" xfId="0" applyFont="1" applyFill="1" applyBorder="1"/>
    <xf numFmtId="0" fontId="6" fillId="3" borderId="1" xfId="0" applyFont="1" applyFill="1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Font="1"/>
    <xf numFmtId="0" fontId="0" fillId="0" borderId="0" xfId="0" applyAlignment="1">
      <alignment vertical="center"/>
    </xf>
    <xf numFmtId="0" fontId="27" fillId="0" borderId="0" xfId="0" applyFont="1"/>
    <xf numFmtId="0" fontId="27" fillId="0" borderId="0" xfId="0" applyFont="1" applyAlignment="1">
      <alignment wrapText="1"/>
    </xf>
    <xf numFmtId="0" fontId="28" fillId="0" borderId="0" xfId="0" applyFont="1" applyAlignment="1">
      <alignment vertical="center"/>
    </xf>
    <xf numFmtId="0" fontId="0" fillId="0" borderId="0" xfId="0" applyAlignment="1">
      <alignment wrapText="1"/>
    </xf>
    <xf numFmtId="9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/>
    <xf numFmtId="0" fontId="29" fillId="36" borderId="12" xfId="0" applyFont="1" applyFill="1" applyBorder="1" applyAlignment="1">
      <alignment horizontal="left" vertical="center"/>
    </xf>
    <xf numFmtId="0" fontId="29" fillId="36" borderId="12" xfId="0" applyFont="1" applyFill="1" applyBorder="1" applyAlignment="1" applyProtection="1">
      <alignment horizontal="left" vertical="center"/>
      <protection locked="0"/>
    </xf>
    <xf numFmtId="0" fontId="29" fillId="37" borderId="1" xfId="0" applyFont="1" applyFill="1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2" xfId="0" applyBorder="1" applyAlignment="1">
      <alignment vertical="center"/>
    </xf>
    <xf numFmtId="0" fontId="1" fillId="0" borderId="0" xfId="0" applyFont="1"/>
  </cellXfs>
  <cellStyles count="40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16</xdr:row>
      <xdr:rowOff>38100</xdr:rowOff>
    </xdr:from>
    <xdr:to>
      <xdr:col>8</xdr:col>
      <xdr:colOff>501276</xdr:colOff>
      <xdr:row>45</xdr:row>
      <xdr:rowOff>72167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454400"/>
          <a:ext cx="7645026" cy="519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FC58-9D72-4329-84A5-53CF9CD8004B}">
  <sheetPr codeName="Sheet6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27" customWidth="1"/>
    <col min="2" max="2" width="11.7109375" style="27" customWidth="1"/>
    <col min="3" max="3" width="3.140625" style="27" bestFit="1" customWidth="1"/>
    <col min="4" max="4" width="8.5703125" style="27" bestFit="1" customWidth="1"/>
    <col min="5" max="5" width="6.42578125" style="27" bestFit="1" customWidth="1"/>
    <col min="6" max="6" width="5" style="27" bestFit="1" customWidth="1"/>
    <col min="7" max="7" width="5.7109375" style="27" bestFit="1" customWidth="1"/>
    <col min="8" max="8" width="5.85546875" style="27" bestFit="1" customWidth="1"/>
    <col min="9" max="9" width="5.42578125" style="27" bestFit="1" customWidth="1"/>
    <col min="10" max="11" width="5.7109375" style="27" bestFit="1" customWidth="1"/>
    <col min="12" max="12" width="6.5703125" style="27" bestFit="1" customWidth="1"/>
    <col min="13" max="13" width="6" style="27" bestFit="1" customWidth="1"/>
    <col min="14" max="14" width="6.7109375" style="27" bestFit="1" customWidth="1"/>
    <col min="15" max="15" width="6.5703125" style="27" bestFit="1" customWidth="1"/>
    <col min="16" max="16" width="7.140625" style="27" bestFit="1" customWidth="1"/>
    <col min="17" max="17" width="5.7109375" style="27" bestFit="1" customWidth="1"/>
    <col min="18" max="18" width="6" style="27" bestFit="1" customWidth="1"/>
    <col min="19" max="19" width="5.85546875" style="27" bestFit="1" customWidth="1"/>
    <col min="20" max="20" width="5.5703125" style="27" bestFit="1" customWidth="1"/>
    <col min="21" max="21" width="5.85546875" style="27" bestFit="1" customWidth="1"/>
    <col min="22" max="22" width="6.7109375" style="27" bestFit="1" customWidth="1"/>
    <col min="23" max="23" width="5" style="27" bestFit="1" customWidth="1"/>
    <col min="24" max="24" width="7.5703125" style="27" customWidth="1"/>
    <col min="25" max="25" width="6.7109375" style="27" bestFit="1" customWidth="1"/>
    <col min="26" max="28" width="6" style="27" bestFit="1" customWidth="1"/>
    <col min="29" max="29" width="5.7109375" style="27" bestFit="1" customWidth="1"/>
    <col min="30" max="30" width="6.7109375" style="27" bestFit="1" customWidth="1"/>
    <col min="31" max="16384" width="9" style="27"/>
  </cols>
  <sheetData>
    <row r="3" spans="1:30">
      <c r="C3" s="28" t="str" cm="1">
        <f t="array" ref="C3">INDEX(C5:C7,$A$4)</f>
        <v>IE</v>
      </c>
      <c r="D3" s="28" t="str" cm="1">
        <f t="array" ref="D3">INDEX(D5:D7,$A$4)</f>
        <v>National</v>
      </c>
      <c r="E3" s="28" t="str" cm="1">
        <f t="array" ref="E3">INDEX(E5:E7,$A$4)</f>
        <v>IE-CW</v>
      </c>
      <c r="F3" s="28" t="str" cm="1">
        <f t="array" ref="F3">INDEX(F5:F7,$A$4)</f>
        <v>IE-D</v>
      </c>
      <c r="G3" s="28" t="str" cm="1">
        <f t="array" ref="G3">INDEX(G5:G7,$A$4)</f>
        <v>IE-KE</v>
      </c>
      <c r="H3" s="28" t="str" cm="1">
        <f t="array" ref="H3">INDEX(H5:H7,$A$4)</f>
        <v>IE-KK</v>
      </c>
      <c r="I3" s="28" t="str" cm="1">
        <f t="array" ref="I3">INDEX(I5:I7,$A$4)</f>
        <v>IE-LS</v>
      </c>
      <c r="J3" s="28" t="str" cm="1">
        <f t="array" ref="J3">INDEX(J5:J7,$A$4)</f>
        <v>IE-LD</v>
      </c>
      <c r="K3" s="28" t="str" cm="1">
        <f t="array" ref="K3">INDEX(K5:K7,$A$4)</f>
        <v>IE-LH</v>
      </c>
      <c r="L3" s="28" t="str" cm="1">
        <f t="array" ref="L3">INDEX(L5:L7,$A$4)</f>
        <v>IE-MH</v>
      </c>
      <c r="M3" s="28" t="str" cm="1">
        <f t="array" ref="M3">INDEX(M5:M7,$A$4)</f>
        <v>IE-OY</v>
      </c>
      <c r="N3" s="28" t="str" cm="1">
        <f t="array" ref="N3">INDEX(N5:N7,$A$4)</f>
        <v>IE-WH</v>
      </c>
      <c r="O3" s="28" t="str" cm="1">
        <f t="array" ref="O3">INDEX(O5:O7,$A$4)</f>
        <v>IE-WX</v>
      </c>
      <c r="P3" s="28" t="str" cm="1">
        <f t="array" ref="P3">INDEX(P5:P7,$A$4)</f>
        <v>IE-WW</v>
      </c>
      <c r="Q3" s="28" t="str" cm="1">
        <f t="array" ref="Q3">INDEX(Q5:Q7,$A$4)</f>
        <v>IE-CE</v>
      </c>
      <c r="R3" s="28" t="str" cm="1">
        <f t="array" ref="R3">INDEX(R5:R7,$A$4)</f>
        <v>IE-CO</v>
      </c>
      <c r="S3" s="28" t="str" cm="1">
        <f t="array" ref="S3">INDEX(S5:S7,$A$4)</f>
        <v>IE-KY</v>
      </c>
      <c r="T3" s="28" t="str" cm="1">
        <f t="array" ref="T3">INDEX(T5:T7,$A$4)</f>
        <v>IE-LK</v>
      </c>
      <c r="U3" s="28" t="str" cm="1">
        <f t="array" ref="U3">INDEX(U5:U7,$A$4)</f>
        <v>IE-TA</v>
      </c>
      <c r="V3" s="28" t="str" cm="1">
        <f t="array" ref="V3">INDEX(V5:V7,$A$4)</f>
        <v>IE-WD</v>
      </c>
      <c r="W3" s="28" t="str" cm="1">
        <f t="array" ref="W3">INDEX(W5:W7,$A$4)</f>
        <v>IE-G</v>
      </c>
      <c r="X3" s="28" t="str" cm="1">
        <f t="array" ref="X3">INDEX(X5:X7,$A$4)</f>
        <v>IE-LM</v>
      </c>
      <c r="Y3" s="28" t="str" cm="1">
        <f t="array" ref="Y3">INDEX(Y5:Y7,$A$4)</f>
        <v>IE-MO</v>
      </c>
      <c r="Z3" s="28" t="str" cm="1">
        <f t="array" ref="Z3">INDEX(Z5:Z7,$A$4)</f>
        <v>IE-RN</v>
      </c>
      <c r="AA3" s="28" t="str" cm="1">
        <f t="array" ref="AA3">INDEX(AA5:AA7,$A$4)</f>
        <v>IE-SO</v>
      </c>
      <c r="AB3" s="28" t="str" cm="1">
        <f t="array" ref="AB3">INDEX(AB5:AB7,$A$4)</f>
        <v>IE-CN</v>
      </c>
      <c r="AC3" s="28" t="str" cm="1">
        <f t="array" ref="AC3">INDEX(AC5:AC7,$A$4)</f>
        <v>IE-DL</v>
      </c>
      <c r="AD3" s="28" t="str" cm="1">
        <f t="array" ref="AD3">INDEX(AD5:AD7,$A$4)</f>
        <v>IE-MN</v>
      </c>
    </row>
    <row r="4" spans="1:30">
      <c r="A4" s="27">
        <v>1</v>
      </c>
    </row>
    <row r="5" spans="1:30">
      <c r="A5" s="27" t="s">
        <v>94</v>
      </c>
      <c r="C5" s="29" t="s">
        <v>25</v>
      </c>
      <c r="D5" s="29" t="s">
        <v>95</v>
      </c>
      <c r="E5" s="28" t="str">
        <f>A11</f>
        <v>IE-CW</v>
      </c>
      <c r="F5" s="28" t="str">
        <f>A16</f>
        <v>IE-D</v>
      </c>
      <c r="G5" s="28" t="str">
        <f>A19</f>
        <v>IE-KE</v>
      </c>
      <c r="H5" s="28" t="str">
        <f>A20</f>
        <v>IE-KK</v>
      </c>
      <c r="I5" s="28" t="str">
        <f>A21</f>
        <v>IE-LS</v>
      </c>
      <c r="J5" s="28" t="str">
        <f>A24</f>
        <v>IE-LD</v>
      </c>
      <c r="K5" s="28" t="str">
        <f>A25</f>
        <v>IE-LH</v>
      </c>
      <c r="L5" s="28" t="str">
        <f>A27</f>
        <v>IE-MH</v>
      </c>
      <c r="M5" s="28" t="str">
        <f>A29</f>
        <v>IE-OY</v>
      </c>
      <c r="N5" s="28" t="str">
        <f>A34</f>
        <v>IE-WH</v>
      </c>
      <c r="O5" s="28" t="str">
        <f>A35</f>
        <v>IE-WX</v>
      </c>
      <c r="P5" s="28" t="str">
        <f>A36</f>
        <v>IE-WW</v>
      </c>
      <c r="Q5" s="28" t="str">
        <f>A13</f>
        <v>IE-CE</v>
      </c>
      <c r="R5" s="28" t="str">
        <f>A14</f>
        <v>IE-CO</v>
      </c>
      <c r="S5" s="28" t="str">
        <f>A18</f>
        <v>IE-KY</v>
      </c>
      <c r="T5" s="28" t="str">
        <f>A23</f>
        <v>IE-LK</v>
      </c>
      <c r="U5" s="28" t="str">
        <f>A32</f>
        <v>IE-TA</v>
      </c>
      <c r="V5" s="28" t="str">
        <f>A33</f>
        <v>IE-WD</v>
      </c>
      <c r="W5" s="28" t="str">
        <f>A17</f>
        <v>IE-G</v>
      </c>
      <c r="X5" s="28" t="str">
        <f>A22</f>
        <v>IE-LM</v>
      </c>
      <c r="Y5" s="28" t="str">
        <f>A26</f>
        <v>IE-MO</v>
      </c>
      <c r="Z5" s="28" t="str">
        <f>A30</f>
        <v>IE-RN</v>
      </c>
      <c r="AA5" s="28" t="str">
        <f>A31</f>
        <v>IE-SO</v>
      </c>
      <c r="AB5" s="28" t="str">
        <f>A12</f>
        <v>IE-CN</v>
      </c>
      <c r="AC5" s="28" t="str">
        <f>A15</f>
        <v>IE-DL</v>
      </c>
      <c r="AD5" s="28" t="str">
        <f>A28</f>
        <v>IE-MN</v>
      </c>
    </row>
    <row r="6" spans="1:30">
      <c r="A6" s="27" t="s">
        <v>96</v>
      </c>
      <c r="C6" s="28" t="str">
        <f>C5</f>
        <v>IE</v>
      </c>
      <c r="D6" s="28" t="str">
        <f>"*"&amp;D5</f>
        <v>*National</v>
      </c>
      <c r="E6" s="28" t="str">
        <f>"*"&amp;E5</f>
        <v>*IE-CW</v>
      </c>
      <c r="F6" s="28" t="str">
        <f t="shared" ref="F6:AD6" si="0">"*"&amp;F5</f>
        <v>*IE-D</v>
      </c>
      <c r="G6" s="28" t="str">
        <f t="shared" si="0"/>
        <v>*IE-KE</v>
      </c>
      <c r="H6" s="28" t="str">
        <f t="shared" si="0"/>
        <v>*IE-KK</v>
      </c>
      <c r="I6" s="28" t="str">
        <f t="shared" si="0"/>
        <v>*IE-LS</v>
      </c>
      <c r="J6" s="28" t="str">
        <f t="shared" si="0"/>
        <v>*IE-LD</v>
      </c>
      <c r="K6" s="28" t="str">
        <f t="shared" si="0"/>
        <v>*IE-LH</v>
      </c>
      <c r="L6" s="28" t="str">
        <f t="shared" si="0"/>
        <v>*IE-MH</v>
      </c>
      <c r="M6" s="28" t="str">
        <f t="shared" si="0"/>
        <v>*IE-OY</v>
      </c>
      <c r="N6" s="28" t="str">
        <f t="shared" si="0"/>
        <v>*IE-WH</v>
      </c>
      <c r="O6" s="28" t="str">
        <f t="shared" si="0"/>
        <v>*IE-WX</v>
      </c>
      <c r="P6" s="28" t="str">
        <f t="shared" si="0"/>
        <v>*IE-WW</v>
      </c>
      <c r="Q6" s="28" t="str">
        <f t="shared" si="0"/>
        <v>*IE-CE</v>
      </c>
      <c r="R6" s="28" t="str">
        <f t="shared" si="0"/>
        <v>*IE-CO</v>
      </c>
      <c r="S6" s="28" t="str">
        <f t="shared" si="0"/>
        <v>*IE-KY</v>
      </c>
      <c r="T6" s="28" t="str">
        <f t="shared" si="0"/>
        <v>*IE-LK</v>
      </c>
      <c r="U6" s="28" t="str">
        <f t="shared" si="0"/>
        <v>*IE-TA</v>
      </c>
      <c r="V6" s="28" t="str">
        <f t="shared" si="0"/>
        <v>*IE-WD</v>
      </c>
      <c r="W6" s="28" t="str">
        <f t="shared" si="0"/>
        <v>*IE-G</v>
      </c>
      <c r="X6" s="28" t="str">
        <f t="shared" si="0"/>
        <v>*IE-LM</v>
      </c>
      <c r="Y6" s="28" t="str">
        <f t="shared" si="0"/>
        <v>*IE-MO</v>
      </c>
      <c r="Z6" s="28" t="str">
        <f t="shared" si="0"/>
        <v>*IE-RN</v>
      </c>
      <c r="AA6" s="28" t="str">
        <f t="shared" si="0"/>
        <v>*IE-SO</v>
      </c>
      <c r="AB6" s="28" t="str">
        <f t="shared" si="0"/>
        <v>*IE-CN</v>
      </c>
      <c r="AC6" s="28" t="str">
        <f t="shared" si="0"/>
        <v>*IE-DL</v>
      </c>
      <c r="AD6" s="28" t="str">
        <f t="shared" si="0"/>
        <v>*IE-MN</v>
      </c>
    </row>
    <row r="7" spans="1:30">
      <c r="A7" s="27" t="s">
        <v>97</v>
      </c>
      <c r="C7" s="28" t="str">
        <f>"*"&amp;C5</f>
        <v>*IE</v>
      </c>
      <c r="D7" s="28" t="str">
        <f>D5</f>
        <v>National</v>
      </c>
      <c r="E7" s="28" t="str">
        <f t="shared" ref="E7:AD7" si="1">E5</f>
        <v>IE-CW</v>
      </c>
      <c r="F7" s="28" t="str">
        <f t="shared" si="1"/>
        <v>IE-D</v>
      </c>
      <c r="G7" s="28" t="str">
        <f t="shared" si="1"/>
        <v>IE-KE</v>
      </c>
      <c r="H7" s="28" t="str">
        <f t="shared" si="1"/>
        <v>IE-KK</v>
      </c>
      <c r="I7" s="28" t="str">
        <f t="shared" si="1"/>
        <v>IE-LS</v>
      </c>
      <c r="J7" s="28" t="str">
        <f t="shared" si="1"/>
        <v>IE-LD</v>
      </c>
      <c r="K7" s="28" t="str">
        <f t="shared" si="1"/>
        <v>IE-LH</v>
      </c>
      <c r="L7" s="28" t="str">
        <f t="shared" si="1"/>
        <v>IE-MH</v>
      </c>
      <c r="M7" s="28" t="str">
        <f t="shared" si="1"/>
        <v>IE-OY</v>
      </c>
      <c r="N7" s="28" t="str">
        <f t="shared" si="1"/>
        <v>IE-WH</v>
      </c>
      <c r="O7" s="28" t="str">
        <f t="shared" si="1"/>
        <v>IE-WX</v>
      </c>
      <c r="P7" s="28" t="str">
        <f t="shared" si="1"/>
        <v>IE-WW</v>
      </c>
      <c r="Q7" s="28" t="str">
        <f t="shared" si="1"/>
        <v>IE-CE</v>
      </c>
      <c r="R7" s="28" t="str">
        <f t="shared" si="1"/>
        <v>IE-CO</v>
      </c>
      <c r="S7" s="28" t="str">
        <f t="shared" si="1"/>
        <v>IE-KY</v>
      </c>
      <c r="T7" s="28" t="str">
        <f t="shared" si="1"/>
        <v>IE-LK</v>
      </c>
      <c r="U7" s="28" t="str">
        <f t="shared" si="1"/>
        <v>IE-TA</v>
      </c>
      <c r="V7" s="28" t="str">
        <f t="shared" si="1"/>
        <v>IE-WD</v>
      </c>
      <c r="W7" s="28" t="str">
        <f t="shared" si="1"/>
        <v>IE-G</v>
      </c>
      <c r="X7" s="28" t="str">
        <f t="shared" si="1"/>
        <v>IE-LM</v>
      </c>
      <c r="Y7" s="28" t="str">
        <f t="shared" si="1"/>
        <v>IE-MO</v>
      </c>
      <c r="Z7" s="28" t="str">
        <f t="shared" si="1"/>
        <v>IE-RN</v>
      </c>
      <c r="AA7" s="28" t="str">
        <f t="shared" si="1"/>
        <v>IE-SO</v>
      </c>
      <c r="AB7" s="28" t="str">
        <f t="shared" si="1"/>
        <v>IE-CN</v>
      </c>
      <c r="AC7" s="28" t="str">
        <f t="shared" si="1"/>
        <v>IE-DL</v>
      </c>
      <c r="AD7" s="28" t="str">
        <f t="shared" si="1"/>
        <v>IE-MN</v>
      </c>
    </row>
    <row r="10" spans="1:30" ht="15.75" thickBot="1">
      <c r="A10" s="30" t="s">
        <v>98</v>
      </c>
      <c r="B10" s="30" t="s">
        <v>99</v>
      </c>
    </row>
    <row r="11" spans="1:30">
      <c r="A11" s="31" t="s">
        <v>100</v>
      </c>
      <c r="B11" s="31" t="s">
        <v>101</v>
      </c>
    </row>
    <row r="12" spans="1:30">
      <c r="A12" s="32" t="s">
        <v>102</v>
      </c>
      <c r="B12" s="32" t="s">
        <v>103</v>
      </c>
    </row>
    <row r="13" spans="1:30">
      <c r="A13" s="32" t="s">
        <v>104</v>
      </c>
      <c r="B13" s="32" t="s">
        <v>105</v>
      </c>
    </row>
    <row r="14" spans="1:30">
      <c r="A14" s="32" t="s">
        <v>106</v>
      </c>
      <c r="B14" s="32" t="s">
        <v>107</v>
      </c>
    </row>
    <row r="15" spans="1:30">
      <c r="A15" s="32" t="s">
        <v>108</v>
      </c>
      <c r="B15" s="32" t="s">
        <v>109</v>
      </c>
    </row>
    <row r="16" spans="1:30">
      <c r="A16" s="32" t="s">
        <v>110</v>
      </c>
      <c r="B16" s="32" t="s">
        <v>111</v>
      </c>
    </row>
    <row r="17" spans="1:2">
      <c r="A17" s="32" t="s">
        <v>112</v>
      </c>
      <c r="B17" s="32" t="s">
        <v>113</v>
      </c>
    </row>
    <row r="18" spans="1:2">
      <c r="A18" s="32" t="s">
        <v>114</v>
      </c>
      <c r="B18" s="32" t="s">
        <v>115</v>
      </c>
    </row>
    <row r="19" spans="1:2">
      <c r="A19" s="32" t="s">
        <v>116</v>
      </c>
      <c r="B19" s="32" t="s">
        <v>117</v>
      </c>
    </row>
    <row r="20" spans="1:2">
      <c r="A20" s="32" t="s">
        <v>118</v>
      </c>
      <c r="B20" s="32" t="s">
        <v>119</v>
      </c>
    </row>
    <row r="21" spans="1:2">
      <c r="A21" s="32" t="s">
        <v>120</v>
      </c>
      <c r="B21" s="32" t="s">
        <v>121</v>
      </c>
    </row>
    <row r="22" spans="1:2">
      <c r="A22" s="32" t="s">
        <v>122</v>
      </c>
      <c r="B22" s="32" t="s">
        <v>123</v>
      </c>
    </row>
    <row r="23" spans="1:2">
      <c r="A23" s="32" t="s">
        <v>124</v>
      </c>
      <c r="B23" s="32" t="s">
        <v>125</v>
      </c>
    </row>
    <row r="24" spans="1:2">
      <c r="A24" s="32" t="s">
        <v>126</v>
      </c>
      <c r="B24" s="32" t="s">
        <v>127</v>
      </c>
    </row>
    <row r="25" spans="1:2">
      <c r="A25" s="32" t="s">
        <v>128</v>
      </c>
      <c r="B25" s="32" t="s">
        <v>129</v>
      </c>
    </row>
    <row r="26" spans="1:2">
      <c r="A26" s="32" t="s">
        <v>130</v>
      </c>
      <c r="B26" s="32" t="s">
        <v>131</v>
      </c>
    </row>
    <row r="27" spans="1:2">
      <c r="A27" s="32" t="s">
        <v>132</v>
      </c>
      <c r="B27" s="32" t="s">
        <v>133</v>
      </c>
    </row>
    <row r="28" spans="1:2">
      <c r="A28" s="32" t="s">
        <v>134</v>
      </c>
      <c r="B28" s="32" t="s">
        <v>135</v>
      </c>
    </row>
    <row r="29" spans="1:2">
      <c r="A29" s="32" t="s">
        <v>136</v>
      </c>
      <c r="B29" s="32" t="s">
        <v>137</v>
      </c>
    </row>
    <row r="30" spans="1:2">
      <c r="A30" s="32" t="s">
        <v>138</v>
      </c>
      <c r="B30" s="32" t="s">
        <v>139</v>
      </c>
    </row>
    <row r="31" spans="1:2">
      <c r="A31" s="32" t="s">
        <v>140</v>
      </c>
      <c r="B31" s="32" t="s">
        <v>141</v>
      </c>
    </row>
    <row r="32" spans="1:2">
      <c r="A32" s="32" t="s">
        <v>142</v>
      </c>
      <c r="B32" s="32" t="s">
        <v>143</v>
      </c>
    </row>
    <row r="33" spans="1:2">
      <c r="A33" s="32" t="s">
        <v>144</v>
      </c>
      <c r="B33" s="32" t="s">
        <v>145</v>
      </c>
    </row>
    <row r="34" spans="1:2">
      <c r="A34" s="32" t="s">
        <v>146</v>
      </c>
      <c r="B34" s="32" t="s">
        <v>147</v>
      </c>
    </row>
    <row r="35" spans="1:2">
      <c r="A35" s="32" t="s">
        <v>148</v>
      </c>
      <c r="B35" s="32" t="s">
        <v>149</v>
      </c>
    </row>
    <row r="36" spans="1:2">
      <c r="A36" s="32" t="s">
        <v>150</v>
      </c>
      <c r="B36" s="32" t="s">
        <v>151</v>
      </c>
    </row>
    <row r="37" spans="1:2">
      <c r="A37" s="33" t="s">
        <v>152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M68"/>
  <sheetViews>
    <sheetView tabSelected="1" workbookViewId="0">
      <selection activeCell="F38" sqref="F38"/>
    </sheetView>
  </sheetViews>
  <sheetFormatPr defaultRowHeight="15"/>
  <cols>
    <col min="2" max="2" width="14.7109375" customWidth="1"/>
    <col min="4" max="4" width="17.7109375" bestFit="1" customWidth="1"/>
    <col min="5" max="5" width="8.7109375" bestFit="1" customWidth="1"/>
    <col min="6" max="6" width="11.5703125" bestFit="1" customWidth="1"/>
    <col min="8" max="8" width="9.7109375" bestFit="1" customWidth="1"/>
    <col min="9" max="9" width="12.140625" bestFit="1" customWidth="1"/>
    <col min="10" max="10" width="14.42578125" bestFit="1" customWidth="1"/>
    <col min="11" max="11" width="17.7109375" bestFit="1" customWidth="1"/>
    <col min="12" max="12" width="14.42578125" bestFit="1" customWidth="1"/>
    <col min="13" max="13" width="12.140625" bestFit="1" customWidth="1"/>
  </cols>
  <sheetData>
    <row r="2" spans="1:11">
      <c r="B2" s="10" t="s">
        <v>20</v>
      </c>
      <c r="C2" s="9"/>
      <c r="D2" s="9"/>
      <c r="E2" s="9"/>
      <c r="F2" s="9"/>
      <c r="G2" s="9"/>
      <c r="H2" s="9"/>
      <c r="I2" s="9"/>
      <c r="J2" s="11"/>
      <c r="K2" s="12"/>
    </row>
    <row r="3" spans="1:11" ht="15.75" thickBot="1">
      <c r="B3" s="13" t="s">
        <v>21</v>
      </c>
      <c r="C3" s="13" t="s">
        <v>9</v>
      </c>
      <c r="D3" s="13" t="s">
        <v>8</v>
      </c>
      <c r="E3" s="13" t="s">
        <v>2</v>
      </c>
      <c r="F3" s="13" t="s">
        <v>22</v>
      </c>
      <c r="G3" s="13" t="s">
        <v>23</v>
      </c>
      <c r="H3" s="14" t="str">
        <f>Regions!C3</f>
        <v>IE</v>
      </c>
      <c r="I3" s="14" t="str">
        <f>Regions!D3</f>
        <v>National</v>
      </c>
      <c r="J3" s="15" t="s">
        <v>4</v>
      </c>
      <c r="K3" s="15" t="s">
        <v>3</v>
      </c>
    </row>
    <row r="4" spans="1:11">
      <c r="C4" t="s">
        <v>14</v>
      </c>
      <c r="D4" s="18" t="s">
        <v>26</v>
      </c>
      <c r="E4">
        <v>2050</v>
      </c>
      <c r="F4" s="17"/>
      <c r="G4" s="17"/>
      <c r="H4">
        <v>8.1111000000000004</v>
      </c>
      <c r="I4">
        <f>H4</f>
        <v>8.1111000000000004</v>
      </c>
      <c r="J4" s="17"/>
      <c r="K4" s="20" t="s">
        <v>27</v>
      </c>
    </row>
    <row r="5" spans="1:11">
      <c r="C5" t="s">
        <v>14</v>
      </c>
      <c r="D5" s="8" t="s">
        <v>26</v>
      </c>
      <c r="E5">
        <v>2050</v>
      </c>
      <c r="H5" s="16">
        <v>8.7322500000000005</v>
      </c>
      <c r="I5" s="16">
        <f t="shared" ref="I5:I8" si="0">H5</f>
        <v>8.7322500000000005</v>
      </c>
      <c r="K5" s="20" t="s">
        <v>28</v>
      </c>
    </row>
    <row r="6" spans="1:11">
      <c r="C6" t="s">
        <v>14</v>
      </c>
      <c r="D6" s="8" t="s">
        <v>26</v>
      </c>
      <c r="E6">
        <v>2050</v>
      </c>
      <c r="H6" s="16">
        <v>5.7896999999999998</v>
      </c>
      <c r="I6" s="16">
        <f t="shared" si="0"/>
        <v>5.7896999999999998</v>
      </c>
      <c r="K6" s="20" t="s">
        <v>29</v>
      </c>
    </row>
    <row r="7" spans="1:11">
      <c r="C7" t="s">
        <v>14</v>
      </c>
      <c r="D7" s="8" t="s">
        <v>26</v>
      </c>
      <c r="E7">
        <v>2050</v>
      </c>
      <c r="H7" s="16">
        <v>3.9777</v>
      </c>
      <c r="I7" s="16">
        <f t="shared" si="0"/>
        <v>3.9777</v>
      </c>
      <c r="K7" s="20" t="s">
        <v>30</v>
      </c>
    </row>
    <row r="8" spans="1:11">
      <c r="B8" s="34"/>
      <c r="C8" s="34" t="s">
        <v>14</v>
      </c>
      <c r="D8" s="8" t="s">
        <v>26</v>
      </c>
      <c r="E8" s="34">
        <v>2050</v>
      </c>
      <c r="H8" s="34">
        <v>3.9907499999999998</v>
      </c>
      <c r="I8" s="34">
        <f t="shared" si="0"/>
        <v>3.9907499999999998</v>
      </c>
      <c r="K8" s="35" t="s">
        <v>31</v>
      </c>
    </row>
    <row r="9" spans="1:11">
      <c r="C9" s="27" t="s">
        <v>14</v>
      </c>
      <c r="D9" s="18" t="s">
        <v>26</v>
      </c>
      <c r="E9" s="27">
        <v>0</v>
      </c>
      <c r="F9" s="17"/>
      <c r="G9" s="17"/>
      <c r="H9" s="27">
        <v>3</v>
      </c>
      <c r="I9" s="27">
        <f>H9</f>
        <v>3</v>
      </c>
      <c r="J9" s="17"/>
      <c r="K9" s="20" t="s">
        <v>27</v>
      </c>
    </row>
    <row r="10" spans="1:11">
      <c r="C10" s="27" t="s">
        <v>14</v>
      </c>
      <c r="D10" s="19" t="s">
        <v>26</v>
      </c>
      <c r="E10" s="27">
        <v>0</v>
      </c>
      <c r="F10" s="27"/>
      <c r="G10" s="27"/>
      <c r="H10" s="27">
        <v>3</v>
      </c>
      <c r="I10" s="27">
        <f t="shared" ref="I10:I13" si="1">H10</f>
        <v>3</v>
      </c>
      <c r="J10" s="27"/>
      <c r="K10" s="20" t="s">
        <v>28</v>
      </c>
    </row>
    <row r="11" spans="1:11">
      <c r="C11" s="27" t="s">
        <v>14</v>
      </c>
      <c r="D11" s="19" t="s">
        <v>26</v>
      </c>
      <c r="E11" s="27">
        <v>0</v>
      </c>
      <c r="F11" s="27"/>
      <c r="G11" s="27"/>
      <c r="H11" s="27">
        <v>3</v>
      </c>
      <c r="I11" s="27">
        <f t="shared" si="1"/>
        <v>3</v>
      </c>
      <c r="J11" s="27"/>
      <c r="K11" s="20" t="s">
        <v>29</v>
      </c>
    </row>
    <row r="12" spans="1:11">
      <c r="C12" s="27" t="s">
        <v>14</v>
      </c>
      <c r="D12" s="19" t="s">
        <v>26</v>
      </c>
      <c r="E12" s="27">
        <v>0</v>
      </c>
      <c r="F12" s="27"/>
      <c r="G12" s="27"/>
      <c r="H12" s="27">
        <v>3</v>
      </c>
      <c r="I12" s="27">
        <f t="shared" si="1"/>
        <v>3</v>
      </c>
      <c r="J12" s="27"/>
      <c r="K12" s="20" t="s">
        <v>30</v>
      </c>
    </row>
    <row r="13" spans="1:11">
      <c r="C13" s="27" t="s">
        <v>14</v>
      </c>
      <c r="D13" s="19" t="s">
        <v>26</v>
      </c>
      <c r="E13" s="27">
        <v>0</v>
      </c>
      <c r="F13" s="27"/>
      <c r="G13" s="27"/>
      <c r="H13" s="27">
        <v>3</v>
      </c>
      <c r="I13" s="27">
        <f t="shared" si="1"/>
        <v>3</v>
      </c>
      <c r="J13" s="27"/>
      <c r="K13" s="20" t="s">
        <v>31</v>
      </c>
    </row>
    <row r="15" spans="1:11">
      <c r="A15" s="27" t="s">
        <v>12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</row>
    <row r="16" spans="1:11">
      <c r="A16" s="27"/>
      <c r="B16" s="1" t="str">
        <f>_xlfn.TEXTJOIN(" ",TRUE,"~UC_Sets: R_E:",_xlfn.TEXTJOIN(",",TRUE,IF(LEFT(Regions!$C$3,1)&lt;&gt;"*",Regions!$C$3,""),IF(LEFT(Regions!$D$3,1)&lt;&gt;"*",Regions!$D$3,"")))</f>
        <v>~UC_Sets: R_E: IE,National</v>
      </c>
      <c r="C16" s="27"/>
      <c r="D16" s="27"/>
      <c r="E16" s="27"/>
      <c r="F16" s="27"/>
      <c r="G16" s="27"/>
      <c r="H16" s="27"/>
      <c r="I16" s="27"/>
      <c r="J16" s="27"/>
      <c r="K16" s="27"/>
    </row>
    <row r="17" spans="1:11">
      <c r="A17" s="27"/>
      <c r="B17" s="6" t="s">
        <v>10</v>
      </c>
      <c r="C17" s="27"/>
      <c r="D17" s="27"/>
      <c r="E17" s="27"/>
      <c r="F17" s="27"/>
      <c r="G17" s="27"/>
      <c r="H17" s="27"/>
      <c r="I17" s="27"/>
      <c r="J17" s="27"/>
      <c r="K17" s="27"/>
    </row>
    <row r="18" spans="1:11">
      <c r="A18" s="27"/>
      <c r="B18" s="27"/>
      <c r="C18" s="27"/>
      <c r="D18" s="27"/>
      <c r="E18" s="27"/>
      <c r="F18" s="27"/>
      <c r="G18" s="27" t="s">
        <v>7</v>
      </c>
      <c r="H18" s="27"/>
      <c r="I18" s="27"/>
      <c r="J18" s="27"/>
      <c r="K18" s="27"/>
    </row>
    <row r="19" spans="1:11">
      <c r="A19" s="27"/>
      <c r="B19" s="5" t="s">
        <v>0</v>
      </c>
      <c r="C19" s="2" t="s">
        <v>4</v>
      </c>
      <c r="D19" s="2" t="s">
        <v>3</v>
      </c>
      <c r="E19" s="4" t="s">
        <v>8</v>
      </c>
      <c r="F19" s="4" t="s">
        <v>2</v>
      </c>
      <c r="G19" s="4" t="s">
        <v>9</v>
      </c>
      <c r="H19" s="3" t="s">
        <v>156</v>
      </c>
      <c r="I19" s="3" t="s">
        <v>13</v>
      </c>
      <c r="J19" s="3" t="s">
        <v>19</v>
      </c>
      <c r="K19" s="7" t="s">
        <v>11</v>
      </c>
    </row>
    <row r="20" spans="1:11">
      <c r="A20" s="27"/>
      <c r="B20" s="36" t="s">
        <v>159</v>
      </c>
      <c r="C20" s="27"/>
      <c r="D20" s="20" t="s">
        <v>155</v>
      </c>
      <c r="E20" s="27"/>
      <c r="F20" s="27">
        <v>2019</v>
      </c>
      <c r="G20" s="27" t="s">
        <v>14</v>
      </c>
      <c r="H20" s="27">
        <v>1</v>
      </c>
      <c r="I20" s="27">
        <v>4</v>
      </c>
      <c r="J20" s="27">
        <v>5</v>
      </c>
      <c r="K20" s="27" t="s">
        <v>164</v>
      </c>
    </row>
    <row r="21" spans="1:11">
      <c r="A21" s="27"/>
      <c r="B21" s="27"/>
      <c r="C21" s="27"/>
      <c r="D21" s="20" t="s">
        <v>155</v>
      </c>
      <c r="E21" s="27"/>
      <c r="F21" s="27">
        <v>2020</v>
      </c>
      <c r="G21" s="27" t="s">
        <v>14</v>
      </c>
      <c r="H21" s="27">
        <v>1</v>
      </c>
      <c r="I21" s="27">
        <v>6.25</v>
      </c>
      <c r="J21" s="27"/>
      <c r="K21" s="27"/>
    </row>
    <row r="22" spans="1:11">
      <c r="D22" s="20" t="s">
        <v>155</v>
      </c>
      <c r="E22" s="27"/>
      <c r="F22" s="27">
        <v>2025</v>
      </c>
      <c r="G22" s="27" t="s">
        <v>14</v>
      </c>
      <c r="H22" s="27">
        <v>1</v>
      </c>
      <c r="I22" s="27">
        <v>6.6</v>
      </c>
      <c r="K22" s="27"/>
    </row>
    <row r="23" spans="1:11">
      <c r="D23" s="20" t="s">
        <v>155</v>
      </c>
      <c r="E23" s="27"/>
      <c r="F23" s="27">
        <v>2030</v>
      </c>
      <c r="G23" s="27" t="s">
        <v>14</v>
      </c>
      <c r="H23" s="27">
        <v>1</v>
      </c>
      <c r="I23" s="27">
        <v>7</v>
      </c>
      <c r="K23" s="27"/>
    </row>
    <row r="24" spans="1:11">
      <c r="D24" s="20" t="s">
        <v>155</v>
      </c>
      <c r="E24" s="27"/>
      <c r="F24" s="27">
        <v>2050</v>
      </c>
      <c r="G24" s="27" t="s">
        <v>14</v>
      </c>
      <c r="H24" s="27">
        <v>1</v>
      </c>
      <c r="I24" s="27">
        <v>8.1999999999999993</v>
      </c>
      <c r="K24" s="27"/>
    </row>
    <row r="25" spans="1:11">
      <c r="K25" s="27"/>
    </row>
    <row r="26" spans="1:11">
      <c r="K26" s="27"/>
    </row>
    <row r="27" spans="1:11">
      <c r="K27" s="27"/>
    </row>
    <row r="28" spans="1:11">
      <c r="K28" s="27"/>
    </row>
    <row r="29" spans="1:11">
      <c r="K29" s="27"/>
    </row>
    <row r="30" spans="1:11">
      <c r="A30" s="27" t="s">
        <v>12</v>
      </c>
      <c r="B30" s="27"/>
      <c r="C30" s="27"/>
      <c r="D30" s="27"/>
      <c r="E30" s="27"/>
      <c r="F30" s="27"/>
      <c r="G30" s="27"/>
      <c r="H30" s="27"/>
      <c r="J30" s="27"/>
    </row>
    <row r="31" spans="1:11">
      <c r="A31" s="27"/>
      <c r="B31" s="1" t="str">
        <f>_xlfn.TEXTJOIN(" ",TRUE,"~UC_Sets: R_E:",_xlfn.TEXTJOIN(",",TRUE,IF(LEFT(Regions!$C$3,1)&lt;&gt;"*",Regions!$C$3,""),IF(LEFT(Regions!$D$3,1)&lt;&gt;"*",Regions!$D$3,"")))</f>
        <v>~UC_Sets: R_E: IE,National</v>
      </c>
      <c r="C31" s="27"/>
      <c r="D31" s="27"/>
      <c r="E31" s="27"/>
      <c r="F31" s="27"/>
      <c r="G31" s="27"/>
      <c r="H31" s="27"/>
      <c r="J31" s="27"/>
    </row>
    <row r="32" spans="1:11">
      <c r="A32" s="27"/>
      <c r="B32" s="6" t="s">
        <v>10</v>
      </c>
      <c r="C32" s="27"/>
      <c r="D32" s="27"/>
      <c r="E32" s="27"/>
      <c r="F32" s="27"/>
      <c r="G32" s="27"/>
      <c r="H32" s="27"/>
      <c r="J32" s="27"/>
      <c r="K32" s="27"/>
    </row>
    <row r="33" spans="1:13">
      <c r="A33" s="27"/>
      <c r="B33" s="27"/>
      <c r="C33" s="27"/>
      <c r="D33" s="27"/>
      <c r="E33" s="27"/>
      <c r="F33" s="27"/>
      <c r="G33" s="27" t="s">
        <v>7</v>
      </c>
      <c r="H33" s="27"/>
      <c r="J33" s="27"/>
      <c r="K33" s="27"/>
    </row>
    <row r="34" spans="1:13">
      <c r="A34" s="27"/>
      <c r="B34" s="5" t="s">
        <v>0</v>
      </c>
      <c r="C34" s="2" t="s">
        <v>4</v>
      </c>
      <c r="D34" s="2" t="s">
        <v>3</v>
      </c>
      <c r="E34" s="4" t="s">
        <v>8</v>
      </c>
      <c r="F34" s="4" t="s">
        <v>2</v>
      </c>
      <c r="G34" s="4" t="s">
        <v>9</v>
      </c>
      <c r="H34" s="3" t="s">
        <v>158</v>
      </c>
      <c r="I34" s="3" t="s">
        <v>13</v>
      </c>
      <c r="J34" s="3" t="s">
        <v>19</v>
      </c>
      <c r="K34" s="7" t="s">
        <v>11</v>
      </c>
    </row>
    <row r="35" spans="1:13">
      <c r="A35" s="27"/>
      <c r="B35" s="36" t="s">
        <v>160</v>
      </c>
      <c r="C35" s="27"/>
      <c r="D35" s="20" t="s">
        <v>155</v>
      </c>
      <c r="E35" s="27"/>
      <c r="F35" s="27">
        <v>2019</v>
      </c>
      <c r="G35" s="27" t="s">
        <v>14</v>
      </c>
      <c r="H35" s="27">
        <v>1</v>
      </c>
      <c r="I35" s="27">
        <v>0.6</v>
      </c>
      <c r="J35" s="27">
        <v>5</v>
      </c>
      <c r="K35" s="27" t="s">
        <v>165</v>
      </c>
    </row>
    <row r="36" spans="1:13">
      <c r="A36" s="27"/>
      <c r="B36" s="27"/>
      <c r="C36" s="27"/>
      <c r="D36" s="20" t="s">
        <v>155</v>
      </c>
      <c r="E36" s="27"/>
      <c r="F36" s="27">
        <v>2020</v>
      </c>
      <c r="G36" s="27" t="s">
        <v>14</v>
      </c>
      <c r="H36" s="27">
        <v>1</v>
      </c>
      <c r="I36" s="27">
        <v>2</v>
      </c>
      <c r="J36" s="27"/>
    </row>
    <row r="37" spans="1:13">
      <c r="A37" s="27"/>
      <c r="B37" s="27"/>
      <c r="C37" s="27"/>
      <c r="D37" s="20" t="s">
        <v>155</v>
      </c>
      <c r="E37" s="27"/>
      <c r="F37" s="27">
        <v>2050</v>
      </c>
      <c r="G37" s="27" t="s">
        <v>14</v>
      </c>
      <c r="H37" s="27">
        <v>1</v>
      </c>
      <c r="I37" s="27">
        <v>5</v>
      </c>
      <c r="J37" s="27"/>
      <c r="K37" s="27"/>
      <c r="L37" s="27"/>
      <c r="M37" s="27"/>
    </row>
    <row r="38" spans="1:13">
      <c r="A38" s="27"/>
      <c r="B38" s="27"/>
      <c r="C38" s="27"/>
      <c r="D38" s="20"/>
      <c r="E38" s="27"/>
      <c r="F38" s="27"/>
      <c r="G38" s="27"/>
      <c r="H38" s="27"/>
      <c r="I38" s="27"/>
      <c r="J38" s="27"/>
      <c r="K38" s="27"/>
      <c r="L38" s="27"/>
      <c r="M38" s="27"/>
    </row>
    <row r="39" spans="1:13">
      <c r="D39" s="20"/>
      <c r="E39" s="27"/>
      <c r="F39" s="27"/>
      <c r="G39" s="27"/>
      <c r="H39" s="27"/>
      <c r="I39" s="27"/>
      <c r="J39" s="27"/>
      <c r="K39" s="27"/>
      <c r="L39" s="27"/>
    </row>
    <row r="56" spans="11:12">
      <c r="L56" s="7"/>
    </row>
    <row r="57" spans="11:12">
      <c r="L57" s="27"/>
    </row>
    <row r="58" spans="11:12">
      <c r="K58" s="3"/>
      <c r="L58" s="27"/>
    </row>
    <row r="59" spans="11:12">
      <c r="K59" s="27"/>
      <c r="L59" s="27"/>
    </row>
    <row r="60" spans="11:12">
      <c r="K60" s="27"/>
      <c r="L60" s="27"/>
    </row>
    <row r="61" spans="11:12">
      <c r="K61" s="27"/>
      <c r="L61" s="27"/>
    </row>
    <row r="62" spans="11:12">
      <c r="K62" s="27"/>
      <c r="L62" s="27"/>
    </row>
    <row r="63" spans="11:12">
      <c r="K63" s="27"/>
      <c r="L63" s="27"/>
    </row>
    <row r="64" spans="11:12">
      <c r="K64" s="27"/>
      <c r="L64" s="27"/>
    </row>
    <row r="65" spans="11:12">
      <c r="K65" s="27"/>
      <c r="L65" s="27"/>
    </row>
    <row r="66" spans="11:12">
      <c r="K66" s="27"/>
      <c r="L66" s="27"/>
    </row>
    <row r="67" spans="11:12">
      <c r="L67" s="7"/>
    </row>
    <row r="68" spans="11:12">
      <c r="L68" s="27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W34"/>
  <sheetViews>
    <sheetView workbookViewId="0">
      <selection activeCell="I22" sqref="I22"/>
    </sheetView>
  </sheetViews>
  <sheetFormatPr defaultRowHeight="15"/>
  <cols>
    <col min="2" max="2" width="24.5703125" bestFit="1" customWidth="1"/>
    <col min="3" max="3" width="8.85546875" bestFit="1" customWidth="1"/>
    <col min="4" max="4" width="17.28515625" bestFit="1" customWidth="1"/>
    <col min="5" max="5" width="7.7109375" bestFit="1" customWidth="1"/>
    <col min="6" max="6" width="11.5703125" bestFit="1" customWidth="1"/>
    <col min="7" max="8" width="9.7109375" bestFit="1" customWidth="1"/>
    <col min="9" max="9" width="8.5703125" bestFit="1" customWidth="1"/>
    <col min="10" max="10" width="8.85546875" bestFit="1" customWidth="1"/>
    <col min="11" max="11" width="17.28515625" bestFit="1" customWidth="1"/>
    <col min="13" max="13" width="14.42578125" bestFit="1" customWidth="1"/>
  </cols>
  <sheetData>
    <row r="2" spans="1:23">
      <c r="A2" s="27" t="s">
        <v>12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</row>
    <row r="3" spans="1:23">
      <c r="A3" s="27"/>
      <c r="B3" s="1" t="str">
        <f>_xlfn.TEXTJOIN(" ",TRUE,"~UC_Sets: R_E:",_xlfn.TEXTJOIN(",",TRUE,IF(LEFT(Regions!$C$3,1)&lt;&gt;"*",Regions!$C$3,""),IF(LEFT(Regions!$D$3,1)&lt;&gt;"*",Regions!$D$3,"")))</f>
        <v>~UC_Sets: R_E: IE,National</v>
      </c>
      <c r="C3" s="27"/>
      <c r="D3" s="27"/>
      <c r="E3" s="27"/>
      <c r="F3" s="27"/>
      <c r="G3" s="27"/>
      <c r="H3" s="27"/>
      <c r="I3" s="27"/>
      <c r="J3" s="27"/>
      <c r="K3" s="27"/>
      <c r="L3" s="27"/>
      <c r="N3" t="s">
        <v>45</v>
      </c>
      <c r="O3" t="s">
        <v>46</v>
      </c>
      <c r="P3" t="s">
        <v>47</v>
      </c>
      <c r="Q3" t="s">
        <v>48</v>
      </c>
      <c r="R3">
        <v>100</v>
      </c>
      <c r="S3" t="s">
        <v>49</v>
      </c>
      <c r="T3" t="s">
        <v>50</v>
      </c>
      <c r="U3" t="s">
        <v>51</v>
      </c>
      <c r="V3" t="s">
        <v>52</v>
      </c>
      <c r="W3">
        <v>0</v>
      </c>
    </row>
    <row r="4" spans="1:23">
      <c r="A4" s="27"/>
      <c r="B4" s="6" t="s">
        <v>10</v>
      </c>
      <c r="C4" s="27"/>
      <c r="D4" s="27"/>
      <c r="E4" s="27"/>
      <c r="F4" s="27"/>
      <c r="G4" s="27"/>
      <c r="H4" s="27"/>
      <c r="I4" s="27"/>
      <c r="J4" s="27"/>
      <c r="K4" s="27"/>
      <c r="L4" s="27"/>
      <c r="N4" t="s">
        <v>45</v>
      </c>
      <c r="O4" t="s">
        <v>46</v>
      </c>
      <c r="P4" t="s">
        <v>47</v>
      </c>
      <c r="Q4" t="s">
        <v>48</v>
      </c>
      <c r="R4">
        <v>100</v>
      </c>
      <c r="S4" t="s">
        <v>49</v>
      </c>
      <c r="T4" t="s">
        <v>50</v>
      </c>
      <c r="U4" t="s">
        <v>53</v>
      </c>
      <c r="V4" t="s">
        <v>54</v>
      </c>
      <c r="W4">
        <v>0</v>
      </c>
    </row>
    <row r="5" spans="1:23">
      <c r="A5" s="27"/>
      <c r="B5" s="27"/>
      <c r="C5" s="27"/>
      <c r="D5" s="27"/>
      <c r="E5" s="27"/>
      <c r="F5" s="27"/>
      <c r="G5" s="27" t="s">
        <v>7</v>
      </c>
      <c r="H5" s="27"/>
      <c r="I5" s="27"/>
      <c r="J5" s="27"/>
      <c r="K5" s="27"/>
      <c r="L5" s="27"/>
      <c r="N5" t="s">
        <v>45</v>
      </c>
      <c r="O5" t="s">
        <v>46</v>
      </c>
      <c r="P5" t="s">
        <v>47</v>
      </c>
      <c r="Q5" t="s">
        <v>55</v>
      </c>
      <c r="R5">
        <v>100</v>
      </c>
      <c r="S5" t="s">
        <v>49</v>
      </c>
      <c r="T5" t="s">
        <v>50</v>
      </c>
      <c r="U5" t="s">
        <v>51</v>
      </c>
      <c r="V5" t="s">
        <v>52</v>
      </c>
      <c r="W5">
        <v>0.75</v>
      </c>
    </row>
    <row r="6" spans="1:23">
      <c r="A6" s="27"/>
      <c r="B6" s="5" t="s">
        <v>0</v>
      </c>
      <c r="C6" s="2" t="s">
        <v>4</v>
      </c>
      <c r="D6" s="2" t="s">
        <v>3</v>
      </c>
      <c r="E6" s="4" t="s">
        <v>8</v>
      </c>
      <c r="F6" s="4" t="s">
        <v>2</v>
      </c>
      <c r="G6" s="4" t="s">
        <v>9</v>
      </c>
      <c r="H6" s="3" t="s">
        <v>156</v>
      </c>
      <c r="I6" s="3" t="s">
        <v>13</v>
      </c>
      <c r="J6" s="3" t="s">
        <v>19</v>
      </c>
      <c r="K6" s="7" t="s">
        <v>11</v>
      </c>
      <c r="L6" s="27"/>
      <c r="N6" t="s">
        <v>45</v>
      </c>
      <c r="O6" t="s">
        <v>46</v>
      </c>
      <c r="P6" t="s">
        <v>47</v>
      </c>
      <c r="Q6" t="s">
        <v>55</v>
      </c>
      <c r="R6">
        <v>100</v>
      </c>
      <c r="S6" t="s">
        <v>49</v>
      </c>
      <c r="T6" t="s">
        <v>50</v>
      </c>
      <c r="U6" t="s">
        <v>53</v>
      </c>
      <c r="V6" t="s">
        <v>54</v>
      </c>
      <c r="W6">
        <v>3.4620000000000002</v>
      </c>
    </row>
    <row r="7" spans="1:23">
      <c r="A7" s="27"/>
      <c r="B7" s="36" t="s">
        <v>161</v>
      </c>
      <c r="C7" s="27"/>
      <c r="D7" s="20" t="s">
        <v>157</v>
      </c>
      <c r="E7" s="27"/>
      <c r="F7" s="27">
        <v>2019</v>
      </c>
      <c r="G7" s="27" t="s">
        <v>14</v>
      </c>
      <c r="H7" s="27">
        <v>1</v>
      </c>
      <c r="I7" s="27">
        <v>2.5000000000000001E-2</v>
      </c>
      <c r="J7" s="27">
        <v>5</v>
      </c>
      <c r="K7" s="27" t="s">
        <v>163</v>
      </c>
      <c r="L7" s="27"/>
      <c r="N7" t="s">
        <v>45</v>
      </c>
      <c r="O7" t="s">
        <v>46</v>
      </c>
      <c r="P7" t="s">
        <v>47</v>
      </c>
      <c r="Q7" t="s">
        <v>56</v>
      </c>
      <c r="R7">
        <v>100</v>
      </c>
      <c r="S7" t="s">
        <v>49</v>
      </c>
      <c r="T7" t="s">
        <v>50</v>
      </c>
      <c r="U7" t="s">
        <v>51</v>
      </c>
      <c r="V7" t="s">
        <v>52</v>
      </c>
      <c r="W7">
        <v>0</v>
      </c>
    </row>
    <row r="8" spans="1:23">
      <c r="A8" s="27"/>
      <c r="B8" s="27"/>
      <c r="C8" s="27"/>
      <c r="D8" s="20" t="s">
        <v>157</v>
      </c>
      <c r="E8" s="27"/>
      <c r="F8" s="27">
        <v>2020</v>
      </c>
      <c r="G8" s="27" t="s">
        <v>14</v>
      </c>
      <c r="H8" s="27">
        <v>1</v>
      </c>
      <c r="I8" s="27">
        <v>1.03</v>
      </c>
      <c r="J8" s="3"/>
      <c r="K8" s="27"/>
      <c r="L8" s="27"/>
      <c r="N8" t="s">
        <v>45</v>
      </c>
      <c r="O8" t="s">
        <v>46</v>
      </c>
      <c r="P8" t="s">
        <v>47</v>
      </c>
      <c r="Q8" t="s">
        <v>56</v>
      </c>
      <c r="R8">
        <v>100</v>
      </c>
      <c r="S8" t="s">
        <v>49</v>
      </c>
      <c r="T8" t="s">
        <v>50</v>
      </c>
      <c r="U8" t="s">
        <v>53</v>
      </c>
      <c r="V8" t="s">
        <v>54</v>
      </c>
      <c r="W8">
        <v>0</v>
      </c>
    </row>
    <row r="9" spans="1:23">
      <c r="D9" s="20" t="s">
        <v>157</v>
      </c>
      <c r="E9" s="27"/>
      <c r="F9" s="27">
        <v>2025</v>
      </c>
      <c r="G9" s="27" t="s">
        <v>14</v>
      </c>
      <c r="H9" s="27">
        <v>1</v>
      </c>
      <c r="I9" s="27">
        <v>5.4</v>
      </c>
      <c r="N9" t="s">
        <v>45</v>
      </c>
      <c r="O9" t="s">
        <v>57</v>
      </c>
      <c r="P9" t="s">
        <v>58</v>
      </c>
      <c r="R9">
        <v>100</v>
      </c>
      <c r="S9" t="s">
        <v>49</v>
      </c>
      <c r="T9" t="s">
        <v>50</v>
      </c>
      <c r="U9" t="s">
        <v>51</v>
      </c>
      <c r="V9" t="s">
        <v>52</v>
      </c>
      <c r="W9">
        <v>35.200000000000003</v>
      </c>
    </row>
    <row r="10" spans="1:23">
      <c r="D10" s="20" t="s">
        <v>157</v>
      </c>
      <c r="E10" s="27"/>
      <c r="F10" s="27">
        <v>2030</v>
      </c>
      <c r="G10" s="27" t="s">
        <v>14</v>
      </c>
      <c r="H10" s="27">
        <v>1</v>
      </c>
      <c r="I10">
        <v>7.56</v>
      </c>
      <c r="N10" t="s">
        <v>45</v>
      </c>
      <c r="O10" t="s">
        <v>59</v>
      </c>
      <c r="P10" t="s">
        <v>58</v>
      </c>
      <c r="R10">
        <v>100</v>
      </c>
      <c r="S10" t="s">
        <v>49</v>
      </c>
      <c r="T10" t="s">
        <v>50</v>
      </c>
      <c r="U10" t="s">
        <v>51</v>
      </c>
      <c r="V10" t="s">
        <v>52</v>
      </c>
      <c r="W10">
        <v>35.700000000000003</v>
      </c>
    </row>
    <row r="11" spans="1:23">
      <c r="A11" s="27"/>
      <c r="B11" s="27"/>
      <c r="C11" s="27"/>
      <c r="D11" s="20" t="s">
        <v>157</v>
      </c>
      <c r="E11" s="27"/>
      <c r="F11" s="27">
        <v>2050</v>
      </c>
      <c r="G11" s="27" t="s">
        <v>14</v>
      </c>
      <c r="H11" s="27">
        <v>1</v>
      </c>
      <c r="I11">
        <v>30</v>
      </c>
      <c r="J11" s="27"/>
      <c r="K11" s="27"/>
      <c r="L11" s="27"/>
      <c r="N11" t="s">
        <v>45</v>
      </c>
      <c r="O11" t="s">
        <v>57</v>
      </c>
      <c r="P11" t="s">
        <v>58</v>
      </c>
      <c r="R11">
        <v>100</v>
      </c>
      <c r="S11" t="s">
        <v>49</v>
      </c>
      <c r="T11" t="s">
        <v>50</v>
      </c>
      <c r="U11" t="s">
        <v>53</v>
      </c>
      <c r="V11" t="s">
        <v>54</v>
      </c>
      <c r="W11">
        <v>137.4</v>
      </c>
    </row>
    <row r="12" spans="1:23">
      <c r="N12" t="s">
        <v>45</v>
      </c>
      <c r="O12" t="s">
        <v>59</v>
      </c>
      <c r="P12" t="s">
        <v>58</v>
      </c>
      <c r="R12">
        <v>100</v>
      </c>
      <c r="S12" t="s">
        <v>49</v>
      </c>
      <c r="T12" t="s">
        <v>50</v>
      </c>
      <c r="U12" t="s">
        <v>53</v>
      </c>
      <c r="V12" t="s">
        <v>54</v>
      </c>
      <c r="W12">
        <v>139.9</v>
      </c>
    </row>
    <row r="13" spans="1:23">
      <c r="A13" s="27" t="s">
        <v>12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23">
      <c r="A14" s="27"/>
      <c r="B14" s="1" t="str">
        <f>_xlfn.TEXTJOIN(" ",TRUE,"~UC_Sets: R_E:",_xlfn.TEXTJOIN(",",TRUE,IF(LEFT(Regions!$C$3,1)&lt;&gt;"*",Regions!$C$3,""),IF(LEFT(Regions!$D$3,1)&lt;&gt;"*",Regions!$D$3,"")))</f>
        <v>~UC_Sets: R_E: IE,National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23">
      <c r="A15" s="27"/>
      <c r="B15" s="6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23">
      <c r="A16" s="27"/>
      <c r="B16" s="27"/>
      <c r="C16" s="27"/>
      <c r="D16" s="27"/>
      <c r="E16" s="27"/>
      <c r="F16" s="27"/>
      <c r="G16" s="27" t="s">
        <v>7</v>
      </c>
      <c r="H16" s="27"/>
      <c r="I16" s="27"/>
      <c r="J16" s="27"/>
      <c r="K16" s="27"/>
      <c r="L16" s="27"/>
      <c r="M16" s="27"/>
      <c r="N16" s="27"/>
    </row>
    <row r="17" spans="1:18">
      <c r="A17" s="27"/>
      <c r="B17" s="5" t="s">
        <v>0</v>
      </c>
      <c r="C17" s="2" t="s">
        <v>4</v>
      </c>
      <c r="D17" s="2" t="s">
        <v>3</v>
      </c>
      <c r="E17" s="4" t="s">
        <v>8</v>
      </c>
      <c r="F17" s="4" t="s">
        <v>2</v>
      </c>
      <c r="G17" s="4" t="s">
        <v>9</v>
      </c>
      <c r="H17" s="3" t="s">
        <v>158</v>
      </c>
      <c r="I17" s="3" t="s">
        <v>13</v>
      </c>
      <c r="J17" s="3" t="s">
        <v>19</v>
      </c>
      <c r="K17" s="7" t="s">
        <v>11</v>
      </c>
      <c r="L17" s="27"/>
      <c r="M17" s="27"/>
      <c r="N17" s="27"/>
    </row>
    <row r="18" spans="1:18">
      <c r="A18" s="27"/>
      <c r="B18" s="36" t="s">
        <v>162</v>
      </c>
      <c r="C18" s="27"/>
      <c r="D18" s="20" t="s">
        <v>157</v>
      </c>
      <c r="E18" s="27"/>
      <c r="F18" s="27">
        <v>2020</v>
      </c>
      <c r="G18" s="27" t="s">
        <v>14</v>
      </c>
      <c r="H18" s="27">
        <v>1</v>
      </c>
      <c r="I18" s="27">
        <v>1</v>
      </c>
      <c r="J18" s="27">
        <v>5</v>
      </c>
      <c r="K18" s="27" t="s">
        <v>166</v>
      </c>
      <c r="L18" s="27"/>
      <c r="M18" s="27"/>
      <c r="N18" s="27"/>
    </row>
    <row r="19" spans="1:18">
      <c r="A19" s="27"/>
      <c r="B19" s="27"/>
      <c r="C19" s="27"/>
      <c r="D19" s="20" t="s">
        <v>157</v>
      </c>
      <c r="E19" s="27"/>
      <c r="F19" s="27">
        <v>2025</v>
      </c>
      <c r="G19" s="27" t="s">
        <v>14</v>
      </c>
      <c r="H19" s="27">
        <v>1</v>
      </c>
      <c r="I19" s="27">
        <v>5</v>
      </c>
      <c r="J19" s="3"/>
      <c r="K19" s="27"/>
      <c r="L19" s="27"/>
      <c r="M19" s="27"/>
      <c r="N19" s="27"/>
    </row>
    <row r="20" spans="1:18">
      <c r="A20" s="27"/>
      <c r="B20" s="27"/>
      <c r="C20" s="27"/>
      <c r="D20" s="20" t="s">
        <v>157</v>
      </c>
      <c r="E20" s="27"/>
      <c r="F20" s="27">
        <v>2030</v>
      </c>
      <c r="G20" s="27" t="s">
        <v>14</v>
      </c>
      <c r="H20" s="27">
        <v>1</v>
      </c>
      <c r="I20" s="27">
        <v>7.5</v>
      </c>
      <c r="J20" s="27"/>
      <c r="K20" s="27"/>
      <c r="L20" s="27"/>
      <c r="M20" s="27"/>
      <c r="N20" s="27"/>
    </row>
    <row r="21" spans="1:18">
      <c r="A21" s="27"/>
      <c r="B21" s="27"/>
      <c r="C21" s="27"/>
      <c r="D21" s="20" t="s">
        <v>157</v>
      </c>
      <c r="E21" s="27"/>
      <c r="F21" s="27">
        <v>2050</v>
      </c>
      <c r="G21" s="27" t="s">
        <v>14</v>
      </c>
      <c r="H21" s="27">
        <v>1</v>
      </c>
      <c r="I21" s="27">
        <v>10</v>
      </c>
      <c r="J21" s="27"/>
      <c r="K21" s="27"/>
      <c r="L21" s="27"/>
      <c r="M21" s="27"/>
      <c r="N21" s="27"/>
    </row>
    <row r="24" spans="1:18" s="27" customFormat="1">
      <c r="A24"/>
      <c r="B24"/>
      <c r="C24"/>
      <c r="D24"/>
      <c r="E24"/>
      <c r="F24"/>
      <c r="G24"/>
      <c r="H24"/>
      <c r="I24"/>
      <c r="J24"/>
      <c r="K24"/>
      <c r="L24"/>
    </row>
    <row r="31" spans="1:18">
      <c r="P31" s="27"/>
      <c r="R31" s="25"/>
    </row>
    <row r="32" spans="1:18">
      <c r="P32" s="27"/>
      <c r="R32" s="25"/>
    </row>
    <row r="33" spans="16:18">
      <c r="P33" s="27"/>
      <c r="R33" s="25"/>
    </row>
    <row r="34" spans="16:18">
      <c r="P34" s="27"/>
      <c r="R34" s="25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M15"/>
  <sheetViews>
    <sheetView topLeftCell="A5" workbookViewId="0">
      <selection activeCell="M21" sqref="M21"/>
    </sheetView>
  </sheetViews>
  <sheetFormatPr defaultRowHeight="15"/>
  <cols>
    <col min="4" max="4" width="44.42578125" customWidth="1"/>
    <col min="11" max="11" width="19" bestFit="1" customWidth="1"/>
  </cols>
  <sheetData>
    <row r="3" spans="2:13">
      <c r="B3" s="10" t="s">
        <v>20</v>
      </c>
      <c r="C3" s="16"/>
      <c r="D3" s="16"/>
      <c r="E3" s="16"/>
      <c r="F3" s="16"/>
      <c r="G3" s="16"/>
      <c r="H3" s="16"/>
      <c r="I3" s="16"/>
      <c r="J3" s="11"/>
      <c r="K3" s="12"/>
    </row>
    <row r="4" spans="2:13" ht="15.75" thickBot="1">
      <c r="B4" s="13" t="s">
        <v>21</v>
      </c>
      <c r="C4" s="13" t="s">
        <v>9</v>
      </c>
      <c r="D4" s="13" t="s">
        <v>8</v>
      </c>
      <c r="E4" s="13" t="s">
        <v>2</v>
      </c>
      <c r="F4" s="13" t="s">
        <v>22</v>
      </c>
      <c r="G4" s="13" t="s">
        <v>23</v>
      </c>
      <c r="H4" s="14" t="str">
        <f>Regions!C3</f>
        <v>IE</v>
      </c>
      <c r="I4" s="14" t="str">
        <f>Regions!D3</f>
        <v>National</v>
      </c>
      <c r="J4" s="15" t="s">
        <v>4</v>
      </c>
      <c r="K4" s="15" t="s">
        <v>3</v>
      </c>
    </row>
    <row r="5" spans="2:13">
      <c r="B5" s="16"/>
      <c r="C5" s="16" t="s">
        <v>14</v>
      </c>
      <c r="D5" s="19" t="s">
        <v>26</v>
      </c>
      <c r="E5" s="16">
        <v>2030</v>
      </c>
      <c r="F5" s="16"/>
      <c r="G5" s="16"/>
      <c r="H5" s="16">
        <v>3.78</v>
      </c>
      <c r="I5">
        <f>H5</f>
        <v>3.78</v>
      </c>
      <c r="J5" s="16"/>
      <c r="K5" s="22" t="s">
        <v>34</v>
      </c>
    </row>
    <row r="6" spans="2:13">
      <c r="B6" s="16"/>
      <c r="C6" s="16" t="s">
        <v>14</v>
      </c>
      <c r="D6" s="19" t="s">
        <v>26</v>
      </c>
      <c r="E6" s="16">
        <v>2040</v>
      </c>
      <c r="F6" s="16"/>
      <c r="G6" s="16"/>
      <c r="H6" s="16">
        <v>15.6</v>
      </c>
      <c r="I6" s="16">
        <f t="shared" ref="I6:I7" si="0">H6</f>
        <v>15.6</v>
      </c>
      <c r="J6" s="16"/>
      <c r="K6" s="22" t="s">
        <v>34</v>
      </c>
    </row>
    <row r="7" spans="2:13">
      <c r="C7" s="16" t="s">
        <v>14</v>
      </c>
      <c r="D7" s="19" t="s">
        <v>26</v>
      </c>
      <c r="E7" s="16">
        <v>2050</v>
      </c>
      <c r="H7" s="16">
        <v>31.1</v>
      </c>
      <c r="I7" s="16">
        <f t="shared" si="0"/>
        <v>31.1</v>
      </c>
      <c r="K7" s="22" t="s">
        <v>34</v>
      </c>
    </row>
    <row r="8" spans="2:13" s="27" customFormat="1">
      <c r="C8" s="27" t="s">
        <v>14</v>
      </c>
      <c r="D8" s="19" t="s">
        <v>26</v>
      </c>
      <c r="E8" s="27">
        <v>0</v>
      </c>
      <c r="H8" s="27">
        <v>5</v>
      </c>
      <c r="I8" s="27">
        <f t="shared" ref="I8" si="1">H8</f>
        <v>5</v>
      </c>
      <c r="K8" s="22" t="s">
        <v>34</v>
      </c>
    </row>
    <row r="10" spans="2:13">
      <c r="B10" s="10" t="s">
        <v>20</v>
      </c>
      <c r="C10" s="16"/>
      <c r="D10" s="16"/>
      <c r="E10" s="16"/>
      <c r="F10" s="16"/>
      <c r="G10" s="16"/>
      <c r="H10" s="16"/>
      <c r="I10" s="16"/>
      <c r="J10" s="11"/>
      <c r="K10" s="12"/>
    </row>
    <row r="11" spans="2:13" ht="15.75" thickBot="1">
      <c r="B11" s="13" t="s">
        <v>21</v>
      </c>
      <c r="C11" s="13" t="s">
        <v>9</v>
      </c>
      <c r="D11" s="13" t="s">
        <v>8</v>
      </c>
      <c r="E11" s="13" t="s">
        <v>2</v>
      </c>
      <c r="F11" s="13" t="s">
        <v>22</v>
      </c>
      <c r="G11" s="13" t="s">
        <v>23</v>
      </c>
      <c r="H11" s="14" t="str">
        <f>Regions!C3</f>
        <v>IE</v>
      </c>
      <c r="I11" s="14" t="str">
        <f>Regions!D3</f>
        <v>National</v>
      </c>
      <c r="J11" s="15" t="s">
        <v>4</v>
      </c>
      <c r="K11" s="15" t="s">
        <v>3</v>
      </c>
    </row>
    <row r="12" spans="2:13">
      <c r="B12" s="16"/>
      <c r="C12" s="16" t="s">
        <v>14</v>
      </c>
      <c r="D12" s="19" t="s">
        <v>26</v>
      </c>
      <c r="E12" s="16">
        <v>2030</v>
      </c>
      <c r="F12" s="16"/>
      <c r="G12" s="16"/>
      <c r="H12" s="16">
        <v>0.25</v>
      </c>
      <c r="I12">
        <f>H12</f>
        <v>0.25</v>
      </c>
      <c r="J12" s="16"/>
      <c r="K12" s="22" t="s">
        <v>92</v>
      </c>
    </row>
    <row r="13" spans="2:13">
      <c r="B13" s="16"/>
      <c r="C13" s="16" t="s">
        <v>14</v>
      </c>
      <c r="D13" s="19" t="s">
        <v>26</v>
      </c>
      <c r="E13" s="16">
        <v>2040</v>
      </c>
      <c r="F13" s="16"/>
      <c r="G13" s="16"/>
      <c r="H13" s="16">
        <v>0.5</v>
      </c>
      <c r="I13" s="16">
        <f t="shared" ref="I13:I14" si="2">H13</f>
        <v>0.5</v>
      </c>
      <c r="J13" s="16"/>
      <c r="K13" s="22" t="s">
        <v>92</v>
      </c>
    </row>
    <row r="14" spans="2:13">
      <c r="B14" s="16"/>
      <c r="C14" s="16" t="s">
        <v>14</v>
      </c>
      <c r="D14" s="19" t="s">
        <v>26</v>
      </c>
      <c r="E14" s="16">
        <v>2050</v>
      </c>
      <c r="F14" s="16"/>
      <c r="G14" s="16"/>
      <c r="H14">
        <v>1</v>
      </c>
      <c r="I14" s="16">
        <f t="shared" si="2"/>
        <v>1</v>
      </c>
      <c r="J14" s="16"/>
      <c r="K14" s="22" t="s">
        <v>92</v>
      </c>
      <c r="M14" s="23" t="s">
        <v>60</v>
      </c>
    </row>
    <row r="15" spans="2:13">
      <c r="C15" s="27" t="s">
        <v>14</v>
      </c>
      <c r="D15" s="19" t="s">
        <v>26</v>
      </c>
      <c r="E15" s="27">
        <v>0</v>
      </c>
      <c r="F15" s="27"/>
      <c r="G15" s="27"/>
      <c r="H15" s="27">
        <v>5</v>
      </c>
      <c r="I15" s="27">
        <f t="shared" ref="I15" si="3">H15</f>
        <v>5</v>
      </c>
      <c r="J15" s="27"/>
      <c r="K15" s="22" t="s">
        <v>92</v>
      </c>
      <c r="M15" s="16">
        <f>2.63*1000/8760/0.3</f>
        <v>1.0007610350076104</v>
      </c>
    </row>
  </sheetData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8"/>
  <sheetViews>
    <sheetView workbookViewId="0">
      <selection activeCell="G22" sqref="G22"/>
    </sheetView>
  </sheetViews>
  <sheetFormatPr defaultRowHeight="15"/>
  <cols>
    <col min="2" max="2" width="15.140625" customWidth="1"/>
    <col min="4" max="4" width="16.140625" customWidth="1"/>
    <col min="10" max="10" width="17.5703125" bestFit="1" customWidth="1"/>
    <col min="12" max="12" width="12.140625" bestFit="1" customWidth="1"/>
    <col min="13" max="13" width="14.42578125" bestFit="1" customWidth="1"/>
    <col min="14" max="14" width="18.140625" bestFit="1" customWidth="1"/>
    <col min="19" max="19" width="28.28515625" customWidth="1"/>
    <col min="20" max="20" width="27.7109375" customWidth="1"/>
  </cols>
  <sheetData>
    <row r="1" spans="1:22">
      <c r="A1" t="s">
        <v>12</v>
      </c>
    </row>
    <row r="2" spans="1:22">
      <c r="B2" s="1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22" ht="60">
      <c r="B3" s="6" t="s">
        <v>10</v>
      </c>
      <c r="S3" s="24" t="s">
        <v>61</v>
      </c>
    </row>
    <row r="4" spans="1:22">
      <c r="J4" t="s">
        <v>7</v>
      </c>
      <c r="S4" t="s">
        <v>62</v>
      </c>
      <c r="U4" s="25">
        <v>0.12</v>
      </c>
      <c r="V4" s="25">
        <v>0.09</v>
      </c>
    </row>
    <row r="5" spans="1:22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  <c r="S5" t="s">
        <v>63</v>
      </c>
    </row>
    <row r="6" spans="1:22">
      <c r="B6" t="s">
        <v>15</v>
      </c>
      <c r="D6" s="21" t="s">
        <v>32</v>
      </c>
      <c r="G6" t="s">
        <v>154</v>
      </c>
      <c r="I6">
        <v>2020</v>
      </c>
      <c r="J6" t="s">
        <v>14</v>
      </c>
      <c r="K6">
        <v>1</v>
      </c>
      <c r="L6">
        <v>1.1200000000000001</v>
      </c>
      <c r="M6">
        <v>15</v>
      </c>
      <c r="N6" t="s">
        <v>17</v>
      </c>
      <c r="U6" t="s">
        <v>64</v>
      </c>
      <c r="V6" t="s">
        <v>64</v>
      </c>
    </row>
    <row r="7" spans="1:22">
      <c r="D7" s="21" t="s">
        <v>32</v>
      </c>
      <c r="G7" t="s">
        <v>154</v>
      </c>
      <c r="I7">
        <v>2050</v>
      </c>
      <c r="J7" t="s">
        <v>14</v>
      </c>
      <c r="K7">
        <v>1</v>
      </c>
      <c r="L7">
        <v>11.03</v>
      </c>
      <c r="M7" s="3"/>
      <c r="S7" t="s">
        <v>65</v>
      </c>
      <c r="T7" t="s">
        <v>66</v>
      </c>
      <c r="U7" t="s">
        <v>67</v>
      </c>
      <c r="V7" t="s">
        <v>45</v>
      </c>
    </row>
    <row r="8" spans="1:22">
      <c r="S8" t="s">
        <v>68</v>
      </c>
      <c r="T8" t="s">
        <v>69</v>
      </c>
      <c r="U8">
        <v>10127</v>
      </c>
      <c r="V8">
        <v>227</v>
      </c>
    </row>
    <row r="9" spans="1:22">
      <c r="S9" t="s">
        <v>70</v>
      </c>
      <c r="T9" t="s">
        <v>71</v>
      </c>
      <c r="U9">
        <v>83</v>
      </c>
      <c r="V9">
        <v>1</v>
      </c>
    </row>
    <row r="10" spans="1:22">
      <c r="S10" t="s">
        <v>72</v>
      </c>
      <c r="T10" t="s">
        <v>71</v>
      </c>
      <c r="U10">
        <v>56</v>
      </c>
      <c r="V10">
        <v>1</v>
      </c>
    </row>
    <row r="11" spans="1:22">
      <c r="B11" s="10" t="s">
        <v>20</v>
      </c>
      <c r="C11" s="16"/>
      <c r="D11" s="16"/>
      <c r="E11" s="16"/>
      <c r="F11" s="16"/>
      <c r="G11" s="16"/>
      <c r="H11" s="16"/>
      <c r="I11" s="16"/>
      <c r="J11" s="11"/>
      <c r="K11" s="12"/>
      <c r="L11" s="12"/>
      <c r="M11" s="12"/>
      <c r="N11" s="12"/>
      <c r="O11" s="12"/>
      <c r="P11" s="12"/>
      <c r="Q11" s="12"/>
      <c r="S11" t="s">
        <v>73</v>
      </c>
      <c r="T11" t="s">
        <v>71</v>
      </c>
      <c r="U11">
        <v>56</v>
      </c>
      <c r="V11">
        <v>1</v>
      </c>
    </row>
    <row r="12" spans="1:22" ht="15.75" thickBot="1">
      <c r="B12" s="13" t="s">
        <v>21</v>
      </c>
      <c r="C12" s="13" t="s">
        <v>9</v>
      </c>
      <c r="D12" s="13" t="s">
        <v>8</v>
      </c>
      <c r="E12" s="13" t="s">
        <v>2</v>
      </c>
      <c r="F12" s="13" t="s">
        <v>22</v>
      </c>
      <c r="G12" s="13" t="s">
        <v>23</v>
      </c>
      <c r="H12" s="14" t="s">
        <v>24</v>
      </c>
      <c r="I12" s="15" t="s">
        <v>4</v>
      </c>
      <c r="J12" s="15" t="s">
        <v>3</v>
      </c>
      <c r="S12" t="s">
        <v>74</v>
      </c>
      <c r="T12" t="s">
        <v>71</v>
      </c>
      <c r="U12">
        <v>87</v>
      </c>
      <c r="V12">
        <v>1</v>
      </c>
    </row>
    <row r="13" spans="1:22">
      <c r="B13" s="16"/>
      <c r="C13" s="16" t="s">
        <v>14</v>
      </c>
      <c r="D13" s="18" t="s">
        <v>26</v>
      </c>
      <c r="E13" s="16">
        <v>2050</v>
      </c>
      <c r="F13" s="17"/>
      <c r="G13" s="17"/>
      <c r="H13" s="16">
        <v>0</v>
      </c>
      <c r="I13" s="17"/>
      <c r="J13" s="26" t="s">
        <v>93</v>
      </c>
      <c r="K13" s="16"/>
      <c r="L13" s="16"/>
      <c r="M13" s="16"/>
      <c r="N13" s="16"/>
      <c r="O13" s="16"/>
      <c r="P13" s="16"/>
      <c r="S13" t="s">
        <v>75</v>
      </c>
      <c r="T13" t="s">
        <v>71</v>
      </c>
      <c r="U13">
        <v>108</v>
      </c>
      <c r="V13">
        <v>1</v>
      </c>
    </row>
    <row r="14" spans="1:22">
      <c r="B14" s="16"/>
      <c r="C14" s="16"/>
      <c r="D14" s="19"/>
      <c r="E14" s="16"/>
      <c r="F14" s="16"/>
      <c r="G14" s="16"/>
      <c r="H14" s="16"/>
      <c r="I14" s="16"/>
      <c r="J14" s="16"/>
      <c r="K14" s="20"/>
      <c r="L14" s="16"/>
      <c r="M14" s="16"/>
      <c r="N14" s="16"/>
      <c r="O14" s="16"/>
      <c r="P14" s="16"/>
      <c r="Q14" s="16"/>
      <c r="S14" t="s">
        <v>76</v>
      </c>
      <c r="T14" t="s">
        <v>71</v>
      </c>
      <c r="U14">
        <v>108</v>
      </c>
      <c r="V14">
        <v>1</v>
      </c>
    </row>
    <row r="15" spans="1:22">
      <c r="B15" s="16"/>
      <c r="C15" s="16"/>
      <c r="D15" s="19"/>
      <c r="E15" s="16"/>
      <c r="F15" s="16"/>
      <c r="G15" s="16"/>
      <c r="H15" s="16"/>
      <c r="I15" s="16"/>
      <c r="J15" s="16"/>
      <c r="K15" s="20"/>
      <c r="L15" s="16"/>
      <c r="M15" s="16"/>
      <c r="N15" s="16"/>
      <c r="O15" s="16"/>
      <c r="P15" s="16"/>
      <c r="Q15" s="16"/>
      <c r="S15" t="s">
        <v>77</v>
      </c>
      <c r="T15" t="s">
        <v>71</v>
      </c>
      <c r="U15">
        <v>108</v>
      </c>
      <c r="V15">
        <v>1</v>
      </c>
    </row>
    <row r="16" spans="1:22">
      <c r="B16" s="16"/>
      <c r="C16" s="16"/>
      <c r="D16" s="19"/>
      <c r="E16" s="16"/>
      <c r="F16" s="16"/>
      <c r="G16" s="16"/>
      <c r="H16" s="16"/>
      <c r="I16" s="16"/>
      <c r="J16" s="16"/>
      <c r="K16" s="20"/>
      <c r="L16" s="16"/>
      <c r="M16" s="16"/>
      <c r="N16" s="16"/>
      <c r="O16" s="16"/>
      <c r="P16" s="16"/>
      <c r="Q16" s="16"/>
      <c r="S16" t="s">
        <v>78</v>
      </c>
      <c r="T16" t="s">
        <v>71</v>
      </c>
      <c r="U16">
        <v>37</v>
      </c>
      <c r="V16">
        <v>0</v>
      </c>
    </row>
    <row r="17" spans="2:22">
      <c r="B17" s="16"/>
      <c r="C17" s="16"/>
      <c r="D17" s="19"/>
      <c r="E17" s="16"/>
      <c r="F17" s="16"/>
      <c r="G17" s="16"/>
      <c r="H17" s="16"/>
      <c r="I17" s="16"/>
      <c r="J17" s="16"/>
      <c r="K17" s="20"/>
      <c r="L17" s="16"/>
      <c r="M17" s="16"/>
      <c r="N17" s="16"/>
      <c r="O17" s="16"/>
      <c r="P17" s="16"/>
      <c r="Q17" s="16"/>
      <c r="S17" t="s">
        <v>79</v>
      </c>
      <c r="T17" t="s">
        <v>71</v>
      </c>
      <c r="U17">
        <v>25</v>
      </c>
      <c r="V17">
        <v>0</v>
      </c>
    </row>
    <row r="18" spans="2:22">
      <c r="S18" t="s">
        <v>80</v>
      </c>
      <c r="T18" t="s">
        <v>71</v>
      </c>
      <c r="U18">
        <v>25</v>
      </c>
      <c r="V18">
        <v>0</v>
      </c>
    </row>
    <row r="19" spans="2:22">
      <c r="S19" t="s">
        <v>81</v>
      </c>
      <c r="T19" t="s">
        <v>71</v>
      </c>
      <c r="U19">
        <v>287</v>
      </c>
      <c r="V19">
        <v>3</v>
      </c>
    </row>
    <row r="20" spans="2:22">
      <c r="S20" t="s">
        <v>82</v>
      </c>
      <c r="T20" t="s">
        <v>71</v>
      </c>
      <c r="U20">
        <v>66</v>
      </c>
      <c r="V20">
        <v>1</v>
      </c>
    </row>
    <row r="21" spans="2:22">
      <c r="S21" t="s">
        <v>83</v>
      </c>
      <c r="T21" t="s">
        <v>71</v>
      </c>
      <c r="U21">
        <v>66</v>
      </c>
      <c r="V21">
        <v>1</v>
      </c>
    </row>
    <row r="22" spans="2:22">
      <c r="S22" t="s">
        <v>84</v>
      </c>
      <c r="T22" t="s">
        <v>71</v>
      </c>
      <c r="U22">
        <v>66</v>
      </c>
      <c r="V22">
        <v>1</v>
      </c>
    </row>
    <row r="23" spans="2:22">
      <c r="S23" t="s">
        <v>85</v>
      </c>
      <c r="T23" t="s">
        <v>86</v>
      </c>
      <c r="U23">
        <v>598</v>
      </c>
      <c r="V23">
        <v>0</v>
      </c>
    </row>
    <row r="24" spans="2:22">
      <c r="S24" t="s">
        <v>87</v>
      </c>
      <c r="T24" t="s">
        <v>88</v>
      </c>
      <c r="U24">
        <v>7867</v>
      </c>
      <c r="V24">
        <v>215</v>
      </c>
    </row>
    <row r="25" spans="2:22">
      <c r="S25" t="s">
        <v>89</v>
      </c>
      <c r="T25" t="s">
        <v>86</v>
      </c>
      <c r="U25">
        <v>26</v>
      </c>
      <c r="V25">
        <v>0</v>
      </c>
    </row>
    <row r="26" spans="2:22">
      <c r="S26" t="s">
        <v>90</v>
      </c>
      <c r="T26" t="s">
        <v>88</v>
      </c>
      <c r="U26">
        <v>458</v>
      </c>
      <c r="V26">
        <v>0</v>
      </c>
    </row>
    <row r="28" spans="2:22">
      <c r="U28" t="s">
        <v>91</v>
      </c>
      <c r="V28" t="s">
        <v>91</v>
      </c>
    </row>
    <row r="29" spans="2:22">
      <c r="S29" t="s">
        <v>65</v>
      </c>
      <c r="T29" t="s">
        <v>66</v>
      </c>
      <c r="U29" t="s">
        <v>67</v>
      </c>
      <c r="V29" t="s">
        <v>45</v>
      </c>
    </row>
    <row r="30" spans="2:22">
      <c r="S30" t="s">
        <v>68</v>
      </c>
      <c r="T30" t="s">
        <v>69</v>
      </c>
      <c r="U30">
        <v>10663</v>
      </c>
      <c r="V30">
        <v>183</v>
      </c>
    </row>
    <row r="31" spans="2:22">
      <c r="S31" t="s">
        <v>70</v>
      </c>
      <c r="T31" t="s">
        <v>71</v>
      </c>
      <c r="U31">
        <v>84</v>
      </c>
      <c r="V31">
        <v>1</v>
      </c>
    </row>
    <row r="32" spans="2:22">
      <c r="S32" t="s">
        <v>72</v>
      </c>
      <c r="T32" t="s">
        <v>71</v>
      </c>
      <c r="U32">
        <v>56</v>
      </c>
      <c r="V32">
        <v>0</v>
      </c>
    </row>
    <row r="33" spans="19:22">
      <c r="S33" t="s">
        <v>73</v>
      </c>
      <c r="T33" t="s">
        <v>71</v>
      </c>
      <c r="U33">
        <v>56</v>
      </c>
      <c r="V33">
        <v>0</v>
      </c>
    </row>
    <row r="34" spans="19:22">
      <c r="S34" t="s">
        <v>74</v>
      </c>
      <c r="T34" t="s">
        <v>71</v>
      </c>
      <c r="U34">
        <v>92</v>
      </c>
      <c r="V34">
        <v>1</v>
      </c>
    </row>
    <row r="35" spans="19:22">
      <c r="S35" t="s">
        <v>75</v>
      </c>
      <c r="T35" t="s">
        <v>71</v>
      </c>
      <c r="U35">
        <v>110</v>
      </c>
      <c r="V35">
        <v>1</v>
      </c>
    </row>
    <row r="36" spans="19:22">
      <c r="S36" t="s">
        <v>76</v>
      </c>
      <c r="T36" t="s">
        <v>71</v>
      </c>
      <c r="U36">
        <v>110</v>
      </c>
      <c r="V36">
        <v>1</v>
      </c>
    </row>
    <row r="37" spans="19:22">
      <c r="S37" t="s">
        <v>77</v>
      </c>
      <c r="T37" t="s">
        <v>71</v>
      </c>
      <c r="U37">
        <v>110</v>
      </c>
      <c r="V37">
        <v>1</v>
      </c>
    </row>
    <row r="38" spans="19:22">
      <c r="S38" t="s">
        <v>78</v>
      </c>
      <c r="T38" t="s">
        <v>71</v>
      </c>
      <c r="U38">
        <v>37</v>
      </c>
      <c r="V38">
        <v>0</v>
      </c>
    </row>
    <row r="39" spans="19:22">
      <c r="S39" t="s">
        <v>79</v>
      </c>
      <c r="T39" t="s">
        <v>71</v>
      </c>
      <c r="U39">
        <v>25</v>
      </c>
      <c r="V39">
        <v>0</v>
      </c>
    </row>
    <row r="40" spans="19:22">
      <c r="S40" t="s">
        <v>80</v>
      </c>
      <c r="T40" t="s">
        <v>71</v>
      </c>
      <c r="U40">
        <v>25</v>
      </c>
      <c r="V40">
        <v>0</v>
      </c>
    </row>
    <row r="41" spans="19:22">
      <c r="S41" t="s">
        <v>81</v>
      </c>
      <c r="T41" t="s">
        <v>71</v>
      </c>
      <c r="U41">
        <v>291</v>
      </c>
      <c r="V41">
        <v>2</v>
      </c>
    </row>
    <row r="42" spans="19:22">
      <c r="S42" t="s">
        <v>82</v>
      </c>
      <c r="T42" t="s">
        <v>71</v>
      </c>
      <c r="U42">
        <v>68</v>
      </c>
      <c r="V42">
        <v>0</v>
      </c>
    </row>
    <row r="43" spans="19:22">
      <c r="S43" t="s">
        <v>83</v>
      </c>
      <c r="T43" t="s">
        <v>71</v>
      </c>
      <c r="U43">
        <v>68</v>
      </c>
      <c r="V43">
        <v>0</v>
      </c>
    </row>
    <row r="44" spans="19:22">
      <c r="S44" t="s">
        <v>84</v>
      </c>
      <c r="T44" t="s">
        <v>71</v>
      </c>
      <c r="U44">
        <v>68</v>
      </c>
      <c r="V44">
        <v>0</v>
      </c>
    </row>
    <row r="45" spans="19:22">
      <c r="S45" t="s">
        <v>85</v>
      </c>
      <c r="T45" t="s">
        <v>86</v>
      </c>
      <c r="U45">
        <v>743</v>
      </c>
      <c r="V45">
        <v>0</v>
      </c>
    </row>
    <row r="46" spans="19:22">
      <c r="S46" t="s">
        <v>87</v>
      </c>
      <c r="T46" t="s">
        <v>88</v>
      </c>
      <c r="U46">
        <v>8175</v>
      </c>
      <c r="V46">
        <v>174</v>
      </c>
    </row>
    <row r="47" spans="19:22">
      <c r="S47" t="s">
        <v>89</v>
      </c>
      <c r="T47" t="s">
        <v>86</v>
      </c>
      <c r="U47">
        <v>34</v>
      </c>
      <c r="V47">
        <v>0</v>
      </c>
    </row>
    <row r="48" spans="19:22">
      <c r="S48" t="s">
        <v>90</v>
      </c>
      <c r="T48" t="s">
        <v>88</v>
      </c>
      <c r="U48">
        <v>511</v>
      </c>
      <c r="V48">
        <v>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7"/>
  <sheetViews>
    <sheetView workbookViewId="0">
      <selection activeCell="F7" sqref="F7"/>
    </sheetView>
  </sheetViews>
  <sheetFormatPr defaultRowHeight="15"/>
  <cols>
    <col min="2" max="2" width="14.5703125" customWidth="1"/>
    <col min="11" max="11" width="7.7109375" bestFit="1" customWidth="1"/>
    <col min="12" max="12" width="12.140625" bestFit="1" customWidth="1"/>
    <col min="13" max="13" width="14.42578125" bestFit="1" customWidth="1"/>
    <col min="14" max="14" width="16" bestFit="1" customWidth="1"/>
  </cols>
  <sheetData>
    <row r="1" spans="1:14">
      <c r="A1" t="s">
        <v>12</v>
      </c>
    </row>
    <row r="2" spans="1:14">
      <c r="B2" s="6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4">
      <c r="B3" s="6" t="s">
        <v>10</v>
      </c>
    </row>
    <row r="4" spans="1:14">
      <c r="J4" t="s">
        <v>7</v>
      </c>
    </row>
    <row r="5" spans="1:14">
      <c r="B5" s="5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4" t="s">
        <v>5</v>
      </c>
      <c r="H5" s="4" t="s">
        <v>8</v>
      </c>
      <c r="I5" s="4" t="s">
        <v>2</v>
      </c>
      <c r="J5" s="4" t="s">
        <v>9</v>
      </c>
      <c r="K5" s="3" t="s">
        <v>16</v>
      </c>
      <c r="L5" s="3" t="s">
        <v>13</v>
      </c>
      <c r="M5" s="3" t="s">
        <v>19</v>
      </c>
      <c r="N5" s="7" t="s">
        <v>11</v>
      </c>
    </row>
    <row r="6" spans="1:14">
      <c r="B6" t="s">
        <v>18</v>
      </c>
      <c r="D6" s="21" t="s">
        <v>33</v>
      </c>
      <c r="G6" t="s">
        <v>154</v>
      </c>
      <c r="I6">
        <v>2020</v>
      </c>
      <c r="J6" t="s">
        <v>14</v>
      </c>
      <c r="K6">
        <v>1</v>
      </c>
      <c r="L6">
        <v>3.69</v>
      </c>
      <c r="M6" s="3">
        <v>15</v>
      </c>
      <c r="N6" t="s">
        <v>153</v>
      </c>
    </row>
    <row r="7" spans="1:14">
      <c r="D7" s="21" t="s">
        <v>33</v>
      </c>
      <c r="G7" t="s">
        <v>154</v>
      </c>
      <c r="I7">
        <v>2050</v>
      </c>
      <c r="J7" t="s">
        <v>14</v>
      </c>
      <c r="K7">
        <v>1</v>
      </c>
      <c r="L7">
        <v>4.33</v>
      </c>
      <c r="M7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Regions</vt:lpstr>
      <vt:lpstr>WON</vt:lpstr>
      <vt:lpstr>WOF</vt:lpstr>
      <vt:lpstr>OCE</vt:lpstr>
      <vt:lpstr>SOL</vt:lpstr>
      <vt:lpstr>HYD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Dr James Glynn</cp:lastModifiedBy>
  <dcterms:created xsi:type="dcterms:W3CDTF">2009-05-27T15:40:55Z</dcterms:created>
  <dcterms:modified xsi:type="dcterms:W3CDTF">2021-03-03T15:35:13Z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116627991199493</vt:r8>
  </property>
</Properties>
</file>