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/>
  <xr:revisionPtr revIDLastSave="0" documentId="13_ncr:1_{A82AE61C-FB47-4167-AB15-04AE905EA92A}" xr6:coauthVersionLast="46" xr6:coauthVersionMax="46" xr10:uidLastSave="{00000000-0000-0000-0000-000000000000}"/>
  <bookViews>
    <workbookView xWindow="-120" yWindow="-120" windowWidth="29040" windowHeight="15840" activeTab="2" xr2:uid="{9D5618E0-D2A2-4912-B654-2E39BDAED497}"/>
  </bookViews>
  <sheets>
    <sheet name="Cover" sheetId="34" r:id="rId1"/>
    <sheet name="Intro" sheetId="35" r:id="rId2"/>
    <sheet name="RSD_Retrofit" sheetId="57" r:id="rId3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57" l="1"/>
  <c r="V12" i="57"/>
  <c r="O12" i="57" s="1"/>
  <c r="V11" i="57"/>
  <c r="O11" i="57" s="1"/>
  <c r="V10" i="57"/>
  <c r="O10" i="57" s="1"/>
  <c r="V9" i="57"/>
  <c r="O9" i="57" s="1"/>
  <c r="V8" i="57"/>
  <c r="V7" i="57"/>
  <c r="O7" i="57" s="1"/>
  <c r="K12" i="57" l="1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<sst xmlns="http://schemas.openxmlformats.org/spreadsheetml/2006/main" count="208" uniqueCount="145">
  <si>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</si>
  <si>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</si>
  <si>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</si>
  <si>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</si>
  <si>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</si>
  <si>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</si>
  <si>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</si>
  <si>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</si>
  <si>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</si>
  <si>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</si>
  <si>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</si>
  <si>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</si>
  <si>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</si>
  <si>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</si>
  <si>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</si>
  <si>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</si>
  <si>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</si>
  <si>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</si>
  <si>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</si>
  <si>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</si>
  <si>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</si>
  <si>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</si>
  <si>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</si>
  <si>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</si>
  <si>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</si>
  <si>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</si>
  <si>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</si>
  <si>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</si>
  <si>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</si>
  <si>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</si>
  <si>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</si>
  <si>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</si>
  <si>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</si>
  <si>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</si>
  <si>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</si>
  <si>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</si>
  <si>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</si>
  <si>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</si>
  <si>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</si>
  <si>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</si>
  <si>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</si>
  <si>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</si>
  <si>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</si>
  <si>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</si>
  <si>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</si>
  <si>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</si>
  <si>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</si>
  <si>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</si>
  <si>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</si>
  <si>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</si>
  <si>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</si>
  <si>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</si>
  <si>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</si>
  <si>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</si>
  <si>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</si>
  <si>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</si>
  <si>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</si>
  <si>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</si>
  <si>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</si>
  <si>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</si>
  <si>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</si>
  <si>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</si>
  <si>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</si>
  <si>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</si>
  <si>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</si>
  <si>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</si>
  <si>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</si>
  <si>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</si>
  <si>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</si>
  <si>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</si>
  <si>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</si>
  <si>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</si>
  <si>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</si>
  <si>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</si>
  <si>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</si>
  <si>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</si>
  <si>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</si>
  <si>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</si>
  <si>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</si>
  <si>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</si>
  <si>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</si>
  <si>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</si>
  <si>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</si>
  <si>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</si>
  <si>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</si>
  <si>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</si>
  <si>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</si>
  <si>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</si>
  <si>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</si>
  <si>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</si>
  <si>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</si>
  <si>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</si>
  <si>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</si>
  <si>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</si>
  <si>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</si>
  <si>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</si>
  <si>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</si>
  <si>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</si>
  <si>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</si>
  <si>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</si>
  <si>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</si>
  <si>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</si>
  <si>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</si>
  <si>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</si>
  <si>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</si>
  <si>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</si>
  <si>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</si>
  <si>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</si>
  <si>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</si>
  <si>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</si>
  <si>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</si>
  <si>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</si>
  <si>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</si>
  <si>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</si>
  <si>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</si>
  <si>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</si>
  <si>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</si>
  <si>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</si>
  <si>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</si>
  <si>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</si>
  <si>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</si>
  <si>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</si>
  <si>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</si>
  <si>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</si>
  <si>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</si>
  <si>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</si>
  <si>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</si>
  <si>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PJ/000dwelling</t>
  </si>
  <si>
    <t>AFA~FX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</si>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</sst>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6" formatCode="\Te\x\t"/>
    <numFmt numFmtId="168" formatCode="_(* #,##0.00_);_(* \(#,##0.00\);_(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18" fillId="0" borderId="0"/>
    <xf numFmtId="0" fontId="2" fillId="0" borderId="0"/>
    <xf numFmtId="0" fontId="19" fillId="0" borderId="0"/>
    <xf numFmtId="0" fontId="3" fillId="0" borderId="0"/>
    <xf numFmtId="0" fontId="3" fillId="0" borderId="0"/>
    <xf numFmtId="0" fontId="20" fillId="11" borderId="0" applyNumberFormat="0" applyBorder="0" applyAlignment="0" applyProtection="0"/>
    <xf numFmtId="168" fontId="3" fillId="0" borderId="0" applyFont="0" applyFill="0" applyBorder="0" applyAlignment="0" applyProtection="0"/>
    <xf numFmtId="0" fontId="18" fillId="0" borderId="0"/>
    <xf numFmtId="0" fontId="20" fillId="0" borderId="0"/>
  </cellStyleXfs>
  <cellXfs count="107">
    <xf numFmtId="0" fontId="0" fillId="0" borderId="0" xfId="0"/>
    <xf numFmtId="0" fontId="16" fillId="3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1" fillId="12" borderId="17" xfId="0" applyFont="1" applyFill="1" applyBorder="1" applyAlignment="1">
      <alignment horizontal="left" vertical="center"/>
    </xf>
    <xf numFmtId="0" fontId="3" fillId="0" borderId="0" xfId="0" applyFont="1"/>
    <xf numFmtId="0" fontId="1" fillId="3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21" xfId="0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9" fillId="0" borderId="23" xfId="0" applyFont="1" applyBorder="1" applyAlignment="1">
      <alignment vertical="center"/>
    </xf>
    <xf numFmtId="0" fontId="28" fillId="5" borderId="12" xfId="0" applyFont="1" applyFill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17" fontId="26" fillId="0" borderId="25" xfId="0" applyNumberFormat="1" applyFont="1" applyBorder="1"/>
    <xf numFmtId="0" fontId="26" fillId="0" borderId="26" xfId="0" applyFont="1" applyBorder="1"/>
    <xf numFmtId="0" fontId="28" fillId="6" borderId="13" xfId="0" applyFont="1" applyFill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28" xfId="0" applyFont="1" applyBorder="1"/>
    <xf numFmtId="164" fontId="3" fillId="7" borderId="13" xfId="0" applyNumberFormat="1" applyFont="1" applyFill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9" borderId="13" xfId="0" applyFont="1" applyFill="1" applyBorder="1" applyAlignment="1">
      <alignment vertical="center"/>
    </xf>
    <xf numFmtId="0" fontId="3" fillId="2" borderId="13" xfId="0" applyFont="1" applyFill="1" applyBorder="1"/>
    <xf numFmtId="0" fontId="26" fillId="10" borderId="7" xfId="0" applyFont="1" applyFill="1" applyBorder="1"/>
    <xf numFmtId="0" fontId="22" fillId="0" borderId="16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" fontId="26" fillId="0" borderId="30" xfId="0" applyNumberFormat="1" applyFont="1" applyBorder="1"/>
    <xf numFmtId="0" fontId="26" fillId="0" borderId="31" xfId="0" applyFont="1" applyBorder="1"/>
    <xf numFmtId="0" fontId="29" fillId="0" borderId="34" xfId="0" applyFont="1" applyBorder="1" applyAlignment="1">
      <alignment vertical="center"/>
    </xf>
    <xf numFmtId="0" fontId="29" fillId="0" borderId="35" xfId="0" applyFont="1" applyBorder="1" applyAlignment="1">
      <alignment vertical="center"/>
    </xf>
    <xf numFmtId="0" fontId="29" fillId="0" borderId="36" xfId="0" applyFont="1" applyBorder="1" applyAlignment="1">
      <alignment vertical="center"/>
    </xf>
    <xf numFmtId="0" fontId="29" fillId="0" borderId="37" xfId="0" applyFont="1" applyBorder="1" applyAlignment="1">
      <alignment vertical="center"/>
    </xf>
    <xf numFmtId="0" fontId="33" fillId="0" borderId="5" xfId="0" applyFont="1" applyBorder="1"/>
    <xf numFmtId="0" fontId="26" fillId="0" borderId="11" xfId="0" quotePrefix="1" applyFont="1" applyBorder="1"/>
    <xf numFmtId="0" fontId="33" fillId="0" borderId="27" xfId="0" applyFont="1" applyBorder="1"/>
    <xf numFmtId="0" fontId="26" fillId="0" borderId="1" xfId="0" quotePrefix="1" applyFont="1" applyBorder="1"/>
    <xf numFmtId="0" fontId="26" fillId="0" borderId="28" xfId="0" applyFont="1" applyBorder="1" applyAlignment="1">
      <alignment horizontal="right"/>
    </xf>
    <xf numFmtId="0" fontId="33" fillId="0" borderId="4" xfId="0" applyFont="1" applyBorder="1"/>
    <xf numFmtId="0" fontId="26" fillId="0" borderId="6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0" xfId="0" applyFont="1" applyBorder="1"/>
    <xf numFmtId="0" fontId="26" fillId="0" borderId="9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33" fillId="0" borderId="29" xfId="0" applyFont="1" applyBorder="1"/>
    <xf numFmtId="0" fontId="17" fillId="0" borderId="30" xfId="1" applyBorder="1" applyAlignment="1">
      <alignment horizontal="left"/>
    </xf>
    <xf numFmtId="17" fontId="26" fillId="0" borderId="30" xfId="0" applyNumberFormat="1" applyFont="1" applyBorder="1" applyAlignment="1">
      <alignment horizontal="right"/>
    </xf>
    <xf numFmtId="0" fontId="29" fillId="0" borderId="5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164" fontId="27" fillId="14" borderId="20" xfId="0" applyNumberFormat="1" applyFont="1" applyFill="1" applyBorder="1" applyAlignment="1">
      <alignment horizontal="center" vertical="center"/>
    </xf>
    <xf numFmtId="164" fontId="27" fillId="14" borderId="18" xfId="0" applyNumberFormat="1" applyFont="1" applyFill="1" applyBorder="1" applyAlignment="1">
      <alignment horizontal="center" vertical="center"/>
    </xf>
    <xf numFmtId="164" fontId="27" fillId="14" borderId="8" xfId="0" applyNumberFormat="1" applyFont="1" applyFill="1" applyBorder="1" applyAlignment="1">
      <alignment horizontal="center" vertical="center"/>
    </xf>
    <xf numFmtId="0" fontId="32" fillId="5" borderId="32" xfId="0" applyFont="1" applyFill="1" applyBorder="1" applyAlignment="1">
      <alignment horizontal="center" vertical="center"/>
    </xf>
    <xf numFmtId="0" fontId="32" fillId="5" borderId="19" xfId="0" applyFont="1" applyFill="1" applyBorder="1" applyAlignment="1">
      <alignment horizontal="center" vertical="center"/>
    </xf>
    <xf numFmtId="0" fontId="32" fillId="5" borderId="33" xfId="0" applyFont="1" applyFill="1" applyBorder="1" applyAlignment="1">
      <alignment horizontal="center" vertical="center"/>
    </xf>
    <xf numFmtId="164" fontId="27" fillId="7" borderId="32" xfId="0" applyNumberFormat="1" applyFont="1" applyFill="1" applyBorder="1" applyAlignment="1">
      <alignment horizontal="center" vertical="center"/>
    </xf>
    <xf numFmtId="164" fontId="27" fillId="7" borderId="33" xfId="0" applyNumberFormat="1" applyFont="1" applyFill="1" applyBorder="1" applyAlignment="1">
      <alignment horizontal="center" vertical="center"/>
    </xf>
    <xf numFmtId="0" fontId="34" fillId="0" borderId="0" xfId="9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2" fillId="13" borderId="3" xfId="0" applyFont="1" applyFill="1" applyBorder="1" applyAlignment="1">
      <alignment horizontal="left" vertical="center" wrapText="1"/>
    </xf>
    <xf numFmtId="166" fontId="12" fillId="13" borderId="3" xfId="9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9" fontId="7" fillId="0" borderId="0" xfId="0" applyNumberFormat="1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</cellXfs>
  <cellStyles count="14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77" t="s">
        <v>85</v>
      </c>
      <c r="B17" s="77"/>
      <c r="C17" s="77"/>
      <c r="D17" s="77"/>
      <c r="E17" s="77"/>
      <c r="F17" s="77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78" t="s">
        <v>87</v>
      </c>
      <c r="C20" s="78"/>
      <c r="D20" s="78"/>
      <c r="E20" s="78"/>
      <c r="F20" s="78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39</v>
      </c>
      <c r="B21" s="79" t="s">
        <v>1</v>
      </c>
      <c r="C21" s="79"/>
      <c r="D21" s="79"/>
      <c r="E21" s="79"/>
      <c r="F21" s="79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79" t="s">
        <v>40</v>
      </c>
      <c r="C22" s="79"/>
      <c r="D22" s="79"/>
      <c r="E22" s="79"/>
      <c r="F22" s="79"/>
    </row>
    <row r="23" spans="1:14" ht="17.25" customHeight="1" x14ac:dyDescent="0.2">
      <c r="A23" s="3" t="s">
        <v>41</v>
      </c>
      <c r="B23" s="15" t="s">
        <v>42</v>
      </c>
      <c r="C23" s="15"/>
      <c r="D23" s="15"/>
      <c r="E23" s="15"/>
      <c r="F23" s="15"/>
    </row>
    <row r="24" spans="1:14" ht="17.25" customHeight="1" x14ac:dyDescent="0.2">
      <c r="A24" s="3" t="s">
        <v>3</v>
      </c>
      <c r="B24" s="6" t="s">
        <v>86</v>
      </c>
      <c r="C24" s="6"/>
      <c r="D24" s="6"/>
      <c r="E24" s="1"/>
      <c r="F24" s="1"/>
      <c r="G24" s="2"/>
      <c r="H24" s="2"/>
    </row>
    <row r="25" spans="1:14" ht="17.25" customHeight="1" x14ac:dyDescent="0.2">
      <c r="A25" s="80"/>
      <c r="B25" s="80"/>
      <c r="C25" s="80"/>
      <c r="D25" s="80"/>
      <c r="E25" s="80"/>
      <c r="F25" s="80"/>
      <c r="G25" s="2"/>
      <c r="H25" s="2"/>
    </row>
    <row r="26" spans="1:14" ht="17.25" customHeight="1" x14ac:dyDescent="0.2">
      <c r="A26" s="76"/>
      <c r="B26" s="76"/>
      <c r="C26" s="76"/>
      <c r="D26" s="76"/>
      <c r="E26" s="76"/>
      <c r="F26" s="76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16" customWidth="1"/>
    <col min="2" max="2" width="19.5703125" style="16" customWidth="1"/>
    <col min="3" max="3" width="93.5703125" style="16" bestFit="1" customWidth="1"/>
    <col min="4" max="4" width="11.28515625" style="16" customWidth="1"/>
    <col min="5" max="5" width="11.42578125" style="16" customWidth="1"/>
    <col min="6" max="6" width="9.140625" style="16"/>
    <col min="7" max="7" width="18.5703125" style="16" customWidth="1"/>
    <col min="8" max="8" width="96.5703125" style="16" customWidth="1"/>
    <col min="9" max="16384" width="9.140625" style="16"/>
  </cols>
  <sheetData>
    <row r="1" spans="2:20" ht="15" thickBot="1" x14ac:dyDescent="0.25"/>
    <row r="2" spans="2:20" ht="19.5" thickBot="1" x14ac:dyDescent="0.25">
      <c r="B2" s="81" t="s">
        <v>4</v>
      </c>
      <c r="C2" s="82"/>
      <c r="D2" s="82"/>
      <c r="E2" s="83"/>
      <c r="G2" s="81" t="s">
        <v>5</v>
      </c>
      <c r="H2" s="83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5.75" thickBot="1" x14ac:dyDescent="0.25">
      <c r="B3" s="19" t="s">
        <v>43</v>
      </c>
      <c r="C3" s="20" t="s">
        <v>6</v>
      </c>
      <c r="D3" s="20" t="s">
        <v>7</v>
      </c>
      <c r="E3" s="21" t="s">
        <v>88</v>
      </c>
      <c r="G3" s="22"/>
      <c r="H3" s="23" t="s">
        <v>44</v>
      </c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x14ac:dyDescent="0.2">
      <c r="B4" s="24" t="s">
        <v>89</v>
      </c>
      <c r="C4" s="25" t="s">
        <v>90</v>
      </c>
      <c r="D4" s="26">
        <v>44136</v>
      </c>
      <c r="E4" s="27" t="s">
        <v>91</v>
      </c>
      <c r="G4" s="28"/>
      <c r="H4" s="29" t="s">
        <v>46</v>
      </c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x14ac:dyDescent="0.2">
      <c r="B5" s="30" t="s">
        <v>8</v>
      </c>
      <c r="C5" s="31" t="s">
        <v>45</v>
      </c>
      <c r="D5" s="32">
        <v>44169</v>
      </c>
      <c r="E5" s="33" t="s">
        <v>92</v>
      </c>
      <c r="G5" s="34"/>
      <c r="H5" s="29" t="s">
        <v>47</v>
      </c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x14ac:dyDescent="0.2">
      <c r="B6" s="30" t="s">
        <v>93</v>
      </c>
      <c r="C6" s="31" t="s">
        <v>94</v>
      </c>
      <c r="D6" s="32">
        <v>44166</v>
      </c>
      <c r="E6" s="33" t="s">
        <v>92</v>
      </c>
      <c r="G6" s="35" t="s">
        <v>9</v>
      </c>
      <c r="H6" s="29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x14ac:dyDescent="0.2">
      <c r="B7" s="30" t="s">
        <v>95</v>
      </c>
      <c r="C7" s="31" t="s">
        <v>96</v>
      </c>
      <c r="D7" s="36">
        <v>43862</v>
      </c>
      <c r="E7" s="33" t="s">
        <v>92</v>
      </c>
      <c r="G7" s="37"/>
      <c r="H7" s="29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B8" s="30" t="s">
        <v>48</v>
      </c>
      <c r="C8" s="31" t="s">
        <v>97</v>
      </c>
      <c r="D8" s="36">
        <v>44166</v>
      </c>
      <c r="E8" s="33" t="s">
        <v>92</v>
      </c>
      <c r="G8" s="38"/>
      <c r="H8" s="29" t="s">
        <v>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ht="15" thickBot="1" x14ac:dyDescent="0.25">
      <c r="B9" s="30" t="s">
        <v>99</v>
      </c>
      <c r="C9" s="31" t="s">
        <v>100</v>
      </c>
      <c r="D9" s="36">
        <v>44044</v>
      </c>
      <c r="E9" s="33" t="s">
        <v>92</v>
      </c>
      <c r="G9" s="39"/>
      <c r="H9" s="40" t="s">
        <v>10</v>
      </c>
    </row>
    <row r="10" spans="2:20" x14ac:dyDescent="0.2">
      <c r="B10" s="30" t="s">
        <v>101</v>
      </c>
      <c r="C10" s="31" t="s">
        <v>50</v>
      </c>
      <c r="D10" s="36">
        <v>44136</v>
      </c>
      <c r="E10" s="33" t="s">
        <v>92</v>
      </c>
    </row>
    <row r="11" spans="2:20" x14ac:dyDescent="0.2">
      <c r="B11" s="30" t="s">
        <v>102</v>
      </c>
      <c r="C11" s="31" t="s">
        <v>52</v>
      </c>
      <c r="D11" s="36">
        <v>44013</v>
      </c>
      <c r="E11" s="33" t="s">
        <v>92</v>
      </c>
    </row>
    <row r="12" spans="2:20" x14ac:dyDescent="0.2">
      <c r="B12" s="30" t="s">
        <v>103</v>
      </c>
      <c r="C12" s="31" t="s">
        <v>53</v>
      </c>
      <c r="D12" s="36">
        <v>44136</v>
      </c>
      <c r="E12" s="33" t="s">
        <v>91</v>
      </c>
    </row>
    <row r="13" spans="2:20" x14ac:dyDescent="0.2">
      <c r="B13" s="30" t="s">
        <v>104</v>
      </c>
      <c r="C13" s="31" t="s">
        <v>105</v>
      </c>
      <c r="D13" s="36">
        <v>44136</v>
      </c>
      <c r="E13" s="33" t="s">
        <v>92</v>
      </c>
    </row>
    <row r="14" spans="2:20" x14ac:dyDescent="0.2">
      <c r="B14" s="30" t="s">
        <v>106</v>
      </c>
      <c r="C14" s="31" t="s">
        <v>107</v>
      </c>
      <c r="D14" s="36">
        <v>44105</v>
      </c>
      <c r="E14" s="33" t="s">
        <v>92</v>
      </c>
    </row>
    <row r="15" spans="2:20" x14ac:dyDescent="0.2">
      <c r="B15" s="30" t="s">
        <v>54</v>
      </c>
      <c r="C15" s="31" t="s">
        <v>55</v>
      </c>
      <c r="D15" s="36">
        <v>44105</v>
      </c>
      <c r="E15" s="33" t="s">
        <v>92</v>
      </c>
    </row>
    <row r="16" spans="2:20" x14ac:dyDescent="0.2">
      <c r="B16" s="30" t="s">
        <v>11</v>
      </c>
      <c r="C16" s="31" t="s">
        <v>56</v>
      </c>
      <c r="D16" s="36">
        <v>44166</v>
      </c>
      <c r="E16" s="33" t="s">
        <v>92</v>
      </c>
    </row>
    <row r="17" spans="2:8" x14ac:dyDescent="0.2">
      <c r="B17" s="30" t="s">
        <v>12</v>
      </c>
      <c r="C17" s="31" t="s">
        <v>57</v>
      </c>
      <c r="D17" s="36">
        <v>44166</v>
      </c>
      <c r="E17" s="33" t="s">
        <v>92</v>
      </c>
    </row>
    <row r="18" spans="2:8" ht="15" thickBot="1" x14ac:dyDescent="0.25">
      <c r="B18" s="41" t="s">
        <v>13</v>
      </c>
      <c r="C18" s="42" t="s">
        <v>58</v>
      </c>
      <c r="D18" s="43">
        <v>44166</v>
      </c>
      <c r="E18" s="44" t="s">
        <v>92</v>
      </c>
    </row>
    <row r="19" spans="2:8" ht="15" thickBot="1" x14ac:dyDescent="0.25"/>
    <row r="20" spans="2:8" ht="19.5" thickBot="1" x14ac:dyDescent="0.25">
      <c r="B20" s="84" t="s">
        <v>62</v>
      </c>
      <c r="C20" s="85"/>
      <c r="D20" s="85"/>
      <c r="E20" s="86"/>
      <c r="G20" s="81" t="s">
        <v>14</v>
      </c>
      <c r="H20" s="83"/>
    </row>
    <row r="21" spans="2:8" ht="15" customHeight="1" x14ac:dyDescent="0.25">
      <c r="B21" s="45" t="s">
        <v>43</v>
      </c>
      <c r="C21" s="46" t="s">
        <v>6</v>
      </c>
      <c r="D21" s="47" t="s">
        <v>7</v>
      </c>
      <c r="E21" s="48" t="s">
        <v>88</v>
      </c>
      <c r="G21" s="49" t="s">
        <v>15</v>
      </c>
      <c r="H21" s="50" t="s">
        <v>59</v>
      </c>
    </row>
    <row r="22" spans="2:8" ht="15" customHeight="1" x14ac:dyDescent="0.25">
      <c r="B22" s="51" t="s">
        <v>18</v>
      </c>
      <c r="C22" s="52" t="s">
        <v>63</v>
      </c>
      <c r="D22" s="52"/>
      <c r="E22" s="53"/>
      <c r="G22" s="54" t="s">
        <v>60</v>
      </c>
      <c r="H22" s="55" t="s">
        <v>16</v>
      </c>
    </row>
    <row r="23" spans="2:8" ht="15" customHeight="1" x14ac:dyDescent="0.25">
      <c r="B23" s="51" t="s">
        <v>19</v>
      </c>
      <c r="C23" s="56" t="s">
        <v>65</v>
      </c>
      <c r="D23" s="56"/>
      <c r="E23" s="53"/>
      <c r="G23" s="54" t="s">
        <v>17</v>
      </c>
      <c r="H23" s="55" t="s">
        <v>108</v>
      </c>
    </row>
    <row r="24" spans="2:8" ht="15" customHeight="1" x14ac:dyDescent="0.25">
      <c r="B24" s="51" t="s">
        <v>21</v>
      </c>
      <c r="C24" s="56" t="s">
        <v>22</v>
      </c>
      <c r="D24" s="57" t="s">
        <v>23</v>
      </c>
      <c r="E24" s="33" t="s">
        <v>92</v>
      </c>
      <c r="G24" s="58" t="s">
        <v>61</v>
      </c>
      <c r="H24" s="59">
        <v>2018</v>
      </c>
    </row>
    <row r="25" spans="2:8" ht="15" customHeight="1" x14ac:dyDescent="0.25">
      <c r="B25" s="51" t="s">
        <v>24</v>
      </c>
      <c r="C25" s="60" t="s">
        <v>66</v>
      </c>
      <c r="D25" s="61">
        <v>43466</v>
      </c>
      <c r="E25" s="33" t="s">
        <v>92</v>
      </c>
    </row>
    <row r="26" spans="2:8" ht="15" customHeight="1" x14ac:dyDescent="0.25">
      <c r="B26" s="51" t="s">
        <v>67</v>
      </c>
      <c r="C26" s="62" t="s">
        <v>68</v>
      </c>
      <c r="D26" s="61">
        <v>43952</v>
      </c>
      <c r="E26" s="33" t="s">
        <v>92</v>
      </c>
    </row>
    <row r="27" spans="2:8" ht="15" customHeight="1" x14ac:dyDescent="0.25">
      <c r="B27" s="51" t="s">
        <v>109</v>
      </c>
      <c r="C27" s="62" t="s">
        <v>69</v>
      </c>
      <c r="D27" s="61">
        <v>43952</v>
      </c>
      <c r="E27" s="33" t="s">
        <v>92</v>
      </c>
    </row>
    <row r="28" spans="2:8" ht="15" customHeight="1" x14ac:dyDescent="0.25">
      <c r="B28" s="51" t="s">
        <v>110</v>
      </c>
      <c r="C28" s="62" t="s">
        <v>111</v>
      </c>
      <c r="D28" s="61">
        <v>43983</v>
      </c>
      <c r="E28" s="33" t="s">
        <v>92</v>
      </c>
    </row>
    <row r="29" spans="2:8" ht="15" customHeight="1" x14ac:dyDescent="0.25">
      <c r="B29" s="51" t="s">
        <v>112</v>
      </c>
      <c r="C29" s="62" t="s">
        <v>113</v>
      </c>
      <c r="D29" s="61">
        <v>43983</v>
      </c>
      <c r="E29" s="33" t="s">
        <v>92</v>
      </c>
    </row>
    <row r="30" spans="2:8" ht="15" x14ac:dyDescent="0.25">
      <c r="B30" s="51" t="s">
        <v>114</v>
      </c>
      <c r="C30" s="62" t="s">
        <v>115</v>
      </c>
      <c r="D30" s="61">
        <v>43983</v>
      </c>
      <c r="E30" s="33" t="s">
        <v>92</v>
      </c>
    </row>
    <row r="31" spans="2:8" ht="15" x14ac:dyDescent="0.25">
      <c r="B31" s="51" t="s">
        <v>116</v>
      </c>
      <c r="C31" s="62" t="s">
        <v>115</v>
      </c>
      <c r="D31" s="61">
        <v>43983</v>
      </c>
      <c r="E31" s="33" t="s">
        <v>92</v>
      </c>
    </row>
    <row r="32" spans="2:8" ht="15" x14ac:dyDescent="0.25">
      <c r="B32" s="51" t="s">
        <v>117</v>
      </c>
      <c r="C32" s="62" t="s">
        <v>118</v>
      </c>
      <c r="D32" s="61">
        <v>43983</v>
      </c>
      <c r="E32" s="33" t="s">
        <v>92</v>
      </c>
    </row>
    <row r="33" spans="2:8" ht="15" x14ac:dyDescent="0.25">
      <c r="B33" s="51" t="s">
        <v>119</v>
      </c>
      <c r="C33" s="62" t="s">
        <v>120</v>
      </c>
      <c r="D33" s="61">
        <v>43983</v>
      </c>
      <c r="E33" s="33" t="s">
        <v>92</v>
      </c>
    </row>
    <row r="34" spans="2:8" ht="15" x14ac:dyDescent="0.25">
      <c r="B34" s="51" t="s">
        <v>121</v>
      </c>
      <c r="C34" s="62" t="s">
        <v>122</v>
      </c>
      <c r="D34" s="61">
        <v>44044</v>
      </c>
      <c r="E34" s="33" t="s">
        <v>92</v>
      </c>
    </row>
    <row r="35" spans="2:8" ht="15" x14ac:dyDescent="0.25">
      <c r="B35" s="51" t="s">
        <v>123</v>
      </c>
      <c r="C35" s="62" t="s">
        <v>124</v>
      </c>
      <c r="D35" s="61">
        <v>44044</v>
      </c>
      <c r="E35" s="33" t="s">
        <v>92</v>
      </c>
    </row>
    <row r="36" spans="2:8" ht="15.75" thickBot="1" x14ac:dyDescent="0.3">
      <c r="B36" s="63" t="s">
        <v>123</v>
      </c>
      <c r="C36" s="64" t="s">
        <v>124</v>
      </c>
      <c r="D36" s="65">
        <v>44044</v>
      </c>
      <c r="E36" s="44" t="s">
        <v>92</v>
      </c>
    </row>
    <row r="37" spans="2:8" ht="15" thickBot="1" x14ac:dyDescent="0.25"/>
    <row r="38" spans="2:8" ht="19.5" thickBot="1" x14ac:dyDescent="0.25">
      <c r="B38" s="81" t="s">
        <v>70</v>
      </c>
      <c r="C38" s="82"/>
      <c r="D38" s="82"/>
      <c r="E38" s="83"/>
      <c r="G38" s="87" t="s">
        <v>64</v>
      </c>
      <c r="H38" s="88"/>
    </row>
    <row r="39" spans="2:8" ht="15" x14ac:dyDescent="0.25">
      <c r="B39" s="66" t="s">
        <v>71</v>
      </c>
      <c r="C39" s="67" t="s">
        <v>6</v>
      </c>
      <c r="D39" s="68" t="s">
        <v>7</v>
      </c>
      <c r="E39" s="68" t="s">
        <v>88</v>
      </c>
      <c r="G39" s="69" t="s">
        <v>20</v>
      </c>
      <c r="H39" s="69" t="s">
        <v>125</v>
      </c>
    </row>
    <row r="40" spans="2:8" ht="15" x14ac:dyDescent="0.25">
      <c r="B40" s="69" t="s">
        <v>25</v>
      </c>
      <c r="C40" s="52" t="s">
        <v>126</v>
      </c>
      <c r="D40" s="70">
        <v>44166</v>
      </c>
      <c r="E40" s="71" t="s">
        <v>92</v>
      </c>
      <c r="G40" s="56"/>
      <c r="H40" s="56"/>
    </row>
    <row r="41" spans="2:8" ht="15" x14ac:dyDescent="0.25">
      <c r="B41" s="69"/>
      <c r="C41" s="56"/>
      <c r="D41" s="56"/>
      <c r="E41" s="57"/>
      <c r="G41" s="56"/>
      <c r="H41" s="56"/>
    </row>
    <row r="42" spans="2:8" ht="15" x14ac:dyDescent="0.25">
      <c r="B42" s="72"/>
      <c r="E42" s="73"/>
      <c r="G42" s="56"/>
      <c r="H42" s="56"/>
    </row>
    <row r="43" spans="2:8" ht="15" x14ac:dyDescent="0.25">
      <c r="B43" s="72"/>
      <c r="C43" s="74"/>
      <c r="D43" s="74"/>
      <c r="E43" s="75"/>
      <c r="G43" s="56"/>
      <c r="H43" s="56"/>
    </row>
    <row r="44" spans="2:8" ht="15" x14ac:dyDescent="0.25">
      <c r="B44" s="72"/>
      <c r="C44" s="74"/>
      <c r="D44" s="74"/>
      <c r="E44" s="75"/>
      <c r="G44" s="56"/>
      <c r="H44" s="56"/>
    </row>
    <row r="45" spans="2:8" x14ac:dyDescent="0.2">
      <c r="G45" s="56"/>
      <c r="H45" s="5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V12"/>
  <sheetViews>
    <sheetView tabSelected="1" zoomScaleNormal="100" workbookViewId="0">
      <selection activeCell="D15" sqref="D15"/>
    </sheetView>
  </sheetViews>
  <sheetFormatPr defaultColWidth="9.140625" defaultRowHeight="12.75" x14ac:dyDescent="0.2"/>
  <cols>
    <col min="1" max="1" width="14" style="98" customWidth="1"/>
    <col min="2" max="2" width="19.85546875" style="98" bestFit="1" customWidth="1"/>
    <col min="3" max="3" width="33.42578125" style="98" customWidth="1"/>
    <col min="4" max="8" width="10.7109375" style="98" customWidth="1"/>
    <col min="9" max="9" width="2" style="98" bestFit="1" customWidth="1"/>
    <col min="10" max="11" width="18.85546875" style="98" customWidth="1"/>
    <col min="12" max="12" width="6.42578125" style="98" bestFit="1" customWidth="1"/>
    <col min="13" max="17" width="9.140625" style="98"/>
    <col min="18" max="22" width="11.140625" style="98" customWidth="1"/>
    <col min="23" max="16384" width="9.140625" style="98"/>
  </cols>
  <sheetData>
    <row r="1" spans="1:22" ht="21" x14ac:dyDescent="0.2">
      <c r="A1" s="90" t="s">
        <v>82</v>
      </c>
      <c r="B1" s="91"/>
    </row>
    <row r="2" spans="1:22" ht="18.75" x14ac:dyDescent="0.2">
      <c r="A2" s="92" t="s">
        <v>83</v>
      </c>
    </row>
    <row r="4" spans="1:22" ht="15" x14ac:dyDescent="0.2">
      <c r="A4" s="89" t="s">
        <v>27</v>
      </c>
      <c r="C4" s="100"/>
      <c r="D4" s="100"/>
      <c r="F4" s="93"/>
      <c r="G4" s="93"/>
      <c r="K4" s="89" t="s">
        <v>26</v>
      </c>
      <c r="R4" s="105" t="s">
        <v>144</v>
      </c>
    </row>
    <row r="5" spans="1:22" ht="15.75" thickBot="1" x14ac:dyDescent="0.25">
      <c r="A5" s="4" t="s">
        <v>32</v>
      </c>
      <c r="B5" s="4" t="s">
        <v>28</v>
      </c>
      <c r="C5" s="4" t="s">
        <v>29</v>
      </c>
      <c r="D5" s="4" t="s">
        <v>33</v>
      </c>
      <c r="E5" s="4" t="s">
        <v>34</v>
      </c>
      <c r="F5" s="4" t="s">
        <v>84</v>
      </c>
      <c r="G5" s="4" t="s">
        <v>35</v>
      </c>
      <c r="H5" s="4" t="s">
        <v>73</v>
      </c>
      <c r="I5" s="94"/>
      <c r="J5" s="4" t="s">
        <v>28</v>
      </c>
      <c r="K5" s="4" t="s">
        <v>30</v>
      </c>
      <c r="L5" s="4" t="s">
        <v>72</v>
      </c>
      <c r="M5" s="4" t="s">
        <v>128</v>
      </c>
      <c r="N5" s="4" t="s">
        <v>31</v>
      </c>
      <c r="O5" s="4" t="s">
        <v>79</v>
      </c>
      <c r="P5" s="4" t="s">
        <v>139</v>
      </c>
      <c r="R5" s="97" t="s">
        <v>132</v>
      </c>
      <c r="S5" s="97" t="s">
        <v>138</v>
      </c>
      <c r="T5" s="97" t="s">
        <v>140</v>
      </c>
      <c r="U5" s="106" t="s">
        <v>141</v>
      </c>
      <c r="V5" s="106"/>
    </row>
    <row r="6" spans="1:22" ht="38.25" x14ac:dyDescent="0.2">
      <c r="A6" s="96" t="s">
        <v>74</v>
      </c>
      <c r="B6" s="96" t="s">
        <v>75</v>
      </c>
      <c r="C6" s="96" t="s">
        <v>37</v>
      </c>
      <c r="D6" s="96" t="s">
        <v>76</v>
      </c>
      <c r="E6" s="96" t="s">
        <v>77</v>
      </c>
      <c r="F6" s="96" t="s">
        <v>130</v>
      </c>
      <c r="G6" s="96" t="s">
        <v>131</v>
      </c>
      <c r="H6" s="96" t="s">
        <v>78</v>
      </c>
      <c r="I6" s="94"/>
      <c r="J6" s="95" t="s">
        <v>129</v>
      </c>
      <c r="K6" s="95" t="s">
        <v>6</v>
      </c>
      <c r="L6" s="95"/>
      <c r="M6" s="95"/>
      <c r="N6" s="95" t="s">
        <v>80</v>
      </c>
      <c r="O6" s="95" t="s">
        <v>143</v>
      </c>
      <c r="P6" s="95" t="s">
        <v>142</v>
      </c>
      <c r="R6" s="103"/>
      <c r="S6" s="103"/>
      <c r="T6" s="103" t="s">
        <v>127</v>
      </c>
      <c r="U6" s="103" t="s">
        <v>38</v>
      </c>
      <c r="V6" s="103" t="s">
        <v>127</v>
      </c>
    </row>
    <row r="7" spans="1:22" ht="15" x14ac:dyDescent="0.2">
      <c r="A7" s="93" t="s">
        <v>36</v>
      </c>
      <c r="B7" s="93" t="str">
        <f>"R-RTFT-"&amp;R7&amp;"_"&amp;S7</f>
        <v>R-RTFT-Apt_Shallow</v>
      </c>
      <c r="C7" s="93" t="str">
        <f>"Residential "&amp;R7&amp;" - "&amp;S7&amp;" retrofit"</f>
        <v>Residential Apt - Shallow retrofit</v>
      </c>
      <c r="D7" s="93" t="s">
        <v>16</v>
      </c>
      <c r="E7" s="93" t="s">
        <v>81</v>
      </c>
      <c r="F7" s="93"/>
      <c r="G7" s="93"/>
      <c r="H7" s="93"/>
      <c r="I7" s="93"/>
      <c r="J7" s="93" t="str">
        <f>B7</f>
        <v>R-RTFT-Apt_Shallow</v>
      </c>
      <c r="K7" s="93" t="str">
        <f>"RSDSH_"&amp;R7</f>
        <v>RSDSH_Apt</v>
      </c>
      <c r="L7" s="93">
        <v>2020</v>
      </c>
      <c r="M7" s="93">
        <v>1</v>
      </c>
      <c r="N7" s="93">
        <v>30</v>
      </c>
      <c r="O7" s="93">
        <f>V7</f>
        <v>3.2000000000000002E-3</v>
      </c>
      <c r="P7" s="93">
        <v>10</v>
      </c>
      <c r="R7" s="98" t="s">
        <v>133</v>
      </c>
      <c r="S7" s="98" t="s">
        <v>136</v>
      </c>
      <c r="T7" s="98">
        <v>1.6E-2</v>
      </c>
      <c r="U7" s="101">
        <v>0.2</v>
      </c>
      <c r="V7" s="98">
        <f>T7*U7</f>
        <v>3.2000000000000002E-3</v>
      </c>
    </row>
    <row r="8" spans="1:22" ht="15" x14ac:dyDescent="0.2">
      <c r="A8" s="102" t="s">
        <v>36</v>
      </c>
      <c r="B8" s="102" t="str">
        <f>"R-RTFT-"&amp;R8&amp;"_"&amp;S8</f>
        <v>R-RTFT-Apt_Deep</v>
      </c>
      <c r="C8" s="102" t="str">
        <f>"Residential "&amp;R8&amp;" - "&amp;S8&amp;" retrofit"</f>
        <v>Residential Apt - Deep retrofit</v>
      </c>
      <c r="D8" s="102" t="s">
        <v>16</v>
      </c>
      <c r="E8" s="102" t="s">
        <v>81</v>
      </c>
      <c r="F8" s="102"/>
      <c r="G8" s="102"/>
      <c r="H8" s="102"/>
      <c r="I8" s="93"/>
      <c r="J8" s="102" t="str">
        <f>B8</f>
        <v>R-RTFT-Apt_Deep</v>
      </c>
      <c r="K8" s="102" t="str">
        <f t="shared" ref="K8:K12" si="0">"RSDSH_"&amp;R8</f>
        <v>RSDSH_Apt</v>
      </c>
      <c r="L8" s="102">
        <v>2020</v>
      </c>
      <c r="M8" s="102">
        <v>1</v>
      </c>
      <c r="N8" s="102">
        <v>30</v>
      </c>
      <c r="O8" s="102">
        <f t="shared" ref="O8:O12" si="1">V8</f>
        <v>8.0000000000000002E-3</v>
      </c>
      <c r="P8" s="102">
        <v>30</v>
      </c>
      <c r="R8" s="99" t="s">
        <v>133</v>
      </c>
      <c r="S8" s="99" t="s">
        <v>137</v>
      </c>
      <c r="T8" s="99">
        <v>1.6E-2</v>
      </c>
      <c r="U8" s="104">
        <v>0.5</v>
      </c>
      <c r="V8" s="99">
        <f t="shared" ref="V8:V12" si="2">T8*U8</f>
        <v>8.0000000000000002E-3</v>
      </c>
    </row>
    <row r="9" spans="1:22" ht="15" x14ac:dyDescent="0.2">
      <c r="A9" s="93" t="s">
        <v>36</v>
      </c>
      <c r="B9" s="93" t="str">
        <f>"R-RTFT-"&amp;R9&amp;"_"&amp;S9</f>
        <v>R-RTFT-Att_Shallow</v>
      </c>
      <c r="C9" s="93" t="str">
        <f>"Residential "&amp;R9&amp;" - "&amp;S9&amp;" retrofit"</f>
        <v>Residential Att - Shallow retrofit</v>
      </c>
      <c r="D9" s="93" t="s">
        <v>16</v>
      </c>
      <c r="E9" s="93" t="s">
        <v>81</v>
      </c>
      <c r="F9" s="93"/>
      <c r="G9" s="93"/>
      <c r="H9" s="93"/>
      <c r="I9" s="93"/>
      <c r="J9" s="93" t="str">
        <f>B9</f>
        <v>R-RTFT-Att_Shallow</v>
      </c>
      <c r="K9" s="93" t="str">
        <f t="shared" si="0"/>
        <v>RSDSH_Att</v>
      </c>
      <c r="L9" s="93">
        <v>2020</v>
      </c>
      <c r="M9" s="93">
        <v>1</v>
      </c>
      <c r="N9" s="93">
        <v>30</v>
      </c>
      <c r="O9" s="93">
        <f t="shared" si="1"/>
        <v>5.3800000000000002E-3</v>
      </c>
      <c r="P9" s="93">
        <v>10</v>
      </c>
      <c r="R9" s="98" t="s">
        <v>134</v>
      </c>
      <c r="S9" s="98" t="s">
        <v>136</v>
      </c>
      <c r="T9" s="98">
        <v>2.69E-2</v>
      </c>
      <c r="U9" s="101">
        <v>0.2</v>
      </c>
      <c r="V9" s="98">
        <f t="shared" si="2"/>
        <v>5.3800000000000002E-3</v>
      </c>
    </row>
    <row r="10" spans="1:22" ht="15" x14ac:dyDescent="0.2">
      <c r="A10" s="102" t="s">
        <v>36</v>
      </c>
      <c r="B10" s="102" t="str">
        <f>"R-RTFT-"&amp;R10&amp;"_"&amp;S10</f>
        <v>R-RTFT-Att_Deep</v>
      </c>
      <c r="C10" s="102" t="str">
        <f>"Residential "&amp;R10&amp;" - "&amp;S10&amp;" retrofit"</f>
        <v>Residential Att - Deep retrofit</v>
      </c>
      <c r="D10" s="102" t="s">
        <v>16</v>
      </c>
      <c r="E10" s="102" t="s">
        <v>81</v>
      </c>
      <c r="F10" s="102"/>
      <c r="G10" s="102"/>
      <c r="H10" s="102"/>
      <c r="I10" s="93"/>
      <c r="J10" s="102" t="str">
        <f>B10</f>
        <v>R-RTFT-Att_Deep</v>
      </c>
      <c r="K10" s="102" t="str">
        <f t="shared" si="0"/>
        <v>RSDSH_Att</v>
      </c>
      <c r="L10" s="102">
        <v>2020</v>
      </c>
      <c r="M10" s="102">
        <v>1</v>
      </c>
      <c r="N10" s="102">
        <v>30</v>
      </c>
      <c r="O10" s="102">
        <f t="shared" si="1"/>
        <v>1.345E-2</v>
      </c>
      <c r="P10" s="102">
        <v>30</v>
      </c>
      <c r="R10" s="99" t="s">
        <v>134</v>
      </c>
      <c r="S10" s="99" t="s">
        <v>137</v>
      </c>
      <c r="T10" s="99">
        <v>2.69E-2</v>
      </c>
      <c r="U10" s="104">
        <v>0.5</v>
      </c>
      <c r="V10" s="99">
        <f t="shared" si="2"/>
        <v>1.345E-2</v>
      </c>
    </row>
    <row r="11" spans="1:22" ht="15" x14ac:dyDescent="0.2">
      <c r="A11" s="93" t="s">
        <v>36</v>
      </c>
      <c r="B11" s="93" t="str">
        <f>"R-RTFT-"&amp;R11&amp;"_"&amp;S11</f>
        <v>R-RTFT-Det_Shallow</v>
      </c>
      <c r="C11" s="93" t="str">
        <f>"Residential "&amp;R11&amp;" - "&amp;S11&amp;" retrofit"</f>
        <v>Residential Det - Shallow retrofit</v>
      </c>
      <c r="D11" s="93" t="s">
        <v>16</v>
      </c>
      <c r="E11" s="93" t="s">
        <v>81</v>
      </c>
      <c r="F11" s="93"/>
      <c r="G11" s="93"/>
      <c r="H11" s="93"/>
      <c r="I11" s="93"/>
      <c r="J11" s="93" t="str">
        <f>B11</f>
        <v>R-RTFT-Det_Shallow</v>
      </c>
      <c r="K11" s="93" t="str">
        <f t="shared" si="0"/>
        <v>RSDSH_Det</v>
      </c>
      <c r="L11" s="93">
        <v>2020</v>
      </c>
      <c r="M11" s="93">
        <v>1</v>
      </c>
      <c r="N11" s="93">
        <v>30</v>
      </c>
      <c r="O11" s="93">
        <f t="shared" si="1"/>
        <v>9.58E-3</v>
      </c>
      <c r="P11" s="93">
        <v>10</v>
      </c>
      <c r="R11" s="98" t="s">
        <v>135</v>
      </c>
      <c r="S11" s="98" t="s">
        <v>136</v>
      </c>
      <c r="T11" s="98">
        <v>4.7899999999999998E-2</v>
      </c>
      <c r="U11" s="101">
        <v>0.2</v>
      </c>
      <c r="V11" s="98">
        <f t="shared" si="2"/>
        <v>9.58E-3</v>
      </c>
    </row>
    <row r="12" spans="1:22" ht="15" x14ac:dyDescent="0.2">
      <c r="A12" s="102" t="s">
        <v>36</v>
      </c>
      <c r="B12" s="102" t="str">
        <f>"R-RTFT-"&amp;R12&amp;"_"&amp;S12</f>
        <v>R-RTFT-Det_Deep</v>
      </c>
      <c r="C12" s="102" t="str">
        <f>"Residential "&amp;R12&amp;" - "&amp;S12&amp;" retrofit"</f>
        <v>Residential Det - Deep retrofit</v>
      </c>
      <c r="D12" s="102" t="s">
        <v>16</v>
      </c>
      <c r="E12" s="102" t="s">
        <v>81</v>
      </c>
      <c r="F12" s="102"/>
      <c r="G12" s="102"/>
      <c r="H12" s="102"/>
      <c r="I12" s="93"/>
      <c r="J12" s="102" t="str">
        <f>B12</f>
        <v>R-RTFT-Det_Deep</v>
      </c>
      <c r="K12" s="102" t="str">
        <f t="shared" si="0"/>
        <v>RSDSH_Det</v>
      </c>
      <c r="L12" s="102">
        <v>2020</v>
      </c>
      <c r="M12" s="102">
        <v>1</v>
      </c>
      <c r="N12" s="102">
        <v>30</v>
      </c>
      <c r="O12" s="102">
        <f t="shared" si="1"/>
        <v>2.3949999999999999E-2</v>
      </c>
      <c r="P12" s="102">
        <v>30</v>
      </c>
      <c r="R12" s="99" t="s">
        <v>135</v>
      </c>
      <c r="S12" s="99" t="s">
        <v>137</v>
      </c>
      <c r="T12" s="99">
        <v>4.7899999999999998E-2</v>
      </c>
      <c r="U12" s="104">
        <v>0.5</v>
      </c>
      <c r="V12" s="99">
        <f t="shared" si="2"/>
        <v>2.3949999999999999E-2</v>
      </c>
    </row>
  </sheetData>
  <mergeCells count="1">
    <mergeCell ref="U5:V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Intro</vt:lpstr>
      <vt:lpstr>RSD_Retrofit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2021-02-16T15:34:57Z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777533948421478</vt:r8>
  </property>
</Properties>
</file>