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 defaultThemeVersion="124226"/>
  <xr:revisionPtr revIDLastSave="0" documentId="13_ncr:1_{6D1307D6-DD79-43FD-9081-58A0901E9B95}" xr6:coauthVersionLast="46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  <sheet name="DistrictHeating" sheetId="61" r:id="rId10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0" i="55" l="1"/>
  <c r="AB52" i="61"/>
  <c r="Z52" i="61"/>
  <c r="V59" i="61"/>
  <c r="V60" i="61"/>
  <c r="V61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<sst xmlns="http://schemas.openxmlformats.org/spreadsheetml/2006/main" count="3640" uniqueCount="1139">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</sst>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9">
    <xf numFmtId="0" fontId="0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7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6" fillId="18" borderId="0" applyNumberFormat="0" applyBorder="0" applyAlignment="0" applyProtection="0"/>
    <xf numFmtId="168" fontId="5" fillId="0" borderId="0" applyFont="0" applyFill="0" applyBorder="0" applyAlignment="0" applyProtection="0"/>
    <xf numFmtId="0" fontId="27" fillId="0" borderId="0"/>
    <xf numFmtId="0" fontId="40" fillId="24" borderId="0" applyNumberFormat="0" applyBorder="0" applyAlignment="0" applyProtection="0"/>
    <xf numFmtId="9" fontId="55" fillId="0" borderId="0" applyFont="0" applyFill="0" applyBorder="0" applyAlignment="0" applyProtection="0"/>
    <xf numFmtId="0" fontId="5" fillId="0" borderId="0"/>
    <xf numFmtId="0" fontId="5" fillId="0" borderId="0"/>
    <xf numFmtId="0" fontId="72" fillId="38" borderId="0" applyNumberFormat="0" applyBorder="0" applyAlignment="0" applyProtection="0"/>
  </cellStyleXfs>
  <cellXfs count="616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 applyFont="1"/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wrapText="1"/>
    </xf>
    <xf numFmtId="0" fontId="26" fillId="0" borderId="0" xfId="3" applyFont="1" applyAlignment="1">
      <alignment horizontal="right"/>
    </xf>
    <xf numFmtId="0" fontId="25" fillId="0" borderId="0" xfId="3" applyFont="1"/>
    <xf numFmtId="0" fontId="7" fillId="0" borderId="0" xfId="3" applyFont="1"/>
    <xf numFmtId="0" fontId="5" fillId="0" borderId="0" xfId="4"/>
    <xf numFmtId="0" fontId="4" fillId="0" borderId="0" xfId="5"/>
    <xf numFmtId="0" fontId="28" fillId="0" borderId="0" xfId="6" applyFont="1"/>
    <xf numFmtId="1" fontId="29" fillId="0" borderId="0" xfId="3" applyNumberFormat="1" applyFont="1" applyAlignment="1">
      <alignment horizontal="center"/>
    </xf>
    <xf numFmtId="1" fontId="29" fillId="0" borderId="0" xfId="3" applyNumberFormat="1" applyFont="1" applyAlignment="1">
      <alignment horizontal="center" vertical="center"/>
    </xf>
    <xf numFmtId="1" fontId="29" fillId="0" borderId="0" xfId="4" applyNumberFormat="1" applyFont="1" applyAlignment="1">
      <alignment horizontal="center"/>
    </xf>
    <xf numFmtId="0" fontId="4" fillId="6" borderId="0" xfId="7" applyFill="1"/>
    <xf numFmtId="0" fontId="28" fillId="6" borderId="0" xfId="8" applyFont="1" applyFill="1"/>
    <xf numFmtId="0" fontId="4" fillId="6" borderId="0" xfId="5" applyFill="1"/>
    <xf numFmtId="0" fontId="31" fillId="0" borderId="0" xfId="5" applyFont="1" applyAlignment="1">
      <alignment horizontal="center"/>
    </xf>
    <xf numFmtId="0" fontId="4" fillId="0" borderId="0" xfId="5" applyAlignment="1">
      <alignment horizontal="center" vertical="center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32" fillId="0" borderId="0" xfId="5" applyFont="1" applyAlignment="1">
      <alignment horizontal="center"/>
    </xf>
    <xf numFmtId="0" fontId="4" fillId="0" borderId="0" xfId="5" applyAlignment="1">
      <alignment horizontal="right"/>
    </xf>
    <xf numFmtId="0" fontId="5" fillId="0" borderId="0" xfId="5" applyFont="1" applyAlignment="1">
      <alignment horizontal="center"/>
    </xf>
    <xf numFmtId="0" fontId="5" fillId="0" borderId="0" xfId="5" applyFont="1"/>
    <xf numFmtId="0" fontId="6" fillId="2" borderId="3" xfId="9" applyFont="1" applyFill="1" applyBorder="1" applyAlignment="1">
      <alignment vertical="center"/>
    </xf>
    <xf numFmtId="0" fontId="6" fillId="2" borderId="3" xfId="10" applyFont="1" applyFill="1" applyBorder="1" applyAlignment="1">
      <alignment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0" applyFill="1" applyBorder="1" applyAlignment="1">
      <alignment horizontal="center" wrapText="1"/>
    </xf>
    <xf numFmtId="0" fontId="5" fillId="5" borderId="0" xfId="10" applyFill="1" applyAlignment="1">
      <alignment horizontal="center" wrapText="1"/>
    </xf>
    <xf numFmtId="0" fontId="5" fillId="5" borderId="0" xfId="10" applyFill="1" applyAlignment="1">
      <alignment horizontal="center" vertical="center" wrapText="1"/>
    </xf>
    <xf numFmtId="0" fontId="5" fillId="15" borderId="0" xfId="5" applyFont="1" applyFill="1"/>
    <xf numFmtId="0" fontId="4" fillId="11" borderId="0" xfId="5" applyFill="1" applyAlignment="1">
      <alignment horizontal="center"/>
    </xf>
    <xf numFmtId="1" fontId="5" fillId="15" borderId="0" xfId="5" applyNumberFormat="1" applyFont="1" applyFill="1" applyAlignment="1">
      <alignment horizontal="center"/>
    </xf>
    <xf numFmtId="2" fontId="5" fillId="15" borderId="0" xfId="5" applyNumberFormat="1" applyFont="1" applyFill="1" applyAlignment="1">
      <alignment horizontal="center"/>
    </xf>
    <xf numFmtId="0" fontId="5" fillId="15" borderId="0" xfId="5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165" fontId="5" fillId="15" borderId="0" xfId="5" applyNumberFormat="1" applyFont="1" applyFill="1" applyAlignment="1">
      <alignment horizontal="center"/>
    </xf>
    <xf numFmtId="0" fontId="5" fillId="11" borderId="0" xfId="5" applyFont="1" applyFill="1" applyAlignment="1">
      <alignment horizontal="center"/>
    </xf>
    <xf numFmtId="2" fontId="33" fillId="15" borderId="0" xfId="5" applyNumberFormat="1" applyFont="1" applyFill="1" applyAlignment="1">
      <alignment horizontal="center"/>
    </xf>
    <xf numFmtId="0" fontId="4" fillId="0" borderId="0" xfId="5" applyAlignment="1">
      <alignment horizontal="center"/>
    </xf>
    <xf numFmtId="2" fontId="33" fillId="0" borderId="0" xfId="5" applyNumberFormat="1" applyFont="1" applyAlignment="1">
      <alignment horizontal="center"/>
    </xf>
    <xf numFmtId="0" fontId="5" fillId="17" borderId="0" xfId="3" applyFill="1"/>
    <xf numFmtId="0" fontId="37" fillId="0" borderId="0" xfId="0" applyFont="1" applyAlignment="1">
      <alignment horizontal="center"/>
    </xf>
    <xf numFmtId="0" fontId="37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7" fillId="0" borderId="0" xfId="2" applyNumberFormat="1" applyFont="1" applyFill="1" applyBorder="1" applyAlignment="1">
      <alignment horizontal="center"/>
    </xf>
    <xf numFmtId="166" fontId="5" fillId="17" borderId="0" xfId="3" applyNumberFormat="1" applyFill="1"/>
    <xf numFmtId="166" fontId="5" fillId="0" borderId="0" xfId="3" applyNumberFormat="1"/>
    <xf numFmtId="166" fontId="35" fillId="2" borderId="3" xfId="3" applyNumberFormat="1" applyFont="1" applyFill="1" applyBorder="1" applyAlignment="1">
      <alignment horizontal="left" vertical="center" wrapText="1"/>
    </xf>
    <xf numFmtId="166" fontId="38" fillId="5" borderId="2" xfId="3" quotePrefix="1" applyNumberFormat="1" applyFont="1" applyFill="1" applyBorder="1" applyAlignment="1">
      <alignment horizontal="left" vertical="top" wrapText="1"/>
    </xf>
    <xf numFmtId="0" fontId="39" fillId="19" borderId="22" xfId="0" applyFont="1" applyFill="1" applyBorder="1" applyAlignment="1">
      <alignment horizontal="left" vertical="center"/>
    </xf>
    <xf numFmtId="0" fontId="39" fillId="19" borderId="22" xfId="13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3" fontId="39" fillId="19" borderId="23" xfId="0" applyNumberFormat="1" applyFont="1" applyFill="1" applyBorder="1" applyAlignment="1">
      <alignment horizontal="left" vertical="center" wrapText="1"/>
    </xf>
    <xf numFmtId="3" fontId="39" fillId="19" borderId="23" xfId="0" applyNumberFormat="1" applyFont="1" applyFill="1" applyBorder="1" applyAlignment="1">
      <alignment horizontal="left" vertical="center"/>
    </xf>
    <xf numFmtId="2" fontId="17" fillId="21" borderId="9" xfId="0" applyNumberFormat="1" applyFont="1" applyFill="1" applyBorder="1"/>
    <xf numFmtId="2" fontId="17" fillId="21" borderId="3" xfId="0" applyNumberFormat="1" applyFont="1" applyFill="1" applyBorder="1"/>
    <xf numFmtId="0" fontId="17" fillId="21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9" fontId="17" fillId="0" borderId="0" xfId="0" applyNumberFormat="1" applyFont="1" applyBorder="1"/>
    <xf numFmtId="2" fontId="17" fillId="22" borderId="0" xfId="0" applyNumberFormat="1" applyFont="1" applyFill="1" applyBorder="1"/>
    <xf numFmtId="0" fontId="17" fillId="22" borderId="0" xfId="0" applyFont="1" applyFill="1" applyBorder="1"/>
    <xf numFmtId="9" fontId="17" fillId="22" borderId="0" xfId="0" applyNumberFormat="1" applyFont="1" applyFill="1" applyBorder="1"/>
    <xf numFmtId="0" fontId="0" fillId="23" borderId="0" xfId="0" applyFill="1"/>
    <xf numFmtId="0" fontId="17" fillId="23" borderId="9" xfId="0" applyFont="1" applyFill="1" applyBorder="1" applyAlignment="1">
      <alignment vertical="center" wrapText="1"/>
    </xf>
    <xf numFmtId="0" fontId="17" fillId="23" borderId="3" xfId="0" applyFont="1" applyFill="1" applyBorder="1" applyAlignment="1">
      <alignment vertical="center" wrapText="1"/>
    </xf>
    <xf numFmtId="0" fontId="17" fillId="23" borderId="16" xfId="0" applyFont="1" applyFill="1" applyBorder="1" applyAlignment="1">
      <alignment vertical="center" wrapText="1"/>
    </xf>
    <xf numFmtId="2" fontId="17" fillId="21" borderId="25" xfId="0" applyNumberFormat="1" applyFont="1" applyFill="1" applyBorder="1"/>
    <xf numFmtId="0" fontId="17" fillId="21" borderId="10" xfId="0" applyFont="1" applyFill="1" applyBorder="1"/>
    <xf numFmtId="9" fontId="17" fillId="21" borderId="25" xfId="0" applyNumberFormat="1" applyFont="1" applyFill="1" applyBorder="1"/>
    <xf numFmtId="9" fontId="17" fillId="21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1" borderId="9" xfId="0" applyNumberFormat="1" applyFont="1" applyFill="1" applyBorder="1"/>
    <xf numFmtId="9" fontId="17" fillId="21" borderId="3" xfId="0" applyNumberFormat="1" applyFont="1" applyFill="1" applyBorder="1"/>
    <xf numFmtId="9" fontId="17" fillId="21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1" borderId="9" xfId="0" applyFont="1" applyFill="1" applyBorder="1"/>
    <xf numFmtId="0" fontId="17" fillId="0" borderId="25" xfId="0" applyFont="1" applyBorder="1"/>
    <xf numFmtId="0" fontId="17" fillId="21" borderId="25" xfId="0" applyFont="1" applyFill="1" applyBorder="1"/>
    <xf numFmtId="0" fontId="17" fillId="0" borderId="26" xfId="0" applyFont="1" applyBorder="1"/>
    <xf numFmtId="2" fontId="17" fillId="21" borderId="16" xfId="0" applyNumberFormat="1" applyFont="1" applyFill="1" applyBorder="1"/>
    <xf numFmtId="2" fontId="17" fillId="0" borderId="10" xfId="0" applyNumberFormat="1" applyFont="1" applyBorder="1"/>
    <xf numFmtId="2" fontId="17" fillId="21" borderId="10" xfId="0" applyNumberFormat="1" applyFont="1" applyFill="1" applyBorder="1"/>
    <xf numFmtId="2" fontId="17" fillId="0" borderId="14" xfId="0" applyNumberFormat="1" applyFont="1" applyBorder="1"/>
    <xf numFmtId="0" fontId="17" fillId="20" borderId="1" xfId="0" applyFont="1" applyFill="1" applyBorder="1" applyAlignment="1">
      <alignment vertical="center" wrapText="1"/>
    </xf>
    <xf numFmtId="0" fontId="17" fillId="23" borderId="6" xfId="0" applyFont="1" applyFill="1" applyBorder="1" applyAlignment="1">
      <alignment vertical="center" wrapText="1"/>
    </xf>
    <xf numFmtId="2" fontId="17" fillId="21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1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0" borderId="11" xfId="0" applyFont="1" applyFill="1" applyBorder="1" applyAlignment="1">
      <alignment horizontal="left" vertical="center" wrapText="1"/>
    </xf>
    <xf numFmtId="0" fontId="17" fillId="23" borderId="25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9" fontId="17" fillId="21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1" borderId="7" xfId="0" applyNumberFormat="1" applyFont="1" applyFill="1" applyBorder="1"/>
    <xf numFmtId="2" fontId="17" fillId="21" borderId="15" xfId="0" applyNumberFormat="1" applyFont="1" applyFill="1" applyBorder="1"/>
    <xf numFmtId="0" fontId="17" fillId="22" borderId="7" xfId="0" applyFont="1" applyFill="1" applyBorder="1"/>
    <xf numFmtId="0" fontId="17" fillId="21" borderId="7" xfId="0" applyFont="1" applyFill="1" applyBorder="1"/>
    <xf numFmtId="0" fontId="17" fillId="21" borderId="3" xfId="0" applyFont="1" applyFill="1" applyBorder="1"/>
    <xf numFmtId="2" fontId="17" fillId="21" borderId="5" xfId="0" applyNumberFormat="1" applyFont="1" applyFill="1" applyBorder="1"/>
    <xf numFmtId="0" fontId="17" fillId="21" borderId="15" xfId="0" applyFont="1" applyFill="1" applyBorder="1"/>
    <xf numFmtId="0" fontId="17" fillId="21" borderId="1" xfId="0" applyFont="1" applyFill="1" applyBorder="1"/>
    <xf numFmtId="2" fontId="17" fillId="21" borderId="1" xfId="0" applyNumberFormat="1" applyFont="1" applyFill="1" applyBorder="1"/>
    <xf numFmtId="2" fontId="17" fillId="21" borderId="26" xfId="0" applyNumberFormat="1" applyFont="1" applyFill="1" applyBorder="1"/>
    <xf numFmtId="2" fontId="17" fillId="21" borderId="14" xfId="0" applyNumberFormat="1" applyFont="1" applyFill="1" applyBorder="1"/>
    <xf numFmtId="2" fontId="17" fillId="21" borderId="11" xfId="0" applyNumberFormat="1" applyFont="1" applyFill="1" applyBorder="1"/>
    <xf numFmtId="2" fontId="17" fillId="21" borderId="24" xfId="0" applyNumberFormat="1" applyFont="1" applyFill="1" applyBorder="1"/>
    <xf numFmtId="2" fontId="17" fillId="21" borderId="8" xfId="0" applyNumberFormat="1" applyFont="1" applyFill="1" applyBorder="1"/>
    <xf numFmtId="0" fontId="17" fillId="21" borderId="11" xfId="0" applyFont="1" applyFill="1" applyBorder="1"/>
    <xf numFmtId="9" fontId="17" fillId="21" borderId="8" xfId="0" applyNumberFormat="1" applyFont="1" applyFill="1" applyBorder="1"/>
    <xf numFmtId="0" fontId="17" fillId="21" borderId="26" xfId="0" applyFont="1" applyFill="1" applyBorder="1"/>
    <xf numFmtId="9" fontId="17" fillId="21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5" fillId="0" borderId="2" xfId="3" applyNumberFormat="1" applyBorder="1"/>
    <xf numFmtId="166" fontId="5" fillId="0" borderId="28" xfId="3" applyNumberFormat="1" applyBorder="1"/>
    <xf numFmtId="0" fontId="0" fillId="0" borderId="2" xfId="0" applyBorder="1"/>
    <xf numFmtId="9" fontId="17" fillId="21" borderId="11" xfId="0" applyNumberFormat="1" applyFont="1" applyFill="1" applyBorder="1"/>
    <xf numFmtId="9" fontId="17" fillId="21" borderId="24" xfId="0" applyNumberFormat="1" applyFont="1" applyFill="1" applyBorder="1"/>
    <xf numFmtId="0" fontId="17" fillId="21" borderId="24" xfId="0" applyFont="1" applyFill="1" applyBorder="1"/>
    <xf numFmtId="0" fontId="17" fillId="21" borderId="8" xfId="0" applyFont="1" applyFill="1" applyBorder="1"/>
    <xf numFmtId="0" fontId="17" fillId="21" borderId="5" xfId="0" applyFont="1" applyFill="1" applyBorder="1"/>
    <xf numFmtId="0" fontId="17" fillId="21" borderId="14" xfId="0" applyFont="1" applyFill="1" applyBorder="1"/>
    <xf numFmtId="0" fontId="17" fillId="0" borderId="24" xfId="0" applyFont="1" applyBorder="1"/>
    <xf numFmtId="0" fontId="41" fillId="0" borderId="29" xfId="0" applyFont="1" applyBorder="1"/>
    <xf numFmtId="0" fontId="41" fillId="0" borderId="30" xfId="0" applyFont="1" applyBorder="1"/>
    <xf numFmtId="0" fontId="41" fillId="0" borderId="31" xfId="0" applyFont="1" applyBorder="1"/>
    <xf numFmtId="0" fontId="41" fillId="0" borderId="32" xfId="0" applyFont="1" applyBorder="1"/>
    <xf numFmtId="0" fontId="41" fillId="0" borderId="33" xfId="0" applyFont="1" applyBorder="1"/>
    <xf numFmtId="0" fontId="17" fillId="20" borderId="11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6" fontId="31" fillId="0" borderId="0" xfId="0" applyNumberFormat="1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0" fillId="1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0" fillId="16" borderId="4" xfId="0" applyFont="1" applyFill="1" applyBorder="1" applyAlignment="1">
      <alignment vertical="center"/>
    </xf>
    <xf numFmtId="0" fontId="40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40" fillId="24" borderId="0" xfId="14" applyBorder="1" applyAlignment="1">
      <alignment vertical="center"/>
    </xf>
    <xf numFmtId="1" fontId="17" fillId="21" borderId="16" xfId="0" applyNumberFormat="1" applyFont="1" applyFill="1" applyBorder="1"/>
    <xf numFmtId="0" fontId="5" fillId="0" borderId="0" xfId="0" applyFont="1"/>
    <xf numFmtId="1" fontId="17" fillId="21" borderId="7" xfId="0" applyNumberFormat="1" applyFont="1" applyFill="1" applyBorder="1"/>
    <xf numFmtId="0" fontId="41" fillId="21" borderId="34" xfId="0" applyFont="1" applyFill="1" applyBorder="1"/>
    <xf numFmtId="0" fontId="41" fillId="0" borderId="34" xfId="0" applyFont="1" applyBorder="1"/>
    <xf numFmtId="0" fontId="45" fillId="25" borderId="29" xfId="0" applyFont="1" applyFill="1" applyBorder="1"/>
    <xf numFmtId="0" fontId="45" fillId="25" borderId="30" xfId="0" applyFont="1" applyFill="1" applyBorder="1"/>
    <xf numFmtId="0" fontId="45" fillId="25" borderId="31" xfId="0" applyFont="1" applyFill="1" applyBorder="1"/>
    <xf numFmtId="0" fontId="17" fillId="23" borderId="10" xfId="0" applyFont="1" applyFill="1" applyBorder="1" applyAlignment="1">
      <alignment horizontal="center" vertical="center" wrapText="1"/>
    </xf>
    <xf numFmtId="0" fontId="41" fillId="0" borderId="9" xfId="0" applyFont="1" applyBorder="1"/>
    <xf numFmtId="0" fontId="41" fillId="0" borderId="3" xfId="0" applyFont="1" applyBorder="1"/>
    <xf numFmtId="0" fontId="41" fillId="0" borderId="16" xfId="0" applyFont="1" applyBorder="1"/>
    <xf numFmtId="0" fontId="41" fillId="21" borderId="35" xfId="0" applyFont="1" applyFill="1" applyBorder="1"/>
    <xf numFmtId="0" fontId="41" fillId="21" borderId="36" xfId="0" applyFont="1" applyFill="1" applyBorder="1"/>
    <xf numFmtId="0" fontId="41" fillId="0" borderId="35" xfId="0" applyFont="1" applyBorder="1"/>
    <xf numFmtId="0" fontId="41" fillId="0" borderId="36" xfId="0" applyFont="1" applyBorder="1"/>
    <xf numFmtId="0" fontId="41" fillId="0" borderId="37" xfId="0" applyFont="1" applyBorder="1"/>
    <xf numFmtId="0" fontId="41" fillId="0" borderId="38" xfId="0" applyFont="1" applyBorder="1"/>
    <xf numFmtId="0" fontId="41" fillId="0" borderId="39" xfId="0" applyFont="1" applyBorder="1"/>
    <xf numFmtId="0" fontId="41" fillId="0" borderId="7" xfId="0" applyFont="1" applyBorder="1"/>
    <xf numFmtId="0" fontId="41" fillId="21" borderId="40" xfId="0" applyFont="1" applyFill="1" applyBorder="1"/>
    <xf numFmtId="0" fontId="41" fillId="0" borderId="40" xfId="0" applyFont="1" applyBorder="1"/>
    <xf numFmtId="0" fontId="41" fillId="0" borderId="41" xfId="0" applyFont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6" fillId="0" borderId="0" xfId="0" applyFont="1"/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9" fillId="0" borderId="43" xfId="0" applyFont="1" applyBorder="1" applyAlignment="1">
      <alignment vertical="center"/>
    </xf>
    <xf numFmtId="0" fontId="49" fillId="0" borderId="44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8" fillId="8" borderId="17" xfId="0" applyFont="1" applyFill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46" fillId="0" borderId="47" xfId="0" applyNumberFormat="1" applyFont="1" applyBorder="1"/>
    <xf numFmtId="0" fontId="46" fillId="0" borderId="48" xfId="0" applyFont="1" applyBorder="1"/>
    <xf numFmtId="0" fontId="48" fillId="9" borderId="18" xfId="0" applyFont="1" applyFill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46" fillId="0" borderId="1" xfId="0" applyNumberFormat="1" applyFont="1" applyBorder="1"/>
    <xf numFmtId="0" fontId="46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50" fillId="12" borderId="18" xfId="0" applyFont="1" applyFill="1" applyBorder="1" applyAlignment="1">
      <alignment vertical="center"/>
    </xf>
    <xf numFmtId="17" fontId="46" fillId="0" borderId="1" xfId="0" applyNumberFormat="1" applyFont="1" applyBorder="1"/>
    <xf numFmtId="0" fontId="50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46" fillId="14" borderId="12" xfId="0" applyFont="1" applyFill="1" applyBorder="1"/>
    <xf numFmtId="0" fontId="41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46" fillId="0" borderId="52" xfId="0" applyNumberFormat="1" applyFont="1" applyBorder="1"/>
    <xf numFmtId="0" fontId="46" fillId="0" borderId="53" xfId="0" applyFont="1" applyBorder="1"/>
    <xf numFmtId="0" fontId="49" fillId="0" borderId="56" xfId="0" applyFont="1" applyBorder="1" applyAlignment="1">
      <alignment vertical="center"/>
    </xf>
    <xf numFmtId="0" fontId="49" fillId="0" borderId="57" xfId="0" applyFont="1" applyBorder="1" applyAlignment="1">
      <alignment vertical="center"/>
    </xf>
    <xf numFmtId="0" fontId="49" fillId="0" borderId="58" xfId="0" applyFont="1" applyBorder="1" applyAlignment="1">
      <alignment vertical="center"/>
    </xf>
    <xf numFmtId="0" fontId="49" fillId="0" borderId="59" xfId="0" applyFont="1" applyBorder="1" applyAlignment="1">
      <alignment vertical="center"/>
    </xf>
    <xf numFmtId="0" fontId="53" fillId="0" borderId="7" xfId="0" applyFont="1" applyBorder="1"/>
    <xf numFmtId="0" fontId="46" fillId="0" borderId="16" xfId="0" quotePrefix="1" applyFont="1" applyBorder="1"/>
    <xf numFmtId="0" fontId="53" fillId="0" borderId="49" xfId="0" applyFont="1" applyBorder="1"/>
    <xf numFmtId="0" fontId="46" fillId="0" borderId="1" xfId="0" quotePrefix="1" applyFont="1" applyBorder="1"/>
    <xf numFmtId="0" fontId="46" fillId="0" borderId="50" xfId="0" applyFont="1" applyBorder="1" applyAlignment="1">
      <alignment horizontal="right"/>
    </xf>
    <xf numFmtId="0" fontId="53" fillId="0" borderId="6" xfId="0" applyFont="1" applyBorder="1"/>
    <xf numFmtId="0" fontId="46" fillId="0" borderId="10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right"/>
    </xf>
    <xf numFmtId="0" fontId="53" fillId="0" borderId="15" xfId="0" applyFont="1" applyBorder="1"/>
    <xf numFmtId="0" fontId="46" fillId="0" borderId="1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7" fontId="46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53" fillId="0" borderId="51" xfId="0" applyFont="1" applyBorder="1"/>
    <xf numFmtId="0" fontId="22" fillId="0" borderId="52" xfId="1" applyBorder="1" applyAlignment="1">
      <alignment horizontal="left"/>
    </xf>
    <xf numFmtId="17" fontId="46" fillId="0" borderId="52" xfId="0" applyNumberFormat="1" applyFont="1" applyBorder="1" applyAlignment="1">
      <alignment horizontal="right"/>
    </xf>
    <xf numFmtId="0" fontId="49" fillId="0" borderId="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/>
    <xf numFmtId="17" fontId="46" fillId="0" borderId="1" xfId="0" quotePrefix="1" applyNumberFormat="1" applyFont="1" applyBorder="1"/>
    <xf numFmtId="15" fontId="46" fillId="0" borderId="1" xfId="0" applyNumberFormat="1" applyFont="1" applyBorder="1" applyAlignment="1">
      <alignment horizontal="left"/>
    </xf>
    <xf numFmtId="0" fontId="53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17" fontId="46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5" fillId="6" borderId="0" xfId="0" applyFont="1" applyFill="1"/>
    <xf numFmtId="166" fontId="38" fillId="5" borderId="0" xfId="3" quotePrefix="1" applyNumberFormat="1" applyFont="1" applyFill="1" applyBorder="1" applyAlignment="1">
      <alignment horizontal="left" vertical="top" wrapText="1"/>
    </xf>
    <xf numFmtId="166" fontId="5" fillId="0" borderId="0" xfId="3" applyNumberFormat="1" applyBorder="1"/>
    <xf numFmtId="0" fontId="5" fillId="0" borderId="2" xfId="3" applyBorder="1"/>
    <xf numFmtId="0" fontId="0" fillId="0" borderId="27" xfId="0" applyBorder="1"/>
    <xf numFmtId="0" fontId="0" fillId="0" borderId="28" xfId="0" applyBorder="1"/>
    <xf numFmtId="1" fontId="17" fillId="21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8" borderId="46" xfId="0" applyNumberFormat="1" applyFont="1" applyFill="1" applyBorder="1" applyAlignment="1">
      <alignment horizontal="right" vertical="center"/>
    </xf>
    <xf numFmtId="3" fontId="2" fillId="28" borderId="47" xfId="0" applyNumberFormat="1" applyFont="1" applyFill="1" applyBorder="1" applyAlignment="1">
      <alignment vertical="center"/>
    </xf>
    <xf numFmtId="3" fontId="8" fillId="28" borderId="48" xfId="0" applyNumberFormat="1" applyFont="1" applyFill="1" applyBorder="1" applyAlignment="1">
      <alignment vertical="center"/>
    </xf>
    <xf numFmtId="1" fontId="8" fillId="29" borderId="49" xfId="0" quotePrefix="1" applyNumberFormat="1" applyFont="1" applyFill="1" applyBorder="1" applyAlignment="1">
      <alignment horizontal="right" vertical="top"/>
    </xf>
    <xf numFmtId="3" fontId="2" fillId="29" borderId="1" xfId="0" quotePrefix="1" applyNumberFormat="1" applyFont="1" applyFill="1" applyBorder="1" applyAlignment="1">
      <alignment horizontal="right" vertical="top"/>
    </xf>
    <xf numFmtId="3" fontId="8" fillId="29" borderId="50" xfId="0" quotePrefix="1" applyNumberFormat="1" applyFont="1" applyFill="1" applyBorder="1" applyAlignment="1">
      <alignment horizontal="right" vertical="top"/>
    </xf>
    <xf numFmtId="1" fontId="8" fillId="28" borderId="49" xfId="0" applyNumberFormat="1" applyFont="1" applyFill="1" applyBorder="1" applyAlignment="1">
      <alignment horizontal="right" vertical="center"/>
    </xf>
    <xf numFmtId="3" fontId="2" fillId="28" borderId="1" xfId="0" applyNumberFormat="1" applyFont="1" applyFill="1" applyBorder="1" applyAlignment="1">
      <alignment vertical="center"/>
    </xf>
    <xf numFmtId="3" fontId="8" fillId="28" borderId="50" xfId="0" applyNumberFormat="1" applyFont="1" applyFill="1" applyBorder="1" applyAlignment="1">
      <alignment vertical="center"/>
    </xf>
    <xf numFmtId="1" fontId="8" fillId="28" borderId="61" xfId="0" applyNumberFormat="1" applyFont="1" applyFill="1" applyBorder="1" applyAlignment="1">
      <alignment horizontal="right" vertical="center"/>
    </xf>
    <xf numFmtId="3" fontId="2" fillId="28" borderId="7" xfId="0" applyNumberFormat="1" applyFont="1" applyFill="1" applyBorder="1" applyAlignment="1">
      <alignment vertical="center"/>
    </xf>
    <xf numFmtId="1" fontId="8" fillId="29" borderId="43" xfId="0" quotePrefix="1" applyNumberFormat="1" applyFont="1" applyFill="1" applyBorder="1" applyAlignment="1">
      <alignment horizontal="right" vertical="top"/>
    </xf>
    <xf numFmtId="3" fontId="2" fillId="29" borderId="44" xfId="0" quotePrefix="1" applyNumberFormat="1" applyFont="1" applyFill="1" applyBorder="1" applyAlignment="1">
      <alignment horizontal="right" vertical="top"/>
    </xf>
    <xf numFmtId="3" fontId="39" fillId="30" borderId="45" xfId="0" applyNumberFormat="1" applyFont="1" applyFill="1" applyBorder="1" applyAlignment="1">
      <alignment vertical="center"/>
    </xf>
    <xf numFmtId="171" fontId="39" fillId="30" borderId="62" xfId="0" applyNumberFormat="1" applyFont="1" applyFill="1" applyBorder="1" applyAlignment="1">
      <alignment vertical="center"/>
    </xf>
    <xf numFmtId="1" fontId="8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7" fillId="21" borderId="7" xfId="0" applyNumberFormat="1" applyFont="1" applyFill="1" applyBorder="1"/>
    <xf numFmtId="170" fontId="17" fillId="0" borderId="6" xfId="0" applyNumberFormat="1" applyFont="1" applyBorder="1"/>
    <xf numFmtId="170" fontId="17" fillId="21" borderId="6" xfId="0" applyNumberFormat="1" applyFont="1" applyFill="1" applyBorder="1"/>
    <xf numFmtId="170" fontId="17" fillId="21" borderId="15" xfId="0" applyNumberFormat="1" applyFont="1" applyFill="1" applyBorder="1"/>
    <xf numFmtId="0" fontId="17" fillId="21" borderId="25" xfId="0" applyNumberFormat="1" applyFont="1" applyFill="1" applyBorder="1"/>
    <xf numFmtId="0" fontId="17" fillId="21" borderId="0" xfId="0" applyNumberFormat="1" applyFont="1" applyFill="1" applyBorder="1"/>
    <xf numFmtId="0" fontId="17" fillId="21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1" borderId="9" xfId="0" applyNumberFormat="1" applyFont="1" applyFill="1" applyBorder="1"/>
    <xf numFmtId="0" fontId="17" fillId="21" borderId="3" xfId="0" applyNumberFormat="1" applyFont="1" applyFill="1" applyBorder="1"/>
    <xf numFmtId="0" fontId="17" fillId="21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1" borderId="11" xfId="0" applyNumberFormat="1" applyFont="1" applyFill="1" applyBorder="1"/>
    <xf numFmtId="0" fontId="17" fillId="21" borderId="24" xfId="0" applyNumberFormat="1" applyFont="1" applyFill="1" applyBorder="1"/>
    <xf numFmtId="9" fontId="17" fillId="21" borderId="7" xfId="0" applyNumberFormat="1" applyFont="1" applyFill="1" applyBorder="1"/>
    <xf numFmtId="2" fontId="0" fillId="0" borderId="1" xfId="0" applyNumberFormat="1" applyBorder="1"/>
    <xf numFmtId="2" fontId="41" fillId="0" borderId="9" xfId="0" applyNumberFormat="1" applyFont="1" applyBorder="1"/>
    <xf numFmtId="2" fontId="41" fillId="21" borderId="35" xfId="0" applyNumberFormat="1" applyFont="1" applyFill="1" applyBorder="1"/>
    <xf numFmtId="2" fontId="41" fillId="0" borderId="35" xfId="0" applyNumberFormat="1" applyFont="1" applyBorder="1"/>
    <xf numFmtId="172" fontId="33" fillId="21" borderId="40" xfId="0" applyNumberFormat="1" applyFont="1" applyFill="1" applyBorder="1"/>
    <xf numFmtId="2" fontId="33" fillId="21" borderId="35" xfId="0" applyNumberFormat="1" applyFont="1" applyFill="1" applyBorder="1"/>
    <xf numFmtId="2" fontId="33" fillId="0" borderId="37" xfId="0" applyNumberFormat="1" applyFont="1" applyBorder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0" fontId="61" fillId="31" borderId="9" xfId="0" applyFont="1" applyFill="1" applyBorder="1" applyAlignment="1">
      <alignment vertical="center" wrapText="1"/>
    </xf>
    <xf numFmtId="0" fontId="61" fillId="31" borderId="3" xfId="0" applyFont="1" applyFill="1" applyBorder="1" applyAlignment="1">
      <alignment vertical="center" wrapText="1"/>
    </xf>
    <xf numFmtId="0" fontId="61" fillId="31" borderId="16" xfId="0" applyFont="1" applyFill="1" applyBorder="1" applyAlignment="1">
      <alignment vertical="center" wrapText="1"/>
    </xf>
    <xf numFmtId="0" fontId="61" fillId="31" borderId="7" xfId="0" applyFont="1" applyFill="1" applyBorder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31" borderId="26" xfId="0" applyFont="1" applyFill="1" applyBorder="1" applyAlignment="1">
      <alignment vertical="center"/>
    </xf>
    <xf numFmtId="0" fontId="63" fillId="31" borderId="5" xfId="0" applyFont="1" applyFill="1" applyBorder="1" applyAlignment="1">
      <alignment vertical="center"/>
    </xf>
    <xf numFmtId="0" fontId="63" fillId="31" borderId="14" xfId="0" applyFont="1" applyFill="1" applyBorder="1" applyAlignment="1">
      <alignment vertical="center"/>
    </xf>
    <xf numFmtId="0" fontId="64" fillId="31" borderId="26" xfId="0" applyFont="1" applyFill="1" applyBorder="1" applyAlignment="1">
      <alignment horizontal="center" vertical="center"/>
    </xf>
    <xf numFmtId="0" fontId="64" fillId="31" borderId="5" xfId="0" applyFont="1" applyFill="1" applyBorder="1" applyAlignment="1">
      <alignment horizontal="center" vertical="center"/>
    </xf>
    <xf numFmtId="0" fontId="64" fillId="31" borderId="14" xfId="0" applyFont="1" applyFill="1" applyBorder="1" applyAlignment="1">
      <alignment horizontal="center" vertical="center"/>
    </xf>
    <xf numFmtId="0" fontId="63" fillId="31" borderId="15" xfId="0" applyFont="1" applyFill="1" applyBorder="1" applyAlignment="1">
      <alignment vertical="center"/>
    </xf>
    <xf numFmtId="0" fontId="64" fillId="32" borderId="26" xfId="0" applyFont="1" applyFill="1" applyBorder="1" applyAlignment="1">
      <alignment horizontal="center" vertical="center"/>
    </xf>
    <xf numFmtId="0" fontId="64" fillId="32" borderId="5" xfId="0" applyFont="1" applyFill="1" applyBorder="1" applyAlignment="1">
      <alignment horizontal="center" vertical="center"/>
    </xf>
    <xf numFmtId="0" fontId="64" fillId="32" borderId="14" xfId="0" applyFont="1" applyFill="1" applyBorder="1" applyAlignment="1">
      <alignment horizontal="center" vertical="center"/>
    </xf>
    <xf numFmtId="0" fontId="65" fillId="9" borderId="25" xfId="0" applyFont="1" applyFill="1" applyBorder="1" applyAlignment="1">
      <alignment vertical="center"/>
    </xf>
    <xf numFmtId="0" fontId="65" fillId="9" borderId="0" xfId="0" applyFont="1" applyFill="1" applyAlignment="1">
      <alignment vertical="center"/>
    </xf>
    <xf numFmtId="0" fontId="65" fillId="9" borderId="10" xfId="0" applyFont="1" applyFill="1" applyBorder="1" applyAlignment="1">
      <alignment vertical="center"/>
    </xf>
    <xf numFmtId="0" fontId="65" fillId="9" borderId="25" xfId="0" applyFont="1" applyFill="1" applyBorder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9" borderId="10" xfId="0" applyFont="1" applyFill="1" applyBorder="1" applyAlignment="1">
      <alignment horizontal="center" vertical="center"/>
    </xf>
    <xf numFmtId="0" fontId="65" fillId="9" borderId="6" xfId="0" applyFont="1" applyFill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25" xfId="0" applyFont="1" applyBorder="1" applyAlignment="1">
      <alignment vertical="center"/>
    </xf>
    <xf numFmtId="1" fontId="66" fillId="0" borderId="0" xfId="0" applyNumberFormat="1" applyFont="1" applyAlignment="1">
      <alignment vertical="center"/>
    </xf>
    <xf numFmtId="1" fontId="66" fillId="0" borderId="10" xfId="0" applyNumberFormat="1" applyFont="1" applyBorder="1" applyAlignment="1">
      <alignment vertical="center"/>
    </xf>
    <xf numFmtId="1" fontId="66" fillId="0" borderId="25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0" fontId="66" fillId="0" borderId="6" xfId="0" applyFont="1" applyBorder="1" applyAlignment="1">
      <alignment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5" fillId="9" borderId="0" xfId="0" applyNumberFormat="1" applyFont="1" applyFill="1" applyAlignment="1">
      <alignment horizontal="center" vertical="center"/>
    </xf>
    <xf numFmtId="164" fontId="65" fillId="9" borderId="10" xfId="0" applyNumberFormat="1" applyFont="1" applyFill="1" applyBorder="1" applyAlignment="1">
      <alignment horizontal="center" vertical="center"/>
    </xf>
    <xf numFmtId="1" fontId="67" fillId="0" borderId="25" xfId="0" applyNumberFormat="1" applyFont="1" applyBorder="1" applyAlignment="1">
      <alignment horizontal="center" vertical="center"/>
    </xf>
    <xf numFmtId="3" fontId="67" fillId="0" borderId="0" xfId="0" applyNumberFormat="1" applyFont="1"/>
    <xf numFmtId="3" fontId="67" fillId="0" borderId="10" xfId="0" applyNumberFormat="1" applyFont="1" applyBorder="1"/>
    <xf numFmtId="169" fontId="67" fillId="0" borderId="0" xfId="0" applyNumberFormat="1" applyFont="1" applyAlignment="1">
      <alignment horizontal="center" vertical="center"/>
    </xf>
    <xf numFmtId="1" fontId="66" fillId="0" borderId="6" xfId="0" applyNumberFormat="1" applyFont="1" applyBorder="1" applyAlignment="1">
      <alignment vertical="center"/>
    </xf>
    <xf numFmtId="1" fontId="67" fillId="0" borderId="10" xfId="0" applyNumberFormat="1" applyFont="1" applyBorder="1" applyAlignment="1">
      <alignment vertical="center"/>
    </xf>
    <xf numFmtId="9" fontId="67" fillId="0" borderId="0" xfId="15" applyFont="1" applyBorder="1"/>
    <xf numFmtId="9" fontId="67" fillId="0" borderId="10" xfId="15" applyFont="1" applyBorder="1"/>
    <xf numFmtId="9" fontId="67" fillId="0" borderId="25" xfId="15" applyFont="1" applyBorder="1"/>
    <xf numFmtId="2" fontId="66" fillId="0" borderId="0" xfId="0" applyNumberFormat="1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4" fontId="67" fillId="0" borderId="25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3" fontId="60" fillId="0" borderId="0" xfId="0" applyNumberFormat="1" applyFont="1" applyAlignment="1">
      <alignment horizontal="center" vertical="center"/>
    </xf>
    <xf numFmtId="169" fontId="66" fillId="0" borderId="0" xfId="0" applyNumberFormat="1" applyFont="1" applyAlignment="1">
      <alignment horizontal="center" vertical="center"/>
    </xf>
    <xf numFmtId="169" fontId="66" fillId="0" borderId="10" xfId="0" applyNumberFormat="1" applyFont="1" applyBorder="1" applyAlignment="1">
      <alignment horizontal="center" vertical="center"/>
    </xf>
    <xf numFmtId="9" fontId="67" fillId="0" borderId="0" xfId="15" applyFont="1" applyAlignment="1">
      <alignment vertical="center"/>
    </xf>
    <xf numFmtId="9" fontId="67" fillId="0" borderId="0" xfId="15" applyFont="1"/>
    <xf numFmtId="164" fontId="66" fillId="0" borderId="25" xfId="0" applyNumberFormat="1" applyFont="1" applyBorder="1" applyAlignment="1">
      <alignment horizontal="center" vertical="center"/>
    </xf>
    <xf numFmtId="0" fontId="66" fillId="12" borderId="25" xfId="0" applyFont="1" applyFill="1" applyBorder="1" applyAlignment="1">
      <alignment vertical="center"/>
    </xf>
    <xf numFmtId="1" fontId="66" fillId="12" borderId="0" xfId="0" applyNumberFormat="1" applyFont="1" applyFill="1" applyAlignment="1">
      <alignment vertical="center"/>
    </xf>
    <xf numFmtId="1" fontId="66" fillId="12" borderId="10" xfId="0" applyNumberFormat="1" applyFont="1" applyFill="1" applyBorder="1" applyAlignment="1">
      <alignment vertical="center"/>
    </xf>
    <xf numFmtId="1" fontId="66" fillId="12" borderId="25" xfId="0" applyNumberFormat="1" applyFont="1" applyFill="1" applyBorder="1" applyAlignment="1">
      <alignment horizontal="center" vertical="center"/>
    </xf>
    <xf numFmtId="1" fontId="66" fillId="12" borderId="0" xfId="0" applyNumberFormat="1" applyFont="1" applyFill="1" applyAlignment="1">
      <alignment horizontal="center" vertical="center"/>
    </xf>
    <xf numFmtId="1" fontId="66" fillId="12" borderId="10" xfId="0" applyNumberFormat="1" applyFont="1" applyFill="1" applyBorder="1" applyAlignment="1">
      <alignment horizontal="center" vertical="center"/>
    </xf>
    <xf numFmtId="164" fontId="66" fillId="12" borderId="0" xfId="0" applyNumberFormat="1" applyFont="1" applyFill="1" applyAlignment="1">
      <alignment horizontal="center" vertical="center"/>
    </xf>
    <xf numFmtId="164" fontId="66" fillId="12" borderId="10" xfId="0" applyNumberFormat="1" applyFont="1" applyFill="1" applyBorder="1" applyAlignment="1">
      <alignment horizontal="center" vertical="center"/>
    </xf>
    <xf numFmtId="3" fontId="66" fillId="12" borderId="25" xfId="0" applyNumberFormat="1" applyFont="1" applyFill="1" applyBorder="1" applyAlignment="1">
      <alignment horizontal="center" vertical="center"/>
    </xf>
    <xf numFmtId="3" fontId="66" fillId="12" borderId="0" xfId="0" applyNumberFormat="1" applyFont="1" applyFill="1" applyAlignment="1">
      <alignment horizontal="center" vertical="center"/>
    </xf>
    <xf numFmtId="3" fontId="66" fillId="12" borderId="10" xfId="0" applyNumberFormat="1" applyFont="1" applyFill="1" applyBorder="1" applyAlignment="1">
      <alignment horizontal="center" vertical="center"/>
    </xf>
    <xf numFmtId="0" fontId="66" fillId="12" borderId="6" xfId="0" applyFont="1" applyFill="1" applyBorder="1" applyAlignment="1">
      <alignment vertical="center"/>
    </xf>
    <xf numFmtId="0" fontId="66" fillId="12" borderId="26" xfId="0" applyFont="1" applyFill="1" applyBorder="1" applyAlignment="1">
      <alignment vertical="center"/>
    </xf>
    <xf numFmtId="1" fontId="66" fillId="12" borderId="5" xfId="0" applyNumberFormat="1" applyFont="1" applyFill="1" applyBorder="1" applyAlignment="1">
      <alignment vertical="center"/>
    </xf>
    <xf numFmtId="1" fontId="66" fillId="12" borderId="14" xfId="0" applyNumberFormat="1" applyFont="1" applyFill="1" applyBorder="1" applyAlignment="1">
      <alignment vertical="center"/>
    </xf>
    <xf numFmtId="1" fontId="66" fillId="12" borderId="26" xfId="0" applyNumberFormat="1" applyFont="1" applyFill="1" applyBorder="1" applyAlignment="1">
      <alignment horizontal="center" vertical="center"/>
    </xf>
    <xf numFmtId="1" fontId="66" fillId="12" borderId="5" xfId="0" applyNumberFormat="1" applyFont="1" applyFill="1" applyBorder="1" applyAlignment="1">
      <alignment horizontal="center" vertical="center"/>
    </xf>
    <xf numFmtId="1" fontId="66" fillId="12" borderId="14" xfId="0" applyNumberFormat="1" applyFont="1" applyFill="1" applyBorder="1" applyAlignment="1">
      <alignment horizontal="center" vertical="center"/>
    </xf>
    <xf numFmtId="164" fontId="66" fillId="12" borderId="5" xfId="0" applyNumberFormat="1" applyFont="1" applyFill="1" applyBorder="1" applyAlignment="1">
      <alignment horizontal="center" vertical="center"/>
    </xf>
    <xf numFmtId="164" fontId="66" fillId="12" borderId="14" xfId="0" applyNumberFormat="1" applyFont="1" applyFill="1" applyBorder="1" applyAlignment="1">
      <alignment horizontal="center" vertical="center"/>
    </xf>
    <xf numFmtId="0" fontId="66" fillId="12" borderId="15" xfId="0" applyFont="1" applyFill="1" applyBorder="1" applyAlignment="1">
      <alignment vertical="center"/>
    </xf>
    <xf numFmtId="3" fontId="66" fillId="12" borderId="5" xfId="0" applyNumberFormat="1" applyFont="1" applyFill="1" applyBorder="1" applyAlignment="1">
      <alignment horizontal="center" vertical="center"/>
    </xf>
    <xf numFmtId="3" fontId="66" fillId="12" borderId="14" xfId="0" applyNumberFormat="1" applyFont="1" applyFill="1" applyBorder="1" applyAlignment="1">
      <alignment horizontal="center" vertical="center"/>
    </xf>
    <xf numFmtId="2" fontId="57" fillId="0" borderId="0" xfId="0" applyNumberFormat="1" applyFont="1" applyAlignment="1">
      <alignment horizontal="center" vertical="center"/>
    </xf>
    <xf numFmtId="0" fontId="5" fillId="0" borderId="0" xfId="3" applyFill="1"/>
    <xf numFmtId="10" fontId="0" fillId="0" borderId="0" xfId="15" applyNumberFormat="1" applyFont="1"/>
    <xf numFmtId="164" fontId="66" fillId="0" borderId="0" xfId="15" applyNumberFormat="1" applyFont="1" applyBorder="1" applyAlignment="1">
      <alignment horizontal="center" vertical="center"/>
    </xf>
    <xf numFmtId="164" fontId="66" fillId="0" borderId="10" xfId="15" applyNumberFormat="1" applyFont="1" applyBorder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9" fillId="19" borderId="23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vertical="center" wrapText="1"/>
    </xf>
    <xf numFmtId="0" fontId="17" fillId="23" borderId="1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7" fillId="33" borderId="25" xfId="0" applyNumberFormat="1" applyFont="1" applyFill="1" applyBorder="1"/>
    <xf numFmtId="2" fontId="17" fillId="34" borderId="25" xfId="0" applyNumberFormat="1" applyFont="1" applyFill="1" applyBorder="1"/>
    <xf numFmtId="0" fontId="17" fillId="23" borderId="9" xfId="0" applyFont="1" applyFill="1" applyBorder="1" applyAlignment="1">
      <alignment horizontal="center" vertical="center" wrapText="1"/>
    </xf>
    <xf numFmtId="0" fontId="17" fillId="23" borderId="6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1" fillId="0" borderId="0" xfId="0" applyFont="1"/>
    <xf numFmtId="1" fontId="41" fillId="0" borderId="54" xfId="0" applyNumberFormat="1" applyFont="1" applyBorder="1"/>
    <xf numFmtId="2" fontId="41" fillId="0" borderId="54" xfId="0" applyNumberFormat="1" applyFont="1" applyBorder="1"/>
    <xf numFmtId="2" fontId="41" fillId="0" borderId="60" xfId="0" applyNumberFormat="1" applyFont="1" applyBorder="1"/>
    <xf numFmtId="2" fontId="41" fillId="0" borderId="59" xfId="0" applyNumberFormat="1" applyFont="1" applyBorder="1"/>
    <xf numFmtId="1" fontId="41" fillId="21" borderId="66" xfId="0" applyNumberFormat="1" applyFont="1" applyFill="1" applyBorder="1"/>
    <xf numFmtId="2" fontId="41" fillId="21" borderId="66" xfId="0" applyNumberFormat="1" applyFont="1" applyFill="1" applyBorder="1"/>
    <xf numFmtId="2" fontId="41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1" fillId="0" borderId="68" xfId="0" applyNumberFormat="1" applyFont="1" applyBorder="1"/>
    <xf numFmtId="2" fontId="41" fillId="0" borderId="68" xfId="0" applyNumberFormat="1" applyFont="1" applyBorder="1"/>
    <xf numFmtId="2" fontId="41" fillId="0" borderId="69" xfId="0" applyNumberFormat="1" applyFont="1" applyBorder="1"/>
    <xf numFmtId="1" fontId="41" fillId="21" borderId="70" xfId="0" applyNumberFormat="1" applyFont="1" applyFill="1" applyBorder="1"/>
    <xf numFmtId="2" fontId="41" fillId="21" borderId="70" xfId="0" applyNumberFormat="1" applyFont="1" applyFill="1" applyBorder="1"/>
    <xf numFmtId="2" fontId="41" fillId="21" borderId="71" xfId="0" applyNumberFormat="1" applyFont="1" applyFill="1" applyBorder="1"/>
    <xf numFmtId="2" fontId="41" fillId="21" borderId="72" xfId="0" applyNumberFormat="1" applyFont="1" applyFill="1" applyBorder="1"/>
    <xf numFmtId="173" fontId="45" fillId="36" borderId="0" xfId="0" applyNumberFormat="1" applyFont="1" applyFill="1"/>
    <xf numFmtId="172" fontId="0" fillId="0" borderId="0" xfId="0" applyNumberFormat="1"/>
    <xf numFmtId="172" fontId="33" fillId="0" borderId="41" xfId="0" applyNumberFormat="1" applyFont="1" applyBorder="1"/>
    <xf numFmtId="172" fontId="5" fillId="0" borderId="6" xfId="0" applyNumberFormat="1" applyFont="1" applyBorder="1"/>
    <xf numFmtId="172" fontId="5" fillId="21" borderId="40" xfId="0" applyNumberFormat="1" applyFont="1" applyFill="1" applyBorder="1"/>
    <xf numFmtId="172" fontId="5" fillId="0" borderId="40" xfId="0" applyNumberFormat="1" applyFont="1" applyBorder="1"/>
    <xf numFmtId="0" fontId="41" fillId="0" borderId="56" xfId="0" applyFont="1" applyBorder="1"/>
    <xf numFmtId="0" fontId="41" fillId="0" borderId="58" xfId="0" applyFont="1" applyBorder="1"/>
    <xf numFmtId="0" fontId="41" fillId="0" borderId="59" xfId="0" applyFont="1" applyBorder="1"/>
    <xf numFmtId="0" fontId="41" fillId="21" borderId="73" xfId="0" applyFont="1" applyFill="1" applyBorder="1"/>
    <xf numFmtId="0" fontId="41" fillId="21" borderId="74" xfId="0" applyFont="1" applyFill="1" applyBorder="1"/>
    <xf numFmtId="0" fontId="41" fillId="21" borderId="72" xfId="0" applyFont="1" applyFill="1" applyBorder="1"/>
    <xf numFmtId="0" fontId="41" fillId="0" borderId="63" xfId="0" applyFont="1" applyBorder="1"/>
    <xf numFmtId="0" fontId="41" fillId="0" borderId="6" xfId="0" applyFont="1" applyBorder="1"/>
    <xf numFmtId="0" fontId="41" fillId="0" borderId="75" xfId="0" applyFont="1" applyBorder="1"/>
    <xf numFmtId="0" fontId="41" fillId="21" borderId="76" xfId="0" applyFont="1" applyFill="1" applyBorder="1"/>
    <xf numFmtId="0" fontId="41" fillId="21" borderId="41" xfId="0" applyFont="1" applyFill="1" applyBorder="1"/>
    <xf numFmtId="0" fontId="41" fillId="21" borderId="77" xfId="0" applyFont="1" applyFill="1" applyBorder="1"/>
    <xf numFmtId="0" fontId="41" fillId="0" borderId="61" xfId="0" applyFont="1" applyBorder="1"/>
    <xf numFmtId="0" fontId="41" fillId="0" borderId="69" xfId="0" applyFont="1" applyBorder="1"/>
    <xf numFmtId="165" fontId="5" fillId="0" borderId="58" xfId="0" applyNumberFormat="1" applyFont="1" applyBorder="1"/>
    <xf numFmtId="165" fontId="5" fillId="21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21" borderId="74" xfId="0" applyNumberFormat="1" applyFont="1" applyFill="1" applyBorder="1"/>
    <xf numFmtId="0" fontId="41" fillId="0" borderId="54" xfId="0" applyFont="1" applyBorder="1"/>
    <xf numFmtId="0" fontId="41" fillId="0" borderId="60" xfId="0" applyFont="1" applyBorder="1"/>
    <xf numFmtId="0" fontId="41" fillId="0" borderId="28" xfId="0" applyFont="1" applyBorder="1"/>
    <xf numFmtId="0" fontId="41" fillId="0" borderId="55" xfId="0" applyFont="1" applyBorder="1"/>
    <xf numFmtId="0" fontId="41" fillId="21" borderId="66" xfId="0" applyFont="1" applyFill="1" applyBorder="1"/>
    <xf numFmtId="0" fontId="41" fillId="0" borderId="68" xfId="0" applyFont="1" applyBorder="1"/>
    <xf numFmtId="0" fontId="41" fillId="0" borderId="0" xfId="0" applyFont="1" applyBorder="1"/>
    <xf numFmtId="0" fontId="41" fillId="21" borderId="70" xfId="0" applyFont="1" applyFill="1" applyBorder="1"/>
    <xf numFmtId="0" fontId="41" fillId="21" borderId="71" xfId="0" applyFont="1" applyFill="1" applyBorder="1"/>
    <xf numFmtId="0" fontId="41" fillId="21" borderId="78" xfId="0" applyFont="1" applyFill="1" applyBorder="1"/>
    <xf numFmtId="0" fontId="41" fillId="21" borderId="79" xfId="0" applyFont="1" applyFill="1" applyBorder="1"/>
    <xf numFmtId="0" fontId="41" fillId="0" borderId="80" xfId="0" applyFont="1" applyBorder="1"/>
    <xf numFmtId="0" fontId="41" fillId="21" borderId="38" xfId="0" applyFont="1" applyFill="1" applyBorder="1"/>
    <xf numFmtId="0" fontId="41" fillId="21" borderId="81" xfId="0" applyFont="1" applyFill="1" applyBorder="1"/>
    <xf numFmtId="2" fontId="17" fillId="34" borderId="0" xfId="0" applyNumberFormat="1" applyFont="1" applyFill="1" applyBorder="1"/>
    <xf numFmtId="166" fontId="5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5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5" fillId="0" borderId="25" xfId="16" applyBorder="1"/>
    <xf numFmtId="164" fontId="5" fillId="0" borderId="0" xfId="17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5" applyFont="1" applyFill="1" applyBorder="1"/>
    <xf numFmtId="9" fontId="0" fillId="6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2" fontId="1" fillId="37" borderId="0" xfId="0" applyNumberFormat="1" applyFont="1" applyFill="1"/>
    <xf numFmtId="0" fontId="0" fillId="0" borderId="0" xfId="0" applyFill="1" applyBorder="1"/>
    <xf numFmtId="166" fontId="72" fillId="38" borderId="0" xfId="18" applyNumberFormat="1"/>
    <xf numFmtId="166" fontId="72" fillId="38" borderId="0" xfId="18" applyNumberFormat="1" applyBorder="1" applyAlignment="1" applyProtection="1"/>
    <xf numFmtId="0" fontId="72" fillId="38" borderId="0" xfId="18"/>
    <xf numFmtId="166" fontId="73" fillId="5" borderId="2" xfId="0" applyNumberFormat="1" applyFont="1" applyFill="1" applyBorder="1" applyAlignment="1">
      <alignment horizontal="center" vertical="center" wrapText="1"/>
    </xf>
    <xf numFmtId="166" fontId="73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47" fillId="26" borderId="42" xfId="0" applyNumberFormat="1" applyFont="1" applyFill="1" applyBorder="1" applyAlignment="1">
      <alignment horizontal="center" vertical="center"/>
    </xf>
    <xf numFmtId="164" fontId="47" fillId="26" borderId="27" xfId="0" applyNumberFormat="1" applyFont="1" applyFill="1" applyBorder="1" applyAlignment="1">
      <alignment horizontal="center" vertical="center"/>
    </xf>
    <xf numFmtId="164" fontId="47" fillId="26" borderId="13" xfId="0" applyNumberFormat="1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52" fillId="8" borderId="28" xfId="0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/>
    </xf>
    <xf numFmtId="164" fontId="47" fillId="10" borderId="54" xfId="0" applyNumberFormat="1" applyFont="1" applyFill="1" applyBorder="1" applyAlignment="1">
      <alignment horizontal="center" vertical="center"/>
    </xf>
    <xf numFmtId="164" fontId="47" fillId="10" borderId="55" xfId="0" applyNumberFormat="1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left" vertical="center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16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8" xfId="0" applyFont="1" applyFill="1" applyBorder="1" applyAlignment="1">
      <alignment horizontal="center" vertical="center" wrapText="1"/>
    </xf>
    <xf numFmtId="0" fontId="17" fillId="23" borderId="24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5" fillId="35" borderId="0" xfId="0" applyFont="1" applyFill="1" applyAlignment="1">
      <alignment horizontal="center"/>
    </xf>
    <xf numFmtId="0" fontId="70" fillId="36" borderId="0" xfId="0" applyFont="1" applyFill="1" applyAlignment="1">
      <alignment horizontal="center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61" fillId="31" borderId="3" xfId="0" applyFont="1" applyFill="1" applyBorder="1" applyAlignment="1">
      <alignment horizontal="center" vertical="center" wrapText="1"/>
    </xf>
    <xf numFmtId="0" fontId="61" fillId="31" borderId="9" xfId="0" applyFont="1" applyFill="1" applyBorder="1" applyAlignment="1">
      <alignment horizontal="center" vertical="center" wrapText="1"/>
    </xf>
    <xf numFmtId="0" fontId="61" fillId="31" borderId="16" xfId="0" applyFont="1" applyFill="1" applyBorder="1" applyAlignment="1">
      <alignment horizontal="center" vertical="center" wrapText="1"/>
    </xf>
    <xf numFmtId="0" fontId="61" fillId="32" borderId="9" xfId="0" applyFont="1" applyFill="1" applyBorder="1" applyAlignment="1">
      <alignment horizontal="center" vertical="center" wrapText="1"/>
    </xf>
    <xf numFmtId="0" fontId="61" fillId="32" borderId="3" xfId="0" applyFont="1" applyFill="1" applyBorder="1" applyAlignment="1">
      <alignment horizontal="center" vertical="center" wrapText="1"/>
    </xf>
    <xf numFmtId="0" fontId="61" fillId="3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20% - Colore 2" xfId="11" xr:uid="{3E3DAF22-4D86-48A9-B6EE-8D230C1E993C}"/>
    <cellStyle name="Accent1" xfId="18" builtinId="29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7" xr:uid="{F55A96FA-1F39-4399-9746-FC7A0FF0CF85}"/>
    <cellStyle name="Normal 3" xfId="16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69" t="s">
        <v>434</v>
      </c>
      <c r="B17" s="569"/>
      <c r="C17" s="569"/>
      <c r="D17" s="569"/>
      <c r="E17" s="569"/>
      <c r="F17" s="569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70" t="s">
        <v>436</v>
      </c>
      <c r="C20" s="570"/>
      <c r="D20" s="570"/>
      <c r="E20" s="570"/>
      <c r="F20" s="570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71" t="s">
        <v>1</v>
      </c>
      <c r="C21" s="571"/>
      <c r="D21" s="571"/>
      <c r="E21" s="571"/>
      <c r="F21" s="571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71" t="s">
        <v>48</v>
      </c>
      <c r="C22" s="571"/>
      <c r="D22" s="571"/>
      <c r="E22" s="571"/>
      <c r="F22" s="571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72"/>
      <c r="B25" s="572"/>
      <c r="C25" s="572"/>
      <c r="D25" s="572"/>
      <c r="E25" s="572"/>
      <c r="F25" s="572"/>
      <c r="G25" s="3"/>
      <c r="H25" s="3"/>
    </row>
    <row r="26" spans="1:14" ht="17.25" customHeight="1" x14ac:dyDescent="0.2">
      <c r="A26" s="568"/>
      <c r="B26" s="568"/>
      <c r="C26" s="568"/>
      <c r="D26" s="568"/>
      <c r="E26" s="568"/>
      <c r="F26" s="568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opLeftCell="B25" zoomScale="80" zoomScaleNormal="80" workbookViewId="0">
      <selection activeCell="T48" sqref="T48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11" t="s">
        <v>1062</v>
      </c>
      <c r="B1" s="613" t="s">
        <v>1063</v>
      </c>
      <c r="C1" s="614"/>
      <c r="D1" s="614"/>
      <c r="E1" s="614"/>
      <c r="F1" s="615"/>
      <c r="G1" s="613" t="s">
        <v>1064</v>
      </c>
      <c r="H1" s="614"/>
      <c r="I1" s="614"/>
      <c r="J1" s="614"/>
      <c r="K1" s="615"/>
      <c r="L1" s="5"/>
      <c r="M1" s="5"/>
      <c r="N1" s="5"/>
      <c r="O1" s="5"/>
      <c r="P1" s="5"/>
      <c r="Q1" s="5"/>
      <c r="R1" s="5"/>
    </row>
    <row r="2" spans="1:18" ht="13.5" thickBot="1" x14ac:dyDescent="0.25">
      <c r="A2" s="612"/>
      <c r="B2" s="527" t="s">
        <v>686</v>
      </c>
      <c r="C2" s="528" t="s">
        <v>1065</v>
      </c>
      <c r="D2" s="528" t="s">
        <v>1066</v>
      </c>
      <c r="E2" s="528" t="s">
        <v>1067</v>
      </c>
      <c r="F2" s="529" t="s">
        <v>1068</v>
      </c>
      <c r="G2" s="527" t="s">
        <v>686</v>
      </c>
      <c r="H2" s="528" t="s">
        <v>1065</v>
      </c>
      <c r="I2" s="528" t="s">
        <v>1066</v>
      </c>
      <c r="J2" s="528" t="s">
        <v>1067</v>
      </c>
      <c r="K2" s="529" t="s">
        <v>1068</v>
      </c>
      <c r="L2" s="5"/>
      <c r="M2" s="530"/>
      <c r="N2" s="5"/>
      <c r="O2" s="5"/>
      <c r="P2" s="5"/>
      <c r="Q2" s="5"/>
      <c r="R2" s="5"/>
    </row>
    <row r="3" spans="1:18" x14ac:dyDescent="0.2">
      <c r="A3" s="531" t="s">
        <v>1069</v>
      </c>
      <c r="B3" s="532">
        <f>SUM(C3:F3)</f>
        <v>113.577</v>
      </c>
      <c r="C3" s="533">
        <v>94.888999999999996</v>
      </c>
      <c r="D3" s="534">
        <v>2.831</v>
      </c>
      <c r="E3" s="534"/>
      <c r="F3" s="535">
        <v>15.856999999999999</v>
      </c>
      <c r="G3" s="532">
        <f>B3/3.6</f>
        <v>31.549166666666665</v>
      </c>
      <c r="H3" s="536">
        <f>C3/3.6</f>
        <v>26.358055555555552</v>
      </c>
      <c r="I3" s="536">
        <f>D3/3.6</f>
        <v>0.7863888888888888</v>
      </c>
      <c r="J3" s="536">
        <f>E3/3.6</f>
        <v>0</v>
      </c>
      <c r="K3" s="537">
        <f>F3/3.6</f>
        <v>4.4047222222222215</v>
      </c>
      <c r="L3" s="5"/>
      <c r="M3" s="538"/>
      <c r="N3" s="539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608" t="s">
        <v>1065</v>
      </c>
      <c r="B7" s="608"/>
      <c r="C7" s="608"/>
      <c r="D7" s="60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540" t="s">
        <v>1070</v>
      </c>
      <c r="B8" s="540">
        <v>2015</v>
      </c>
      <c r="C8" s="540">
        <v>2020</v>
      </c>
      <c r="D8" s="540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1071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1072</v>
      </c>
      <c r="B10" s="5"/>
      <c r="C10" s="471">
        <v>0.4</v>
      </c>
      <c r="D10" s="471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1073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1074</v>
      </c>
      <c r="B12" s="5"/>
      <c r="C12" s="471">
        <v>0.5</v>
      </c>
      <c r="D12" s="471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1075</v>
      </c>
      <c r="B13" s="5"/>
      <c r="C13" s="471">
        <v>0.4</v>
      </c>
      <c r="D13" s="471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1076</v>
      </c>
      <c r="B14" s="5"/>
      <c r="C14" s="541">
        <f>(C11/C12)*C13</f>
        <v>15.311999999999998</v>
      </c>
      <c r="D14" s="541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1077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1078</v>
      </c>
      <c r="B16" s="541">
        <f>C3</f>
        <v>94.888999999999996</v>
      </c>
      <c r="C16" s="541">
        <f>C15/1000</f>
        <v>55.12319999999999</v>
      </c>
      <c r="D16" s="557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541"/>
      <c r="C17" s="541"/>
      <c r="D17" s="5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608" t="s">
        <v>1079</v>
      </c>
      <c r="B18" s="608"/>
      <c r="C18" s="608"/>
      <c r="D18" s="60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540" t="s">
        <v>1070</v>
      </c>
      <c r="B19" s="540"/>
      <c r="C19" s="540">
        <v>2020</v>
      </c>
      <c r="D19" s="540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1080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1081</v>
      </c>
      <c r="B21" s="5"/>
      <c r="C21" s="542">
        <v>0.127</v>
      </c>
      <c r="D21" s="543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1082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1083</v>
      </c>
      <c r="B23" s="5"/>
      <c r="C23" s="526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1084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1085</v>
      </c>
      <c r="B25" s="5"/>
      <c r="C25" s="526">
        <f>C24*3600</f>
        <v>20047.670103092783</v>
      </c>
      <c r="D25" s="526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1086</v>
      </c>
      <c r="B26" s="5"/>
      <c r="C26" s="541">
        <f>C25/1000</f>
        <v>20.047670103092784</v>
      </c>
      <c r="D26" s="557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608" t="s">
        <v>1087</v>
      </c>
      <c r="B28" s="608"/>
      <c r="C28" s="608"/>
      <c r="D28" s="60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540" t="s">
        <v>1070</v>
      </c>
      <c r="B29" s="540">
        <v>2015</v>
      </c>
      <c r="C29" s="540">
        <v>2020</v>
      </c>
      <c r="D29" s="540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21"/>
      <c r="U29" s="522"/>
      <c r="V29" s="523" t="s">
        <v>1048</v>
      </c>
      <c r="W29" s="523" t="s">
        <v>1049</v>
      </c>
      <c r="X29" s="523" t="s">
        <v>1050</v>
      </c>
      <c r="Y29" s="523" t="s">
        <v>1051</v>
      </c>
    </row>
    <row r="30" spans="1:30" x14ac:dyDescent="0.2">
      <c r="A30" s="5" t="s">
        <v>1088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21"/>
      <c r="U30" s="521" t="s">
        <v>1052</v>
      </c>
      <c r="V30" s="521" t="s">
        <v>1053</v>
      </c>
      <c r="W30" s="521" t="s">
        <v>1054</v>
      </c>
      <c r="X30" s="521" t="s">
        <v>1055</v>
      </c>
      <c r="Y30" s="521" t="s">
        <v>1056</v>
      </c>
    </row>
    <row r="31" spans="1:30" ht="15" x14ac:dyDescent="0.25">
      <c r="A31" s="5" t="s">
        <v>1089</v>
      </c>
      <c r="B31" s="471">
        <v>0.25</v>
      </c>
      <c r="C31" s="471">
        <f>B31</f>
        <v>0.25</v>
      </c>
      <c r="D31" s="471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22" t="s">
        <v>1057</v>
      </c>
      <c r="U31" s="521">
        <v>311.65399600000001</v>
      </c>
      <c r="V31" s="521">
        <v>8845.3479520000001</v>
      </c>
      <c r="W31" s="521">
        <v>22461.807872000001</v>
      </c>
      <c r="X31" s="521">
        <v>28682.778717000001</v>
      </c>
      <c r="Y31" s="521">
        <v>8653.6989190000004</v>
      </c>
    </row>
    <row r="32" spans="1:30" ht="15" x14ac:dyDescent="0.25">
      <c r="A32" s="5" t="s">
        <v>1090</v>
      </c>
      <c r="B32" s="526">
        <f>B30/B31</f>
        <v>72</v>
      </c>
      <c r="C32" s="526">
        <f>C30/C31</f>
        <v>312</v>
      </c>
      <c r="D32" s="526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22" t="s">
        <v>1058</v>
      </c>
      <c r="U32" s="524">
        <v>2.9555506715861044E-3</v>
      </c>
      <c r="V32" s="555">
        <v>8.3884289678565108E-2</v>
      </c>
      <c r="W32" s="555">
        <v>0.21301511353355998</v>
      </c>
      <c r="X32" s="555">
        <v>0.2720112913295839</v>
      </c>
      <c r="Y32" s="555">
        <v>8.2066798372623442E-2</v>
      </c>
      <c r="AA32" s="556">
        <f>SUM(V32:Y32)</f>
        <v>0.65097749291433249</v>
      </c>
      <c r="AD32" t="s">
        <v>1119</v>
      </c>
    </row>
    <row r="33" spans="1:30" ht="15" x14ac:dyDescent="0.25">
      <c r="A33" s="5" t="s">
        <v>1091</v>
      </c>
      <c r="B33" s="471">
        <v>0.8</v>
      </c>
      <c r="C33" s="471">
        <f>B33</f>
        <v>0.8</v>
      </c>
      <c r="D33" s="471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22" t="s">
        <v>329</v>
      </c>
      <c r="U33" s="525"/>
      <c r="V33" s="525">
        <v>8</v>
      </c>
      <c r="W33" s="525">
        <v>6</v>
      </c>
      <c r="X33" s="525">
        <v>3.7</v>
      </c>
      <c r="Y33" s="525">
        <v>1.9</v>
      </c>
      <c r="AD33" s="471">
        <v>0.65</v>
      </c>
    </row>
    <row r="34" spans="1:30" ht="15" x14ac:dyDescent="0.25">
      <c r="A34" s="5" t="s">
        <v>1092</v>
      </c>
      <c r="B34" s="471">
        <v>0.7</v>
      </c>
      <c r="C34" s="471">
        <f>B34</f>
        <v>0.7</v>
      </c>
      <c r="D34" s="471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22" t="s">
        <v>1059</v>
      </c>
      <c r="U34" s="521"/>
      <c r="V34" s="521">
        <v>1387</v>
      </c>
      <c r="W34" s="521">
        <v>2642</v>
      </c>
      <c r="X34" s="521">
        <v>2080</v>
      </c>
      <c r="Y34" s="521">
        <v>322</v>
      </c>
    </row>
    <row r="35" spans="1:30" ht="15" x14ac:dyDescent="0.25">
      <c r="A35" s="5" t="s">
        <v>1093</v>
      </c>
      <c r="B35" s="526">
        <f>(B32*8760*B33*B34)</f>
        <v>353203.19999999995</v>
      </c>
      <c r="C35" s="526">
        <f>(C32*8760*C33*C34)</f>
        <v>1530547.2</v>
      </c>
      <c r="D35" s="526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22" t="s">
        <v>1060</v>
      </c>
      <c r="U35" s="521"/>
      <c r="V35" s="554">
        <f t="shared" ref="V35:X35" si="0">V34*110%</f>
        <v>1525.7</v>
      </c>
      <c r="W35" s="554">
        <f>W34*110%</f>
        <v>2906.2000000000003</v>
      </c>
      <c r="X35" s="554">
        <f t="shared" si="0"/>
        <v>2288</v>
      </c>
      <c r="Y35" s="554">
        <f>Y34*110%</f>
        <v>354.20000000000005</v>
      </c>
    </row>
    <row r="36" spans="1:30" x14ac:dyDescent="0.2">
      <c r="A36" s="5" t="s">
        <v>1064</v>
      </c>
      <c r="B36" s="541">
        <f>B35/10^6</f>
        <v>0.35320319999999994</v>
      </c>
      <c r="C36" s="541">
        <f>C35/10^6</f>
        <v>1.5305472</v>
      </c>
      <c r="D36" s="541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26"/>
      <c r="U36" s="526"/>
      <c r="V36" s="526"/>
      <c r="W36" s="526"/>
      <c r="X36" s="526"/>
      <c r="Y36" s="526"/>
    </row>
    <row r="37" spans="1:30" x14ac:dyDescent="0.2">
      <c r="A37" s="5" t="s">
        <v>1094</v>
      </c>
      <c r="B37" s="526">
        <f>B36*3600</f>
        <v>1271.5315199999998</v>
      </c>
      <c r="C37" s="526">
        <f>C36*3600</f>
        <v>5509.9699199999995</v>
      </c>
      <c r="D37" s="526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26" t="s">
        <v>1061</v>
      </c>
      <c r="U37" s="526"/>
      <c r="V37" s="526"/>
      <c r="W37" s="526"/>
      <c r="X37" s="526"/>
      <c r="Y37" s="526"/>
    </row>
    <row r="38" spans="1:30" x14ac:dyDescent="0.2">
      <c r="A38" s="5" t="s">
        <v>1063</v>
      </c>
      <c r="B38" s="1">
        <f>B37/1000</f>
        <v>1.2715315199999997</v>
      </c>
      <c r="C38" s="1">
        <f>C37/1000</f>
        <v>5.5099699199999996</v>
      </c>
      <c r="D38" s="558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1106</v>
      </c>
      <c r="Z39">
        <v>2018</v>
      </c>
    </row>
    <row r="40" spans="1:30" ht="15" x14ac:dyDescent="0.25">
      <c r="A40" s="608" t="s">
        <v>1068</v>
      </c>
      <c r="B40" s="608"/>
      <c r="C40" s="608"/>
      <c r="D40" s="60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1107</v>
      </c>
      <c r="V40">
        <v>101.7</v>
      </c>
      <c r="W40" s="5" t="s">
        <v>16</v>
      </c>
      <c r="Y40" t="s">
        <v>1110</v>
      </c>
      <c r="Z40">
        <v>4.6900000000000004</v>
      </c>
      <c r="AA40" t="s">
        <v>16</v>
      </c>
    </row>
    <row r="41" spans="1:30" ht="15" x14ac:dyDescent="0.25">
      <c r="A41" s="540" t="s">
        <v>1070</v>
      </c>
      <c r="B41" s="540">
        <v>2015</v>
      </c>
      <c r="C41" s="5"/>
      <c r="D41" s="540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1109</v>
      </c>
      <c r="T41" s="5" t="s">
        <v>1108</v>
      </c>
      <c r="U41" s="5"/>
      <c r="V41">
        <v>26.74</v>
      </c>
      <c r="W41" s="5" t="s">
        <v>16</v>
      </c>
      <c r="Y41" t="s">
        <v>1111</v>
      </c>
      <c r="Z41">
        <v>37.79</v>
      </c>
      <c r="AA41" t="s">
        <v>16</v>
      </c>
    </row>
    <row r="42" spans="1:30" ht="15" x14ac:dyDescent="0.25">
      <c r="A42" s="5" t="s">
        <v>1095</v>
      </c>
      <c r="B42" s="1">
        <f>F3</f>
        <v>15.856999999999999</v>
      </c>
      <c r="C42" s="5"/>
      <c r="D42" s="559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1112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608" t="s">
        <v>1096</v>
      </c>
      <c r="B45" s="608"/>
      <c r="C45" s="608"/>
      <c r="D45" s="60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540" t="s">
        <v>1070</v>
      </c>
      <c r="B46" s="540">
        <v>2018</v>
      </c>
      <c r="C46" s="540">
        <v>2020</v>
      </c>
      <c r="D46" s="540">
        <v>2030</v>
      </c>
      <c r="E46" s="5"/>
      <c r="F46" s="540" t="s">
        <v>1097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1098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1114</v>
      </c>
    </row>
    <row r="48" spans="1:30" ht="30" customHeight="1" x14ac:dyDescent="0.25">
      <c r="A48" s="544" t="s">
        <v>1099</v>
      </c>
      <c r="B48" s="545">
        <v>0.5</v>
      </c>
      <c r="C48" s="545">
        <f>B48</f>
        <v>0.5</v>
      </c>
      <c r="D48" s="545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1113</v>
      </c>
      <c r="Z48" s="609" t="s">
        <v>1051</v>
      </c>
      <c r="AA48" s="610"/>
      <c r="AB48" s="610"/>
    </row>
    <row r="49" spans="1:28" x14ac:dyDescent="0.2">
      <c r="A49" s="5" t="s">
        <v>1100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1110</v>
      </c>
      <c r="Z49" s="5">
        <v>0.35792764326805798</v>
      </c>
    </row>
    <row r="50" spans="1:28" x14ac:dyDescent="0.2">
      <c r="A50" s="5" t="s">
        <v>1101</v>
      </c>
      <c r="B50" s="471">
        <v>1</v>
      </c>
      <c r="C50" s="471">
        <f>B50</f>
        <v>1</v>
      </c>
      <c r="D50" s="471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1111</v>
      </c>
      <c r="Z50" s="5">
        <v>0.5922178577259587</v>
      </c>
    </row>
    <row r="51" spans="1:28" x14ac:dyDescent="0.2">
      <c r="A51" s="5" t="s">
        <v>1102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1112</v>
      </c>
      <c r="Z51" s="5">
        <v>5.2470383697893502E-2</v>
      </c>
    </row>
    <row r="52" spans="1:28" x14ac:dyDescent="0.2">
      <c r="A52" s="5" t="s">
        <v>1103</v>
      </c>
      <c r="B52" s="541">
        <f>B51/10^6</f>
        <v>1.752</v>
      </c>
      <c r="C52" s="541">
        <f>C51/10^6</f>
        <v>3.0659999999999998</v>
      </c>
      <c r="D52" s="541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60" t="s">
        <v>1118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1104</v>
      </c>
      <c r="B53" s="526">
        <f>B52*3600</f>
        <v>6307.2</v>
      </c>
      <c r="C53" s="526">
        <f>C52*3600</f>
        <v>11037.599999999999</v>
      </c>
      <c r="D53" s="526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1115</v>
      </c>
      <c r="Z53" s="609" t="s">
        <v>1050</v>
      </c>
      <c r="AA53" s="610"/>
      <c r="AB53" s="610"/>
    </row>
    <row r="54" spans="1:28" x14ac:dyDescent="0.2">
      <c r="A54" s="5" t="s">
        <v>1105</v>
      </c>
      <c r="B54" s="1">
        <f>B53/1000</f>
        <v>6.3071999999999999</v>
      </c>
      <c r="C54" s="1">
        <f>C53/1000</f>
        <v>11.037599999999999</v>
      </c>
      <c r="D54" s="558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1110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1111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1112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560" t="s">
        <v>1118</v>
      </c>
      <c r="AA57" s="5"/>
    </row>
    <row r="58" spans="1:28" ht="15" x14ac:dyDescent="0.25">
      <c r="A58" s="546" t="str">
        <f>A54</f>
        <v>Excess Heat Production (PJ)</v>
      </c>
      <c r="B58" s="546">
        <v>2020</v>
      </c>
      <c r="C58" s="546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547" t="str">
        <f>A7</f>
        <v>Power Plants</v>
      </c>
      <c r="B59" s="548">
        <f>C16</f>
        <v>55.12319999999999</v>
      </c>
      <c r="C59" s="548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10382</v>
      </c>
      <c r="V59">
        <f>SUM(U59:U68)/SUM($U$59:$U$118)</f>
        <v>0.25224485887083364</v>
      </c>
      <c r="Y59" t="s">
        <v>1116</v>
      </c>
      <c r="Z59" s="609" t="s">
        <v>1117</v>
      </c>
      <c r="AA59" s="610"/>
      <c r="AB59" s="610"/>
    </row>
    <row r="60" spans="1:28" x14ac:dyDescent="0.2">
      <c r="A60" s="547" t="str">
        <f>A18</f>
        <v>Excess Renewable Electricity via Heat Pump</v>
      </c>
      <c r="B60" s="549">
        <f>C26</f>
        <v>20.047670103092784</v>
      </c>
      <c r="C60" s="549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16686</v>
      </c>
      <c r="V60" s="5">
        <f>SUM(U69:U88)/SUM($U$59:$U$118)</f>
        <v>0.54761388560430635</v>
      </c>
      <c r="Y60" s="5" t="s">
        <v>1110</v>
      </c>
      <c r="Z60">
        <v>0.20014125552486003</v>
      </c>
    </row>
    <row r="61" spans="1:28" x14ac:dyDescent="0.2">
      <c r="A61" s="547" t="str">
        <f>A28</f>
        <v>Waste Incinteration</v>
      </c>
      <c r="B61" s="548">
        <f>C38</f>
        <v>5.5099699199999996</v>
      </c>
      <c r="C61" s="548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18407</v>
      </c>
      <c r="V61" s="5">
        <f>SUM(U89:U118)/SUM($U$59:$U$118)</f>
        <v>0.20014125552486003</v>
      </c>
      <c r="Y61" s="5" t="s">
        <v>1111</v>
      </c>
      <c r="Z61">
        <v>0.54761388560430635</v>
      </c>
    </row>
    <row r="62" spans="1:28" x14ac:dyDescent="0.2">
      <c r="A62" s="547" t="str">
        <f>A40</f>
        <v>Industrial Excess Heat</v>
      </c>
      <c r="B62" s="548">
        <f>B42</f>
        <v>15.856999999999999</v>
      </c>
      <c r="C62" s="548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29802</v>
      </c>
      <c r="Y62" s="5" t="s">
        <v>1112</v>
      </c>
      <c r="Z62" s="5">
        <v>0.25224485887083364</v>
      </c>
    </row>
    <row r="63" spans="1:28" ht="13.5" thickBot="1" x14ac:dyDescent="0.25">
      <c r="A63" s="550" t="str">
        <f>A45</f>
        <v>Data Centres</v>
      </c>
      <c r="B63" s="551">
        <f>C54</f>
        <v>11.037599999999999</v>
      </c>
      <c r="C63" s="551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18482</v>
      </c>
      <c r="Y63" s="560" t="s">
        <v>1118</v>
      </c>
    </row>
    <row r="64" spans="1:28" ht="15.75" thickTop="1" x14ac:dyDescent="0.25">
      <c r="A64" s="552" t="s">
        <v>686</v>
      </c>
      <c r="B64" s="553">
        <f>SUM(B59:B63)</f>
        <v>107.57544002309277</v>
      </c>
      <c r="C64" s="553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33556</v>
      </c>
    </row>
    <row r="65" spans="1:2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5486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32180</v>
      </c>
    </row>
    <row r="67" spans="1:2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18782</v>
      </c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5882</v>
      </c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48881</v>
      </c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>
        <v>30769</v>
      </c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41053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27726</v>
      </c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13392</v>
      </c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18454</v>
      </c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15121</v>
      </c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19735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12957</v>
      </c>
    </row>
    <row r="78" spans="1:2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10702</v>
      </c>
    </row>
    <row r="79" spans="1:2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74446</v>
      </c>
    </row>
    <row r="80" spans="1:2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13288</v>
      </c>
    </row>
    <row r="81" spans="1:2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18704</v>
      </c>
    </row>
    <row r="82" spans="1:21" x14ac:dyDescent="0.2">
      <c r="S82" s="5"/>
      <c r="T82" s="5"/>
      <c r="U82" s="5">
        <v>8135</v>
      </c>
    </row>
    <row r="83" spans="1:21" x14ac:dyDescent="0.2">
      <c r="S83" s="5"/>
      <c r="T83" s="5"/>
      <c r="U83" s="5">
        <v>9934</v>
      </c>
    </row>
    <row r="84" spans="1:21" x14ac:dyDescent="0.2">
      <c r="S84" s="5"/>
      <c r="T84" s="5"/>
      <c r="U84" s="5">
        <v>6193</v>
      </c>
    </row>
    <row r="85" spans="1:21" x14ac:dyDescent="0.2">
      <c r="S85" s="5"/>
      <c r="T85" s="5"/>
      <c r="U85" s="5">
        <v>18300</v>
      </c>
    </row>
    <row r="86" spans="1:21" x14ac:dyDescent="0.2">
      <c r="S86" s="5"/>
      <c r="T86" s="5"/>
      <c r="U86" s="5">
        <v>11039</v>
      </c>
    </row>
    <row r="87" spans="1:21" x14ac:dyDescent="0.2">
      <c r="S87" s="5"/>
      <c r="T87" s="5"/>
      <c r="U87" s="5">
        <v>8126</v>
      </c>
    </row>
    <row r="88" spans="1:21" x14ac:dyDescent="0.2">
      <c r="S88" s="5"/>
      <c r="T88" s="5"/>
      <c r="U88" s="5">
        <v>4757</v>
      </c>
    </row>
    <row r="89" spans="1:21" x14ac:dyDescent="0.2">
      <c r="S89" s="5"/>
      <c r="T89" s="5"/>
      <c r="U89" s="5">
        <v>60349</v>
      </c>
    </row>
    <row r="90" spans="1:21" x14ac:dyDescent="0.2">
      <c r="S90" s="5"/>
      <c r="T90" s="5"/>
      <c r="U90" s="5">
        <v>15974</v>
      </c>
    </row>
    <row r="91" spans="1:21" x14ac:dyDescent="0.2">
      <c r="S91" s="5"/>
      <c r="T91" s="5"/>
      <c r="U91" s="5">
        <v>16445</v>
      </c>
    </row>
    <row r="92" spans="1:21" x14ac:dyDescent="0.2">
      <c r="S92" s="5"/>
      <c r="T92" s="5"/>
      <c r="U92" s="5">
        <v>6232</v>
      </c>
    </row>
    <row r="93" spans="1:21" x14ac:dyDescent="0.2">
      <c r="S93" s="5"/>
      <c r="T93" s="5"/>
      <c r="U93" s="5">
        <v>2456</v>
      </c>
    </row>
    <row r="94" spans="1:21" x14ac:dyDescent="0.2">
      <c r="S94" s="5"/>
      <c r="T94" s="5"/>
      <c r="U94" s="5">
        <v>4388</v>
      </c>
    </row>
    <row r="95" spans="1:21" x14ac:dyDescent="0.2">
      <c r="S95" s="5"/>
      <c r="T95" s="5"/>
      <c r="U95" s="5">
        <v>7409</v>
      </c>
    </row>
    <row r="96" spans="1:21" x14ac:dyDescent="0.2">
      <c r="S96" s="5"/>
      <c r="T96" s="5"/>
      <c r="U96" s="5">
        <v>6172</v>
      </c>
    </row>
    <row r="97" spans="19:21" x14ac:dyDescent="0.2">
      <c r="S97" s="5"/>
      <c r="T97" s="5"/>
      <c r="U97" s="5">
        <v>2480</v>
      </c>
    </row>
    <row r="98" spans="19:21" x14ac:dyDescent="0.2">
      <c r="S98" s="5"/>
      <c r="T98" s="5"/>
      <c r="U98" s="5">
        <v>6055</v>
      </c>
    </row>
    <row r="99" spans="19:21" x14ac:dyDescent="0.2">
      <c r="S99" s="5"/>
      <c r="T99" s="5"/>
      <c r="U99" s="5">
        <v>12177</v>
      </c>
    </row>
    <row r="100" spans="19:21" x14ac:dyDescent="0.2">
      <c r="S100" s="5"/>
      <c r="T100" s="5"/>
      <c r="U100" s="5">
        <v>1255</v>
      </c>
    </row>
    <row r="101" spans="19:21" x14ac:dyDescent="0.2">
      <c r="S101" s="5"/>
      <c r="T101" s="5"/>
      <c r="U101" s="5">
        <v>570</v>
      </c>
    </row>
    <row r="102" spans="19:21" x14ac:dyDescent="0.2">
      <c r="S102" s="5"/>
      <c r="T102" s="5"/>
      <c r="U102" s="5">
        <v>742</v>
      </c>
    </row>
    <row r="103" spans="19:21" x14ac:dyDescent="0.2">
      <c r="S103" s="5"/>
      <c r="T103" s="5"/>
      <c r="U103" s="5">
        <v>392</v>
      </c>
    </row>
    <row r="104" spans="19:21" x14ac:dyDescent="0.2">
      <c r="S104" s="5"/>
      <c r="T104" s="5"/>
      <c r="U104" s="5">
        <v>507</v>
      </c>
    </row>
    <row r="105" spans="19:21" x14ac:dyDescent="0.2">
      <c r="S105" s="5"/>
      <c r="T105" s="5"/>
      <c r="U105" s="5">
        <v>2121</v>
      </c>
    </row>
    <row r="106" spans="19:21" x14ac:dyDescent="0.2">
      <c r="S106" s="5"/>
      <c r="T106" s="5"/>
      <c r="U106" s="5">
        <v>896</v>
      </c>
    </row>
    <row r="107" spans="19:21" x14ac:dyDescent="0.2">
      <c r="S107" s="5"/>
      <c r="T107" s="5"/>
      <c r="U107" s="5">
        <v>501</v>
      </c>
    </row>
    <row r="108" spans="19:21" x14ac:dyDescent="0.2">
      <c r="S108" s="5"/>
      <c r="T108" s="5"/>
      <c r="U108" s="5">
        <v>769</v>
      </c>
    </row>
    <row r="109" spans="19:21" x14ac:dyDescent="0.2">
      <c r="S109" s="5"/>
      <c r="T109" s="5"/>
      <c r="U109" s="5">
        <v>2011</v>
      </c>
    </row>
    <row r="110" spans="19:21" x14ac:dyDescent="0.2">
      <c r="S110" s="5"/>
      <c r="T110" s="5"/>
      <c r="U110" s="5">
        <v>88</v>
      </c>
    </row>
    <row r="111" spans="19:21" x14ac:dyDescent="0.2">
      <c r="S111" s="5"/>
      <c r="T111" s="5"/>
      <c r="U111" s="5">
        <v>40</v>
      </c>
    </row>
    <row r="112" spans="19:21" x14ac:dyDescent="0.2">
      <c r="S112" s="5"/>
      <c r="T112" s="5"/>
      <c r="U112" s="5">
        <v>46</v>
      </c>
    </row>
    <row r="113" spans="19:21" x14ac:dyDescent="0.2">
      <c r="S113" s="5"/>
      <c r="T113" s="5"/>
      <c r="U113" s="5">
        <v>26</v>
      </c>
    </row>
    <row r="114" spans="19:21" x14ac:dyDescent="0.2">
      <c r="S114" s="5"/>
      <c r="T114" s="5"/>
      <c r="U114" s="5">
        <v>39</v>
      </c>
    </row>
    <row r="115" spans="19:21" x14ac:dyDescent="0.2">
      <c r="S115" s="5"/>
      <c r="T115" s="5"/>
      <c r="U115" s="5">
        <v>178</v>
      </c>
    </row>
    <row r="116" spans="19:21" x14ac:dyDescent="0.2">
      <c r="S116" s="5"/>
      <c r="T116" s="5"/>
      <c r="U116" s="5">
        <v>68</v>
      </c>
    </row>
    <row r="117" spans="19:21" x14ac:dyDescent="0.2">
      <c r="S117" s="5"/>
      <c r="T117" s="5"/>
      <c r="U117" s="5">
        <v>21</v>
      </c>
    </row>
    <row r="118" spans="19:21" x14ac:dyDescent="0.2">
      <c r="S118" s="5"/>
      <c r="T118" s="5"/>
      <c r="U118" s="5">
        <v>65</v>
      </c>
    </row>
    <row r="119" spans="19:21" x14ac:dyDescent="0.2">
      <c r="S119" s="5"/>
      <c r="T119" s="5"/>
    </row>
    <row r="120" spans="19:21" x14ac:dyDescent="0.2">
      <c r="S120" s="5"/>
      <c r="T120" s="5"/>
    </row>
    <row r="121" spans="19:21" x14ac:dyDescent="0.2">
      <c r="S121" s="5"/>
      <c r="T121" s="5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7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73" t="s">
        <v>4</v>
      </c>
      <c r="C2" s="574"/>
      <c r="D2" s="574"/>
      <c r="E2" s="575"/>
      <c r="G2" s="573" t="s">
        <v>5</v>
      </c>
      <c r="H2" s="575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76" t="s">
        <v>70</v>
      </c>
      <c r="C20" s="577"/>
      <c r="D20" s="577"/>
      <c r="E20" s="578"/>
      <c r="G20" s="573" t="s">
        <v>14</v>
      </c>
      <c r="H20" s="575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73" t="s">
        <v>78</v>
      </c>
      <c r="C38" s="574"/>
      <c r="D38" s="574"/>
      <c r="E38" s="575"/>
      <c r="G38" s="579" t="s">
        <v>72</v>
      </c>
      <c r="H38" s="580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81" t="s">
        <v>680</v>
      </c>
      <c r="T3" s="581"/>
      <c r="U3" s="581"/>
      <c r="V3" s="581"/>
      <c r="W3" s="581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82" t="s">
        <v>110</v>
      </c>
      <c r="N9" s="582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abSelected="1" topLeftCell="A87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89" t="s">
        <v>719</v>
      </c>
      <c r="I4" s="590"/>
      <c r="J4" s="590"/>
      <c r="K4" s="591"/>
      <c r="L4" s="589" t="s">
        <v>319</v>
      </c>
      <c r="M4" s="590"/>
      <c r="N4" s="590"/>
      <c r="O4" s="591"/>
      <c r="P4" s="589" t="s">
        <v>320</v>
      </c>
      <c r="Q4" s="590"/>
      <c r="R4" s="590"/>
      <c r="S4" s="591"/>
      <c r="T4" s="589" t="s">
        <v>321</v>
      </c>
      <c r="U4" s="591"/>
      <c r="V4" s="592" t="s">
        <v>322</v>
      </c>
      <c r="W4" s="593"/>
      <c r="X4" s="593"/>
      <c r="Y4" s="594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83" t="s">
        <v>45</v>
      </c>
      <c r="I6" s="584"/>
      <c r="J6" s="584"/>
      <c r="K6" s="585"/>
      <c r="L6" s="584" t="s">
        <v>45</v>
      </c>
      <c r="M6" s="584"/>
      <c r="N6" s="584"/>
      <c r="O6" s="585"/>
      <c r="P6" s="583" t="s">
        <v>45</v>
      </c>
      <c r="Q6" s="584"/>
      <c r="R6" s="584"/>
      <c r="S6" s="585"/>
      <c r="T6" s="583" t="s">
        <v>302</v>
      </c>
      <c r="U6" s="585"/>
      <c r="V6" s="583" t="s">
        <v>967</v>
      </c>
      <c r="W6" s="584"/>
      <c r="X6" s="584"/>
      <c r="Y6" s="585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1138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1138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1138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1138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4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4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4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4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4" ht="15" x14ac:dyDescent="0.25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  <c r="AK37" s="561" t="s">
        <v>1120</v>
      </c>
      <c r="AL37" s="562"/>
      <c r="AM37" s="562"/>
      <c r="AN37" s="562"/>
      <c r="AO37" s="562"/>
      <c r="AP37" s="562"/>
      <c r="AQ37" s="562"/>
      <c r="AR37" s="563"/>
    </row>
    <row r="38" spans="3:44" ht="15.75" thickBot="1" x14ac:dyDescent="0.25">
      <c r="AK38" s="182" t="s">
        <v>1121</v>
      </c>
      <c r="AL38" s="182" t="s">
        <v>1122</v>
      </c>
      <c r="AM38" s="182" t="s">
        <v>1123</v>
      </c>
      <c r="AN38" s="182" t="s">
        <v>1124</v>
      </c>
      <c r="AO38" s="182" t="s">
        <v>1125</v>
      </c>
      <c r="AP38" s="182" t="s">
        <v>1126</v>
      </c>
      <c r="AQ38" s="182" t="s">
        <v>1127</v>
      </c>
      <c r="AR38" s="182" t="s">
        <v>1128</v>
      </c>
    </row>
    <row r="39" spans="3:44" ht="48.75" thickBot="1" x14ac:dyDescent="0.25">
      <c r="AK39" s="564" t="s">
        <v>1129</v>
      </c>
      <c r="AL39" s="564" t="s">
        <v>1130</v>
      </c>
      <c r="AM39" s="564" t="s">
        <v>1131</v>
      </c>
      <c r="AN39" s="565" t="s">
        <v>1124</v>
      </c>
      <c r="AO39" s="565" t="s">
        <v>1132</v>
      </c>
      <c r="AP39" s="565" t="s">
        <v>1133</v>
      </c>
      <c r="AQ39" s="565" t="s">
        <v>1134</v>
      </c>
      <c r="AR39" s="565" t="s">
        <v>1135</v>
      </c>
    </row>
    <row r="40" spans="3:44" x14ac:dyDescent="0.2">
      <c r="H40" s="51" t="s">
        <v>26</v>
      </c>
      <c r="AK40" s="566" t="str">
        <f>AI40&amp;"NRG"</f>
        <v>NRG</v>
      </c>
      <c r="AL40" s="566" t="s">
        <v>1136</v>
      </c>
      <c r="AM40" s="566" t="s">
        <v>1137</v>
      </c>
      <c r="AN40" s="567" t="s">
        <v>16</v>
      </c>
      <c r="AO40" s="566" t="s">
        <v>914</v>
      </c>
      <c r="AP40" s="566"/>
      <c r="AQ40" s="566" t="s">
        <v>914</v>
      </c>
      <c r="AR40" s="566" t="s">
        <v>914</v>
      </c>
    </row>
    <row r="41" spans="3:44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4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89" t="s">
        <v>318</v>
      </c>
      <c r="I42" s="590"/>
      <c r="J42" s="590"/>
      <c r="K42" s="591"/>
      <c r="L42" s="589" t="s">
        <v>319</v>
      </c>
      <c r="M42" s="590"/>
      <c r="N42" s="590"/>
      <c r="O42" s="591"/>
      <c r="P42" s="589" t="s">
        <v>320</v>
      </c>
      <c r="Q42" s="590"/>
      <c r="R42" s="590"/>
      <c r="S42" s="591"/>
      <c r="T42" s="589" t="s">
        <v>321</v>
      </c>
      <c r="U42" s="591"/>
      <c r="V42" s="592" t="s">
        <v>322</v>
      </c>
      <c r="W42" s="593"/>
      <c r="X42" s="593"/>
      <c r="Y42" s="594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4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4" ht="33.75" x14ac:dyDescent="0.2">
      <c r="C44" s="83" t="s">
        <v>733</v>
      </c>
      <c r="D44" s="84"/>
      <c r="E44" s="84"/>
      <c r="F44" s="84"/>
      <c r="G44" s="85"/>
      <c r="H44" s="583" t="s">
        <v>45</v>
      </c>
      <c r="I44" s="584"/>
      <c r="J44" s="584"/>
      <c r="K44" s="585"/>
      <c r="L44" s="584" t="s">
        <v>45</v>
      </c>
      <c r="M44" s="584"/>
      <c r="N44" s="584"/>
      <c r="O44" s="585"/>
      <c r="P44" s="583" t="s">
        <v>45</v>
      </c>
      <c r="Q44" s="584"/>
      <c r="R44" s="584"/>
      <c r="S44" s="585"/>
      <c r="T44" s="586" t="s">
        <v>302</v>
      </c>
      <c r="U44" s="587"/>
      <c r="V44" s="586" t="s">
        <v>967</v>
      </c>
      <c r="W44" s="588"/>
      <c r="X44" s="588"/>
      <c r="Y44" s="587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4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4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4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4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/>
      <c r="Q59" s="75"/>
      <c r="R59" s="75"/>
      <c r="S59" s="104"/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1138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1138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1138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1138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1138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89" t="s">
        <v>318</v>
      </c>
      <c r="I90" s="590"/>
      <c r="J90" s="590"/>
      <c r="K90" s="591"/>
      <c r="L90" s="589" t="s">
        <v>319</v>
      </c>
      <c r="M90" s="590"/>
      <c r="N90" s="590"/>
      <c r="O90" s="591"/>
      <c r="P90" s="589" t="s">
        <v>320</v>
      </c>
      <c r="Q90" s="590"/>
      <c r="R90" s="590"/>
      <c r="S90" s="591"/>
      <c r="T90" s="589" t="s">
        <v>321</v>
      </c>
      <c r="U90" s="591"/>
      <c r="V90" s="592" t="s">
        <v>322</v>
      </c>
      <c r="W90" s="593"/>
      <c r="X90" s="593"/>
      <c r="Y90" s="594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83" t="s">
        <v>45</v>
      </c>
      <c r="I92" s="584"/>
      <c r="J92" s="584"/>
      <c r="K92" s="585"/>
      <c r="L92" s="584" t="s">
        <v>45</v>
      </c>
      <c r="M92" s="584"/>
      <c r="N92" s="584"/>
      <c r="O92" s="585"/>
      <c r="P92" s="583" t="s">
        <v>45</v>
      </c>
      <c r="Q92" s="584"/>
      <c r="R92" s="584"/>
      <c r="S92" s="585"/>
      <c r="T92" s="586" t="s">
        <v>302</v>
      </c>
      <c r="U92" s="587"/>
      <c r="V92" s="586" t="s">
        <v>967</v>
      </c>
      <c r="W92" s="588"/>
      <c r="X92" s="588"/>
      <c r="Y92" s="587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/>
      <c r="Q107" s="75"/>
      <c r="R107" s="75"/>
      <c r="S107" s="104"/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1138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1138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1138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1138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1138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92" t="s">
        <v>322</v>
      </c>
      <c r="M5" s="593"/>
      <c r="N5" s="593"/>
      <c r="O5" s="594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86" t="s">
        <v>967</v>
      </c>
      <c r="M6" s="588"/>
      <c r="N6" s="588"/>
      <c r="O6" s="587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95" t="s">
        <v>662</v>
      </c>
      <c r="S18" s="595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95"/>
      <c r="S19" s="595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95"/>
      <c r="S20" s="595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95"/>
      <c r="S21" s="595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95"/>
      <c r="S22" s="595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92" t="s">
        <v>322</v>
      </c>
      <c r="M33" s="593"/>
      <c r="N33" s="593"/>
      <c r="O33" s="594"/>
    </row>
    <row r="34" spans="8:15" x14ac:dyDescent="0.2">
      <c r="H34" s="5" t="s">
        <v>375</v>
      </c>
      <c r="L34" s="586" t="s">
        <v>327</v>
      </c>
      <c r="M34" s="588"/>
      <c r="N34" s="588"/>
      <c r="O34" s="587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89" t="s">
        <v>110</v>
      </c>
      <c r="I4" s="590"/>
      <c r="J4" s="591"/>
      <c r="K4" s="592" t="s">
        <v>322</v>
      </c>
      <c r="L4" s="593"/>
      <c r="M4" s="594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99" t="s">
        <v>45</v>
      </c>
      <c r="I5" s="600"/>
      <c r="J5" s="601"/>
      <c r="K5" s="599" t="s">
        <v>756</v>
      </c>
      <c r="L5" s="600"/>
      <c r="M5" s="601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96" t="s">
        <v>1011</v>
      </c>
      <c r="AC5" s="596"/>
      <c r="AD5" s="461"/>
      <c r="AE5" s="597" t="s">
        <v>110</v>
      </c>
      <c r="AF5" s="597"/>
      <c r="AG5" s="597" t="s">
        <v>1012</v>
      </c>
      <c r="AH5" s="597"/>
      <c r="AI5" s="598" t="s">
        <v>1013</v>
      </c>
      <c r="AJ5" s="598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92" t="s">
        <v>322</v>
      </c>
      <c r="M27" s="593"/>
      <c r="N27" s="593"/>
      <c r="O27" s="594"/>
      <c r="T27" s="283"/>
      <c r="U27" s="283"/>
    </row>
    <row r="28" spans="3:21" x14ac:dyDescent="0.2">
      <c r="J28" s="5" t="s">
        <v>375</v>
      </c>
      <c r="L28" s="583" t="s">
        <v>327</v>
      </c>
      <c r="M28" s="584"/>
      <c r="N28" s="584"/>
      <c r="O28" s="585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603" t="s">
        <v>766</v>
      </c>
      <c r="E4" s="602"/>
      <c r="F4" s="602"/>
      <c r="G4" s="602"/>
      <c r="H4" s="604"/>
      <c r="I4" s="602" t="s">
        <v>767</v>
      </c>
      <c r="J4" s="602"/>
      <c r="K4" s="602"/>
      <c r="L4" s="602"/>
      <c r="M4" s="604"/>
      <c r="N4" s="602" t="s">
        <v>768</v>
      </c>
      <c r="O4" s="602"/>
      <c r="P4" s="602"/>
      <c r="Q4" s="602"/>
      <c r="R4" s="604"/>
      <c r="S4" s="602" t="s">
        <v>769</v>
      </c>
      <c r="T4" s="602"/>
      <c r="U4" s="602"/>
      <c r="V4" s="602"/>
      <c r="W4" s="604"/>
      <c r="X4" s="602" t="s">
        <v>770</v>
      </c>
      <c r="Y4" s="602"/>
      <c r="Z4" s="602"/>
      <c r="AA4" s="602"/>
      <c r="AB4" s="604"/>
      <c r="AC4" s="602" t="s">
        <v>771</v>
      </c>
      <c r="AD4" s="602"/>
      <c r="AE4" s="602"/>
      <c r="AF4" s="602"/>
      <c r="AG4" s="604"/>
      <c r="AH4" s="602" t="s">
        <v>772</v>
      </c>
      <c r="AI4" s="602"/>
      <c r="AJ4" s="602"/>
      <c r="AK4" s="602"/>
      <c r="AL4" s="604"/>
      <c r="AM4" s="602" t="s">
        <v>773</v>
      </c>
      <c r="AN4" s="602"/>
      <c r="AO4" s="602"/>
      <c r="AP4" s="602"/>
      <c r="AQ4" s="604"/>
      <c r="AR4" s="602" t="s">
        <v>774</v>
      </c>
      <c r="AS4" s="602"/>
      <c r="AT4" s="602"/>
      <c r="AU4" s="602"/>
      <c r="AV4" s="604"/>
      <c r="AW4" s="602" t="s">
        <v>775</v>
      </c>
      <c r="AX4" s="602"/>
      <c r="AY4" s="602"/>
      <c r="AZ4" s="602"/>
      <c r="BA4" s="602"/>
      <c r="BB4" s="603" t="s">
        <v>776</v>
      </c>
      <c r="BC4" s="602"/>
      <c r="BD4" s="602"/>
      <c r="BE4" s="602"/>
      <c r="BF4" s="604"/>
      <c r="BG4" s="602" t="s">
        <v>777</v>
      </c>
      <c r="BH4" s="602"/>
      <c r="BI4" s="602"/>
      <c r="BJ4" s="602"/>
      <c r="BK4" s="602"/>
      <c r="BL4" s="603" t="s">
        <v>778</v>
      </c>
      <c r="BM4" s="602"/>
      <c r="BN4" s="602"/>
      <c r="BO4" s="602"/>
      <c r="BP4" s="602"/>
      <c r="BQ4" s="603" t="s">
        <v>779</v>
      </c>
      <c r="BR4" s="602"/>
      <c r="BS4" s="602"/>
      <c r="BT4" s="602"/>
      <c r="BU4" s="604"/>
      <c r="BV4" s="357" t="s">
        <v>780</v>
      </c>
      <c r="BW4" s="605" t="s">
        <v>781</v>
      </c>
      <c r="BX4" s="606"/>
      <c r="BY4" s="606"/>
      <c r="BZ4" s="606"/>
      <c r="CA4" s="607"/>
      <c r="CB4" s="605" t="s">
        <v>782</v>
      </c>
      <c r="CC4" s="606"/>
      <c r="CD4" s="606"/>
      <c r="CE4" s="606"/>
      <c r="CF4" s="607"/>
      <c r="CG4" s="605" t="s">
        <v>783</v>
      </c>
      <c r="CH4" s="606"/>
      <c r="CI4" s="606"/>
      <c r="CJ4" s="606"/>
      <c r="CK4" s="607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2021-04-30T09:06:04Z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52944362163543</vt:r8>
  </property>
</Properties>
</file>