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-2.0\TIM\SuppXLS\ParScenFiles\"/>
    </mc:Choice>
  </mc:AlternateContent>
  <xr:revisionPtr revIDLastSave="0" documentId="8_{62626180-F057-4116-8EED-2488FDA45392}" xr6:coauthVersionLast="46" xr6:coauthVersionMax="46" xr10:uidLastSave="{00000000-0000-0000-0000-000000000000}"/>
  <bookViews>
    <workbookView xWindow="380" yWindow="380" windowWidth="14400" windowHeight="736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0" l="1"/>
  <c r="H4" i="23" l="1"/>
  <c r="H3" i="23"/>
  <c r="G3" i="23"/>
  <c r="D6" i="20"/>
  <c r="B9" i="21" s="1"/>
  <c r="D7" i="20"/>
  <c r="L9" i="22" s="1"/>
  <c r="C7" i="20"/>
  <c r="L7" i="21" s="1"/>
  <c r="C6" i="20"/>
  <c r="B7" i="22" s="1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9" i="22" l="1"/>
  <c r="B7" i="21"/>
  <c r="L9" i="21"/>
  <c r="L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<sst xmlns="http://schemas.openxmlformats.org/spreadsheetml/2006/main" count="125" uniqueCount="95">
  <si>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</si>
  <si>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</si>
  <si>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</si>
  <si>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</si>
  <si>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</si>
  <si>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</si>
  <si>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</si>
  <si>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</si>
  <si>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</si>
  <si>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</si>
  <si>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</si>
  <si>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</si>
  <si>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</si>
  <si>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</si>
  <si>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</si>
  <si>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</si>
  <si>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</si>
  <si>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</si>
  <si>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</si>
  <si>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</si>
  <si>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</si>
  <si>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</si>
  <si>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</si>
  <si>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</si>
  <si>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</si>
  <si>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</si>
  <si>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</si>
  <si>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</si>
  <si>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</si>
  <si>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</si>
  <si>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</si>
  <si>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</si>
  <si>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</si>
  <si>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</si>
  <si>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</si>
  <si>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</si>
  <si>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</si>
  <si>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</si>
  <si>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</si>
  <si>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</si>
  <si>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</si>
  <si>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</si>
  <si>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</si>
  <si>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</si>
  <si>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</si>
  <si>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</si>
  <si>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</si>
  <si>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</si>
  <si>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</si>
  <si>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</si>
  <si>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</si>
  <si>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</si>
  <si>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</si>
  <si>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</si>
  <si>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</si>
  <si>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</si>
  <si>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</si>
  <si>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</si>
  <si>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</si>
  <si>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</si>
  <si>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</si>
  <si>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</si>
  <si>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</si>
  <si>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</si>
  <si>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</si>
  <si>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</si>
  <si>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</si>
  <si>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</si>
  <si>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</si>
  <si>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</si>
  <si>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</si>
  <si>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</si>
  <si>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</si>
  <si>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</si>
  <si>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</si>
  <si>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</si>
  <si>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</si>
  <si>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</si>
  <si>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</si>
  <si>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</si>
  <si>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</si>
  <si>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</si>
  <si>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</si>
  <si>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</si>
  <si>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</si>
  <si>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</si>
  <si>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</si>
  <si>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</si>
  <si>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</si>
  <si>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</si>
  <si>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</si>
  <si>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Case #</t>
  </si>
  <si>
    <t>Carbon Budget, Mt</t>
  </si>
  <si>
    <t>2021-2050</t>
  </si>
  <si>
    <t>~InputCell:1-4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</si>
</sst>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???,???.00"/>
    <numFmt numFmtId="166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64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5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6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5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796875" defaultRowHeight="14.5" x14ac:dyDescent="0.35"/>
  <cols>
    <col min="1" max="1" width="12.1796875" style="1" customWidth="1"/>
    <col min="2" max="2" width="11.726562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7265625" style="1" bestFit="1" customWidth="1"/>
    <col min="8" max="8" width="5.81640625" style="1" bestFit="1" customWidth="1"/>
    <col min="9" max="9" width="5.453125" style="1" bestFit="1" customWidth="1"/>
    <col min="10" max="11" width="5.7265625" style="1" bestFit="1" customWidth="1"/>
    <col min="12" max="12" width="6.54296875" style="1" bestFit="1" customWidth="1"/>
    <col min="13" max="13" width="6.1796875" style="1" bestFit="1" customWidth="1"/>
    <col min="14" max="14" width="6.7265625" style="1" bestFit="1" customWidth="1"/>
    <col min="15" max="15" width="6.54296875" style="1" bestFit="1" customWidth="1"/>
    <col min="16" max="16" width="7.26953125" style="1" bestFit="1" customWidth="1"/>
    <col min="17" max="17" width="5.7265625" style="1" bestFit="1" customWidth="1"/>
    <col min="18" max="18" width="6.1796875" style="1" bestFit="1" customWidth="1"/>
    <col min="19" max="19" width="5.7265625" style="1" bestFit="1" customWidth="1"/>
    <col min="20" max="20" width="5.54296875" style="1" bestFit="1" customWidth="1"/>
    <col min="21" max="21" width="5.81640625" style="1" bestFit="1" customWidth="1"/>
    <col min="22" max="22" width="6.7265625" style="1" bestFit="1" customWidth="1"/>
    <col min="23" max="23" width="4.81640625" style="1" bestFit="1" customWidth="1"/>
    <col min="24" max="24" width="7.54296875" style="1" customWidth="1"/>
    <col min="25" max="25" width="6.7265625" style="1" bestFit="1" customWidth="1"/>
    <col min="26" max="26" width="6.1796875" style="1" bestFit="1" customWidth="1"/>
    <col min="27" max="28" width="6" style="1" bestFit="1" customWidth="1"/>
    <col min="29" max="29" width="5.7265625" style="1" bestFit="1" customWidth="1"/>
    <col min="30" max="30" width="6.7265625" style="1" bestFit="1" customWidth="1"/>
    <col min="31" max="16384" width="9.1796875" style="1"/>
  </cols>
  <sheetData>
    <row r="3" spans="1:30" x14ac:dyDescent="0.3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35">
      <c r="A4" s="1">
        <v>1</v>
      </c>
    </row>
    <row r="5" spans="1:30" x14ac:dyDescent="0.3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3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3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32</v>
      </c>
      <c r="B10" s="4" t="s">
        <v>33</v>
      </c>
    </row>
    <row r="11" spans="1:30" x14ac:dyDescent="0.35">
      <c r="A11" s="5" t="s">
        <v>34</v>
      </c>
      <c r="B11" s="5" t="s">
        <v>26</v>
      </c>
    </row>
    <row r="12" spans="1:30" x14ac:dyDescent="0.35">
      <c r="A12" s="6" t="s">
        <v>35</v>
      </c>
      <c r="B12" s="6" t="s">
        <v>25</v>
      </c>
    </row>
    <row r="13" spans="1:30" x14ac:dyDescent="0.35">
      <c r="A13" s="6" t="s">
        <v>36</v>
      </c>
      <c r="B13" s="6" t="s">
        <v>24</v>
      </c>
    </row>
    <row r="14" spans="1:30" x14ac:dyDescent="0.35">
      <c r="A14" s="6" t="s">
        <v>37</v>
      </c>
      <c r="B14" s="6" t="s">
        <v>23</v>
      </c>
    </row>
    <row r="15" spans="1:30" x14ac:dyDescent="0.35">
      <c r="A15" s="6" t="s">
        <v>38</v>
      </c>
      <c r="B15" s="6" t="s">
        <v>22</v>
      </c>
    </row>
    <row r="16" spans="1:30" x14ac:dyDescent="0.35">
      <c r="A16" s="6" t="s">
        <v>39</v>
      </c>
      <c r="B16" s="6" t="s">
        <v>21</v>
      </c>
    </row>
    <row r="17" spans="1:2" x14ac:dyDescent="0.35">
      <c r="A17" s="6" t="s">
        <v>40</v>
      </c>
      <c r="B17" s="6" t="s">
        <v>20</v>
      </c>
    </row>
    <row r="18" spans="1:2" x14ac:dyDescent="0.35">
      <c r="A18" s="6" t="s">
        <v>41</v>
      </c>
      <c r="B18" s="6" t="s">
        <v>19</v>
      </c>
    </row>
    <row r="19" spans="1:2" x14ac:dyDescent="0.35">
      <c r="A19" s="6" t="s">
        <v>42</v>
      </c>
      <c r="B19" s="6" t="s">
        <v>18</v>
      </c>
    </row>
    <row r="20" spans="1:2" x14ac:dyDescent="0.35">
      <c r="A20" s="6" t="s">
        <v>43</v>
      </c>
      <c r="B20" s="6" t="s">
        <v>17</v>
      </c>
    </row>
    <row r="21" spans="1:2" x14ac:dyDescent="0.35">
      <c r="A21" s="6" t="s">
        <v>44</v>
      </c>
      <c r="B21" s="6" t="s">
        <v>16</v>
      </c>
    </row>
    <row r="22" spans="1:2" x14ac:dyDescent="0.35">
      <c r="A22" s="6" t="s">
        <v>45</v>
      </c>
      <c r="B22" s="6" t="s">
        <v>15</v>
      </c>
    </row>
    <row r="23" spans="1:2" x14ac:dyDescent="0.35">
      <c r="A23" s="6" t="s">
        <v>46</v>
      </c>
      <c r="B23" s="6" t="s">
        <v>14</v>
      </c>
    </row>
    <row r="24" spans="1:2" x14ac:dyDescent="0.35">
      <c r="A24" s="6" t="s">
        <v>47</v>
      </c>
      <c r="B24" s="6" t="s">
        <v>13</v>
      </c>
    </row>
    <row r="25" spans="1:2" x14ac:dyDescent="0.35">
      <c r="A25" s="6" t="s">
        <v>48</v>
      </c>
      <c r="B25" s="6" t="s">
        <v>12</v>
      </c>
    </row>
    <row r="26" spans="1:2" x14ac:dyDescent="0.35">
      <c r="A26" s="6" t="s">
        <v>49</v>
      </c>
      <c r="B26" s="6" t="s">
        <v>11</v>
      </c>
    </row>
    <row r="27" spans="1:2" x14ac:dyDescent="0.35">
      <c r="A27" s="6" t="s">
        <v>50</v>
      </c>
      <c r="B27" s="6" t="s">
        <v>10</v>
      </c>
    </row>
    <row r="28" spans="1:2" x14ac:dyDescent="0.35">
      <c r="A28" s="6" t="s">
        <v>51</v>
      </c>
      <c r="B28" s="6" t="s">
        <v>9</v>
      </c>
    </row>
    <row r="29" spans="1:2" x14ac:dyDescent="0.35">
      <c r="A29" s="6" t="s">
        <v>52</v>
      </c>
      <c r="B29" s="6" t="s">
        <v>8</v>
      </c>
    </row>
    <row r="30" spans="1:2" x14ac:dyDescent="0.35">
      <c r="A30" s="6" t="s">
        <v>53</v>
      </c>
      <c r="B30" s="6" t="s">
        <v>7</v>
      </c>
    </row>
    <row r="31" spans="1:2" x14ac:dyDescent="0.35">
      <c r="A31" s="6" t="s">
        <v>54</v>
      </c>
      <c r="B31" s="6" t="s">
        <v>6</v>
      </c>
    </row>
    <row r="32" spans="1:2" x14ac:dyDescent="0.35">
      <c r="A32" s="6" t="s">
        <v>55</v>
      </c>
      <c r="B32" s="6" t="s">
        <v>5</v>
      </c>
    </row>
    <row r="33" spans="1:2" x14ac:dyDescent="0.35">
      <c r="A33" s="6" t="s">
        <v>56</v>
      </c>
      <c r="B33" s="6" t="s">
        <v>4</v>
      </c>
    </row>
    <row r="34" spans="1:2" x14ac:dyDescent="0.35">
      <c r="A34" s="6" t="s">
        <v>57</v>
      </c>
      <c r="B34" s="6" t="s">
        <v>3</v>
      </c>
    </row>
    <row r="35" spans="1:2" x14ac:dyDescent="0.35">
      <c r="A35" s="6" t="s">
        <v>58</v>
      </c>
      <c r="B35" s="6" t="s">
        <v>2</v>
      </c>
    </row>
    <row r="36" spans="1:2" x14ac:dyDescent="0.35">
      <c r="A36" s="6" t="s">
        <v>59</v>
      </c>
      <c r="B36" s="6" t="s">
        <v>1</v>
      </c>
    </row>
    <row r="37" spans="1:2" x14ac:dyDescent="0.3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9"/>
  <sheetViews>
    <sheetView tabSelected="1" workbookViewId="0">
      <selection activeCell="G26" sqref="G26"/>
    </sheetView>
  </sheetViews>
  <sheetFormatPr defaultColWidth="9.1796875" defaultRowHeight="14.5" x14ac:dyDescent="0.35"/>
  <cols>
    <col min="1" max="1" width="9.1796875" style="8"/>
    <col min="2" max="2" width="14.54296875" style="8" bestFit="1" customWidth="1"/>
    <col min="3" max="3" width="30.1796875" style="8" bestFit="1" customWidth="1"/>
    <col min="4" max="4" width="28" style="8" bestFit="1" customWidth="1"/>
    <col min="5" max="8" width="9.1796875" style="8"/>
    <col min="9" max="9" width="17.7265625" style="8" bestFit="1" customWidth="1"/>
    <col min="10" max="12" width="9.1796875" style="8"/>
    <col min="13" max="13" width="10.54296875" style="8" bestFit="1" customWidth="1"/>
    <col min="14" max="14" width="12" style="8" bestFit="1" customWidth="1"/>
    <col min="15" max="16384" width="9.1796875" style="8"/>
  </cols>
  <sheetData>
    <row r="1" spans="1:17" x14ac:dyDescent="0.3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5">
      <c r="B2" s="8" t="s">
        <v>94</v>
      </c>
    </row>
    <row r="3" spans="1:17" x14ac:dyDescent="0.35">
      <c r="B3" s="8">
        <v>4</v>
      </c>
    </row>
    <row r="4" spans="1:17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35">
      <c r="A6"/>
      <c r="B6" s="6" t="s">
        <v>61</v>
      </c>
      <c r="C6" s="23" t="str">
        <f xml:space="preserve"> _xlfn.TEXTJOIN("_",TRUE,"UC","CB",C9,"Mt",C8)</f>
        <v>UC_CB_600_Mt_2021-2050</v>
      </c>
      <c r="D6" s="24" t="str">
        <f xml:space="preserve"> _xlfn.TEXTJOIN("_",TRUE,"UC","CB",D9,"Mt",D8)</f>
        <v>UC_CB_0_Mt_2051-2100</v>
      </c>
      <c r="E6"/>
      <c r="F6"/>
      <c r="G6"/>
      <c r="H6" t="s">
        <v>91</v>
      </c>
      <c r="I6" t="s">
        <v>92</v>
      </c>
      <c r="J6"/>
      <c r="K6"/>
      <c r="L6"/>
      <c r="M6"/>
      <c r="N6"/>
      <c r="O6"/>
      <c r="P6"/>
      <c r="Q6"/>
    </row>
    <row r="7" spans="1:17" x14ac:dyDescent="0.35">
      <c r="A7"/>
      <c r="B7" s="7" t="s">
        <v>68</v>
      </c>
      <c r="C7" s="20" t="str">
        <f xml:space="preserve"> _xlfn.TEXTJOIN(" ",TRUE,"Carbon budget",C9,"Mt",C8)</f>
        <v>Carbon budget 600 Mt 2021-2050</v>
      </c>
      <c r="D7" s="21" t="str">
        <f xml:space="preserve"> _xlfn.TEXTJOIN(" ",TRUE,"Carbon budget",D9,"Mt",D8)</f>
        <v>Carbon budget 0 Mt 2051-2100</v>
      </c>
      <c r="E7"/>
      <c r="F7"/>
      <c r="G7"/>
      <c r="H7">
        <v>1</v>
      </c>
      <c r="I7">
        <v>300</v>
      </c>
      <c r="J7"/>
      <c r="K7"/>
      <c r="L7"/>
      <c r="M7"/>
      <c r="N7"/>
      <c r="O7"/>
      <c r="P7"/>
      <c r="Q7"/>
    </row>
    <row r="8" spans="1:17" x14ac:dyDescent="0.35">
      <c r="B8" s="7" t="s">
        <v>74</v>
      </c>
      <c r="C8" s="20" t="s">
        <v>93</v>
      </c>
      <c r="D8" s="21" t="s">
        <v>84</v>
      </c>
      <c r="H8" s="8">
        <v>2</v>
      </c>
      <c r="I8" s="8">
        <v>400</v>
      </c>
    </row>
    <row r="9" spans="1:17" x14ac:dyDescent="0.35">
      <c r="B9" s="7" t="s">
        <v>69</v>
      </c>
      <c r="C9" s="20">
        <f>VLOOKUP(B3,H6:I10,2,FALSE)</f>
        <v>600</v>
      </c>
      <c r="D9" s="21">
        <v>0</v>
      </c>
      <c r="H9" s="8">
        <v>3</v>
      </c>
      <c r="I9" s="8">
        <v>500</v>
      </c>
    </row>
    <row r="10" spans="1:17" x14ac:dyDescent="0.35">
      <c r="B10" s="7" t="s">
        <v>82</v>
      </c>
      <c r="C10" s="20" t="s">
        <v>83</v>
      </c>
      <c r="D10" s="21" t="s">
        <v>83</v>
      </c>
      <c r="H10" s="8">
        <v>4</v>
      </c>
      <c r="I10" s="8">
        <v>600</v>
      </c>
    </row>
    <row r="11" spans="1:17" x14ac:dyDescent="0.35">
      <c r="B11" s="7" t="s">
        <v>62</v>
      </c>
      <c r="C11" s="20" t="s">
        <v>80</v>
      </c>
      <c r="D11" s="21" t="s">
        <v>80</v>
      </c>
    </row>
    <row r="12" spans="1:17" x14ac:dyDescent="0.35">
      <c r="B12" s="7" t="s">
        <v>73</v>
      </c>
      <c r="C12" s="20" t="s">
        <v>79</v>
      </c>
      <c r="D12" s="21" t="s">
        <v>79</v>
      </c>
    </row>
    <row r="13" spans="1:17" x14ac:dyDescent="0.35">
      <c r="B13" s="7" t="s">
        <v>77</v>
      </c>
      <c r="C13" s="20" t="s">
        <v>78</v>
      </c>
      <c r="D13" s="21" t="s">
        <v>78</v>
      </c>
    </row>
    <row r="14" spans="1:17" x14ac:dyDescent="0.35">
      <c r="B14" s="7" t="s">
        <v>0</v>
      </c>
      <c r="C14" s="20" t="s">
        <v>70</v>
      </c>
      <c r="D14" s="21" t="s">
        <v>70</v>
      </c>
    </row>
    <row r="15" spans="1:17" x14ac:dyDescent="0.35">
      <c r="B15" s="7" t="s">
        <v>81</v>
      </c>
      <c r="C15" s="20">
        <v>-1</v>
      </c>
      <c r="D15" s="21">
        <v>-1</v>
      </c>
    </row>
    <row r="16" spans="1:17" x14ac:dyDescent="0.35">
      <c r="A16"/>
      <c r="B16" s="5" t="s">
        <v>76</v>
      </c>
      <c r="C16" s="9">
        <v>1</v>
      </c>
      <c r="D16" s="22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L10"/>
  <sheetViews>
    <sheetView workbookViewId="0">
      <selection activeCell="G19" sqref="G19"/>
    </sheetView>
  </sheetViews>
  <sheetFormatPr defaultColWidth="9.1796875" defaultRowHeight="14.5" x14ac:dyDescent="0.35"/>
  <cols>
    <col min="1" max="1" width="9.1796875" style="8"/>
    <col min="2" max="2" width="31" style="8" bestFit="1" customWidth="1"/>
    <col min="3" max="3" width="13.54296875" style="8" bestFit="1" customWidth="1"/>
    <col min="4" max="4" width="9.1796875" style="8"/>
    <col min="5" max="5" width="16.453125" style="8" bestFit="1" customWidth="1"/>
    <col min="6" max="6" width="9.7265625" style="8" bestFit="1" customWidth="1"/>
    <col min="7" max="7" width="14.26953125" style="8" bestFit="1" customWidth="1"/>
    <col min="8" max="8" width="9.1796875" style="8"/>
    <col min="9" max="9" width="13.1796875" style="8" bestFit="1" customWidth="1"/>
    <col min="10" max="10" width="13.1796875" style="8" customWidth="1"/>
    <col min="11" max="11" width="12" style="8" bestFit="1" customWidth="1"/>
    <col min="12" max="12" width="27.81640625" style="8" bestFit="1" customWidth="1"/>
    <col min="13" max="16384" width="9.1796875" style="8"/>
  </cols>
  <sheetData>
    <row r="1" spans="1:12" x14ac:dyDescent="0.35">
      <c r="A1" s="8" t="s">
        <v>64</v>
      </c>
    </row>
    <row r="2" spans="1:12" x14ac:dyDescent="0.35">
      <c r="B2" s="11" t="str">
        <f>"~UC_Sets: R_E: "  &amp; _xlfn.TEXTJOIN(",",TRUE,Regions!C3)</f>
        <v>~UC_Sets: R_E: IE</v>
      </c>
    </row>
    <row r="3" spans="1:12" x14ac:dyDescent="0.35">
      <c r="B3" s="11" t="s">
        <v>75</v>
      </c>
    </row>
    <row r="4" spans="1:12" x14ac:dyDescent="0.35">
      <c r="H4" s="8" t="str">
        <f>IF(RIGHT(B2,1)&lt;&gt;" ","~UC_T","")</f>
        <v>~UC_T</v>
      </c>
    </row>
    <row r="5" spans="1:12" x14ac:dyDescent="0.3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65</v>
      </c>
      <c r="L5" s="12" t="s">
        <v>63</v>
      </c>
    </row>
    <row r="6" spans="1:12" x14ac:dyDescent="0.3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35">
      <c r="B7" s="8" t="str">
        <f>VLOOKUP($B$5, config!$B$6:$D$16,2,FALSE) &amp; "_Single"</f>
        <v>UC_CB_600_Mt_2021-2050_Single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600000</v>
      </c>
      <c r="L7" s="8" t="str">
        <f>VLOOKUP($L$5, config!$B$6:$D$16,2,FALSE) &amp; " - Single"</f>
        <v>Carbon budget 600 Mt 2021-2050 - Single</v>
      </c>
    </row>
    <row r="8" spans="1:12" x14ac:dyDescent="0.3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35">
      <c r="B9" s="8" t="str">
        <f>VLOOKUP($B$5, config!$B$6:$D$16,3,FALSE) &amp; "_Single"</f>
        <v>UC_CB_0_Mt_2051-2100_Single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VLOOKUP($L$5, config!$B$6:$D$16,3,FALSE) &amp; " - Single"</f>
        <v>Carbon budget 0 Mt 2051-2100 - Single</v>
      </c>
    </row>
    <row r="10" spans="1:12" x14ac:dyDescent="0.3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L10"/>
  <sheetViews>
    <sheetView workbookViewId="0">
      <selection activeCell="L10" sqref="L10"/>
    </sheetView>
  </sheetViews>
  <sheetFormatPr defaultColWidth="9.1796875" defaultRowHeight="14.5" x14ac:dyDescent="0.35"/>
  <cols>
    <col min="1" max="1" width="9.1796875" style="8"/>
    <col min="2" max="2" width="30.7265625" style="8" customWidth="1"/>
    <col min="3" max="3" width="13.54296875" style="8" bestFit="1" customWidth="1"/>
    <col min="4" max="4" width="9.1796875" style="8"/>
    <col min="5" max="5" width="16.453125" style="8" bestFit="1" customWidth="1"/>
    <col min="6" max="6" width="9.7265625" style="8" bestFit="1" customWidth="1"/>
    <col min="7" max="7" width="14.26953125" style="8" bestFit="1" customWidth="1"/>
    <col min="8" max="8" width="9.1796875" style="8"/>
    <col min="9" max="9" width="13.1796875" style="8" bestFit="1" customWidth="1"/>
    <col min="10" max="10" width="13.1796875" style="8" customWidth="1"/>
    <col min="11" max="11" width="8.453125" style="8" bestFit="1" customWidth="1"/>
    <col min="12" max="12" width="36.54296875" style="8" bestFit="1" customWidth="1"/>
    <col min="13" max="16384" width="9.1796875" style="8"/>
  </cols>
  <sheetData>
    <row r="1" spans="1:12" x14ac:dyDescent="0.35">
      <c r="A1" s="8" t="s">
        <v>66</v>
      </c>
    </row>
    <row r="2" spans="1:12" x14ac:dyDescent="0.3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5">
      <c r="B3" s="11" t="s">
        <v>75</v>
      </c>
    </row>
    <row r="4" spans="1:12" x14ac:dyDescent="0.35">
      <c r="H4" s="8" t="str">
        <f>IF(RIGHT(B2,1)&lt;&gt;" ","~UC_T","")</f>
        <v>~UC_T</v>
      </c>
    </row>
    <row r="5" spans="1:12" x14ac:dyDescent="0.3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67</v>
      </c>
      <c r="L5" s="12" t="s">
        <v>63</v>
      </c>
    </row>
    <row r="6" spans="1:12" x14ac:dyDescent="0.3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35">
      <c r="B7" s="8" t="str">
        <f>VLOOKUP(B$5, config!$B$6:$D$16,2,FALSE) &amp; "_Multi"</f>
        <v>UC_CB_600_Mt_2021-2050_Multi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600000</v>
      </c>
      <c r="L7" s="8" t="str">
        <f>VLOOKUP(L$5, config!$B$6:$D$16,2,FALSE) &amp; " - Multi"</f>
        <v>Carbon budget 600 Mt 2021-2050 - Multi</v>
      </c>
    </row>
    <row r="8" spans="1:12" x14ac:dyDescent="0.3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35">
      <c r="B9" s="8" t="str">
        <f>VLOOKUP(B$5, config!$B$6:$D$16,3,FALSE) &amp; "_Multi"</f>
        <v>UC_CB_0_Mt_2051-2100_Multi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VLOOKUP(L$5, config!$B$6:$D$16,3,FALSE) &amp; " - Multi"</f>
        <v>Carbon budget 0 Mt 2051-2100 - Multi</v>
      </c>
    </row>
    <row r="10" spans="1:12" x14ac:dyDescent="0.3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4.5" x14ac:dyDescent="0.35"/>
  <cols>
    <col min="2" max="2" width="10.1796875" bestFit="1" customWidth="1"/>
    <col min="4" max="4" width="13.7265625" bestFit="1" customWidth="1"/>
    <col min="5" max="5" width="5.1796875" bestFit="1" customWidth="1"/>
    <col min="6" max="6" width="10.1796875" bestFit="1" customWidth="1"/>
  </cols>
  <sheetData>
    <row r="2" spans="2:8" x14ac:dyDescent="0.35">
      <c r="B2" s="16" t="s">
        <v>85</v>
      </c>
      <c r="C2" s="8"/>
      <c r="D2" s="8"/>
      <c r="E2" s="8"/>
      <c r="F2" s="8"/>
      <c r="G2" s="8"/>
      <c r="H2" s="8"/>
    </row>
    <row r="3" spans="2:8" ht="15" thickBot="1" x14ac:dyDescent="0.4">
      <c r="B3" s="17" t="s">
        <v>86</v>
      </c>
      <c r="C3" s="17" t="s">
        <v>0</v>
      </c>
      <c r="D3" s="17" t="s">
        <v>87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35">
      <c r="B4" s="8"/>
      <c r="C4" s="10" t="s">
        <v>88</v>
      </c>
      <c r="D4" s="8" t="s">
        <v>89</v>
      </c>
      <c r="E4" s="8">
        <v>0</v>
      </c>
      <c r="F4" s="8" t="s">
        <v>90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dcterms:created xsi:type="dcterms:W3CDTF">2009-05-27T15:40:55Z</dcterms:created>
  <dcterms:modified xsi:type="dcterms:W3CDTF">2021-09-23T11:23:39Z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539867579936981</vt:r8>
  </property>
</Properties>
</file>