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0F4366D8-B95C-4318-A0DE-4D4A7ABB7356}" xr6:coauthVersionLast="47" xr6:coauthVersionMax="47" xr10:uidLastSave="{00000000-0000-0000-0000-000000000000}"/>
  <bookViews>
    <workbookView xWindow="760" yWindow="760" windowWidth="14400" windowHeight="736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L4" i="1"/>
  <c r="K4" i="1" s="1"/>
  <c r="L5" i="1"/>
  <c r="K5" i="1" s="1"/>
  <c r="L6" i="1"/>
  <c r="K6" i="1" s="1"/>
  <c r="L7" i="1"/>
  <c r="K7" i="1" s="1"/>
  <c r="L8" i="1"/>
  <c r="K8" i="1" s="1"/>
  <c r="L9" i="1"/>
  <c r="K9" i="1" s="1"/>
  <c r="L10" i="1"/>
  <c r="K10" i="1" s="1"/>
  <c r="L11" i="1"/>
  <c r="K11" i="1" s="1"/>
  <c r="L12" i="1"/>
  <c r="K12" i="1" s="1"/>
  <c r="L13" i="1"/>
  <c r="K13" i="1" s="1"/>
  <c r="L14" i="1"/>
  <c r="K14" i="1" s="1"/>
  <c r="L15" i="1"/>
  <c r="K15" i="1" s="1"/>
  <c r="L16" i="1"/>
  <c r="K16" i="1" s="1"/>
  <c r="L17" i="1"/>
  <c r="K17" i="1" s="1"/>
  <c r="L18" i="1"/>
  <c r="K18" i="1" s="1"/>
  <c r="L19" i="1"/>
  <c r="K19" i="1" s="1"/>
  <c r="L20" i="1"/>
  <c r="K20" i="1" s="1"/>
  <c r="L21" i="1"/>
  <c r="K21" i="1" s="1"/>
  <c r="L23" i="1"/>
  <c r="K23" i="1" s="1"/>
  <c r="L26" i="1"/>
  <c r="K26" i="1" s="1"/>
  <c r="L27" i="1"/>
  <c r="K27" i="1" s="1"/>
  <c r="L29" i="1"/>
  <c r="L30" i="1"/>
  <c r="K30" i="1" s="1"/>
  <c r="L31" i="1"/>
  <c r="K31" i="1" s="1"/>
  <c r="L32" i="1"/>
  <c r="K32" i="1" s="1"/>
  <c r="L33" i="1"/>
  <c r="K33" i="1" s="1"/>
  <c r="L34" i="1"/>
  <c r="K34" i="1" s="1"/>
  <c r="L35" i="1"/>
  <c r="K35" i="1" s="1"/>
  <c r="L36" i="1"/>
  <c r="K36" i="1" s="1"/>
  <c r="L3" i="1"/>
  <c r="K3" i="1" s="1"/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H17" i="1" l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Q22" i="1" l="1"/>
  <c r="L22" i="1" s="1"/>
  <c r="K22" i="1" s="1"/>
  <c r="Q24" i="1"/>
  <c r="L24" i="1" s="1"/>
  <c r="K24" i="1" s="1"/>
  <c r="Q25" i="1"/>
  <c r="L25" i="1" s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L6" i="7"/>
  <c r="Q6" i="7"/>
  <c r="R6" i="7"/>
  <c r="Z6" i="7"/>
  <c r="C7" i="7"/>
  <c r="D7" i="7"/>
  <c r="J7" i="7"/>
  <c r="R7" i="7"/>
  <c r="T7" i="7"/>
  <c r="U7" i="7"/>
  <c r="V7" i="7"/>
  <c r="Z7" i="7"/>
  <c r="K5" i="5"/>
  <c r="P5" i="5"/>
  <c r="N7" i="7" l="1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<sst xmlns="http://schemas.openxmlformats.org/spreadsheetml/2006/main" count="1369" uniqueCount="196">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</sst>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0.18054091367045041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3.6094409331556592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0.6656714512657429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0.30882858895754395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0.24348033125056551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0.12234056272688766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0.35081307730031303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0.5774473090214185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0.23903596461262591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0.2709446813500801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0.47156235534160001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0.41712173793444168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0.36711809403304924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1.5524935697479687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0.47533720031896581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0.56680110296322883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0.51673563332574557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0.34312905782489267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0.76691645931183072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9.8427944462239333E-2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0.41072105185599805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0.2148523004382123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0.18942424653666262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0.21128369279804798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0.40985391793724002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0.25957753427898295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5.1895703777394084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0.95708695855434356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0.44402657550955765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0.35007036768860789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0.17589842085831023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0.50439089814655136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0.83024033502687966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0.34368036051597356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0.38955797265564523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0.67800140682680488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0.59972795099966403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0.52783387267135551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2.2321392122494434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0.68342879129932732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0.81493346711628945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0.74295049717996164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0.49334299333522352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1.1026546806421527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0.14151741346725299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0.59052519315293606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0.30890964960839534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0.27234978404060711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0.30377878839134259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0.58927844813572761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0.3892571850620809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6.8167435638416176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1.3881058943863189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0.65923845710219742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0.4959880477341298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0.25553048775048037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0.68828470873159586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1.194940930309512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0.50640487686770397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0.57165382706715362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1.0138430174857962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0.86033546522189086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0.7802814669746253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3.153362271165975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1.0320946234616748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1.1624041245996282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1.1273942745807057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0.71124713550930441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1.5924395318185049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0.20870863945186316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0.88194233992020643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0.47486494677636343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0.38739255365842112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0.420929921449335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0.77521055068961786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0.52389826572005282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9.1746029823068991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1.8682410976917312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0.88726399312763493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0.66754651679542798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0.3439165274488773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0.92635712085470101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1.6082618511645903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0.68156644738838867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0.76938450999934316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1.3645235565490794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1.1579189170145152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1.0501748535645117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4.2440861426550791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1.3890882533210698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1.5644708134198158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1.5173513242699688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0.95726207528385721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2.1432521761948022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0.28089936023193618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1.1869994442763889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0.6391170969078066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0.52138867258709964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0.56652635917770966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1.0433499461529676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0.33164444677241184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5.9080340179789657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1.1937114239805877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0.57481991017877587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0.42708664954707387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0.21991215474043635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0.59755604786084004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1.0161523802713346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0.43797949290386534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0.48538183893139442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0.86271285181866131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0.73874466903003644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0.66235993815011118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2.7008424106504432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0.89820407552089609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0.99500964008028858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0.96260271716499135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0.60619694149223746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1.3772699439161975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0.17767876262283552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0.76372141407022565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0.40031421140592738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0.33366481397508846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0.35685314007941266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0.65734952729948315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0.44622238757080546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7.949166859293892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1.6061199482248465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0.77341114931807842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0.57463837044523791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0.29588834578454021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0.80400226501250582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1.3672170472722989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0.58929451987697501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0.6530736309904408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1.1607665747851894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0.99396933441193125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0.89119488026711646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3.6339409890977992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1.2085194581286236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1.3387698228436864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1.2951668177042381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0.81562845150370777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1.8530950500900067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0.23906398086802944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1.0275751520701077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0.53861647595944773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0.44894075986897575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0.4801402879742741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0.88445345126314423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0.20817782293225748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3.1093019359364078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0.56423670879149446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0.36285220482705244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0.25844216022896338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0.12471877888282305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0.32683045687215972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0.50570207476878482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0.23788811001110061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0.27087040347975844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0.5474741798121161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0.36116839809454465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0.35540866509381824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1.9016303642089742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0.51740776064570804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0.58298722756945731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0.47725930415440593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0.44330938213417909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0.70787664393028393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9.440540025803211E-2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0.39869187612113649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0.17705008217468987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0.19307383303926301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0.22442347303881718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0.46899839214444627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0.26470370503592316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3.9535610994719645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0.7174421618530672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0.46137634472923306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0.32861616279057554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0.15858328419825077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0.41557372266687692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0.64301379921342605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0.30248113471924648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0.34441900859439423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0.69612815508656667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0.45923533914861325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0.45191168361299899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2.4179741911256665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0.65789789386848718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0.74128395115589563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0.60684805083030968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0.56367981120778743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0.90008420550019419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0.12003900738183884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0.50694745141671516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0.22512394484884937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0.24549857535790856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0.28536048640366246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0.59634407886436391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7.9180481868878175E-2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1.8738940291992201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0.30945643816751311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0.13801091788120054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0.11779577869824279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5.6845778040937579E-2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0.17925063628870383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0.2712653324252346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0.10842741423065444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0.1234604681989096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0.20823192767463269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0.19808332976489432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0.1652495488339506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0.75501562971956282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0.20542948491896232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0.27106366781006258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0.22190478858331172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0.16157647125691657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0.35890460180775258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4.4566489162620883E-2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0.18150788918818334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8.9767178770197409E-2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9.1145452105616087E-2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0.10594485327836103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0.22140271323105512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6.2151233573399967E-2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1.4708779581996561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0.24290202478423006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0.10832908048119906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9.2461586277774524E-2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4.4620026871453208E-2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0.14069942366110599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0.21292463291453403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8.5108064368296127E-2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9.6907978014310434E-2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0.16344774455625344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0.15548179304594056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0.12970953276699687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0.59263535213104257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0.16124801969764282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0.2127663400587036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0.17418000018156132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0.12682641944114589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0.28171543303387286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3.4981629463676549E-2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0.14247121197153992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7.0461062667068239E-2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7.1542912461054778E-2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8.3159424729279119E-2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0.17378590555428736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8.1016892709517424E-2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1.9173547309808718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0.31663357506215251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0.14121176662247656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0.12052778335238534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5.8164186322562053E-2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0.1834079463214616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0.27755671365199108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0.11094214101957932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0.12632385241733773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0.21306139271858376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0.20267742120693139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0.16908213554884313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0.7725264967229386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0.21019395368939628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0.27735037188562289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0.22705136447835297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0.16532386930761089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0.36722857617565963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4.5600107320729701E-2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0.18571755105812188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9.18491239205209E-2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9.3259363165148407E-2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0.10840200272325237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0.22653764463242995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0.10823820850631675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2.5615773971556055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0.42302104871582824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0.18865829246291785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0.16102458276293685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7.770709436307692E-2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0.24503220096128994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0.37081453558466354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0.14821820721845327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0.1687681052677886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0.28464907352600949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0.27077613374749138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0.22589298145322589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1.0320919654220335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0.28081818772996836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0.37053886390207008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0.30333961360585232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0.22087195446198762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0.49061574528776752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6.0921540669156587E-2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0.24811782262231949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0.12271002125046931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0.12459409461219485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0.14482459374652562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0.30265328617539522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0.13429585799734914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4.6897480476945606E-2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4.6469609038243213E-4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4.6646881991240993E-2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9.2939218076486528E-5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0.1349740287748355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4.7134304614871211E-2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4.6704272499655208E-4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4.6882440650302074E-2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9.340854499931053E-5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43.374559050865884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2.5682565331771237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2.3746585363551027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0.25878038413987231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0.73879692932304564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47.75472154007111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2.8276108914793352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2.6144624784174479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0.28491321767997396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0.81340404159745194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H20" workbookViewId="0">
      <selection activeCell="K29" sqref="K29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7.26953125" bestFit="1" customWidth="1"/>
    <col min="10" max="11" width="15.81640625" customWidth="1"/>
    <col min="12" max="13" width="15.81640625" bestFit="1" customWidth="1"/>
    <col min="16" max="17" width="11.81640625" bestFit="1" customWidth="1"/>
  </cols>
  <sheetData>
    <row r="1" spans="3:17" x14ac:dyDescent="0.35">
      <c r="C1" t="s">
        <v>149</v>
      </c>
      <c r="D1" t="s">
        <v>0</v>
      </c>
    </row>
    <row r="2" spans="3:17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  <c r="P2" t="s">
        <v>194</v>
      </c>
      <c r="Q2" t="s">
        <v>195</v>
      </c>
    </row>
    <row r="3" spans="3:17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1.2424177917923365</v>
      </c>
      <c r="L3">
        <f>(P3+Q3)/2</f>
        <v>9.7989935307649739E-2</v>
      </c>
      <c r="M3" s="33">
        <v>0</v>
      </c>
      <c r="P3" s="35">
        <v>0.126438626203419</v>
      </c>
      <c r="Q3" s="30">
        <v>6.9541244411880462E-2</v>
      </c>
    </row>
    <row r="4" spans="3:17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36" si="0">J4*2/3+L4/3</f>
        <v>24.113674024676317</v>
      </c>
      <c r="L4">
        <f t="shared" ref="L4:L36" si="1">(P4+Q4)/2</f>
        <v>26.346234207155959</v>
      </c>
      <c r="M4" s="33">
        <v>0</v>
      </c>
      <c r="P4" s="35">
        <v>33.995140912459298</v>
      </c>
      <c r="Q4" s="30">
        <v>18.697327501852616</v>
      </c>
    </row>
    <row r="5" spans="3:17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2.1898093743587719</v>
      </c>
      <c r="L5">
        <f t="shared" si="1"/>
        <v>3.8534877653787154</v>
      </c>
      <c r="M5" s="33">
        <v>0</v>
      </c>
      <c r="P5" s="35">
        <v>4.9722422779080198</v>
      </c>
      <c r="Q5" s="30">
        <v>2.7347332528494115</v>
      </c>
    </row>
    <row r="6" spans="3:17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5.7952377870093468</v>
      </c>
      <c r="L6">
        <f t="shared" si="1"/>
        <v>5.9308505795404391</v>
      </c>
      <c r="M6" s="33">
        <v>0</v>
      </c>
      <c r="P6" s="35">
        <v>7.6527104252134697</v>
      </c>
      <c r="Q6" s="30">
        <v>4.2089907338674086</v>
      </c>
    </row>
    <row r="7" spans="3:17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1.3606420861006083</v>
      </c>
      <c r="L7">
        <f t="shared" si="1"/>
        <v>1.7912647554770649</v>
      </c>
      <c r="M7" s="33">
        <v>0</v>
      </c>
      <c r="P7" s="35">
        <v>2.3113093619058902</v>
      </c>
      <c r="Q7" s="30">
        <v>1.2712201490482398</v>
      </c>
    </row>
    <row r="8" spans="3:17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10.374502745077734</v>
      </c>
      <c r="L8">
        <f t="shared" si="1"/>
        <v>10.157935062437405</v>
      </c>
      <c r="M8" s="33">
        <v>0</v>
      </c>
      <c r="P8" s="35">
        <v>13.107012983790201</v>
      </c>
      <c r="Q8" s="30">
        <v>7.2088571410846098</v>
      </c>
    </row>
    <row r="9" spans="3:17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0.93198510816426949</v>
      </c>
      <c r="L9">
        <f t="shared" si="1"/>
        <v>0.68793979220818868</v>
      </c>
      <c r="M9" s="33">
        <v>0</v>
      </c>
      <c r="P9" s="35">
        <v>0.88766424801056598</v>
      </c>
      <c r="Q9" s="30">
        <v>0.48821533640581133</v>
      </c>
    </row>
    <row r="10" spans="3:17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16.422469181106088</v>
      </c>
      <c r="L10">
        <f t="shared" si="1"/>
        <v>16.853923637480463</v>
      </c>
      <c r="M10" s="33">
        <v>0</v>
      </c>
      <c r="P10" s="35">
        <v>24.822798092583323</v>
      </c>
      <c r="Q10" s="30">
        <v>8.8850491823775997</v>
      </c>
    </row>
    <row r="11" spans="3:17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17.562318638528279</v>
      </c>
      <c r="L11">
        <f t="shared" si="1"/>
        <v>16.844014653390236</v>
      </c>
      <c r="M11" s="33">
        <v>0</v>
      </c>
      <c r="P11" s="35">
        <v>21.7342124559874</v>
      </c>
      <c r="Q11" s="30">
        <v>11.953816850793071</v>
      </c>
    </row>
    <row r="12" spans="3:17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1.9598564422664884</v>
      </c>
      <c r="L12">
        <f t="shared" si="1"/>
        <v>1.3071809478517049</v>
      </c>
      <c r="M12" s="33">
        <v>0</v>
      </c>
      <c r="P12" s="35">
        <v>1.6866850940022</v>
      </c>
      <c r="Q12" s="30">
        <v>0.92767680170120992</v>
      </c>
    </row>
    <row r="13" spans="3:17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8.0932733029327437</v>
      </c>
      <c r="L13">
        <f t="shared" si="1"/>
        <v>12.686569622394671</v>
      </c>
      <c r="M13" s="33">
        <v>0</v>
      </c>
      <c r="P13" s="35">
        <v>16.369767254702801</v>
      </c>
      <c r="Q13" s="30">
        <v>9.0033719900865421</v>
      </c>
    </row>
    <row r="14" spans="3:17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0.14050573996902802</v>
      </c>
      <c r="L14">
        <f t="shared" si="1"/>
        <v>3.2628733640509965E-2</v>
      </c>
      <c r="M14" s="33">
        <v>0</v>
      </c>
      <c r="P14" s="35">
        <v>4.2101591794206403E-2</v>
      </c>
      <c r="Q14" s="30">
        <v>2.3155875486813523E-2</v>
      </c>
    </row>
    <row r="15" spans="3:17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4.6396322321485517</v>
      </c>
      <c r="L15">
        <f t="shared" si="1"/>
        <v>4.7394475614649956</v>
      </c>
      <c r="M15" s="33">
        <v>0</v>
      </c>
      <c r="P15" s="35">
        <v>6.1154162083419301</v>
      </c>
      <c r="Q15" s="30">
        <v>3.3634789145880619</v>
      </c>
    </row>
    <row r="16" spans="3:17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3.873858842159847</v>
      </c>
      <c r="L16">
        <f t="shared" si="1"/>
        <v>4.5713249322390208</v>
      </c>
      <c r="M16" s="33">
        <v>0</v>
      </c>
      <c r="P16" s="35">
        <v>5.8984837835342203</v>
      </c>
      <c r="Q16" s="30">
        <v>3.2441660809438213</v>
      </c>
    </row>
    <row r="17" spans="4:17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0">
        <f t="shared" si="0"/>
        <v>13.776893905258575</v>
      </c>
      <c r="L17">
        <f t="shared" si="1"/>
        <v>19.808098215775729</v>
      </c>
      <c r="M17" s="33">
        <v>0</v>
      </c>
      <c r="P17" s="35">
        <v>21.065548257939199</v>
      </c>
      <c r="Q17" s="30">
        <v>18.550648173612263</v>
      </c>
    </row>
    <row r="18" spans="4:17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0">
        <f t="shared" si="0"/>
        <v>27.974935251608869</v>
      </c>
      <c r="L18">
        <f t="shared" si="1"/>
        <v>37.651251214826601</v>
      </c>
      <c r="M18" s="33">
        <v>0</v>
      </c>
      <c r="P18" s="35">
        <v>45.290928754569201</v>
      </c>
      <c r="Q18" s="30">
        <v>30.011573675084005</v>
      </c>
    </row>
    <row r="19" spans="4:17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0">
        <f t="shared" si="0"/>
        <v>24.065518898081876</v>
      </c>
      <c r="L19">
        <f t="shared" si="1"/>
        <v>32.379777214245621</v>
      </c>
      <c r="M19" s="33">
        <v>0</v>
      </c>
      <c r="P19" s="35">
        <v>38.971264277187501</v>
      </c>
      <c r="Q19" s="30">
        <v>25.788290151303741</v>
      </c>
    </row>
    <row r="20" spans="4:17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si="0"/>
        <v>13.60103602924678</v>
      </c>
      <c r="L20">
        <f t="shared" si="1"/>
        <v>17.294083387740336</v>
      </c>
      <c r="M20" s="33">
        <v>0</v>
      </c>
      <c r="P20" s="35">
        <v>25.138166775480673</v>
      </c>
      <c r="Q20" s="30">
        <v>9.4499999999999993</v>
      </c>
    </row>
    <row r="21" spans="4:17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f t="shared" si="0"/>
        <v>6.6227563636363636</v>
      </c>
      <c r="L21">
        <f t="shared" si="1"/>
        <v>0</v>
      </c>
      <c r="M21" s="33">
        <v>0</v>
      </c>
      <c r="P21" s="35">
        <v>0</v>
      </c>
      <c r="Q21" s="30">
        <v>0</v>
      </c>
    </row>
    <row r="22" spans="4:17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0"/>
        <v>5.1984083443405851</v>
      </c>
      <c r="L22">
        <f t="shared" si="1"/>
        <v>6.7763561055681549</v>
      </c>
      <c r="M22" s="33">
        <v>0</v>
      </c>
      <c r="P22" s="35">
        <v>10.039412402408599</v>
      </c>
      <c r="Q22" s="30">
        <f>H22</f>
        <v>3.5132998087277101</v>
      </c>
    </row>
    <row r="23" spans="4:17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f t="shared" si="0"/>
        <v>9.0531816333333328</v>
      </c>
      <c r="L23">
        <f t="shared" si="1"/>
        <v>0</v>
      </c>
      <c r="M23" s="33">
        <v>0</v>
      </c>
      <c r="P23" s="35">
        <v>0</v>
      </c>
      <c r="Q23" s="30">
        <v>0</v>
      </c>
    </row>
    <row r="24" spans="4:17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0"/>
        <v>0.2305822000477632</v>
      </c>
      <c r="L24">
        <f t="shared" si="1"/>
        <v>0.23174660014328952</v>
      </c>
      <c r="M24" s="33">
        <v>0</v>
      </c>
      <c r="P24" s="35">
        <v>0.23</v>
      </c>
      <c r="Q24" s="30">
        <f>H24</f>
        <v>0.23349320028657899</v>
      </c>
    </row>
    <row r="25" spans="4:17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0"/>
        <v>49.30389418240533</v>
      </c>
      <c r="L25">
        <f t="shared" si="1"/>
        <v>54.282828207215999</v>
      </c>
      <c r="M25" s="33">
        <v>0</v>
      </c>
      <c r="P25" s="35">
        <v>62.629819759999997</v>
      </c>
      <c r="Q25" s="30">
        <f>H25</f>
        <v>45.935836654432002</v>
      </c>
    </row>
    <row r="26" spans="4:17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 t="shared" si="0"/>
        <v>33.106056329901776</v>
      </c>
      <c r="L26">
        <f t="shared" si="1"/>
        <v>40.081955186767516</v>
      </c>
      <c r="M26" s="33">
        <v>0</v>
      </c>
      <c r="P26" s="35">
        <v>47.391759323456121</v>
      </c>
      <c r="Q26" s="30">
        <v>32.772151050078904</v>
      </c>
    </row>
    <row r="27" spans="4:17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 t="shared" si="0"/>
        <v>66.636013592767867</v>
      </c>
      <c r="L27">
        <f t="shared" si="1"/>
        <v>80.721923849501025</v>
      </c>
      <c r="M27" s="33">
        <v>0</v>
      </c>
      <c r="P27" s="35">
        <v>95.354503699002038</v>
      </c>
      <c r="Q27" s="30">
        <v>66.089343999999997</v>
      </c>
    </row>
    <row r="28" spans="4:17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0">
        <f>(H28*20/32+L28*12/32)</f>
        <v>14.768235000000001</v>
      </c>
      <c r="L28">
        <v>30</v>
      </c>
      <c r="M28" s="33">
        <v>0</v>
      </c>
      <c r="P28" s="35">
        <v>40.299999999999997</v>
      </c>
      <c r="Q28" s="30">
        <v>40.299999999999997</v>
      </c>
    </row>
    <row r="29" spans="4:17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0"/>
      <c r="L29">
        <f t="shared" si="1"/>
        <v>0.5575</v>
      </c>
      <c r="M29" s="33">
        <v>0</v>
      </c>
      <c r="P29" s="35">
        <v>0.57499999999999996</v>
      </c>
      <c r="Q29" s="30">
        <v>0.54</v>
      </c>
    </row>
    <row r="30" spans="4:17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0">
        <f t="shared" si="0"/>
        <v>1.3618984463333335</v>
      </c>
      <c r="L30">
        <f t="shared" si="1"/>
        <v>1.662610527</v>
      </c>
      <c r="M30" s="33">
        <v>0</v>
      </c>
      <c r="P30" s="35">
        <v>1.7132210539999999</v>
      </c>
      <c r="Q30" s="30">
        <v>1.6120000000000001</v>
      </c>
    </row>
    <row r="31" spans="4:17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0">
        <f t="shared" si="0"/>
        <v>2.4120093048333331</v>
      </c>
      <c r="L31">
        <f t="shared" si="1"/>
        <v>2.9449756144999997</v>
      </c>
      <c r="M31" s="33">
        <v>0</v>
      </c>
      <c r="P31" s="35">
        <v>3.0339512289999999</v>
      </c>
      <c r="Q31" s="30">
        <v>2.8559999999999999</v>
      </c>
    </row>
    <row r="32" spans="4:17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0">
        <f t="shared" si="0"/>
        <v>0.90693818999999998</v>
      </c>
      <c r="L32">
        <f t="shared" si="1"/>
        <v>1.065269408</v>
      </c>
      <c r="M32" s="33">
        <v>0</v>
      </c>
      <c r="P32" s="35">
        <v>1.1705388160000001</v>
      </c>
      <c r="Q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0">
        <f t="shared" si="0"/>
        <v>1.3170866196666666</v>
      </c>
      <c r="L33">
        <f t="shared" si="1"/>
        <v>1.7438610649999999</v>
      </c>
      <c r="M33" s="33">
        <v>0</v>
      </c>
      <c r="P33" s="35">
        <v>1.56072213</v>
      </c>
      <c r="Q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0">
        <f t="shared" si="0"/>
        <v>1.063273819</v>
      </c>
      <c r="L34">
        <f t="shared" si="1"/>
        <v>1.4083034209999998</v>
      </c>
      <c r="M34" s="33">
        <v>0</v>
      </c>
      <c r="P34" s="35">
        <v>1.2596068419999999</v>
      </c>
      <c r="Q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0">
        <f t="shared" si="0"/>
        <v>10.786194941000002</v>
      </c>
      <c r="L35">
        <f t="shared" si="1"/>
        <v>12.583426795000001</v>
      </c>
      <c r="M35" s="33">
        <v>0</v>
      </c>
      <c r="P35" s="35">
        <v>13.98185359</v>
      </c>
      <c r="Q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0">
        <f t="shared" si="0"/>
        <v>0</v>
      </c>
      <c r="L36">
        <f t="shared" si="1"/>
        <v>0</v>
      </c>
      <c r="M36" s="33">
        <v>0</v>
      </c>
      <c r="P36" s="35">
        <v>0</v>
      </c>
      <c r="Q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