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ccireland-my.sharepoint.com/personal/agaur_ucc_ie/Documents/Literature/Comments/"/>
    </mc:Choice>
  </mc:AlternateContent>
  <xr:revisionPtr revIDLastSave="24" documentId="13_ncr:1_{D69C14E6-8715-4F36-947A-03DA5B9C8990}" xr6:coauthVersionLast="46" xr6:coauthVersionMax="47" xr10:uidLastSave="{420927A9-F408-4CB8-8424-F63FFC2269BF}"/>
  <bookViews>
    <workbookView xWindow="22932" yWindow="-108" windowWidth="23256" windowHeight="12576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22" l="1"/>
  <c r="J29" i="21"/>
  <c r="N8" i="20"/>
  <c r="N9" i="20"/>
  <c r="N10" i="20"/>
  <c r="C4" i="20"/>
  <c r="C5" i="20"/>
  <c r="F28" i="22"/>
  <c r="C28" i="22"/>
  <c r="J27" i="22"/>
  <c r="F26" i="22"/>
  <c r="J25" i="22"/>
  <c r="C25" i="22"/>
  <c r="F24" i="22"/>
  <c r="C24" i="22" s="1"/>
  <c r="J23" i="22"/>
  <c r="F22" i="22"/>
  <c r="J21" i="22"/>
  <c r="C21" i="22"/>
  <c r="F20" i="22"/>
  <c r="C20" i="22"/>
  <c r="J19" i="22"/>
  <c r="C19" i="22"/>
  <c r="F18" i="22"/>
  <c r="J17" i="22"/>
  <c r="C17" i="22"/>
  <c r="F16" i="22"/>
  <c r="C16" i="22" s="1"/>
  <c r="J15" i="22"/>
  <c r="C15" i="22"/>
  <c r="F14" i="22"/>
  <c r="J13" i="22"/>
  <c r="C13" i="22"/>
  <c r="F12" i="22"/>
  <c r="C12" i="22" s="1"/>
  <c r="J11" i="22"/>
  <c r="C11" i="22"/>
  <c r="F10" i="22"/>
  <c r="D10" i="22" s="1"/>
  <c r="J9" i="22"/>
  <c r="D9" i="22"/>
  <c r="C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C24" i="21" s="1"/>
  <c r="J23" i="21"/>
  <c r="C23" i="21"/>
  <c r="F22" i="21"/>
  <c r="F20" i="21"/>
  <c r="F18" i="21"/>
  <c r="F16" i="21"/>
  <c r="F14" i="21"/>
  <c r="F12" i="21"/>
  <c r="F10" i="21"/>
  <c r="F8" i="21"/>
  <c r="E8" i="21" s="1"/>
  <c r="C21" i="21"/>
  <c r="C19" i="21"/>
  <c r="J17" i="21"/>
  <c r="C15" i="21"/>
  <c r="J7" i="21"/>
  <c r="H7" i="21"/>
  <c r="G7" i="21"/>
  <c r="D7" i="21"/>
  <c r="C7" i="21"/>
  <c r="M9" i="20"/>
  <c r="C27" i="22" s="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D8" i="20"/>
  <c r="D10" i="21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I8" i="21" l="1"/>
  <c r="F10" i="20"/>
  <c r="D11" i="21"/>
  <c r="D11" i="22"/>
  <c r="F12" i="20"/>
  <c r="G11" i="22"/>
  <c r="H13" i="20"/>
  <c r="I13" i="20" s="1"/>
  <c r="I16" i="22"/>
  <c r="E14" i="20"/>
  <c r="I20" i="21"/>
  <c r="E16" i="21"/>
  <c r="G9" i="21"/>
  <c r="I18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I18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J13" i="20" l="1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tc={662DC0AB-E4DB-4477-93A3-5E8A7C159ADF}</author>
  </authors>
  <commentList>
    <comment ref="N7" authorId="0" shapeId="0" xr:uid="{662DC0AB-E4DB-4477-93A3-5E8A7C159ADF}">
      <text>
        <t>[Threaded comment]
Your version of Excel allows you to read this threaded comment; however, any edits to it will get removed if the file is opened in a newer version of Excel. Learn more: https://go.microsoft.com/fwlink/?linkid=870924
Comment:
    80% reduction by 2050 from 1990 (approx 33Mt) level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<sst xmlns="http://schemas.openxmlformats.org/spreadsheetml/2006/main" count="115" uniqueCount="83">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</sst>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1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4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ur, Ankita" id="{49808C33-4668-4407-9F38-6B0BCA99C60B}" userId="S::agaur@ucc.ie::3580e67a-f771-4f5a-9e69-7c8893871d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7" dT="2021-10-07T20:09:35.87" personId="{49808C33-4668-4407-9F38-6B0BCA99C60B}" id="{662DC0AB-E4DB-4477-93A3-5E8A7C159ADF}">
    <text>80% reduction by 2050 from 1990 (approx 33Mt) level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style="1" customWidth="1"/>
    <col min="2" max="2" width="11.726562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7265625" style="1" bestFit="1" customWidth="1"/>
    <col min="8" max="8" width="5.81640625" style="1" bestFit="1" customWidth="1"/>
    <col min="9" max="9" width="5.453125" style="1" bestFit="1" customWidth="1"/>
    <col min="10" max="11" width="5.7265625" style="1" bestFit="1" customWidth="1"/>
    <col min="12" max="12" width="6.54296875" style="1" bestFit="1" customWidth="1"/>
    <col min="13" max="13" width="6.1796875" style="1" bestFit="1" customWidth="1"/>
    <col min="14" max="14" width="6.7265625" style="1" bestFit="1" customWidth="1"/>
    <col min="15" max="15" width="6.54296875" style="1" bestFit="1" customWidth="1"/>
    <col min="16" max="16" width="7.26953125" style="1" bestFit="1" customWidth="1"/>
    <col min="17" max="17" width="5.7265625" style="1" bestFit="1" customWidth="1"/>
    <col min="18" max="18" width="6.1796875" style="1" bestFit="1" customWidth="1"/>
    <col min="19" max="19" width="5.7265625" style="1" bestFit="1" customWidth="1"/>
    <col min="20" max="20" width="5.54296875" style="1" bestFit="1" customWidth="1"/>
    <col min="21" max="21" width="5.81640625" style="1" bestFit="1" customWidth="1"/>
    <col min="22" max="22" width="6.7265625" style="1" bestFit="1" customWidth="1"/>
    <col min="23" max="23" width="4.81640625" style="1" bestFit="1" customWidth="1"/>
    <col min="24" max="24" width="7.54296875" style="1" customWidth="1"/>
    <col min="25" max="25" width="6.7265625" style="1" bestFit="1" customWidth="1"/>
    <col min="26" max="26" width="6.1796875" style="1" bestFit="1" customWidth="1"/>
    <col min="27" max="28" width="6" style="1" bestFit="1" customWidth="1"/>
    <col min="29" max="29" width="5.7265625" style="1" bestFit="1" customWidth="1"/>
    <col min="30" max="30" width="6.7265625" style="1" bestFit="1" customWidth="1"/>
    <col min="31" max="16384" width="9.1796875" style="1"/>
  </cols>
  <sheetData>
    <row r="3" spans="1:30" x14ac:dyDescent="0.3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5">
      <c r="A4" s="1">
        <v>1</v>
      </c>
    </row>
    <row r="5" spans="1:30" x14ac:dyDescent="0.3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32</v>
      </c>
      <c r="B10" s="4" t="s">
        <v>33</v>
      </c>
    </row>
    <row r="11" spans="1:30" x14ac:dyDescent="0.35">
      <c r="A11" s="5" t="s">
        <v>34</v>
      </c>
      <c r="B11" s="5" t="s">
        <v>26</v>
      </c>
    </row>
    <row r="12" spans="1:30" x14ac:dyDescent="0.35">
      <c r="A12" s="6" t="s">
        <v>35</v>
      </c>
      <c r="B12" s="6" t="s">
        <v>25</v>
      </c>
    </row>
    <row r="13" spans="1:30" x14ac:dyDescent="0.35">
      <c r="A13" s="6" t="s">
        <v>36</v>
      </c>
      <c r="B13" s="6" t="s">
        <v>24</v>
      </c>
    </row>
    <row r="14" spans="1:30" x14ac:dyDescent="0.35">
      <c r="A14" s="6" t="s">
        <v>37</v>
      </c>
      <c r="B14" s="6" t="s">
        <v>23</v>
      </c>
    </row>
    <row r="15" spans="1:30" x14ac:dyDescent="0.35">
      <c r="A15" s="6" t="s">
        <v>38</v>
      </c>
      <c r="B15" s="6" t="s">
        <v>22</v>
      </c>
    </row>
    <row r="16" spans="1:30" x14ac:dyDescent="0.35">
      <c r="A16" s="6" t="s">
        <v>39</v>
      </c>
      <c r="B16" s="6" t="s">
        <v>21</v>
      </c>
    </row>
    <row r="17" spans="1:2" x14ac:dyDescent="0.35">
      <c r="A17" s="6" t="s">
        <v>40</v>
      </c>
      <c r="B17" s="6" t="s">
        <v>20</v>
      </c>
    </row>
    <row r="18" spans="1:2" x14ac:dyDescent="0.35">
      <c r="A18" s="6" t="s">
        <v>41</v>
      </c>
      <c r="B18" s="6" t="s">
        <v>19</v>
      </c>
    </row>
    <row r="19" spans="1:2" x14ac:dyDescent="0.35">
      <c r="A19" s="6" t="s">
        <v>42</v>
      </c>
      <c r="B19" s="6" t="s">
        <v>18</v>
      </c>
    </row>
    <row r="20" spans="1:2" x14ac:dyDescent="0.35">
      <c r="A20" s="6" t="s">
        <v>43</v>
      </c>
      <c r="B20" s="6" t="s">
        <v>17</v>
      </c>
    </row>
    <row r="21" spans="1:2" x14ac:dyDescent="0.35">
      <c r="A21" s="6" t="s">
        <v>44</v>
      </c>
      <c r="B21" s="6" t="s">
        <v>16</v>
      </c>
    </row>
    <row r="22" spans="1:2" x14ac:dyDescent="0.35">
      <c r="A22" s="6" t="s">
        <v>45</v>
      </c>
      <c r="B22" s="6" t="s">
        <v>15</v>
      </c>
    </row>
    <row r="23" spans="1:2" x14ac:dyDescent="0.35">
      <c r="A23" s="6" t="s">
        <v>46</v>
      </c>
      <c r="B23" s="6" t="s">
        <v>14</v>
      </c>
    </row>
    <row r="24" spans="1:2" x14ac:dyDescent="0.35">
      <c r="A24" s="6" t="s">
        <v>47</v>
      </c>
      <c r="B24" s="6" t="s">
        <v>13</v>
      </c>
    </row>
    <row r="25" spans="1:2" x14ac:dyDescent="0.35">
      <c r="A25" s="6" t="s">
        <v>48</v>
      </c>
      <c r="B25" s="6" t="s">
        <v>12</v>
      </c>
    </row>
    <row r="26" spans="1:2" x14ac:dyDescent="0.35">
      <c r="A26" s="6" t="s">
        <v>49</v>
      </c>
      <c r="B26" s="6" t="s">
        <v>11</v>
      </c>
    </row>
    <row r="27" spans="1:2" x14ac:dyDescent="0.35">
      <c r="A27" s="6" t="s">
        <v>50</v>
      </c>
      <c r="B27" s="6" t="s">
        <v>10</v>
      </c>
    </row>
    <row r="28" spans="1:2" x14ac:dyDescent="0.35">
      <c r="A28" s="6" t="s">
        <v>51</v>
      </c>
      <c r="B28" s="6" t="s">
        <v>9</v>
      </c>
    </row>
    <row r="29" spans="1:2" x14ac:dyDescent="0.35">
      <c r="A29" s="6" t="s">
        <v>52</v>
      </c>
      <c r="B29" s="6" t="s">
        <v>8</v>
      </c>
    </row>
    <row r="30" spans="1:2" x14ac:dyDescent="0.35">
      <c r="A30" s="6" t="s">
        <v>53</v>
      </c>
      <c r="B30" s="6" t="s">
        <v>7</v>
      </c>
    </row>
    <row r="31" spans="1:2" x14ac:dyDescent="0.35">
      <c r="A31" s="6" t="s">
        <v>54</v>
      </c>
      <c r="B31" s="6" t="s">
        <v>6</v>
      </c>
    </row>
    <row r="32" spans="1:2" x14ac:dyDescent="0.35">
      <c r="A32" s="6" t="s">
        <v>55</v>
      </c>
      <c r="B32" s="6" t="s">
        <v>5</v>
      </c>
    </row>
    <row r="33" spans="1:2" x14ac:dyDescent="0.35">
      <c r="A33" s="6" t="s">
        <v>56</v>
      </c>
      <c r="B33" s="6" t="s">
        <v>4</v>
      </c>
    </row>
    <row r="34" spans="1:2" x14ac:dyDescent="0.35">
      <c r="A34" s="6" t="s">
        <v>57</v>
      </c>
      <c r="B34" s="6" t="s">
        <v>3</v>
      </c>
    </row>
    <row r="35" spans="1:2" x14ac:dyDescent="0.35">
      <c r="A35" s="6" t="s">
        <v>58</v>
      </c>
      <c r="B35" s="6" t="s">
        <v>2</v>
      </c>
    </row>
    <row r="36" spans="1:2" x14ac:dyDescent="0.35">
      <c r="A36" s="6" t="s">
        <v>59</v>
      </c>
      <c r="B36" s="6" t="s">
        <v>1</v>
      </c>
    </row>
    <row r="37" spans="1:2" x14ac:dyDescent="0.3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opLeftCell="G1" workbookViewId="0">
      <selection activeCell="N17" sqref="N17"/>
    </sheetView>
  </sheetViews>
  <sheetFormatPr defaultColWidth="9.1796875" defaultRowHeight="14.5" x14ac:dyDescent="0.35"/>
  <cols>
    <col min="1" max="1" width="9.1796875" style="8"/>
    <col min="2" max="2" width="14" style="8" bestFit="1" customWidth="1"/>
    <col min="3" max="3" width="21.7265625" style="8" bestFit="1" customWidth="1"/>
    <col min="4" max="13" width="16.453125" style="8" bestFit="1" customWidth="1"/>
    <col min="14" max="14" width="16.453125" style="8" customWidth="1"/>
    <col min="15" max="21" width="9.1796875" style="8"/>
    <col min="22" max="22" width="10.54296875" style="8" bestFit="1" customWidth="1"/>
    <col min="23" max="23" width="12" style="8" bestFit="1" customWidth="1"/>
    <col min="24" max="16384" width="9.1796875" style="8"/>
  </cols>
  <sheetData>
    <row r="1" spans="1:27" x14ac:dyDescent="0.3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3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3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35">
      <c r="A4"/>
      <c r="B4" t="s">
        <v>61</v>
      </c>
      <c r="C4" s="8" t="str">
        <f xml:space="preserve"> _xlfn.TEXTJOIN("_",TRUE,"UC","WAM","CO2","Emissions")</f>
        <v>UC_WAM_CO2_Emissions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35">
      <c r="A5"/>
      <c r="B5" t="s">
        <v>66</v>
      </c>
      <c r="C5" t="str">
        <f xml:space="preserve"> _xlfn.TEXTJOIN(" ",TRUE,"WAM CO2 Emissions Bound")</f>
        <v>WAM CO2 Emissions Bound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3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3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27046</v>
      </c>
      <c r="N7" s="16">
        <v>6589</v>
      </c>
      <c r="O7" s="8">
        <v>5</v>
      </c>
      <c r="S7" s="17"/>
    </row>
    <row r="8" spans="1:27" x14ac:dyDescent="0.3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3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3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35">
      <c r="B11" s="8" t="s">
        <v>74</v>
      </c>
    </row>
    <row r="12" spans="1:27" x14ac:dyDescent="0.3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" si="7">L12</f>
        <v>UP</v>
      </c>
    </row>
    <row r="13" spans="1:27" x14ac:dyDescent="0.3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" si="9">L13</f>
        <v>-1</v>
      </c>
    </row>
    <row r="14" spans="1:27" x14ac:dyDescent="0.3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" si="10">L14</f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3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3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3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topLeftCell="A16" workbookViewId="0">
      <selection activeCell="C29" sqref="C29:J31"/>
    </sheetView>
  </sheetViews>
  <sheetFormatPr defaultColWidth="9.1796875" defaultRowHeight="14.5" x14ac:dyDescent="0.35"/>
  <cols>
    <col min="1" max="1" width="9.1796875" style="8"/>
    <col min="2" max="2" width="28.26953125" style="8" bestFit="1" customWidth="1"/>
    <col min="3" max="3" width="13.54296875" style="8" bestFit="1" customWidth="1"/>
    <col min="4" max="4" width="8.81640625" style="8" bestFit="1" customWidth="1"/>
    <col min="5" max="5" width="16.453125" style="8" bestFit="1" customWidth="1"/>
    <col min="6" max="6" width="5.1796875" style="8" bestFit="1" customWidth="1"/>
    <col min="7" max="7" width="9.1796875" style="8"/>
    <col min="8" max="8" width="12.453125" style="8" bestFit="1" customWidth="1"/>
    <col min="9" max="9" width="8.26953125" style="8" bestFit="1" customWidth="1"/>
    <col min="10" max="10" width="12" style="8" bestFit="1" customWidth="1"/>
    <col min="11" max="11" width="27.81640625" style="8" bestFit="1" customWidth="1"/>
    <col min="12" max="16384" width="9.1796875" style="8"/>
  </cols>
  <sheetData>
    <row r="1" spans="1:11" x14ac:dyDescent="0.35">
      <c r="A1" s="8" t="s">
        <v>64</v>
      </c>
    </row>
    <row r="2" spans="1:11" x14ac:dyDescent="0.35">
      <c r="B2" s="11" t="str">
        <f>"~UC_Sets: R_E: "  &amp; _xlfn.TEXTJOIN(",",TRUE,Regions!C3)</f>
        <v>~UC_Sets: R_E: IE</v>
      </c>
    </row>
    <row r="3" spans="1:11" x14ac:dyDescent="0.35">
      <c r="B3" s="11" t="s">
        <v>73</v>
      </c>
    </row>
    <row r="4" spans="1:11" x14ac:dyDescent="0.35">
      <c r="G4" s="8" t="str">
        <f>IF(RIGHT(B2,1)&lt;&gt;" ","~UC_T","")</f>
        <v>~UC_T</v>
      </c>
    </row>
    <row r="5" spans="1:11" x14ac:dyDescent="0.3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3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35">
      <c r="B7" s="8" t="str">
        <f>VLOOKUP(B$5, config!$B$4:$O$14,2,FALSE) &amp; "_Single"</f>
        <v>UC_WAM_CO2_Emissions_Single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WAM CO2 Emissions Bound - Single</v>
      </c>
    </row>
    <row r="8" spans="1:11" x14ac:dyDescent="0.3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3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3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3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3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3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3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3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3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3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3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3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3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3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3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3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3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3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3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3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27046</v>
      </c>
    </row>
    <row r="28" spans="3:10" x14ac:dyDescent="0.3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35">
      <c r="C29" s="8" t="s">
        <v>76</v>
      </c>
      <c r="D29" s="8" t="s">
        <v>75</v>
      </c>
      <c r="F29" s="8">
        <v>2050</v>
      </c>
      <c r="G29" s="8" t="s">
        <v>68</v>
      </c>
      <c r="H29" s="8">
        <v>1</v>
      </c>
      <c r="J29" s="8">
        <f>VLOOKUP("Value", config!$B$4:$O$14,MATCH($F29,config!$B$6:$O$6,),FALSE)</f>
        <v>6589</v>
      </c>
    </row>
    <row r="30" spans="3:10" x14ac:dyDescent="0.35">
      <c r="C30" s="8" t="s">
        <v>76</v>
      </c>
      <c r="D30" s="8" t="s">
        <v>75</v>
      </c>
      <c r="E30" s="8" t="s">
        <v>78</v>
      </c>
      <c r="F30" s="8">
        <v>2050</v>
      </c>
      <c r="I30" s="8">
        <v>-1</v>
      </c>
    </row>
    <row r="31" spans="3:10" x14ac:dyDescent="0.35">
      <c r="F31" s="8">
        <v>0</v>
      </c>
      <c r="J31" s="8"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tabSelected="1" topLeftCell="A16" workbookViewId="0">
      <selection activeCell="L33" sqref="L33"/>
    </sheetView>
  </sheetViews>
  <sheetFormatPr defaultColWidth="9.1796875" defaultRowHeight="14.5" x14ac:dyDescent="0.35"/>
  <cols>
    <col min="1" max="1" width="9.1796875" style="8"/>
    <col min="2" max="2" width="27.26953125" style="8" customWidth="1"/>
    <col min="3" max="3" width="13.54296875" style="8" bestFit="1" customWidth="1"/>
    <col min="4" max="4" width="8.81640625" style="8" bestFit="1" customWidth="1"/>
    <col min="5" max="5" width="16.453125" style="8" bestFit="1" customWidth="1"/>
    <col min="6" max="6" width="5.1796875" style="8" bestFit="1" customWidth="1"/>
    <col min="7" max="7" width="8.81640625" style="8" bestFit="1" customWidth="1"/>
    <col min="8" max="8" width="12.453125" style="8" bestFit="1" customWidth="1"/>
    <col min="9" max="9" width="8.26953125" style="8" bestFit="1" customWidth="1"/>
    <col min="10" max="10" width="10.7265625" style="8" bestFit="1" customWidth="1"/>
    <col min="11" max="11" width="26.54296875" style="8" bestFit="1" customWidth="1"/>
    <col min="12" max="16384" width="9.1796875" style="8"/>
  </cols>
  <sheetData>
    <row r="1" spans="1:11" x14ac:dyDescent="0.35">
      <c r="A1" s="8" t="s">
        <v>65</v>
      </c>
    </row>
    <row r="2" spans="1:11" x14ac:dyDescent="0.3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35">
      <c r="B3" s="11" t="s">
        <v>73</v>
      </c>
    </row>
    <row r="4" spans="1:11" x14ac:dyDescent="0.35">
      <c r="G4" s="8" t="str">
        <f>IF(RIGHT(B2,1)&lt;&gt;" ","~UC_T","")</f>
        <v>~UC_T</v>
      </c>
    </row>
    <row r="5" spans="1:11" x14ac:dyDescent="0.3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3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35">
      <c r="B7" s="8" t="str">
        <f>VLOOKUP(B$5, config!$B$4:$O$14,2,FALSE) &amp; "_Multi"</f>
        <v>UC_WAM_CO2_Emissions_Multi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WAM CO2 Emissions Bound - Multi</v>
      </c>
    </row>
    <row r="8" spans="1:11" x14ac:dyDescent="0.3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3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3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3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3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3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3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3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3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3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3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3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3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3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3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3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3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3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3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3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27046</v>
      </c>
    </row>
    <row r="28" spans="3:10" x14ac:dyDescent="0.3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35">
      <c r="C29" s="8" t="s">
        <v>76</v>
      </c>
      <c r="D29" s="8" t="s">
        <v>75</v>
      </c>
      <c r="F29" s="8">
        <v>2050</v>
      </c>
      <c r="G29" s="8" t="s">
        <v>68</v>
      </c>
      <c r="H29" s="8">
        <v>1</v>
      </c>
      <c r="J29" s="8">
        <f>VLOOKUP("Value", config!$B$4:$O$14,MATCH($F29,config!$B$6:$O$6,),FALSE)</f>
        <v>6589</v>
      </c>
    </row>
    <row r="30" spans="3:10" x14ac:dyDescent="0.35">
      <c r="C30" s="8" t="s">
        <v>76</v>
      </c>
      <c r="D30" s="8" t="s">
        <v>75</v>
      </c>
      <c r="E30" s="8" t="s">
        <v>78</v>
      </c>
      <c r="F30" s="8">
        <v>2050</v>
      </c>
      <c r="I30" s="8">
        <v>-1</v>
      </c>
    </row>
    <row r="31" spans="3:10" x14ac:dyDescent="0.35">
      <c r="F31" s="8">
        <v>0</v>
      </c>
      <c r="J31" s="8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2021-10-07T21:09:02Z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26470363140106</vt:r8>
  </property>
</Properties>
</file>