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"/>
    </mc:Choice>
  </mc:AlternateContent>
  <xr:revisionPtr revIDLastSave="112" documentId="13_ncr:1_{60EF7EF5-C28F-4074-9F1E-A622DF2D4C53}" xr6:coauthVersionLast="45" xr6:coauthVersionMax="46" xr10:uidLastSave="{BB01CDEB-9CE3-492C-824E-1A25C25E7EA6}"/>
  <bookViews>
    <workbookView xWindow="28680" yWindow="-120" windowWidth="29040" windowHeight="15840" activeTab="2" xr2:uid="{00000000-000D-0000-FFFF-FFFF00000000}"/>
  </bookViews>
  <sheets>
    <sheet name="Regions" sheetId="15" r:id="rId1"/>
    <sheet name="UC_ModalShares_2030" sheetId="1" r:id="rId2"/>
    <sheet name="UC_ModalShares_2050" sheetId="16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7" i="16" l="1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E57" i="16"/>
  <c r="AN55" i="16"/>
  <c r="AM55" i="16"/>
  <c r="AL55" i="16"/>
  <c r="AK55" i="16"/>
  <c r="AJ55" i="16"/>
  <c r="AI55" i="16"/>
  <c r="AH55" i="16"/>
  <c r="AG55" i="16"/>
  <c r="AF55" i="16"/>
  <c r="AE55" i="16"/>
  <c r="AD55" i="16"/>
  <c r="AC55" i="16"/>
  <c r="AB55" i="16"/>
  <c r="AA55" i="16"/>
  <c r="Z55" i="16"/>
  <c r="Y55" i="16"/>
  <c r="X55" i="16"/>
  <c r="W55" i="16"/>
  <c r="V55" i="16"/>
  <c r="U55" i="16"/>
  <c r="T55" i="16"/>
  <c r="S55" i="16"/>
  <c r="R55" i="16"/>
  <c r="Q55" i="16"/>
  <c r="P55" i="16"/>
  <c r="O55" i="16"/>
  <c r="N55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Q53" i="16"/>
  <c r="P53" i="16"/>
  <c r="O53" i="16"/>
  <c r="N53" i="16"/>
  <c r="AN51" i="16"/>
  <c r="AN60" i="16" s="1"/>
  <c r="AM51" i="16"/>
  <c r="AM60" i="16" s="1"/>
  <c r="AL51" i="16"/>
  <c r="AL60" i="16" s="1"/>
  <c r="AK51" i="16"/>
  <c r="AK60" i="16" s="1"/>
  <c r="AJ51" i="16"/>
  <c r="AJ60" i="16" s="1"/>
  <c r="AI51" i="16"/>
  <c r="AI60" i="16" s="1"/>
  <c r="AH51" i="16"/>
  <c r="AH60" i="16" s="1"/>
  <c r="AG51" i="16"/>
  <c r="AG60" i="16" s="1"/>
  <c r="AF51" i="16"/>
  <c r="AF60" i="16" s="1"/>
  <c r="AE51" i="16"/>
  <c r="AE60" i="16" s="1"/>
  <c r="AD51" i="16"/>
  <c r="AD60" i="16" s="1"/>
  <c r="AC51" i="16"/>
  <c r="AC60" i="16" s="1"/>
  <c r="AB51" i="16"/>
  <c r="AB60" i="16" s="1"/>
  <c r="AA51" i="16"/>
  <c r="AA60" i="16" s="1"/>
  <c r="Z51" i="16"/>
  <c r="Z60" i="16" s="1"/>
  <c r="Y51" i="16"/>
  <c r="Y60" i="16" s="1"/>
  <c r="X51" i="16"/>
  <c r="X60" i="16" s="1"/>
  <c r="W51" i="16"/>
  <c r="W60" i="16" s="1"/>
  <c r="V51" i="16"/>
  <c r="V60" i="16" s="1"/>
  <c r="U51" i="16"/>
  <c r="U60" i="16" s="1"/>
  <c r="T51" i="16"/>
  <c r="T60" i="16" s="1"/>
  <c r="S51" i="16"/>
  <c r="S60" i="16" s="1"/>
  <c r="R51" i="16"/>
  <c r="R60" i="16" s="1"/>
  <c r="Q51" i="16"/>
  <c r="Q60" i="16" s="1"/>
  <c r="P51" i="16"/>
  <c r="P60" i="16" s="1"/>
  <c r="O51" i="16"/>
  <c r="O60" i="16" s="1"/>
  <c r="N51" i="16"/>
  <c r="H51" i="16"/>
  <c r="H53" i="16" s="1"/>
  <c r="H55" i="16" s="1"/>
  <c r="H57" i="16" s="1"/>
  <c r="AN50" i="16"/>
  <c r="AM50" i="16"/>
  <c r="AL50" i="16"/>
  <c r="AK50" i="16"/>
  <c r="AJ50" i="16"/>
  <c r="AI50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O50" i="16"/>
  <c r="N50" i="16"/>
  <c r="AL44" i="16"/>
  <c r="AD44" i="16"/>
  <c r="V44" i="16"/>
  <c r="AN41" i="16"/>
  <c r="AM41" i="16"/>
  <c r="AL41" i="16"/>
  <c r="AK41" i="16"/>
  <c r="AJ41" i="16"/>
  <c r="AI41" i="16"/>
  <c r="AH41" i="16"/>
  <c r="AG41" i="16"/>
  <c r="AF41" i="16"/>
  <c r="AE41" i="16"/>
  <c r="AD41" i="16"/>
  <c r="AC41" i="16"/>
  <c r="AB41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O41" i="16"/>
  <c r="N41" i="16"/>
  <c r="AN39" i="16"/>
  <c r="AM39" i="16"/>
  <c r="AL39" i="16"/>
  <c r="AK39" i="16"/>
  <c r="AJ39" i="16"/>
  <c r="AI39" i="16"/>
  <c r="AH39" i="16"/>
  <c r="AG39" i="16"/>
  <c r="AF39" i="16"/>
  <c r="AE39" i="16"/>
  <c r="AD39" i="16"/>
  <c r="AC39" i="16"/>
  <c r="AB39" i="16"/>
  <c r="AA39" i="16"/>
  <c r="Z39" i="16"/>
  <c r="Y39" i="16"/>
  <c r="X39" i="16"/>
  <c r="W39" i="16"/>
  <c r="V39" i="16"/>
  <c r="U39" i="16"/>
  <c r="T39" i="16"/>
  <c r="S39" i="16"/>
  <c r="R39" i="16"/>
  <c r="Q39" i="16"/>
  <c r="P39" i="16"/>
  <c r="O39" i="16"/>
  <c r="N39" i="16"/>
  <c r="AN37" i="16"/>
  <c r="AM37" i="16"/>
  <c r="AL37" i="16"/>
  <c r="AK37" i="16"/>
  <c r="AJ37" i="16"/>
  <c r="AI37" i="16"/>
  <c r="AH37" i="16"/>
  <c r="AG37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M53" i="16" s="1"/>
  <c r="AN35" i="16"/>
  <c r="AM35" i="16"/>
  <c r="AL35" i="16"/>
  <c r="AK35" i="16"/>
  <c r="AJ35" i="16"/>
  <c r="AI35" i="16"/>
  <c r="AI44" i="16" s="1"/>
  <c r="AH35" i="16"/>
  <c r="AG35" i="16"/>
  <c r="AF35" i="16"/>
  <c r="AE35" i="16"/>
  <c r="AD35" i="16"/>
  <c r="AC35" i="16"/>
  <c r="AB35" i="16"/>
  <c r="AA35" i="16"/>
  <c r="AA44" i="16" s="1"/>
  <c r="Z35" i="16"/>
  <c r="Y35" i="16"/>
  <c r="X35" i="16"/>
  <c r="W35" i="16"/>
  <c r="V35" i="16"/>
  <c r="U35" i="16"/>
  <c r="T35" i="16"/>
  <c r="S35" i="16"/>
  <c r="S44" i="16" s="1"/>
  <c r="R35" i="16"/>
  <c r="Q35" i="16"/>
  <c r="P35" i="16"/>
  <c r="O35" i="16"/>
  <c r="N35" i="16"/>
  <c r="AN33" i="16"/>
  <c r="AN44" i="16" s="1"/>
  <c r="AM33" i="16"/>
  <c r="AM44" i="16" s="1"/>
  <c r="AL33" i="16"/>
  <c r="AK33" i="16"/>
  <c r="AK44" i="16" s="1"/>
  <c r="AJ33" i="16"/>
  <c r="AJ44" i="16" s="1"/>
  <c r="AI33" i="16"/>
  <c r="AH33" i="16"/>
  <c r="AH44" i="16" s="1"/>
  <c r="AG33" i="16"/>
  <c r="AG44" i="16" s="1"/>
  <c r="AF33" i="16"/>
  <c r="AF44" i="16" s="1"/>
  <c r="AE33" i="16"/>
  <c r="AE44" i="16" s="1"/>
  <c r="AD33" i="16"/>
  <c r="AC33" i="16"/>
  <c r="AC44" i="16" s="1"/>
  <c r="AB33" i="16"/>
  <c r="AB44" i="16" s="1"/>
  <c r="AA33" i="16"/>
  <c r="Z33" i="16"/>
  <c r="Z44" i="16" s="1"/>
  <c r="Y33" i="16"/>
  <c r="Y44" i="16" s="1"/>
  <c r="X33" i="16"/>
  <c r="X44" i="16" s="1"/>
  <c r="W33" i="16"/>
  <c r="W44" i="16" s="1"/>
  <c r="V33" i="16"/>
  <c r="U33" i="16"/>
  <c r="U44" i="16" s="1"/>
  <c r="T33" i="16"/>
  <c r="T44" i="16" s="1"/>
  <c r="S33" i="16"/>
  <c r="R33" i="16"/>
  <c r="R44" i="16" s="1"/>
  <c r="Q33" i="16"/>
  <c r="Q44" i="16" s="1"/>
  <c r="P33" i="16"/>
  <c r="P44" i="16" s="1"/>
  <c r="O33" i="16"/>
  <c r="O44" i="16" s="1"/>
  <c r="N33" i="16"/>
  <c r="H33" i="16"/>
  <c r="H35" i="16" s="1"/>
  <c r="H37" i="16" s="1"/>
  <c r="H39" i="16" s="1"/>
  <c r="H41" i="16" s="1"/>
  <c r="AN32" i="16"/>
  <c r="AM32" i="16"/>
  <c r="AL32" i="16"/>
  <c r="AK32" i="16"/>
  <c r="AJ32" i="16"/>
  <c r="AI32" i="16"/>
  <c r="AH32" i="16"/>
  <c r="AG32" i="16"/>
  <c r="AF32" i="16"/>
  <c r="AE32" i="16"/>
  <c r="AD32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AH26" i="16"/>
  <c r="Z26" i="16"/>
  <c r="R26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M41" i="16" s="1"/>
  <c r="E23" i="16"/>
  <c r="E41" i="16" s="1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M39" i="16" s="1"/>
  <c r="M55" i="16" s="1"/>
  <c r="E21" i="16"/>
  <c r="E39" i="16" s="1"/>
  <c r="E55" i="16" s="1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E19" i="16"/>
  <c r="E37" i="16" s="1"/>
  <c r="E53" i="16" s="1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M35" i="16" s="1"/>
  <c r="M51" i="16" s="1"/>
  <c r="E17" i="16"/>
  <c r="E35" i="16" s="1"/>
  <c r="E51" i="16" s="1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M33" i="16" s="1"/>
  <c r="E15" i="16"/>
  <c r="E33" i="16" s="1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E13" i="16"/>
  <c r="AN11" i="16"/>
  <c r="AN26" i="16" s="1"/>
  <c r="AM11" i="16"/>
  <c r="AM26" i="16" s="1"/>
  <c r="AL11" i="16"/>
  <c r="AL26" i="16" s="1"/>
  <c r="AK11" i="16"/>
  <c r="AK26" i="16" s="1"/>
  <c r="AJ11" i="16"/>
  <c r="AJ26" i="16" s="1"/>
  <c r="AI11" i="16"/>
  <c r="AI26" i="16" s="1"/>
  <c r="AH11" i="16"/>
  <c r="AG11" i="16"/>
  <c r="AG26" i="16" s="1"/>
  <c r="AF11" i="16"/>
  <c r="AF26" i="16" s="1"/>
  <c r="AE11" i="16"/>
  <c r="AE26" i="16" s="1"/>
  <c r="AD11" i="16"/>
  <c r="AD26" i="16" s="1"/>
  <c r="AC11" i="16"/>
  <c r="AC26" i="16" s="1"/>
  <c r="AB11" i="16"/>
  <c r="AB26" i="16" s="1"/>
  <c r="AA11" i="16"/>
  <c r="AA26" i="16" s="1"/>
  <c r="Z11" i="16"/>
  <c r="Y11" i="16"/>
  <c r="Y26" i="16" s="1"/>
  <c r="X11" i="16"/>
  <c r="X26" i="16" s="1"/>
  <c r="W11" i="16"/>
  <c r="W26" i="16" s="1"/>
  <c r="V11" i="16"/>
  <c r="V26" i="16" s="1"/>
  <c r="U11" i="16"/>
  <c r="U26" i="16" s="1"/>
  <c r="T11" i="16"/>
  <c r="T26" i="16" s="1"/>
  <c r="S11" i="16"/>
  <c r="S26" i="16" s="1"/>
  <c r="R11" i="16"/>
  <c r="Q11" i="16"/>
  <c r="Q26" i="16" s="1"/>
  <c r="P11" i="16"/>
  <c r="P26" i="16" s="1"/>
  <c r="O11" i="16"/>
  <c r="O26" i="16" s="1"/>
  <c r="N11" i="16"/>
  <c r="M11" i="16"/>
  <c r="H11" i="16"/>
  <c r="H13" i="16" s="1"/>
  <c r="H15" i="16" s="1"/>
  <c r="H17" i="16" s="1"/>
  <c r="H19" i="16" s="1"/>
  <c r="H21" i="16" s="1"/>
  <c r="H23" i="16" s="1"/>
  <c r="E11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N60" i="16" l="1"/>
  <c r="N44" i="16"/>
  <c r="N26" i="16"/>
  <c r="AH33" i="1"/>
  <c r="AH15" i="1"/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<sst xmlns="http://schemas.openxmlformats.org/spreadsheetml/2006/main" count="706" uniqueCount="202">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</sst>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</cellStyleXfs>
  <cellXfs count="56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  <xf numFmtId="10" fontId="15" fillId="0" borderId="0" xfId="2" applyNumberFormat="1" applyFont="1" applyFill="1" applyBorder="1"/>
    <xf numFmtId="9" fontId="15" fillId="0" borderId="0" xfId="2" applyNumberFormat="1" applyFont="1" applyFill="1" applyBorder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796875" defaultRowHeight="14.5" x14ac:dyDescent="0.35"/>
  <cols>
    <col min="1" max="1" width="12.1796875" style="5" customWidth="1"/>
    <col min="2" max="2" width="11.7265625" style="5" customWidth="1"/>
    <col min="3" max="3" width="3.1796875" style="5" bestFit="1" customWidth="1"/>
    <col min="4" max="4" width="8.54296875" style="5" bestFit="1" customWidth="1"/>
    <col min="5" max="5" width="6.453125" style="5" bestFit="1" customWidth="1"/>
    <col min="6" max="6" width="4.81640625" style="5" bestFit="1" customWidth="1"/>
    <col min="7" max="7" width="5.7265625" style="5" bestFit="1" customWidth="1"/>
    <col min="8" max="8" width="5.81640625" style="5" bestFit="1" customWidth="1"/>
    <col min="9" max="9" width="5.453125" style="5" bestFit="1" customWidth="1"/>
    <col min="10" max="11" width="5.7265625" style="5" bestFit="1" customWidth="1"/>
    <col min="12" max="12" width="6.54296875" style="5" bestFit="1" customWidth="1"/>
    <col min="13" max="13" width="6.1796875" style="5" bestFit="1" customWidth="1"/>
    <col min="14" max="14" width="6.7265625" style="5" bestFit="1" customWidth="1"/>
    <col min="15" max="15" width="6.54296875" style="5" bestFit="1" customWidth="1"/>
    <col min="16" max="16" width="7.26953125" style="5" bestFit="1" customWidth="1"/>
    <col min="17" max="17" width="5.7265625" style="5" bestFit="1" customWidth="1"/>
    <col min="18" max="18" width="6.1796875" style="5" bestFit="1" customWidth="1"/>
    <col min="19" max="19" width="5.7265625" style="5" bestFit="1" customWidth="1"/>
    <col min="20" max="20" width="5.54296875" style="5" bestFit="1" customWidth="1"/>
    <col min="21" max="21" width="5.81640625" style="5" bestFit="1" customWidth="1"/>
    <col min="22" max="22" width="6.7265625" style="5" bestFit="1" customWidth="1"/>
    <col min="23" max="23" width="4.81640625" style="5" bestFit="1" customWidth="1"/>
    <col min="24" max="24" width="7.54296875" style="5" customWidth="1"/>
    <col min="25" max="25" width="6.7265625" style="5" bestFit="1" customWidth="1"/>
    <col min="26" max="26" width="6.1796875" style="5" bestFit="1" customWidth="1"/>
    <col min="27" max="28" width="6" style="5" bestFit="1" customWidth="1"/>
    <col min="29" max="29" width="5.7265625" style="5" bestFit="1" customWidth="1"/>
    <col min="30" max="30" width="6.7265625" style="5" bestFit="1" customWidth="1"/>
    <col min="31" max="16384" width="9.1796875" style="5"/>
  </cols>
  <sheetData>
    <row r="3" spans="1:30" x14ac:dyDescent="0.35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35">
      <c r="A4" s="5">
        <v>1</v>
      </c>
    </row>
    <row r="5" spans="1:30" x14ac:dyDescent="0.35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35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35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" thickBot="1" x14ac:dyDescent="0.4">
      <c r="A10" s="16" t="s">
        <v>66</v>
      </c>
      <c r="B10" s="16" t="s">
        <v>67</v>
      </c>
    </row>
    <row r="11" spans="1:30" x14ac:dyDescent="0.35">
      <c r="A11" s="17" t="s">
        <v>68</v>
      </c>
      <c r="B11" s="17" t="s">
        <v>39</v>
      </c>
    </row>
    <row r="12" spans="1:30" x14ac:dyDescent="0.35">
      <c r="A12" s="18" t="s">
        <v>69</v>
      </c>
      <c r="B12" s="18" t="s">
        <v>38</v>
      </c>
    </row>
    <row r="13" spans="1:30" x14ac:dyDescent="0.35">
      <c r="A13" s="18" t="s">
        <v>70</v>
      </c>
      <c r="B13" s="18" t="s">
        <v>37</v>
      </c>
    </row>
    <row r="14" spans="1:30" x14ac:dyDescent="0.35">
      <c r="A14" s="18" t="s">
        <v>71</v>
      </c>
      <c r="B14" s="18" t="s">
        <v>36</v>
      </c>
    </row>
    <row r="15" spans="1:30" x14ac:dyDescent="0.35">
      <c r="A15" s="18" t="s">
        <v>72</v>
      </c>
      <c r="B15" s="18" t="s">
        <v>35</v>
      </c>
    </row>
    <row r="16" spans="1:30" x14ac:dyDescent="0.35">
      <c r="A16" s="18" t="s">
        <v>73</v>
      </c>
      <c r="B16" s="18" t="s">
        <v>34</v>
      </c>
    </row>
    <row r="17" spans="1:2" x14ac:dyDescent="0.35">
      <c r="A17" s="18" t="s">
        <v>74</v>
      </c>
      <c r="B17" s="18" t="s">
        <v>33</v>
      </c>
    </row>
    <row r="18" spans="1:2" x14ac:dyDescent="0.35">
      <c r="A18" s="18" t="s">
        <v>75</v>
      </c>
      <c r="B18" s="18" t="s">
        <v>32</v>
      </c>
    </row>
    <row r="19" spans="1:2" x14ac:dyDescent="0.35">
      <c r="A19" s="18" t="s">
        <v>76</v>
      </c>
      <c r="B19" s="18" t="s">
        <v>31</v>
      </c>
    </row>
    <row r="20" spans="1:2" x14ac:dyDescent="0.35">
      <c r="A20" s="18" t="s">
        <v>77</v>
      </c>
      <c r="B20" s="18" t="s">
        <v>30</v>
      </c>
    </row>
    <row r="21" spans="1:2" x14ac:dyDescent="0.35">
      <c r="A21" s="18" t="s">
        <v>78</v>
      </c>
      <c r="B21" s="18" t="s">
        <v>29</v>
      </c>
    </row>
    <row r="22" spans="1:2" x14ac:dyDescent="0.35">
      <c r="A22" s="18" t="s">
        <v>79</v>
      </c>
      <c r="B22" s="18" t="s">
        <v>28</v>
      </c>
    </row>
    <row r="23" spans="1:2" x14ac:dyDescent="0.35">
      <c r="A23" s="18" t="s">
        <v>80</v>
      </c>
      <c r="B23" s="18" t="s">
        <v>27</v>
      </c>
    </row>
    <row r="24" spans="1:2" x14ac:dyDescent="0.35">
      <c r="A24" s="18" t="s">
        <v>81</v>
      </c>
      <c r="B24" s="18" t="s">
        <v>26</v>
      </c>
    </row>
    <row r="25" spans="1:2" x14ac:dyDescent="0.35">
      <c r="A25" s="18" t="s">
        <v>82</v>
      </c>
      <c r="B25" s="18" t="s">
        <v>25</v>
      </c>
    </row>
    <row r="26" spans="1:2" x14ac:dyDescent="0.35">
      <c r="A26" s="18" t="s">
        <v>83</v>
      </c>
      <c r="B26" s="18" t="s">
        <v>24</v>
      </c>
    </row>
    <row r="27" spans="1:2" x14ac:dyDescent="0.35">
      <c r="A27" s="18" t="s">
        <v>84</v>
      </c>
      <c r="B27" s="18" t="s">
        <v>23</v>
      </c>
    </row>
    <row r="28" spans="1:2" x14ac:dyDescent="0.35">
      <c r="A28" s="18" t="s">
        <v>85</v>
      </c>
      <c r="B28" s="18" t="s">
        <v>22</v>
      </c>
    </row>
    <row r="29" spans="1:2" x14ac:dyDescent="0.35">
      <c r="A29" s="18" t="s">
        <v>86</v>
      </c>
      <c r="B29" s="18" t="s">
        <v>21</v>
      </c>
    </row>
    <row r="30" spans="1:2" x14ac:dyDescent="0.35">
      <c r="A30" s="18" t="s">
        <v>87</v>
      </c>
      <c r="B30" s="18" t="s">
        <v>20</v>
      </c>
    </row>
    <row r="31" spans="1:2" x14ac:dyDescent="0.35">
      <c r="A31" s="18" t="s">
        <v>88</v>
      </c>
      <c r="B31" s="18" t="s">
        <v>19</v>
      </c>
    </row>
    <row r="32" spans="1:2" x14ac:dyDescent="0.35">
      <c r="A32" s="18" t="s">
        <v>89</v>
      </c>
      <c r="B32" s="18" t="s">
        <v>18</v>
      </c>
    </row>
    <row r="33" spans="1:2" x14ac:dyDescent="0.35">
      <c r="A33" s="18" t="s">
        <v>90</v>
      </c>
      <c r="B33" s="18" t="s">
        <v>17</v>
      </c>
    </row>
    <row r="34" spans="1:2" x14ac:dyDescent="0.35">
      <c r="A34" s="18" t="s">
        <v>91</v>
      </c>
      <c r="B34" s="18" t="s">
        <v>16</v>
      </c>
    </row>
    <row r="35" spans="1:2" x14ac:dyDescent="0.35">
      <c r="A35" s="18" t="s">
        <v>92</v>
      </c>
      <c r="B35" s="18" t="s">
        <v>15</v>
      </c>
    </row>
    <row r="36" spans="1:2" x14ac:dyDescent="0.35">
      <c r="A36" s="18" t="s">
        <v>93</v>
      </c>
      <c r="B36" s="18" t="s">
        <v>14</v>
      </c>
    </row>
    <row r="37" spans="1:2" x14ac:dyDescent="0.35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topLeftCell="A118" zoomScale="70" zoomScaleNormal="70" workbookViewId="0">
      <selection activeCell="C158" sqref="C158:C165"/>
    </sheetView>
  </sheetViews>
  <sheetFormatPr defaultRowHeight="14.5" x14ac:dyDescent="0.35"/>
  <cols>
    <col min="1" max="1" width="20.1796875" customWidth="1"/>
    <col min="2" max="2" width="13.7265625" customWidth="1"/>
    <col min="3" max="3" width="23.7265625" bestFit="1" customWidth="1"/>
    <col min="4" max="4" width="19.453125" customWidth="1"/>
    <col min="5" max="13" width="10.7265625" bestFit="1" customWidth="1"/>
    <col min="14" max="14" width="11.54296875" customWidth="1"/>
    <col min="15" max="15" width="12.26953125" bestFit="1" customWidth="1"/>
    <col min="16" max="29" width="10.81640625" bestFit="1" customWidth="1"/>
    <col min="30" max="40" width="10.453125" bestFit="1" customWidth="1"/>
  </cols>
  <sheetData>
    <row r="3" spans="2:41" ht="21" x14ac:dyDescent="0.5">
      <c r="C3" s="50" t="s">
        <v>195</v>
      </c>
      <c r="D3" s="49"/>
      <c r="E3" s="49"/>
      <c r="F3" s="53"/>
      <c r="G3" s="53"/>
    </row>
    <row r="6" spans="2:41" x14ac:dyDescent="0.35">
      <c r="B6" t="s">
        <v>12</v>
      </c>
    </row>
    <row r="7" spans="2:41" x14ac:dyDescent="0.35">
      <c r="C7" s="4" t="s">
        <v>60</v>
      </c>
    </row>
    <row r="8" spans="2:41" x14ac:dyDescent="0.35">
      <c r="C8" s="4" t="s">
        <v>10</v>
      </c>
    </row>
    <row r="9" spans="2:41" x14ac:dyDescent="0.35">
      <c r="K9" t="s">
        <v>43</v>
      </c>
    </row>
    <row r="10" spans="2:41" x14ac:dyDescent="0.3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35">
      <c r="C11" t="s">
        <v>59</v>
      </c>
      <c r="E11" t="str">
        <f>C68</f>
        <v>T-WLK_WLK</v>
      </c>
      <c r="H11" t="str">
        <f>E109</f>
        <v>TRAPS</v>
      </c>
      <c r="J11">
        <v>2030</v>
      </c>
      <c r="K11" t="s">
        <v>44</v>
      </c>
      <c r="L11">
        <v>-1</v>
      </c>
      <c r="M11" t="str">
        <f>D116</f>
        <v>Walk</v>
      </c>
      <c r="N11" s="46">
        <f>ROUNDUP(C130,3)</f>
        <v>0.35599999999999998</v>
      </c>
      <c r="O11" s="46">
        <f t="shared" ref="O11:AN11" si="0">ROUNDUP(D130,3)</f>
        <v>0.29599999999999999</v>
      </c>
      <c r="P11" s="46">
        <f t="shared" si="0"/>
        <v>0.35</v>
      </c>
      <c r="Q11" s="46">
        <f t="shared" si="0"/>
        <v>0.314</v>
      </c>
      <c r="R11" s="46">
        <f t="shared" si="0"/>
        <v>0.30099999999999999</v>
      </c>
      <c r="S11" s="46">
        <f t="shared" si="0"/>
        <v>0.32600000000000001</v>
      </c>
      <c r="T11" s="46">
        <f t="shared" si="0"/>
        <v>0.313</v>
      </c>
      <c r="U11" s="46">
        <f t="shared" si="0"/>
        <v>0.34499999999999997</v>
      </c>
      <c r="V11" s="46">
        <f t="shared" si="0"/>
        <v>0.317</v>
      </c>
      <c r="W11" s="46">
        <f t="shared" si="0"/>
        <v>0.30599999999999999</v>
      </c>
      <c r="X11" s="46">
        <f t="shared" si="0"/>
        <v>0.307</v>
      </c>
      <c r="Y11" s="46">
        <f t="shared" si="0"/>
        <v>0.29799999999999999</v>
      </c>
      <c r="Z11" s="46">
        <f t="shared" si="0"/>
        <v>0.32</v>
      </c>
      <c r="AA11" s="46">
        <f t="shared" si="0"/>
        <v>0.30399999999999999</v>
      </c>
      <c r="AB11" s="46">
        <f t="shared" si="0"/>
        <v>0.32800000000000001</v>
      </c>
      <c r="AC11" s="46">
        <f t="shared" si="0"/>
        <v>0.29199999999999998</v>
      </c>
      <c r="AD11" s="46">
        <f t="shared" si="0"/>
        <v>0.32300000000000001</v>
      </c>
      <c r="AE11" s="46">
        <f t="shared" si="0"/>
        <v>0.28999999999999998</v>
      </c>
      <c r="AF11" s="46">
        <f t="shared" si="0"/>
        <v>0.318</v>
      </c>
      <c r="AG11" s="46">
        <f t="shared" si="0"/>
        <v>0.316</v>
      </c>
      <c r="AH11" s="46">
        <f t="shared" si="0"/>
        <v>0.30499999999999999</v>
      </c>
      <c r="AI11" s="46">
        <f t="shared" si="0"/>
        <v>0.29799999999999999</v>
      </c>
      <c r="AJ11" s="46">
        <f t="shared" si="0"/>
        <v>0.28200000000000003</v>
      </c>
      <c r="AK11" s="46">
        <f t="shared" si="0"/>
        <v>0.32500000000000001</v>
      </c>
      <c r="AL11" s="46">
        <f t="shared" si="0"/>
        <v>0.33800000000000002</v>
      </c>
      <c r="AM11" s="46">
        <f t="shared" si="0"/>
        <v>0.36399999999999999</v>
      </c>
      <c r="AN11" s="46">
        <f t="shared" si="0"/>
        <v>0.29299999999999998</v>
      </c>
      <c r="AO11" s="9">
        <v>0</v>
      </c>
    </row>
    <row r="12" spans="2:41" x14ac:dyDescent="0.35">
      <c r="J12">
        <v>0</v>
      </c>
      <c r="K12" t="s">
        <v>44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>
        <v>5</v>
      </c>
    </row>
    <row r="13" spans="2:41" x14ac:dyDescent="0.35">
      <c r="C13" t="s">
        <v>45</v>
      </c>
      <c r="E13" t="str">
        <f>C69</f>
        <v>T-CYC_CYC</v>
      </c>
      <c r="H13" t="str">
        <f>H11</f>
        <v>TRAPS</v>
      </c>
      <c r="J13" s="52">
        <v>2030</v>
      </c>
      <c r="K13" t="s">
        <v>44</v>
      </c>
      <c r="L13">
        <v>-1</v>
      </c>
      <c r="M13" s="5" t="str">
        <f>D117</f>
        <v>Bike</v>
      </c>
      <c r="N13" s="46">
        <f>ROUNDUP(C131,3)</f>
        <v>0.1</v>
      </c>
      <c r="O13" s="46">
        <f t="shared" ref="O13:AN13" si="1">ROUNDUP(D131,3)</f>
        <v>0.05</v>
      </c>
      <c r="P13" s="46">
        <f t="shared" si="1"/>
        <v>5.9000000000000004E-2</v>
      </c>
      <c r="Q13" s="46">
        <f t="shared" si="1"/>
        <v>5.2999999999999999E-2</v>
      </c>
      <c r="R13" s="46">
        <f t="shared" si="1"/>
        <v>5.1000000000000004E-2</v>
      </c>
      <c r="S13" s="46">
        <f t="shared" si="1"/>
        <v>5.5E-2</v>
      </c>
      <c r="T13" s="46">
        <f t="shared" si="1"/>
        <v>5.2999999999999999E-2</v>
      </c>
      <c r="U13" s="46">
        <f t="shared" si="1"/>
        <v>5.8000000000000003E-2</v>
      </c>
      <c r="V13" s="46">
        <f t="shared" si="1"/>
        <v>5.2999999999999999E-2</v>
      </c>
      <c r="W13" s="46">
        <f t="shared" si="1"/>
        <v>5.1000000000000004E-2</v>
      </c>
      <c r="X13" s="46">
        <f t="shared" si="1"/>
        <v>5.1999999999999998E-2</v>
      </c>
      <c r="Y13" s="46">
        <f t="shared" si="1"/>
        <v>0.05</v>
      </c>
      <c r="Z13" s="46">
        <f t="shared" si="1"/>
        <v>5.3999999999999999E-2</v>
      </c>
      <c r="AA13" s="46">
        <f t="shared" si="1"/>
        <v>5.1000000000000004E-2</v>
      </c>
      <c r="AB13" s="46">
        <f t="shared" si="1"/>
        <v>5.5E-2</v>
      </c>
      <c r="AC13" s="46">
        <f t="shared" si="1"/>
        <v>4.9000000000000002E-2</v>
      </c>
      <c r="AD13" s="46">
        <f t="shared" si="1"/>
        <v>5.3999999999999999E-2</v>
      </c>
      <c r="AE13" s="46">
        <f t="shared" si="1"/>
        <v>4.9000000000000002E-2</v>
      </c>
      <c r="AF13" s="46">
        <f t="shared" si="1"/>
        <v>5.2999999999999999E-2</v>
      </c>
      <c r="AG13" s="46">
        <f t="shared" si="1"/>
        <v>5.2999999999999999E-2</v>
      </c>
      <c r="AH13" s="46">
        <f t="shared" si="1"/>
        <v>5.1000000000000004E-2</v>
      </c>
      <c r="AI13" s="46">
        <f t="shared" si="1"/>
        <v>0.05</v>
      </c>
      <c r="AJ13" s="46">
        <f t="shared" si="1"/>
        <v>4.7E-2</v>
      </c>
      <c r="AK13" s="46">
        <f t="shared" si="1"/>
        <v>5.5E-2</v>
      </c>
      <c r="AL13" s="46">
        <f t="shared" si="1"/>
        <v>5.7000000000000002E-2</v>
      </c>
      <c r="AM13" s="46">
        <f t="shared" si="1"/>
        <v>6.0999999999999999E-2</v>
      </c>
      <c r="AN13" s="46">
        <f t="shared" si="1"/>
        <v>4.9000000000000002E-2</v>
      </c>
      <c r="AO13" s="9">
        <v>0</v>
      </c>
    </row>
    <row r="14" spans="2:41" x14ac:dyDescent="0.35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35">
      <c r="C15" t="s">
        <v>46</v>
      </c>
      <c r="E15" t="str">
        <f>LEFT(C71,5)&amp;"*"</f>
        <v>T-MOT*</v>
      </c>
      <c r="H15" t="str">
        <f>H13</f>
        <v>TRAPS</v>
      </c>
      <c r="J15" s="52">
        <v>2030</v>
      </c>
      <c r="K15" t="s">
        <v>44</v>
      </c>
      <c r="L15">
        <v>-1</v>
      </c>
      <c r="M15" s="5" t="str">
        <f>D118</f>
        <v>2-wheelers</v>
      </c>
      <c r="N15" s="45">
        <f>ROUNDUP(C132,4)</f>
        <v>0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6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35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35">
      <c r="C17" t="s">
        <v>47</v>
      </c>
      <c r="E17" s="5" t="str">
        <f>LEFT(C73,5)&amp;"*"</f>
        <v>T-CAR*</v>
      </c>
      <c r="H17" t="str">
        <f>H15</f>
        <v>TRAPS</v>
      </c>
      <c r="J17" s="52">
        <v>2030</v>
      </c>
      <c r="K17" t="s">
        <v>44</v>
      </c>
      <c r="L17">
        <v>-1</v>
      </c>
      <c r="M17" s="5" t="str">
        <f>D119</f>
        <v>LDV</v>
      </c>
      <c r="N17" s="44">
        <f>ROUNDUP(C133,3)</f>
        <v>0.36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35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35">
      <c r="C19" t="s">
        <v>48</v>
      </c>
      <c r="E19" s="5" t="str">
        <f>LEFT(C83,5)&amp;"*"</f>
        <v>T-TAX*</v>
      </c>
      <c r="H19" t="str">
        <f>H17</f>
        <v>TRAPS</v>
      </c>
      <c r="J19" s="52">
        <v>2030</v>
      </c>
      <c r="K19" t="s">
        <v>44</v>
      </c>
      <c r="L19">
        <v>-1</v>
      </c>
      <c r="M19" s="5" t="str">
        <f>D120</f>
        <v>Taxis</v>
      </c>
      <c r="N19" s="44">
        <f>ROUNDUP(C134,3)</f>
        <v>0.04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35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35">
      <c r="C21" t="s">
        <v>49</v>
      </c>
      <c r="E21" s="5" t="str">
        <f>LEFT(C87,5)&amp;"*"</f>
        <v>T-BUS*</v>
      </c>
      <c r="H21" t="str">
        <f>H19</f>
        <v>TRAPS</v>
      </c>
      <c r="J21" s="52">
        <v>2030</v>
      </c>
      <c r="K21" t="s">
        <v>44</v>
      </c>
      <c r="L21">
        <v>-1</v>
      </c>
      <c r="M21" s="5" t="str">
        <f>D121</f>
        <v>BUS</v>
      </c>
      <c r="N21" s="44">
        <f>ROUNDUP(C135,3)</f>
        <v>0.13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35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3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52">
        <v>2030</v>
      </c>
      <c r="K23" s="12" t="s">
        <v>44</v>
      </c>
      <c r="L23" s="12">
        <v>-1</v>
      </c>
      <c r="M23" s="12" t="str">
        <f>D122</f>
        <v>Light rail (LUAS)</v>
      </c>
      <c r="N23" s="48">
        <f>ROUNDUP(C136,3)</f>
        <v>1.7000000000000001E-2</v>
      </c>
      <c r="O23" s="48">
        <f t="shared" ref="O23:AN23" si="6">ROUNDUP(D136,3)</f>
        <v>0</v>
      </c>
      <c r="P23" s="48">
        <f t="shared" si="6"/>
        <v>3.0000000000000002E-2</v>
      </c>
      <c r="Q23" s="48">
        <f t="shared" si="6"/>
        <v>0</v>
      </c>
      <c r="R23" s="48">
        <f t="shared" si="6"/>
        <v>0</v>
      </c>
      <c r="S23" s="48">
        <f t="shared" si="6"/>
        <v>0</v>
      </c>
      <c r="T23" s="48">
        <f t="shared" si="6"/>
        <v>0</v>
      </c>
      <c r="U23" s="48">
        <f t="shared" si="6"/>
        <v>0</v>
      </c>
      <c r="V23" s="48">
        <f t="shared" si="6"/>
        <v>0</v>
      </c>
      <c r="W23" s="48">
        <f t="shared" si="6"/>
        <v>0</v>
      </c>
      <c r="X23" s="48">
        <f t="shared" si="6"/>
        <v>0</v>
      </c>
      <c r="Y23" s="48">
        <f t="shared" si="6"/>
        <v>0</v>
      </c>
      <c r="Z23" s="48">
        <f t="shared" si="6"/>
        <v>0</v>
      </c>
      <c r="AA23" s="48">
        <f t="shared" si="6"/>
        <v>0</v>
      </c>
      <c r="AB23" s="48">
        <f t="shared" si="6"/>
        <v>0</v>
      </c>
      <c r="AC23" s="48">
        <f t="shared" si="6"/>
        <v>0</v>
      </c>
      <c r="AD23" s="48">
        <f t="shared" si="6"/>
        <v>0</v>
      </c>
      <c r="AE23" s="48">
        <f t="shared" si="6"/>
        <v>0</v>
      </c>
      <c r="AF23" s="48">
        <f t="shared" si="6"/>
        <v>0</v>
      </c>
      <c r="AG23" s="48">
        <f t="shared" si="6"/>
        <v>0</v>
      </c>
      <c r="AH23" s="48">
        <f t="shared" si="6"/>
        <v>0</v>
      </c>
      <c r="AI23" s="48">
        <f t="shared" si="6"/>
        <v>0</v>
      </c>
      <c r="AJ23" s="48">
        <f t="shared" si="6"/>
        <v>0</v>
      </c>
      <c r="AK23" s="48">
        <f t="shared" si="6"/>
        <v>0</v>
      </c>
      <c r="AL23" s="48">
        <f t="shared" si="6"/>
        <v>0</v>
      </c>
      <c r="AM23" s="48">
        <f t="shared" si="6"/>
        <v>0</v>
      </c>
      <c r="AN23" s="48">
        <f t="shared" si="6"/>
        <v>0</v>
      </c>
      <c r="AO23" s="13">
        <v>0</v>
      </c>
    </row>
    <row r="24" spans="3:41" x14ac:dyDescent="0.3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35">
      <c r="N25" s="9"/>
    </row>
    <row r="26" spans="3:41" x14ac:dyDescent="0.35">
      <c r="M26" t="s">
        <v>190</v>
      </c>
      <c r="N26" s="45">
        <f t="shared" ref="N26:AN26" si="7">SUM(N11:N24)</f>
        <v>1.0029999999999999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35">
      <c r="C29" s="4"/>
    </row>
    <row r="30" spans="3:41" x14ac:dyDescent="0.35">
      <c r="C30" s="4"/>
    </row>
    <row r="31" spans="3:41" x14ac:dyDescent="0.35">
      <c r="K31" t="s">
        <v>43</v>
      </c>
    </row>
    <row r="32" spans="3:41" x14ac:dyDescent="0.3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35">
      <c r="C33" t="s">
        <v>50</v>
      </c>
      <c r="E33" t="str">
        <f>E15</f>
        <v>T-MOT*</v>
      </c>
      <c r="H33" t="str">
        <f>E110</f>
        <v>TRAPM</v>
      </c>
      <c r="J33" s="52">
        <v>2030</v>
      </c>
      <c r="K33" t="s">
        <v>44</v>
      </c>
      <c r="L33">
        <v>-1</v>
      </c>
      <c r="M33" t="str">
        <f>M15</f>
        <v>2-wheelers</v>
      </c>
      <c r="N33" s="45">
        <f>ROUNDUP(C146,4)</f>
        <v>0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35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35">
      <c r="C35" t="s">
        <v>51</v>
      </c>
      <c r="E35" t="str">
        <f>E17</f>
        <v>T-CAR*</v>
      </c>
      <c r="H35" t="str">
        <f>H33</f>
        <v>TRAPM</v>
      </c>
      <c r="J35" s="52">
        <v>2030</v>
      </c>
      <c r="K35" t="s">
        <v>44</v>
      </c>
      <c r="L35">
        <v>-1</v>
      </c>
      <c r="M35" t="str">
        <f>M17</f>
        <v>LDV</v>
      </c>
      <c r="N35" s="44">
        <f>ROUNDUP(C147,3)</f>
        <v>0.74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35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35">
      <c r="C37" t="s">
        <v>52</v>
      </c>
      <c r="E37" t="str">
        <f>E19</f>
        <v>T-TAX*</v>
      </c>
      <c r="H37" t="str">
        <f>H35</f>
        <v>TRAPM</v>
      </c>
      <c r="J37" s="52">
        <v>2030</v>
      </c>
      <c r="K37" t="s">
        <v>44</v>
      </c>
      <c r="L37">
        <v>-1</v>
      </c>
      <c r="M37" t="str">
        <f>M19</f>
        <v>Taxis</v>
      </c>
      <c r="N37" s="44">
        <f>ROUNDUP(C148,3)</f>
        <v>0.05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35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" customHeight="1" x14ac:dyDescent="0.35">
      <c r="C39" t="s">
        <v>53</v>
      </c>
      <c r="E39" t="str">
        <f>E21</f>
        <v>T-BUS*</v>
      </c>
      <c r="H39" t="str">
        <f>H37</f>
        <v>TRAPM</v>
      </c>
      <c r="J39" s="52">
        <v>2030</v>
      </c>
      <c r="K39" t="s">
        <v>44</v>
      </c>
      <c r="L39">
        <v>-1</v>
      </c>
      <c r="M39" t="str">
        <f>M21</f>
        <v>BUS</v>
      </c>
      <c r="N39" s="44">
        <f>ROUNDUP(C149,3)</f>
        <v>0.18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35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35">
      <c r="C41" s="12" t="s">
        <v>189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52">
        <v>2030</v>
      </c>
      <c r="K41" s="12" t="s">
        <v>44</v>
      </c>
      <c r="L41" s="12">
        <v>-1</v>
      </c>
      <c r="M41" s="12" t="str">
        <f>M23</f>
        <v>Light rail (LUAS)</v>
      </c>
      <c r="N41" s="48">
        <f>ROUNDUP(C150,3)</f>
        <v>7.0000000000000001E-3</v>
      </c>
      <c r="O41" s="48">
        <f t="shared" ref="O41:AN41" si="12">ROUNDUP(D150,3)</f>
        <v>0</v>
      </c>
      <c r="P41" s="48">
        <f t="shared" si="12"/>
        <v>2.7E-2</v>
      </c>
      <c r="Q41" s="48">
        <f t="shared" si="12"/>
        <v>0</v>
      </c>
      <c r="R41" s="48">
        <f t="shared" si="12"/>
        <v>0</v>
      </c>
      <c r="S41" s="48">
        <f t="shared" si="12"/>
        <v>0</v>
      </c>
      <c r="T41" s="48">
        <f t="shared" si="12"/>
        <v>0</v>
      </c>
      <c r="U41" s="48">
        <f t="shared" si="12"/>
        <v>0</v>
      </c>
      <c r="V41" s="48">
        <f t="shared" si="12"/>
        <v>0</v>
      </c>
      <c r="W41" s="48">
        <f t="shared" si="12"/>
        <v>0</v>
      </c>
      <c r="X41" s="48">
        <f t="shared" si="12"/>
        <v>0</v>
      </c>
      <c r="Y41" s="48">
        <f t="shared" si="12"/>
        <v>0</v>
      </c>
      <c r="Z41" s="48">
        <f t="shared" si="12"/>
        <v>0</v>
      </c>
      <c r="AA41" s="48">
        <f t="shared" si="12"/>
        <v>0</v>
      </c>
      <c r="AB41" s="48">
        <f t="shared" si="12"/>
        <v>0</v>
      </c>
      <c r="AC41" s="48">
        <f t="shared" si="12"/>
        <v>0</v>
      </c>
      <c r="AD41" s="48">
        <f t="shared" si="12"/>
        <v>0</v>
      </c>
      <c r="AE41" s="48">
        <f t="shared" si="12"/>
        <v>0</v>
      </c>
      <c r="AF41" s="48">
        <f t="shared" si="12"/>
        <v>0</v>
      </c>
      <c r="AG41" s="48">
        <f t="shared" si="12"/>
        <v>0</v>
      </c>
      <c r="AH41" s="48">
        <f t="shared" si="12"/>
        <v>0</v>
      </c>
      <c r="AI41" s="48">
        <f t="shared" si="12"/>
        <v>0</v>
      </c>
      <c r="AJ41" s="48">
        <f t="shared" si="12"/>
        <v>0</v>
      </c>
      <c r="AK41" s="48">
        <f t="shared" si="12"/>
        <v>0</v>
      </c>
      <c r="AL41" s="48">
        <f t="shared" si="12"/>
        <v>0</v>
      </c>
      <c r="AM41" s="48">
        <f t="shared" si="12"/>
        <v>0</v>
      </c>
      <c r="AN41" s="48">
        <f t="shared" si="12"/>
        <v>0</v>
      </c>
      <c r="AO41" s="13">
        <v>0</v>
      </c>
    </row>
    <row r="42" spans="3:41" x14ac:dyDescent="0.3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35">
      <c r="M44" s="5" t="s">
        <v>190</v>
      </c>
      <c r="N44" s="45">
        <f t="shared" ref="N44:AN44" si="13">SUM(N33:N42)</f>
        <v>0.97699999999999998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35">
      <c r="C47" s="4"/>
    </row>
    <row r="48" spans="3:41" x14ac:dyDescent="0.35">
      <c r="C48" s="4"/>
    </row>
    <row r="49" spans="3:41" x14ac:dyDescent="0.3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3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3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 s="52">
        <v>2030</v>
      </c>
      <c r="K51" t="s">
        <v>44</v>
      </c>
      <c r="L51" s="12">
        <v>-1</v>
      </c>
      <c r="M51" s="12" t="str">
        <f>M35</f>
        <v>LDV</v>
      </c>
      <c r="N51" s="48">
        <f>ROUNDUP(C161,3)</f>
        <v>0.72</v>
      </c>
      <c r="O51" s="48">
        <f t="shared" ref="O51:AN51" si="14">ROUNDUP(D161,3)</f>
        <v>0.79100000000000004</v>
      </c>
      <c r="P51" s="48">
        <f t="shared" si="14"/>
        <v>0.63900000000000001</v>
      </c>
      <c r="Q51" s="48">
        <f t="shared" si="14"/>
        <v>0.75600000000000001</v>
      </c>
      <c r="R51" s="48">
        <f t="shared" si="14"/>
        <v>0.71399999999999997</v>
      </c>
      <c r="S51" s="48">
        <f t="shared" si="14"/>
        <v>0.78200000000000003</v>
      </c>
      <c r="T51" s="48">
        <f t="shared" si="14"/>
        <v>0.76700000000000002</v>
      </c>
      <c r="U51" s="48">
        <f t="shared" si="14"/>
        <v>0.749</v>
      </c>
      <c r="V51" s="48">
        <f t="shared" si="14"/>
        <v>0.78700000000000003</v>
      </c>
      <c r="W51" s="48">
        <f t="shared" si="14"/>
        <v>0.746</v>
      </c>
      <c r="X51" s="48">
        <f t="shared" si="14"/>
        <v>0.80200000000000005</v>
      </c>
      <c r="Y51" s="48">
        <f t="shared" si="14"/>
        <v>0.79600000000000004</v>
      </c>
      <c r="Z51" s="48">
        <f t="shared" si="14"/>
        <v>0.78</v>
      </c>
      <c r="AA51" s="48">
        <f t="shared" si="14"/>
        <v>0.80200000000000005</v>
      </c>
      <c r="AB51" s="48">
        <f t="shared" si="14"/>
        <v>0.78900000000000003</v>
      </c>
      <c r="AC51" s="48">
        <f t="shared" si="14"/>
        <v>0.70599999999999996</v>
      </c>
      <c r="AD51" s="48">
        <f t="shared" si="14"/>
        <v>0.78800000000000003</v>
      </c>
      <c r="AE51" s="48">
        <f t="shared" si="14"/>
        <v>0.78</v>
      </c>
      <c r="AF51" s="48">
        <f t="shared" si="14"/>
        <v>0.80500000000000005</v>
      </c>
      <c r="AG51" s="48">
        <f t="shared" si="14"/>
        <v>0.746</v>
      </c>
      <c r="AH51" s="48">
        <f t="shared" si="14"/>
        <v>0.79600000000000004</v>
      </c>
      <c r="AI51" s="48">
        <f t="shared" si="14"/>
        <v>0.73799999999999999</v>
      </c>
      <c r="AJ51" s="48">
        <f t="shared" si="14"/>
        <v>0.81899999999999995</v>
      </c>
      <c r="AK51" s="48">
        <f t="shared" si="14"/>
        <v>0.78</v>
      </c>
      <c r="AL51" s="48">
        <f t="shared" si="14"/>
        <v>0.85199999999999998</v>
      </c>
      <c r="AM51" s="48">
        <f t="shared" si="14"/>
        <v>0.88100000000000001</v>
      </c>
      <c r="AN51" s="48">
        <f t="shared" si="14"/>
        <v>0.64300000000000002</v>
      </c>
      <c r="AO51" s="13">
        <v>0</v>
      </c>
    </row>
    <row r="52" spans="3:41" x14ac:dyDescent="0.35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3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 s="52">
        <v>2030</v>
      </c>
      <c r="K53" t="s">
        <v>44</v>
      </c>
      <c r="L53" s="12">
        <v>-1</v>
      </c>
      <c r="M53" s="12" t="str">
        <f>M37</f>
        <v>Taxis</v>
      </c>
      <c r="N53" s="48">
        <f>ROUNDUP(C162,3)</f>
        <v>0.02</v>
      </c>
      <c r="O53" s="48">
        <f t="shared" ref="O53:AN53" si="15">ROUNDUP(D162,3)</f>
        <v>6.0000000000000001E-3</v>
      </c>
      <c r="P53" s="48">
        <f t="shared" si="15"/>
        <v>2.6000000000000002E-2</v>
      </c>
      <c r="Q53" s="48">
        <f t="shared" si="15"/>
        <v>1.0999999999999999E-2</v>
      </c>
      <c r="R53" s="48">
        <f t="shared" si="15"/>
        <v>6.0000000000000001E-3</v>
      </c>
      <c r="S53" s="48">
        <f t="shared" si="15"/>
        <v>8.0000000000000002E-3</v>
      </c>
      <c r="T53" s="48">
        <f t="shared" si="15"/>
        <v>7.0000000000000001E-3</v>
      </c>
      <c r="U53" s="48">
        <f t="shared" si="15"/>
        <v>1.4999999999999999E-2</v>
      </c>
      <c r="V53" s="48">
        <f t="shared" si="15"/>
        <v>1.4999999999999999E-2</v>
      </c>
      <c r="W53" s="48">
        <f t="shared" si="15"/>
        <v>5.0000000000000001E-3</v>
      </c>
      <c r="X53" s="48">
        <f t="shared" si="15"/>
        <v>9.0000000000000011E-3</v>
      </c>
      <c r="Y53" s="48">
        <f t="shared" si="15"/>
        <v>5.0000000000000001E-3</v>
      </c>
      <c r="Z53" s="48">
        <f t="shared" si="15"/>
        <v>7.0000000000000001E-3</v>
      </c>
      <c r="AA53" s="48">
        <f t="shared" si="15"/>
        <v>8.0000000000000002E-3</v>
      </c>
      <c r="AB53" s="48">
        <f t="shared" si="15"/>
        <v>9.9999999999999985E-3</v>
      </c>
      <c r="AC53" s="48">
        <f t="shared" si="15"/>
        <v>7.0000000000000001E-3</v>
      </c>
      <c r="AD53" s="48">
        <f t="shared" si="15"/>
        <v>9.9999999999999985E-3</v>
      </c>
      <c r="AE53" s="48">
        <f t="shared" si="15"/>
        <v>4.0000000000000001E-3</v>
      </c>
      <c r="AF53" s="48">
        <f t="shared" si="15"/>
        <v>7.0000000000000001E-3</v>
      </c>
      <c r="AG53" s="48">
        <f t="shared" si="15"/>
        <v>9.9999999999999985E-3</v>
      </c>
      <c r="AH53" s="48">
        <f t="shared" si="15"/>
        <v>6.0000000000000001E-3</v>
      </c>
      <c r="AI53" s="48">
        <f t="shared" si="15"/>
        <v>6.0000000000000001E-3</v>
      </c>
      <c r="AJ53" s="48">
        <f t="shared" si="15"/>
        <v>5.0000000000000001E-3</v>
      </c>
      <c r="AK53" s="48">
        <f t="shared" si="15"/>
        <v>7.0000000000000001E-3</v>
      </c>
      <c r="AL53" s="48">
        <f t="shared" si="15"/>
        <v>7.0000000000000001E-3</v>
      </c>
      <c r="AM53" s="48">
        <f t="shared" si="15"/>
        <v>8.0000000000000002E-3</v>
      </c>
      <c r="AN53" s="48">
        <f t="shared" si="15"/>
        <v>3.0000000000000001E-3</v>
      </c>
      <c r="AO53" s="13">
        <v>0</v>
      </c>
    </row>
    <row r="54" spans="3:41" x14ac:dyDescent="0.35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3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 s="52">
        <v>2030</v>
      </c>
      <c r="K55" t="s">
        <v>44</v>
      </c>
      <c r="L55" s="12">
        <v>-1</v>
      </c>
      <c r="M55" s="12" t="str">
        <f>M39</f>
        <v>BUS</v>
      </c>
      <c r="N55" s="48">
        <f>ROUNDUP(C163,3)</f>
        <v>0.18</v>
      </c>
      <c r="O55" s="48">
        <f t="shared" ref="O55:AN55" si="16">ROUNDUP(D163,3)</f>
        <v>0.13200000000000001</v>
      </c>
      <c r="P55" s="48">
        <f t="shared" si="16"/>
        <v>0.24</v>
      </c>
      <c r="Q55" s="48">
        <f t="shared" si="16"/>
        <v>0.155</v>
      </c>
      <c r="R55" s="48">
        <f t="shared" si="16"/>
        <v>0.20899999999999999</v>
      </c>
      <c r="S55" s="48">
        <f t="shared" si="16"/>
        <v>0.128</v>
      </c>
      <c r="T55" s="48">
        <f t="shared" si="16"/>
        <v>0.14899999999999999</v>
      </c>
      <c r="U55" s="48">
        <f t="shared" si="16"/>
        <v>0.14599999999999999</v>
      </c>
      <c r="V55" s="48">
        <f t="shared" si="16"/>
        <v>0.11800000000000001</v>
      </c>
      <c r="W55" s="48">
        <f t="shared" si="16"/>
        <v>0.17399999999999999</v>
      </c>
      <c r="X55" s="48">
        <f t="shared" si="16"/>
        <v>0.112</v>
      </c>
      <c r="Y55" s="48">
        <f t="shared" si="16"/>
        <v>0.126</v>
      </c>
      <c r="Z55" s="48">
        <f t="shared" si="16"/>
        <v>0.13300000000000001</v>
      </c>
      <c r="AA55" s="48">
        <f t="shared" si="16"/>
        <v>0.115</v>
      </c>
      <c r="AB55" s="48">
        <f t="shared" si="16"/>
        <v>0.11700000000000001</v>
      </c>
      <c r="AC55" s="48">
        <f t="shared" si="16"/>
        <v>0.218</v>
      </c>
      <c r="AD55" s="48">
        <f t="shared" si="16"/>
        <v>0.121</v>
      </c>
      <c r="AE55" s="48">
        <f t="shared" si="16"/>
        <v>0.14699999999999999</v>
      </c>
      <c r="AF55" s="48">
        <f t="shared" si="16"/>
        <v>0.108</v>
      </c>
      <c r="AG55" s="48">
        <f t="shared" si="16"/>
        <v>0.16600000000000001</v>
      </c>
      <c r="AH55" s="48">
        <f t="shared" si="16"/>
        <v>0.123</v>
      </c>
      <c r="AI55" s="48">
        <f t="shared" si="16"/>
        <v>0.186</v>
      </c>
      <c r="AJ55" s="48">
        <f t="shared" si="16"/>
        <v>0.109</v>
      </c>
      <c r="AK55" s="48">
        <f t="shared" si="16"/>
        <v>0.13100000000000001</v>
      </c>
      <c r="AL55" s="48">
        <f t="shared" si="16"/>
        <v>5.1000000000000004E-2</v>
      </c>
      <c r="AM55" s="48">
        <f t="shared" si="16"/>
        <v>9.9999999999999985E-3</v>
      </c>
      <c r="AN55" s="48">
        <f t="shared" si="16"/>
        <v>0.28699999999999998</v>
      </c>
      <c r="AO55" s="13">
        <v>0</v>
      </c>
    </row>
    <row r="56" spans="3:41" x14ac:dyDescent="0.35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35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52">
        <v>2030</v>
      </c>
      <c r="K57" s="12" t="s">
        <v>44</v>
      </c>
      <c r="L57" s="12">
        <v>-1</v>
      </c>
      <c r="M57" s="12" t="str">
        <f>D123</f>
        <v>Train</v>
      </c>
      <c r="N57" s="48">
        <f>ROUNDUP(C165,3)</f>
        <v>8.5000000000000006E-2</v>
      </c>
      <c r="O57" s="48">
        <f t="shared" ref="O57:AN57" si="17">ROUNDUP(D165,3)</f>
        <v>7.2999999999999995E-2</v>
      </c>
      <c r="P57" s="48">
        <f t="shared" si="17"/>
        <v>9.7000000000000003E-2</v>
      </c>
      <c r="Q57" s="48">
        <f t="shared" si="17"/>
        <v>0.08</v>
      </c>
      <c r="R57" s="48">
        <f t="shared" si="17"/>
        <v>7.3999999999999996E-2</v>
      </c>
      <c r="S57" s="48">
        <f t="shared" si="17"/>
        <v>8.5000000000000006E-2</v>
      </c>
      <c r="T57" s="48">
        <f t="shared" si="17"/>
        <v>7.9000000000000001E-2</v>
      </c>
      <c r="U57" s="48">
        <f t="shared" si="17"/>
        <v>9.1999999999999998E-2</v>
      </c>
      <c r="V57" s="48">
        <f t="shared" si="17"/>
        <v>8.2000000000000003E-2</v>
      </c>
      <c r="W57" s="48">
        <f t="shared" si="17"/>
        <v>7.5999999999999998E-2</v>
      </c>
      <c r="X57" s="48">
        <f t="shared" si="17"/>
        <v>7.8E-2</v>
      </c>
      <c r="Y57" s="48">
        <f t="shared" si="17"/>
        <v>7.3999999999999996E-2</v>
      </c>
      <c r="Z57" s="48">
        <f t="shared" si="17"/>
        <v>8.2000000000000003E-2</v>
      </c>
      <c r="AA57" s="48">
        <f t="shared" si="17"/>
        <v>7.6999999999999999E-2</v>
      </c>
      <c r="AB57" s="48">
        <f t="shared" si="17"/>
        <v>8.6000000000000007E-2</v>
      </c>
      <c r="AC57" s="48">
        <f t="shared" si="17"/>
        <v>7.0000000000000007E-2</v>
      </c>
      <c r="AD57" s="48">
        <f t="shared" si="17"/>
        <v>8.4000000000000005E-2</v>
      </c>
      <c r="AE57" s="48">
        <f t="shared" si="17"/>
        <v>7.1000000000000008E-2</v>
      </c>
      <c r="AF57" s="48">
        <f t="shared" si="17"/>
        <v>8.2000000000000003E-2</v>
      </c>
      <c r="AG57" s="48">
        <f t="shared" si="17"/>
        <v>0.08</v>
      </c>
      <c r="AH57" s="48">
        <f t="shared" si="17"/>
        <v>7.6999999999999999E-2</v>
      </c>
      <c r="AI57" s="48">
        <f t="shared" si="17"/>
        <v>7.2999999999999995E-2</v>
      </c>
      <c r="AJ57" s="48">
        <f t="shared" si="17"/>
        <v>6.9000000000000006E-2</v>
      </c>
      <c r="AK57" s="48">
        <f t="shared" si="17"/>
        <v>8.4000000000000005E-2</v>
      </c>
      <c r="AL57" s="48">
        <f t="shared" si="17"/>
        <v>9.0999999999999998E-2</v>
      </c>
      <c r="AM57" s="48">
        <f t="shared" si="17"/>
        <v>0.10299999999999999</v>
      </c>
      <c r="AN57" s="48">
        <f t="shared" si="17"/>
        <v>6.9000000000000006E-2</v>
      </c>
      <c r="AO57" s="13">
        <v>0</v>
      </c>
    </row>
    <row r="58" spans="3:41" x14ac:dyDescent="0.3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3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3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190</v>
      </c>
      <c r="N60" s="45">
        <f t="shared" ref="N60:AN60" si="18">SUM(N51:N57)</f>
        <v>1.0049999999999999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3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35">
      <c r="K62" s="52"/>
      <c r="L62" s="52"/>
      <c r="M62" s="52"/>
      <c r="N62" s="52"/>
      <c r="O62" s="52"/>
      <c r="P62" s="52"/>
      <c r="Q62" s="52"/>
      <c r="R62" s="51"/>
      <c r="S62" s="51"/>
    </row>
    <row r="63" spans="3:41" x14ac:dyDescent="0.35">
      <c r="K63" s="52"/>
      <c r="L63" s="52"/>
      <c r="M63" s="52"/>
      <c r="N63" s="52"/>
      <c r="O63" s="52"/>
      <c r="P63" s="52"/>
      <c r="Q63" s="52"/>
      <c r="R63" s="51"/>
      <c r="S63" s="51"/>
    </row>
    <row r="64" spans="3:41" ht="21" x14ac:dyDescent="0.5">
      <c r="C64" s="28" t="s">
        <v>95</v>
      </c>
      <c r="D64" s="28"/>
      <c r="E64" s="28"/>
      <c r="F64" s="28"/>
      <c r="G64" s="28"/>
      <c r="H64" s="28"/>
      <c r="I64" s="5"/>
      <c r="J64" s="5"/>
      <c r="K64" s="52"/>
      <c r="L64" s="52"/>
      <c r="M64" s="52"/>
      <c r="N64" s="52"/>
      <c r="O64" s="52"/>
      <c r="P64" s="52"/>
      <c r="Q64" s="52"/>
      <c r="R64" s="51"/>
      <c r="S64" s="51"/>
    </row>
    <row r="65" spans="3:17" ht="15" thickBot="1" x14ac:dyDescent="0.4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2"/>
      <c r="L65" s="52"/>
      <c r="M65" s="52"/>
      <c r="N65" s="52"/>
      <c r="O65" s="52"/>
      <c r="P65" s="52"/>
      <c r="Q65" s="52"/>
    </row>
    <row r="66" spans="3:17" x14ac:dyDescent="0.35">
      <c r="C66" s="22" t="s">
        <v>98</v>
      </c>
      <c r="D66" s="22"/>
      <c r="E66" s="22"/>
      <c r="F66" s="22"/>
      <c r="G66" s="22"/>
      <c r="H66" s="22"/>
      <c r="I66" s="5"/>
      <c r="J66" s="5"/>
      <c r="K66" s="52"/>
      <c r="L66" s="52"/>
      <c r="M66" s="52"/>
      <c r="N66" s="52"/>
      <c r="O66" s="52"/>
      <c r="P66" s="52"/>
      <c r="Q66" s="52"/>
    </row>
    <row r="67" spans="3:17" x14ac:dyDescent="0.35">
      <c r="C67" s="23" t="s">
        <v>99</v>
      </c>
      <c r="D67" s="23"/>
      <c r="E67" s="23"/>
      <c r="F67" s="23"/>
      <c r="G67" s="23"/>
      <c r="H67" s="23"/>
      <c r="I67" s="5"/>
      <c r="J67" s="5"/>
      <c r="K67" s="52"/>
      <c r="L67" s="52"/>
      <c r="M67" s="52"/>
      <c r="N67" s="52"/>
      <c r="O67" s="52"/>
      <c r="P67" s="52"/>
      <c r="Q67" s="52"/>
    </row>
    <row r="68" spans="3:17" x14ac:dyDescent="0.35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2"/>
      <c r="L68" s="52"/>
      <c r="M68" s="52"/>
      <c r="N68" s="52"/>
      <c r="O68" s="52"/>
      <c r="P68" s="52"/>
      <c r="Q68" s="52"/>
    </row>
    <row r="69" spans="3:17" x14ac:dyDescent="0.35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2"/>
      <c r="L69" s="52"/>
      <c r="M69" s="52"/>
      <c r="N69" s="52"/>
      <c r="O69" s="52"/>
      <c r="P69" s="52"/>
      <c r="Q69" s="52"/>
    </row>
    <row r="70" spans="3:17" x14ac:dyDescent="0.35">
      <c r="C70" s="23" t="s">
        <v>104</v>
      </c>
      <c r="D70" s="23"/>
      <c r="E70" s="23"/>
      <c r="F70" s="23"/>
      <c r="G70" s="23"/>
      <c r="H70" s="23"/>
      <c r="I70" s="5"/>
      <c r="J70" s="5"/>
      <c r="K70" s="52"/>
      <c r="L70" s="52"/>
      <c r="M70" s="52"/>
      <c r="N70" s="52"/>
      <c r="O70" s="52"/>
      <c r="P70" s="52"/>
      <c r="Q70" s="52"/>
    </row>
    <row r="71" spans="3:17" x14ac:dyDescent="0.35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35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35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35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35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35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35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35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35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35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35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35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35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35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35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35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35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35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35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35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" thickBot="1" x14ac:dyDescent="0.4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" thickBot="1" x14ac:dyDescent="0.4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35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35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35">
      <c r="C95" s="24" t="s">
        <v>191</v>
      </c>
      <c r="D95" s="24" t="s">
        <v>192</v>
      </c>
      <c r="E95" s="5"/>
      <c r="F95" s="5"/>
      <c r="G95" s="5"/>
      <c r="H95" s="5"/>
      <c r="I95" s="5"/>
      <c r="J95" s="5"/>
      <c r="K95" s="5"/>
    </row>
    <row r="96" spans="3:11" s="5" customFormat="1" x14ac:dyDescent="0.35">
      <c r="C96" s="24" t="s">
        <v>193</v>
      </c>
      <c r="D96" s="24" t="s">
        <v>194</v>
      </c>
    </row>
    <row r="97" spans="1:30" s="5" customFormat="1" x14ac:dyDescent="0.35">
      <c r="C97" s="24" t="s">
        <v>147</v>
      </c>
      <c r="D97" s="24" t="s">
        <v>148</v>
      </c>
    </row>
    <row r="98" spans="1:30" ht="15" thickBot="1" x14ac:dyDescent="0.4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" thickBot="1" x14ac:dyDescent="0.4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35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35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" thickBot="1" x14ac:dyDescent="0.4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" thickBot="1" x14ac:dyDescent="0.4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35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" thickBot="1" x14ac:dyDescent="0.4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" thickBot="1" x14ac:dyDescent="0.4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35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35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" thickBot="1" x14ac:dyDescent="0.4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5" x14ac:dyDescent="0.35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" thickBot="1" x14ac:dyDescent="0.4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35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35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35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35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35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35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35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" thickBot="1" x14ac:dyDescent="0.4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9" thickBot="1" x14ac:dyDescent="0.4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5" x14ac:dyDescent="0.35">
      <c r="A128" s="35" t="s">
        <v>196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3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35">
      <c r="A130" s="36" t="s">
        <v>176</v>
      </c>
      <c r="B130" s="36" t="s">
        <v>177</v>
      </c>
      <c r="C130" s="39">
        <v>0.35599999999999998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35">
      <c r="A131" s="36"/>
      <c r="B131" s="36" t="s">
        <v>178</v>
      </c>
      <c r="C131" s="55">
        <v>0.1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35">
      <c r="A132" s="36" t="s">
        <v>179</v>
      </c>
      <c r="B132" s="36" t="s">
        <v>180</v>
      </c>
      <c r="C132" s="54">
        <v>0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35">
      <c r="A133" s="36"/>
      <c r="B133" s="36" t="s">
        <v>181</v>
      </c>
      <c r="C133" s="39">
        <v>0.36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35">
      <c r="A134" s="36" t="s">
        <v>182</v>
      </c>
      <c r="B134" s="36" t="s">
        <v>183</v>
      </c>
      <c r="C134" s="39">
        <v>0.04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35">
      <c r="A135" s="36"/>
      <c r="B135" s="36" t="s">
        <v>184</v>
      </c>
      <c r="C135" s="39">
        <v>0.13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35">
      <c r="A136" s="36"/>
      <c r="B136" s="36" t="s">
        <v>185</v>
      </c>
      <c r="C136" s="39">
        <v>1.7000000000000001E-2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3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35">
      <c r="A138" s="41"/>
      <c r="B138" s="42" t="s">
        <v>188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3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3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3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5" x14ac:dyDescent="0.35">
      <c r="A142" s="35" t="s">
        <v>197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3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3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35">
      <c r="A145" s="36"/>
      <c r="B145" s="36" t="s">
        <v>178</v>
      </c>
      <c r="C145" s="40">
        <v>0.02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35">
      <c r="A146" s="36" t="s">
        <v>179</v>
      </c>
      <c r="B146" s="36" t="s">
        <v>180</v>
      </c>
      <c r="C146" s="40">
        <v>0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35">
      <c r="A147" s="36"/>
      <c r="B147" s="36" t="s">
        <v>181</v>
      </c>
      <c r="C147" s="39">
        <v>0.74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35">
      <c r="A148" s="36" t="s">
        <v>182</v>
      </c>
      <c r="B148" s="36" t="s">
        <v>183</v>
      </c>
      <c r="C148" s="39">
        <v>0.05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35">
      <c r="A149" s="36"/>
      <c r="B149" s="36" t="s">
        <v>184</v>
      </c>
      <c r="C149" s="39">
        <v>0.18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35">
      <c r="A150" s="36"/>
      <c r="B150" s="36" t="s">
        <v>185</v>
      </c>
      <c r="C150" s="39">
        <v>6.559186931581344E-3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35">
      <c r="A151" s="36"/>
      <c r="B151" s="36" t="s">
        <v>186</v>
      </c>
      <c r="C151" s="39">
        <v>3.0000000000000001E-3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35">
      <c r="A152" s="41"/>
      <c r="B152" s="42" t="s">
        <v>188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3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3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3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5" x14ac:dyDescent="0.35">
      <c r="A156" s="35" t="s">
        <v>198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3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3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3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3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35">
      <c r="A161" s="36"/>
      <c r="B161" s="36" t="s">
        <v>181</v>
      </c>
      <c r="C161" s="39">
        <v>0.72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35">
      <c r="A162" s="36" t="s">
        <v>182</v>
      </c>
      <c r="B162" s="36" t="s">
        <v>183</v>
      </c>
      <c r="C162" s="39">
        <v>0.02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35">
      <c r="A163" s="36"/>
      <c r="B163" s="36" t="s">
        <v>184</v>
      </c>
      <c r="C163" s="39">
        <v>0.18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3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35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35">
      <c r="A166" s="41"/>
      <c r="B166" s="42" t="s">
        <v>188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dimension ref="A3:AO166"/>
  <sheetViews>
    <sheetView tabSelected="1" topLeftCell="A82" zoomScale="70" zoomScaleNormal="70" workbookViewId="0">
      <selection activeCell="N11" sqref="N11:N23"/>
    </sheetView>
  </sheetViews>
  <sheetFormatPr defaultRowHeight="14.5" x14ac:dyDescent="0.35"/>
  <cols>
    <col min="1" max="1" width="20.1796875" style="52" customWidth="1"/>
    <col min="2" max="2" width="13.7265625" style="52" customWidth="1"/>
    <col min="3" max="3" width="23.7265625" style="52" bestFit="1" customWidth="1"/>
    <col min="4" max="4" width="19.453125" style="52" customWidth="1"/>
    <col min="5" max="13" width="10.7265625" style="52" bestFit="1" customWidth="1"/>
    <col min="14" max="14" width="11.54296875" style="52" customWidth="1"/>
    <col min="15" max="15" width="12.26953125" style="52" bestFit="1" customWidth="1"/>
    <col min="16" max="29" width="10.81640625" style="52" bestFit="1" customWidth="1"/>
    <col min="30" max="40" width="10.453125" style="52" bestFit="1" customWidth="1"/>
    <col min="41" max="16384" width="8.7265625" style="52"/>
  </cols>
  <sheetData>
    <row r="3" spans="2:41" ht="21" x14ac:dyDescent="0.5">
      <c r="C3" s="50" t="s">
        <v>195</v>
      </c>
      <c r="D3" s="49"/>
      <c r="E3" s="49"/>
      <c r="F3" s="53"/>
      <c r="G3" s="53"/>
    </row>
    <row r="6" spans="2:41" x14ac:dyDescent="0.35">
      <c r="B6" s="52" t="s">
        <v>12</v>
      </c>
    </row>
    <row r="7" spans="2:41" x14ac:dyDescent="0.35">
      <c r="C7" s="4" t="s">
        <v>60</v>
      </c>
    </row>
    <row r="8" spans="2:41" x14ac:dyDescent="0.35">
      <c r="C8" s="4" t="s">
        <v>10</v>
      </c>
    </row>
    <row r="9" spans="2:41" x14ac:dyDescent="0.35">
      <c r="K9" s="52" t="s">
        <v>43</v>
      </c>
    </row>
    <row r="10" spans="2:41" x14ac:dyDescent="0.3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35">
      <c r="C11" s="52" t="s">
        <v>59</v>
      </c>
      <c r="E11" s="52" t="str">
        <f>C68</f>
        <v>T-WLK_WLK</v>
      </c>
      <c r="H11" s="52" t="str">
        <f>E109</f>
        <v>TRAPS</v>
      </c>
      <c r="J11" s="52">
        <v>2050</v>
      </c>
      <c r="K11" s="52" t="s">
        <v>44</v>
      </c>
      <c r="L11" s="52">
        <v>-1</v>
      </c>
      <c r="M11" s="52" t="str">
        <f>D116</f>
        <v>Walk</v>
      </c>
      <c r="N11" s="46">
        <f>ROUNDUP(C130,3)</f>
        <v>0.48499999999999999</v>
      </c>
      <c r="O11" s="46">
        <f t="shared" ref="O11:AN11" si="0">ROUNDUP(D130,3)</f>
        <v>0.29599999999999999</v>
      </c>
      <c r="P11" s="46">
        <f t="shared" si="0"/>
        <v>0.35</v>
      </c>
      <c r="Q11" s="46">
        <f t="shared" si="0"/>
        <v>0.314</v>
      </c>
      <c r="R11" s="46">
        <f t="shared" si="0"/>
        <v>0.30099999999999999</v>
      </c>
      <c r="S11" s="46">
        <f t="shared" si="0"/>
        <v>0.32600000000000001</v>
      </c>
      <c r="T11" s="46">
        <f t="shared" si="0"/>
        <v>0.313</v>
      </c>
      <c r="U11" s="46">
        <f t="shared" si="0"/>
        <v>0.34499999999999997</v>
      </c>
      <c r="V11" s="46">
        <f t="shared" si="0"/>
        <v>0.317</v>
      </c>
      <c r="W11" s="46">
        <f t="shared" si="0"/>
        <v>0.30599999999999999</v>
      </c>
      <c r="X11" s="46">
        <f t="shared" si="0"/>
        <v>0.307</v>
      </c>
      <c r="Y11" s="46">
        <f t="shared" si="0"/>
        <v>0.29799999999999999</v>
      </c>
      <c r="Z11" s="46">
        <f t="shared" si="0"/>
        <v>0.32</v>
      </c>
      <c r="AA11" s="46">
        <f t="shared" si="0"/>
        <v>0.30399999999999999</v>
      </c>
      <c r="AB11" s="46">
        <f t="shared" si="0"/>
        <v>0.32800000000000001</v>
      </c>
      <c r="AC11" s="46">
        <f t="shared" si="0"/>
        <v>0.29199999999999998</v>
      </c>
      <c r="AD11" s="46">
        <f t="shared" si="0"/>
        <v>0.32300000000000001</v>
      </c>
      <c r="AE11" s="46">
        <f t="shared" si="0"/>
        <v>0.28999999999999998</v>
      </c>
      <c r="AF11" s="46">
        <f t="shared" si="0"/>
        <v>0.318</v>
      </c>
      <c r="AG11" s="46">
        <f t="shared" si="0"/>
        <v>0.316</v>
      </c>
      <c r="AH11" s="46">
        <f t="shared" si="0"/>
        <v>0.30499999999999999</v>
      </c>
      <c r="AI11" s="46">
        <f t="shared" si="0"/>
        <v>0.29799999999999999</v>
      </c>
      <c r="AJ11" s="46">
        <f t="shared" si="0"/>
        <v>0.28200000000000003</v>
      </c>
      <c r="AK11" s="46">
        <f t="shared" si="0"/>
        <v>0.32500000000000001</v>
      </c>
      <c r="AL11" s="46">
        <f t="shared" si="0"/>
        <v>0.33800000000000002</v>
      </c>
      <c r="AM11" s="46">
        <f t="shared" si="0"/>
        <v>0.36399999999999999</v>
      </c>
      <c r="AN11" s="46">
        <f t="shared" si="0"/>
        <v>0.29299999999999998</v>
      </c>
      <c r="AO11" s="9">
        <v>0</v>
      </c>
    </row>
    <row r="12" spans="2:41" x14ac:dyDescent="0.35">
      <c r="J12" s="52">
        <v>0</v>
      </c>
      <c r="K12" s="52" t="s">
        <v>44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52">
        <v>5</v>
      </c>
    </row>
    <row r="13" spans="2:41" x14ac:dyDescent="0.35">
      <c r="C13" s="52" t="s">
        <v>45</v>
      </c>
      <c r="E13" s="52" t="str">
        <f>C69</f>
        <v>T-CYC_CYC</v>
      </c>
      <c r="H13" s="52" t="str">
        <f>H11</f>
        <v>TRAPS</v>
      </c>
      <c r="J13" s="52">
        <v>2050</v>
      </c>
      <c r="K13" s="52" t="s">
        <v>44</v>
      </c>
      <c r="L13" s="52">
        <v>-1</v>
      </c>
      <c r="M13" s="52" t="str">
        <f>D117</f>
        <v>Bike</v>
      </c>
      <c r="N13" s="46">
        <f>ROUNDUP(C131,3)</f>
        <v>0.13500000000000001</v>
      </c>
      <c r="O13" s="46">
        <f t="shared" ref="O13:AN13" si="1">ROUNDUP(D131,3)</f>
        <v>0.05</v>
      </c>
      <c r="P13" s="46">
        <f t="shared" si="1"/>
        <v>5.9000000000000004E-2</v>
      </c>
      <c r="Q13" s="46">
        <f t="shared" si="1"/>
        <v>5.2999999999999999E-2</v>
      </c>
      <c r="R13" s="46">
        <f t="shared" si="1"/>
        <v>5.1000000000000004E-2</v>
      </c>
      <c r="S13" s="46">
        <f t="shared" si="1"/>
        <v>5.5E-2</v>
      </c>
      <c r="T13" s="46">
        <f t="shared" si="1"/>
        <v>5.2999999999999999E-2</v>
      </c>
      <c r="U13" s="46">
        <f t="shared" si="1"/>
        <v>5.8000000000000003E-2</v>
      </c>
      <c r="V13" s="46">
        <f t="shared" si="1"/>
        <v>5.2999999999999999E-2</v>
      </c>
      <c r="W13" s="46">
        <f t="shared" si="1"/>
        <v>5.1000000000000004E-2</v>
      </c>
      <c r="X13" s="46">
        <f t="shared" si="1"/>
        <v>5.1999999999999998E-2</v>
      </c>
      <c r="Y13" s="46">
        <f t="shared" si="1"/>
        <v>0.05</v>
      </c>
      <c r="Z13" s="46">
        <f t="shared" si="1"/>
        <v>5.3999999999999999E-2</v>
      </c>
      <c r="AA13" s="46">
        <f t="shared" si="1"/>
        <v>5.1000000000000004E-2</v>
      </c>
      <c r="AB13" s="46">
        <f t="shared" si="1"/>
        <v>5.5E-2</v>
      </c>
      <c r="AC13" s="46">
        <f t="shared" si="1"/>
        <v>4.9000000000000002E-2</v>
      </c>
      <c r="AD13" s="46">
        <f t="shared" si="1"/>
        <v>5.3999999999999999E-2</v>
      </c>
      <c r="AE13" s="46">
        <f t="shared" si="1"/>
        <v>4.9000000000000002E-2</v>
      </c>
      <c r="AF13" s="46">
        <f t="shared" si="1"/>
        <v>5.2999999999999999E-2</v>
      </c>
      <c r="AG13" s="46">
        <f t="shared" si="1"/>
        <v>5.2999999999999999E-2</v>
      </c>
      <c r="AH13" s="46">
        <f t="shared" si="1"/>
        <v>5.1000000000000004E-2</v>
      </c>
      <c r="AI13" s="46">
        <f t="shared" si="1"/>
        <v>0.05</v>
      </c>
      <c r="AJ13" s="46">
        <f t="shared" si="1"/>
        <v>4.7E-2</v>
      </c>
      <c r="AK13" s="46">
        <f t="shared" si="1"/>
        <v>5.5E-2</v>
      </c>
      <c r="AL13" s="46">
        <f t="shared" si="1"/>
        <v>5.7000000000000002E-2</v>
      </c>
      <c r="AM13" s="46">
        <f t="shared" si="1"/>
        <v>6.0999999999999999E-2</v>
      </c>
      <c r="AN13" s="46">
        <f t="shared" si="1"/>
        <v>4.9000000000000002E-2</v>
      </c>
      <c r="AO13" s="9">
        <v>0</v>
      </c>
    </row>
    <row r="14" spans="2:41" x14ac:dyDescent="0.35">
      <c r="J14" s="52">
        <v>0</v>
      </c>
      <c r="K14" s="52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2">
        <v>5</v>
      </c>
    </row>
    <row r="15" spans="2:41" x14ac:dyDescent="0.35">
      <c r="C15" s="52" t="s">
        <v>46</v>
      </c>
      <c r="E15" s="52" t="str">
        <f>LEFT(C71,5)&amp;"*"</f>
        <v>T-MOT*</v>
      </c>
      <c r="H15" s="52" t="str">
        <f>H13</f>
        <v>TRAPS</v>
      </c>
      <c r="J15" s="52">
        <v>2050</v>
      </c>
      <c r="K15" s="52" t="s">
        <v>44</v>
      </c>
      <c r="L15" s="52">
        <v>-1</v>
      </c>
      <c r="M15" s="52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6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35">
      <c r="J16" s="52">
        <v>0</v>
      </c>
      <c r="K16" s="52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2">
        <v>5</v>
      </c>
    </row>
    <row r="17" spans="3:41" x14ac:dyDescent="0.35">
      <c r="C17" s="52" t="s">
        <v>47</v>
      </c>
      <c r="E17" s="52" t="str">
        <f>LEFT(C73,5)&amp;"*"</f>
        <v>T-CAR*</v>
      </c>
      <c r="H17" s="52" t="str">
        <f>H15</f>
        <v>TRAPS</v>
      </c>
      <c r="J17" s="52">
        <v>2050</v>
      </c>
      <c r="K17" s="52" t="s">
        <v>44</v>
      </c>
      <c r="L17" s="52">
        <v>-1</v>
      </c>
      <c r="M17" s="52" t="str">
        <f>D119</f>
        <v>LDV</v>
      </c>
      <c r="N17" s="44">
        <f>ROUNDUP(C133,3)</f>
        <v>0.2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35">
      <c r="J18" s="52">
        <v>0</v>
      </c>
      <c r="K18" s="52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2">
        <v>5</v>
      </c>
    </row>
    <row r="19" spans="3:41" x14ac:dyDescent="0.35">
      <c r="C19" s="52" t="s">
        <v>48</v>
      </c>
      <c r="E19" s="52" t="str">
        <f>LEFT(C83,5)&amp;"*"</f>
        <v>T-TAX*</v>
      </c>
      <c r="H19" s="52" t="str">
        <f>H17</f>
        <v>TRAPS</v>
      </c>
      <c r="J19" s="52">
        <v>2050</v>
      </c>
      <c r="K19" s="52" t="s">
        <v>44</v>
      </c>
      <c r="L19" s="52">
        <v>-1</v>
      </c>
      <c r="M19" s="52" t="str">
        <f>D120</f>
        <v>Taxis</v>
      </c>
      <c r="N19" s="44">
        <f>ROUNDUP(C134,3)</f>
        <v>0.02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35">
      <c r="J20" s="52">
        <v>0</v>
      </c>
      <c r="K20" s="52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2">
        <v>5</v>
      </c>
    </row>
    <row r="21" spans="3:41" x14ac:dyDescent="0.35">
      <c r="C21" s="52" t="s">
        <v>49</v>
      </c>
      <c r="E21" s="52" t="str">
        <f>LEFT(C87,5)&amp;"*"</f>
        <v>T-BUS*</v>
      </c>
      <c r="H21" s="52" t="str">
        <f>H19</f>
        <v>TRAPS</v>
      </c>
      <c r="J21" s="52">
        <v>2050</v>
      </c>
      <c r="K21" s="52" t="s">
        <v>44</v>
      </c>
      <c r="L21" s="52">
        <v>-1</v>
      </c>
      <c r="M21" s="52" t="str">
        <f>D121</f>
        <v>BUS</v>
      </c>
      <c r="N21" s="44">
        <f>ROUNDUP(C135,3)</f>
        <v>0.13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35">
      <c r="J22" s="52">
        <v>0</v>
      </c>
      <c r="K22" s="5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52">
        <v>5</v>
      </c>
    </row>
    <row r="23" spans="3:41" x14ac:dyDescent="0.3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52">
        <v>2050</v>
      </c>
      <c r="K23" s="12" t="s">
        <v>44</v>
      </c>
      <c r="L23" s="12">
        <v>-1</v>
      </c>
      <c r="M23" s="12" t="str">
        <f>D122</f>
        <v>Light rail (LUAS)</v>
      </c>
      <c r="N23" s="48">
        <f>ROUNDUP(C136,3)</f>
        <v>0.03</v>
      </c>
      <c r="O23" s="48">
        <f t="shared" ref="O23:AN23" si="6">ROUNDUP(D136,3)</f>
        <v>0</v>
      </c>
      <c r="P23" s="48">
        <f t="shared" si="6"/>
        <v>3.0000000000000002E-2</v>
      </c>
      <c r="Q23" s="48">
        <f t="shared" si="6"/>
        <v>0</v>
      </c>
      <c r="R23" s="48">
        <f t="shared" si="6"/>
        <v>0</v>
      </c>
      <c r="S23" s="48">
        <f t="shared" si="6"/>
        <v>0</v>
      </c>
      <c r="T23" s="48">
        <f t="shared" si="6"/>
        <v>0</v>
      </c>
      <c r="U23" s="48">
        <f t="shared" si="6"/>
        <v>0</v>
      </c>
      <c r="V23" s="48">
        <f t="shared" si="6"/>
        <v>0</v>
      </c>
      <c r="W23" s="48">
        <f t="shared" si="6"/>
        <v>0</v>
      </c>
      <c r="X23" s="48">
        <f t="shared" si="6"/>
        <v>0</v>
      </c>
      <c r="Y23" s="48">
        <f t="shared" si="6"/>
        <v>0</v>
      </c>
      <c r="Z23" s="48">
        <f t="shared" si="6"/>
        <v>0</v>
      </c>
      <c r="AA23" s="48">
        <f t="shared" si="6"/>
        <v>0</v>
      </c>
      <c r="AB23" s="48">
        <f t="shared" si="6"/>
        <v>0</v>
      </c>
      <c r="AC23" s="48">
        <f t="shared" si="6"/>
        <v>0</v>
      </c>
      <c r="AD23" s="48">
        <f t="shared" si="6"/>
        <v>0</v>
      </c>
      <c r="AE23" s="48">
        <f t="shared" si="6"/>
        <v>0</v>
      </c>
      <c r="AF23" s="48">
        <f t="shared" si="6"/>
        <v>0</v>
      </c>
      <c r="AG23" s="48">
        <f t="shared" si="6"/>
        <v>0</v>
      </c>
      <c r="AH23" s="48">
        <f t="shared" si="6"/>
        <v>0</v>
      </c>
      <c r="AI23" s="48">
        <f t="shared" si="6"/>
        <v>0</v>
      </c>
      <c r="AJ23" s="48">
        <f t="shared" si="6"/>
        <v>0</v>
      </c>
      <c r="AK23" s="48">
        <f t="shared" si="6"/>
        <v>0</v>
      </c>
      <c r="AL23" s="48">
        <f t="shared" si="6"/>
        <v>0</v>
      </c>
      <c r="AM23" s="48">
        <f t="shared" si="6"/>
        <v>0</v>
      </c>
      <c r="AN23" s="48">
        <f t="shared" si="6"/>
        <v>0</v>
      </c>
      <c r="AO23" s="13">
        <v>0</v>
      </c>
    </row>
    <row r="24" spans="3:41" x14ac:dyDescent="0.3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35">
      <c r="N25" s="9"/>
    </row>
    <row r="26" spans="3:41" x14ac:dyDescent="0.35">
      <c r="M26" s="52" t="s">
        <v>190</v>
      </c>
      <c r="N26" s="45">
        <f t="shared" ref="N26:AN26" si="7">SUM(N11:N24)</f>
        <v>1.0012999999999999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35">
      <c r="C29" s="4"/>
    </row>
    <row r="30" spans="3:41" x14ac:dyDescent="0.35">
      <c r="C30" s="4"/>
    </row>
    <row r="31" spans="3:41" x14ac:dyDescent="0.35">
      <c r="K31" s="52" t="s">
        <v>43</v>
      </c>
    </row>
    <row r="32" spans="3:41" x14ac:dyDescent="0.3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35">
      <c r="C33" s="52" t="s">
        <v>50</v>
      </c>
      <c r="E33" s="52" t="str">
        <f>E15</f>
        <v>T-MOT*</v>
      </c>
      <c r="H33" s="52" t="str">
        <f>E110</f>
        <v>TRAPM</v>
      </c>
      <c r="J33" s="52">
        <v>2050</v>
      </c>
      <c r="K33" s="52" t="s">
        <v>44</v>
      </c>
      <c r="L33" s="52">
        <v>-1</v>
      </c>
      <c r="M33" s="52" t="str">
        <f>M15</f>
        <v>2-wheelers</v>
      </c>
      <c r="N33" s="45">
        <f>ROUNDUP(C146,4)</f>
        <v>0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35">
      <c r="J34" s="52">
        <v>0</v>
      </c>
      <c r="K34" s="52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52">
        <v>5</v>
      </c>
    </row>
    <row r="35" spans="3:41" x14ac:dyDescent="0.35">
      <c r="C35" s="52" t="s">
        <v>51</v>
      </c>
      <c r="E35" s="52" t="str">
        <f>E17</f>
        <v>T-CAR*</v>
      </c>
      <c r="H35" s="52" t="str">
        <f>H33</f>
        <v>TRAPM</v>
      </c>
      <c r="J35" s="52">
        <v>2050</v>
      </c>
      <c r="K35" s="52" t="s">
        <v>44</v>
      </c>
      <c r="L35" s="52">
        <v>-1</v>
      </c>
      <c r="M35" s="52" t="str">
        <f>M17</f>
        <v>LDV</v>
      </c>
      <c r="N35" s="44">
        <f>ROUNDUP(C147,3)</f>
        <v>0.65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35">
      <c r="J36" s="52">
        <v>0</v>
      </c>
      <c r="K36" s="52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52">
        <v>5</v>
      </c>
    </row>
    <row r="37" spans="3:41" x14ac:dyDescent="0.35">
      <c r="C37" s="52" t="s">
        <v>52</v>
      </c>
      <c r="E37" s="52" t="str">
        <f>E19</f>
        <v>T-TAX*</v>
      </c>
      <c r="H37" s="52" t="str">
        <f>H35</f>
        <v>TRAPM</v>
      </c>
      <c r="J37" s="52">
        <v>2050</v>
      </c>
      <c r="K37" s="52" t="s">
        <v>44</v>
      </c>
      <c r="L37" s="52">
        <v>-1</v>
      </c>
      <c r="M37" s="52" t="str">
        <f>M19</f>
        <v>Taxis</v>
      </c>
      <c r="N37" s="44">
        <f>ROUNDUP(C148,3)</f>
        <v>0.01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35">
      <c r="J38" s="52">
        <v>0</v>
      </c>
      <c r="K38" s="52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52">
        <v>5</v>
      </c>
    </row>
    <row r="39" spans="3:41" ht="13.9" customHeight="1" x14ac:dyDescent="0.35">
      <c r="C39" s="52" t="s">
        <v>53</v>
      </c>
      <c r="E39" s="52" t="str">
        <f>E21</f>
        <v>T-BUS*</v>
      </c>
      <c r="H39" s="52" t="str">
        <f>H37</f>
        <v>TRAPM</v>
      </c>
      <c r="J39" s="52">
        <v>2050</v>
      </c>
      <c r="K39" s="52" t="s">
        <v>44</v>
      </c>
      <c r="L39" s="52">
        <v>-1</v>
      </c>
      <c r="M39" s="52" t="str">
        <f>M21</f>
        <v>BUS</v>
      </c>
      <c r="N39" s="44">
        <f>ROUNDUP(C149,3)</f>
        <v>0.27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35">
      <c r="J40" s="52">
        <v>0</v>
      </c>
      <c r="K40" s="52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52">
        <v>5</v>
      </c>
    </row>
    <row r="41" spans="3:41" x14ac:dyDescent="0.35">
      <c r="C41" s="12" t="s">
        <v>189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52">
        <v>2050</v>
      </c>
      <c r="K41" s="12" t="s">
        <v>44</v>
      </c>
      <c r="L41" s="12">
        <v>-1</v>
      </c>
      <c r="M41" s="12" t="str">
        <f>M23</f>
        <v>Light rail (LUAS)</v>
      </c>
      <c r="N41" s="48">
        <f>ROUNDUP(C150,3)</f>
        <v>0.04</v>
      </c>
      <c r="O41" s="48">
        <f t="shared" ref="O41:AN41" si="12">ROUNDUP(D150,3)</f>
        <v>0</v>
      </c>
      <c r="P41" s="48">
        <f t="shared" si="12"/>
        <v>2.7E-2</v>
      </c>
      <c r="Q41" s="48">
        <f t="shared" si="12"/>
        <v>0</v>
      </c>
      <c r="R41" s="48">
        <f t="shared" si="12"/>
        <v>0</v>
      </c>
      <c r="S41" s="48">
        <f t="shared" si="12"/>
        <v>0</v>
      </c>
      <c r="T41" s="48">
        <f t="shared" si="12"/>
        <v>0</v>
      </c>
      <c r="U41" s="48">
        <f t="shared" si="12"/>
        <v>0</v>
      </c>
      <c r="V41" s="48">
        <f t="shared" si="12"/>
        <v>0</v>
      </c>
      <c r="W41" s="48">
        <f t="shared" si="12"/>
        <v>0</v>
      </c>
      <c r="X41" s="48">
        <f t="shared" si="12"/>
        <v>0</v>
      </c>
      <c r="Y41" s="48">
        <f t="shared" si="12"/>
        <v>0</v>
      </c>
      <c r="Z41" s="48">
        <f t="shared" si="12"/>
        <v>0</v>
      </c>
      <c r="AA41" s="48">
        <f t="shared" si="12"/>
        <v>0</v>
      </c>
      <c r="AB41" s="48">
        <f t="shared" si="12"/>
        <v>0</v>
      </c>
      <c r="AC41" s="48">
        <f t="shared" si="12"/>
        <v>0</v>
      </c>
      <c r="AD41" s="48">
        <f t="shared" si="12"/>
        <v>0</v>
      </c>
      <c r="AE41" s="48">
        <f t="shared" si="12"/>
        <v>0</v>
      </c>
      <c r="AF41" s="48">
        <f t="shared" si="12"/>
        <v>0</v>
      </c>
      <c r="AG41" s="48">
        <f t="shared" si="12"/>
        <v>0</v>
      </c>
      <c r="AH41" s="48">
        <f t="shared" si="12"/>
        <v>0</v>
      </c>
      <c r="AI41" s="48">
        <f t="shared" si="12"/>
        <v>0</v>
      </c>
      <c r="AJ41" s="48">
        <f t="shared" si="12"/>
        <v>0</v>
      </c>
      <c r="AK41" s="48">
        <f t="shared" si="12"/>
        <v>0</v>
      </c>
      <c r="AL41" s="48">
        <f t="shared" si="12"/>
        <v>0</v>
      </c>
      <c r="AM41" s="48">
        <f t="shared" si="12"/>
        <v>0</v>
      </c>
      <c r="AN41" s="48">
        <f t="shared" si="12"/>
        <v>0</v>
      </c>
      <c r="AO41" s="13">
        <v>0</v>
      </c>
    </row>
    <row r="42" spans="3:41" x14ac:dyDescent="0.3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35">
      <c r="M44" s="52" t="s">
        <v>190</v>
      </c>
      <c r="N44" s="45">
        <f t="shared" ref="N44:AN44" si="13">SUM(N33:N42)</f>
        <v>0.97000000000000008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35">
      <c r="C47" s="4"/>
    </row>
    <row r="48" spans="3:41" x14ac:dyDescent="0.35">
      <c r="C48" s="4"/>
    </row>
    <row r="49" spans="3:41" x14ac:dyDescent="0.3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3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3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 s="52">
        <v>2050</v>
      </c>
      <c r="K51" s="52" t="s">
        <v>44</v>
      </c>
      <c r="L51" s="12">
        <v>-1</v>
      </c>
      <c r="M51" s="12" t="str">
        <f>M35</f>
        <v>LDV</v>
      </c>
      <c r="N51" s="48">
        <f>ROUNDUP(C161,3)</f>
        <v>0.62</v>
      </c>
      <c r="O51" s="48">
        <f t="shared" ref="O51:AN51" si="14">ROUNDUP(D161,3)</f>
        <v>0.79100000000000004</v>
      </c>
      <c r="P51" s="48">
        <f t="shared" si="14"/>
        <v>0.63900000000000001</v>
      </c>
      <c r="Q51" s="48">
        <f t="shared" si="14"/>
        <v>0.75600000000000001</v>
      </c>
      <c r="R51" s="48">
        <f t="shared" si="14"/>
        <v>0.71399999999999997</v>
      </c>
      <c r="S51" s="48">
        <f t="shared" si="14"/>
        <v>0.78200000000000003</v>
      </c>
      <c r="T51" s="48">
        <f t="shared" si="14"/>
        <v>0.76700000000000002</v>
      </c>
      <c r="U51" s="48">
        <f t="shared" si="14"/>
        <v>0.749</v>
      </c>
      <c r="V51" s="48">
        <f t="shared" si="14"/>
        <v>0.78700000000000003</v>
      </c>
      <c r="W51" s="48">
        <f t="shared" si="14"/>
        <v>0.746</v>
      </c>
      <c r="X51" s="48">
        <f t="shared" si="14"/>
        <v>0.80200000000000005</v>
      </c>
      <c r="Y51" s="48">
        <f t="shared" si="14"/>
        <v>0.79600000000000004</v>
      </c>
      <c r="Z51" s="48">
        <f t="shared" si="14"/>
        <v>0.78</v>
      </c>
      <c r="AA51" s="48">
        <f t="shared" si="14"/>
        <v>0.80200000000000005</v>
      </c>
      <c r="AB51" s="48">
        <f t="shared" si="14"/>
        <v>0.78900000000000003</v>
      </c>
      <c r="AC51" s="48">
        <f t="shared" si="14"/>
        <v>0.70599999999999996</v>
      </c>
      <c r="AD51" s="48">
        <f t="shared" si="14"/>
        <v>0.78800000000000003</v>
      </c>
      <c r="AE51" s="48">
        <f t="shared" si="14"/>
        <v>0.78</v>
      </c>
      <c r="AF51" s="48">
        <f t="shared" si="14"/>
        <v>0.80500000000000005</v>
      </c>
      <c r="AG51" s="48">
        <f t="shared" si="14"/>
        <v>0.746</v>
      </c>
      <c r="AH51" s="48">
        <f t="shared" si="14"/>
        <v>0.79600000000000004</v>
      </c>
      <c r="AI51" s="48">
        <f t="shared" si="14"/>
        <v>0.73799999999999999</v>
      </c>
      <c r="AJ51" s="48">
        <f t="shared" si="14"/>
        <v>0.81899999999999995</v>
      </c>
      <c r="AK51" s="48">
        <f t="shared" si="14"/>
        <v>0.78</v>
      </c>
      <c r="AL51" s="48">
        <f t="shared" si="14"/>
        <v>0.85199999999999998</v>
      </c>
      <c r="AM51" s="48">
        <f t="shared" si="14"/>
        <v>0.88100000000000001</v>
      </c>
      <c r="AN51" s="48">
        <f t="shared" si="14"/>
        <v>0.64300000000000002</v>
      </c>
      <c r="AO51" s="13">
        <v>0</v>
      </c>
    </row>
    <row r="52" spans="3:41" x14ac:dyDescent="0.35">
      <c r="C52" s="12"/>
      <c r="D52" s="12"/>
      <c r="E52" s="12"/>
      <c r="F52" s="12"/>
      <c r="G52" s="12"/>
      <c r="H52" s="12"/>
      <c r="I52" s="12"/>
      <c r="J52" s="52">
        <v>0</v>
      </c>
      <c r="K52" s="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52">
        <v>5</v>
      </c>
    </row>
    <row r="53" spans="3:41" x14ac:dyDescent="0.3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 s="52">
        <v>2050</v>
      </c>
      <c r="K53" s="52" t="s">
        <v>44</v>
      </c>
      <c r="L53" s="12">
        <v>-1</v>
      </c>
      <c r="M53" s="12" t="str">
        <f>M37</f>
        <v>Taxis</v>
      </c>
      <c r="N53" s="48">
        <f>ROUNDUP(C162,3)</f>
        <v>0.01</v>
      </c>
      <c r="O53" s="48">
        <f t="shared" ref="O53:AN53" si="15">ROUNDUP(D162,3)</f>
        <v>6.0000000000000001E-3</v>
      </c>
      <c r="P53" s="48">
        <f t="shared" si="15"/>
        <v>2.6000000000000002E-2</v>
      </c>
      <c r="Q53" s="48">
        <f t="shared" si="15"/>
        <v>1.0999999999999999E-2</v>
      </c>
      <c r="R53" s="48">
        <f t="shared" si="15"/>
        <v>6.0000000000000001E-3</v>
      </c>
      <c r="S53" s="48">
        <f t="shared" si="15"/>
        <v>8.0000000000000002E-3</v>
      </c>
      <c r="T53" s="48">
        <f t="shared" si="15"/>
        <v>7.0000000000000001E-3</v>
      </c>
      <c r="U53" s="48">
        <f t="shared" si="15"/>
        <v>1.4999999999999999E-2</v>
      </c>
      <c r="V53" s="48">
        <f t="shared" si="15"/>
        <v>1.4999999999999999E-2</v>
      </c>
      <c r="W53" s="48">
        <f t="shared" si="15"/>
        <v>5.0000000000000001E-3</v>
      </c>
      <c r="X53" s="48">
        <f t="shared" si="15"/>
        <v>9.0000000000000011E-3</v>
      </c>
      <c r="Y53" s="48">
        <f t="shared" si="15"/>
        <v>5.0000000000000001E-3</v>
      </c>
      <c r="Z53" s="48">
        <f t="shared" si="15"/>
        <v>7.0000000000000001E-3</v>
      </c>
      <c r="AA53" s="48">
        <f t="shared" si="15"/>
        <v>8.0000000000000002E-3</v>
      </c>
      <c r="AB53" s="48">
        <f t="shared" si="15"/>
        <v>9.9999999999999985E-3</v>
      </c>
      <c r="AC53" s="48">
        <f t="shared" si="15"/>
        <v>7.0000000000000001E-3</v>
      </c>
      <c r="AD53" s="48">
        <f t="shared" si="15"/>
        <v>9.9999999999999985E-3</v>
      </c>
      <c r="AE53" s="48">
        <f t="shared" si="15"/>
        <v>4.0000000000000001E-3</v>
      </c>
      <c r="AF53" s="48">
        <f t="shared" si="15"/>
        <v>7.0000000000000001E-3</v>
      </c>
      <c r="AG53" s="48">
        <f t="shared" si="15"/>
        <v>9.9999999999999985E-3</v>
      </c>
      <c r="AH53" s="48">
        <f t="shared" si="15"/>
        <v>6.0000000000000001E-3</v>
      </c>
      <c r="AI53" s="48">
        <f t="shared" si="15"/>
        <v>6.0000000000000001E-3</v>
      </c>
      <c r="AJ53" s="48">
        <f t="shared" si="15"/>
        <v>5.0000000000000001E-3</v>
      </c>
      <c r="AK53" s="48">
        <f t="shared" si="15"/>
        <v>7.0000000000000001E-3</v>
      </c>
      <c r="AL53" s="48">
        <f t="shared" si="15"/>
        <v>7.0000000000000001E-3</v>
      </c>
      <c r="AM53" s="48">
        <f t="shared" si="15"/>
        <v>8.0000000000000002E-3</v>
      </c>
      <c r="AN53" s="48">
        <f t="shared" si="15"/>
        <v>3.0000000000000001E-3</v>
      </c>
      <c r="AO53" s="13">
        <v>0</v>
      </c>
    </row>
    <row r="54" spans="3:41" x14ac:dyDescent="0.35">
      <c r="C54" s="12"/>
      <c r="D54" s="12"/>
      <c r="E54" s="12"/>
      <c r="F54" s="12"/>
      <c r="G54" s="12"/>
      <c r="H54" s="12"/>
      <c r="I54" s="12"/>
      <c r="J54" s="52">
        <v>0</v>
      </c>
      <c r="K54" s="52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52">
        <v>5</v>
      </c>
    </row>
    <row r="55" spans="3:41" x14ac:dyDescent="0.3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 s="52">
        <v>2050</v>
      </c>
      <c r="K55" s="52" t="s">
        <v>44</v>
      </c>
      <c r="L55" s="12">
        <v>-1</v>
      </c>
      <c r="M55" s="12" t="str">
        <f>M39</f>
        <v>BUS</v>
      </c>
      <c r="N55" s="48">
        <f>ROUNDUP(C163,3)</f>
        <v>0.24</v>
      </c>
      <c r="O55" s="48">
        <f t="shared" ref="O55:AN55" si="16">ROUNDUP(D163,3)</f>
        <v>0.13200000000000001</v>
      </c>
      <c r="P55" s="48">
        <f t="shared" si="16"/>
        <v>0.24</v>
      </c>
      <c r="Q55" s="48">
        <f t="shared" si="16"/>
        <v>0.155</v>
      </c>
      <c r="R55" s="48">
        <f t="shared" si="16"/>
        <v>0.20899999999999999</v>
      </c>
      <c r="S55" s="48">
        <f t="shared" si="16"/>
        <v>0.128</v>
      </c>
      <c r="T55" s="48">
        <f t="shared" si="16"/>
        <v>0.14899999999999999</v>
      </c>
      <c r="U55" s="48">
        <f t="shared" si="16"/>
        <v>0.14599999999999999</v>
      </c>
      <c r="V55" s="48">
        <f t="shared" si="16"/>
        <v>0.11800000000000001</v>
      </c>
      <c r="W55" s="48">
        <f t="shared" si="16"/>
        <v>0.17399999999999999</v>
      </c>
      <c r="X55" s="48">
        <f t="shared" si="16"/>
        <v>0.112</v>
      </c>
      <c r="Y55" s="48">
        <f t="shared" si="16"/>
        <v>0.126</v>
      </c>
      <c r="Z55" s="48">
        <f t="shared" si="16"/>
        <v>0.13300000000000001</v>
      </c>
      <c r="AA55" s="48">
        <f t="shared" si="16"/>
        <v>0.115</v>
      </c>
      <c r="AB55" s="48">
        <f t="shared" si="16"/>
        <v>0.11700000000000001</v>
      </c>
      <c r="AC55" s="48">
        <f t="shared" si="16"/>
        <v>0.218</v>
      </c>
      <c r="AD55" s="48">
        <f t="shared" si="16"/>
        <v>0.121</v>
      </c>
      <c r="AE55" s="48">
        <f t="shared" si="16"/>
        <v>0.14699999999999999</v>
      </c>
      <c r="AF55" s="48">
        <f t="shared" si="16"/>
        <v>0.108</v>
      </c>
      <c r="AG55" s="48">
        <f t="shared" si="16"/>
        <v>0.16600000000000001</v>
      </c>
      <c r="AH55" s="48">
        <f t="shared" si="16"/>
        <v>0.123</v>
      </c>
      <c r="AI55" s="48">
        <f t="shared" si="16"/>
        <v>0.186</v>
      </c>
      <c r="AJ55" s="48">
        <f t="shared" si="16"/>
        <v>0.109</v>
      </c>
      <c r="AK55" s="48">
        <f t="shared" si="16"/>
        <v>0.13100000000000001</v>
      </c>
      <c r="AL55" s="48">
        <f t="shared" si="16"/>
        <v>5.1000000000000004E-2</v>
      </c>
      <c r="AM55" s="48">
        <f t="shared" si="16"/>
        <v>9.9999999999999985E-3</v>
      </c>
      <c r="AN55" s="48">
        <f t="shared" si="16"/>
        <v>0.28699999999999998</v>
      </c>
      <c r="AO55" s="13">
        <v>0</v>
      </c>
    </row>
    <row r="56" spans="3:41" x14ac:dyDescent="0.35">
      <c r="C56" s="12"/>
      <c r="D56" s="12"/>
      <c r="E56" s="12"/>
      <c r="F56" s="12"/>
      <c r="G56" s="12"/>
      <c r="H56" s="12"/>
      <c r="I56" s="12"/>
      <c r="J56" s="52">
        <v>0</v>
      </c>
      <c r="K56" s="52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52">
        <v>5</v>
      </c>
    </row>
    <row r="57" spans="3:41" x14ac:dyDescent="0.35">
      <c r="C57" s="12" t="s">
        <v>57</v>
      </c>
      <c r="D57" s="12"/>
      <c r="E57" s="52" t="str">
        <f>LEFT(C91,5)&amp;"*"</f>
        <v>T-HPT*</v>
      </c>
      <c r="F57" s="12"/>
      <c r="G57" s="12"/>
      <c r="H57" s="12" t="str">
        <f>H55</f>
        <v>TRAPL</v>
      </c>
      <c r="I57" s="12"/>
      <c r="J57" s="52">
        <v>2050</v>
      </c>
      <c r="K57" s="12" t="s">
        <v>44</v>
      </c>
      <c r="L57" s="12">
        <v>-1</v>
      </c>
      <c r="M57" s="12" t="str">
        <f>D123</f>
        <v>Train</v>
      </c>
      <c r="N57" s="48">
        <f>ROUNDUP(C165,3)</f>
        <v>0.13</v>
      </c>
      <c r="O57" s="48">
        <f t="shared" ref="O57:AN57" si="17">ROUNDUP(D165,3)</f>
        <v>7.2999999999999995E-2</v>
      </c>
      <c r="P57" s="48">
        <f t="shared" si="17"/>
        <v>9.7000000000000003E-2</v>
      </c>
      <c r="Q57" s="48">
        <f t="shared" si="17"/>
        <v>0.08</v>
      </c>
      <c r="R57" s="48">
        <f t="shared" si="17"/>
        <v>7.3999999999999996E-2</v>
      </c>
      <c r="S57" s="48">
        <f t="shared" si="17"/>
        <v>8.5000000000000006E-2</v>
      </c>
      <c r="T57" s="48">
        <f t="shared" si="17"/>
        <v>7.9000000000000001E-2</v>
      </c>
      <c r="U57" s="48">
        <f t="shared" si="17"/>
        <v>9.1999999999999998E-2</v>
      </c>
      <c r="V57" s="48">
        <f t="shared" si="17"/>
        <v>8.2000000000000003E-2</v>
      </c>
      <c r="W57" s="48">
        <f t="shared" si="17"/>
        <v>7.5999999999999998E-2</v>
      </c>
      <c r="X57" s="48">
        <f t="shared" si="17"/>
        <v>7.8E-2</v>
      </c>
      <c r="Y57" s="48">
        <f t="shared" si="17"/>
        <v>7.3999999999999996E-2</v>
      </c>
      <c r="Z57" s="48">
        <f t="shared" si="17"/>
        <v>8.2000000000000003E-2</v>
      </c>
      <c r="AA57" s="48">
        <f t="shared" si="17"/>
        <v>7.6999999999999999E-2</v>
      </c>
      <c r="AB57" s="48">
        <f t="shared" si="17"/>
        <v>8.6000000000000007E-2</v>
      </c>
      <c r="AC57" s="48">
        <f t="shared" si="17"/>
        <v>7.0000000000000007E-2</v>
      </c>
      <c r="AD57" s="48">
        <f t="shared" si="17"/>
        <v>8.4000000000000005E-2</v>
      </c>
      <c r="AE57" s="48">
        <f t="shared" si="17"/>
        <v>7.1000000000000008E-2</v>
      </c>
      <c r="AF57" s="48">
        <f t="shared" si="17"/>
        <v>8.2000000000000003E-2</v>
      </c>
      <c r="AG57" s="48">
        <f t="shared" si="17"/>
        <v>0.08</v>
      </c>
      <c r="AH57" s="48">
        <f t="shared" si="17"/>
        <v>7.6999999999999999E-2</v>
      </c>
      <c r="AI57" s="48">
        <f t="shared" si="17"/>
        <v>7.2999999999999995E-2</v>
      </c>
      <c r="AJ57" s="48">
        <f t="shared" si="17"/>
        <v>6.9000000000000006E-2</v>
      </c>
      <c r="AK57" s="48">
        <f t="shared" si="17"/>
        <v>8.4000000000000005E-2</v>
      </c>
      <c r="AL57" s="48">
        <f t="shared" si="17"/>
        <v>9.0999999999999998E-2</v>
      </c>
      <c r="AM57" s="48">
        <f t="shared" si="17"/>
        <v>0.10299999999999999</v>
      </c>
      <c r="AN57" s="48">
        <f t="shared" si="17"/>
        <v>6.9000000000000006E-2</v>
      </c>
      <c r="AO57" s="13">
        <v>0</v>
      </c>
    </row>
    <row r="58" spans="3:41" x14ac:dyDescent="0.3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x14ac:dyDescent="0.3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x14ac:dyDescent="0.3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2" t="s">
        <v>190</v>
      </c>
      <c r="N60" s="45">
        <f t="shared" ref="N60:AN60" si="18">SUM(N51:N57)</f>
        <v>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x14ac:dyDescent="0.3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4" spans="3:41" ht="21" x14ac:dyDescent="0.5">
      <c r="C64" s="28" t="s">
        <v>95</v>
      </c>
      <c r="D64" s="28"/>
      <c r="E64" s="28"/>
      <c r="F64" s="28"/>
      <c r="G64" s="28"/>
      <c r="H64" s="28"/>
    </row>
    <row r="65" spans="3:8" ht="15" thickBot="1" x14ac:dyDescent="0.4">
      <c r="C65" s="21" t="s">
        <v>96</v>
      </c>
      <c r="D65" s="21" t="s">
        <v>97</v>
      </c>
      <c r="E65" s="21"/>
      <c r="F65" s="21"/>
      <c r="G65" s="21"/>
      <c r="H65" s="21"/>
    </row>
    <row r="66" spans="3:8" x14ac:dyDescent="0.35">
      <c r="C66" s="22" t="s">
        <v>98</v>
      </c>
      <c r="D66" s="22"/>
      <c r="E66" s="22"/>
      <c r="F66" s="22"/>
      <c r="G66" s="22"/>
      <c r="H66" s="22"/>
    </row>
    <row r="67" spans="3:8" x14ac:dyDescent="0.35">
      <c r="C67" s="23" t="s">
        <v>99</v>
      </c>
      <c r="D67" s="23"/>
      <c r="E67" s="23"/>
      <c r="F67" s="23"/>
      <c r="G67" s="23"/>
      <c r="H67" s="23"/>
    </row>
    <row r="68" spans="3:8" x14ac:dyDescent="0.35">
      <c r="C68" s="24" t="s">
        <v>100</v>
      </c>
      <c r="D68" s="24" t="s">
        <v>101</v>
      </c>
    </row>
    <row r="69" spans="3:8" x14ac:dyDescent="0.35">
      <c r="C69" s="24" t="s">
        <v>102</v>
      </c>
      <c r="D69" s="24" t="s">
        <v>103</v>
      </c>
    </row>
    <row r="70" spans="3:8" x14ac:dyDescent="0.35">
      <c r="C70" s="23" t="s">
        <v>104</v>
      </c>
      <c r="D70" s="23"/>
      <c r="E70" s="23"/>
      <c r="F70" s="23"/>
      <c r="G70" s="23"/>
      <c r="H70" s="23"/>
    </row>
    <row r="71" spans="3:8" x14ac:dyDescent="0.35">
      <c r="C71" s="24" t="s">
        <v>105</v>
      </c>
      <c r="D71" s="24" t="s">
        <v>106</v>
      </c>
    </row>
    <row r="72" spans="3:8" x14ac:dyDescent="0.35">
      <c r="C72" s="23" t="s">
        <v>107</v>
      </c>
      <c r="D72" s="23"/>
      <c r="E72" s="23"/>
      <c r="F72" s="23"/>
      <c r="G72" s="23"/>
      <c r="H72" s="23"/>
    </row>
    <row r="73" spans="3:8" x14ac:dyDescent="0.35">
      <c r="C73" s="24" t="s">
        <v>108</v>
      </c>
      <c r="D73" s="24" t="s">
        <v>109</v>
      </c>
    </row>
    <row r="74" spans="3:8" x14ac:dyDescent="0.35">
      <c r="C74" s="24" t="s">
        <v>110</v>
      </c>
      <c r="D74" s="24" t="s">
        <v>111</v>
      </c>
    </row>
    <row r="75" spans="3:8" x14ac:dyDescent="0.35">
      <c r="C75" s="24" t="s">
        <v>112</v>
      </c>
      <c r="D75" s="24" t="s">
        <v>113</v>
      </c>
    </row>
    <row r="76" spans="3:8" x14ac:dyDescent="0.35">
      <c r="C76" s="24" t="s">
        <v>114</v>
      </c>
      <c r="D76" s="24" t="s">
        <v>115</v>
      </c>
    </row>
    <row r="77" spans="3:8" x14ac:dyDescent="0.35">
      <c r="C77" s="24" t="s">
        <v>116</v>
      </c>
      <c r="D77" s="24" t="s">
        <v>117</v>
      </c>
    </row>
    <row r="78" spans="3:8" x14ac:dyDescent="0.35">
      <c r="C78" s="24" t="s">
        <v>118</v>
      </c>
      <c r="D78" s="24" t="s">
        <v>119</v>
      </c>
    </row>
    <row r="79" spans="3:8" x14ac:dyDescent="0.35">
      <c r="C79" s="24" t="s">
        <v>120</v>
      </c>
      <c r="D79" s="24" t="s">
        <v>121</v>
      </c>
    </row>
    <row r="80" spans="3:8" x14ac:dyDescent="0.35">
      <c r="C80" s="24" t="s">
        <v>122</v>
      </c>
      <c r="D80" s="24" t="s">
        <v>123</v>
      </c>
    </row>
    <row r="81" spans="3:8" x14ac:dyDescent="0.35">
      <c r="C81" s="24" t="s">
        <v>124</v>
      </c>
      <c r="D81" s="24" t="s">
        <v>125</v>
      </c>
    </row>
    <row r="82" spans="3:8" x14ac:dyDescent="0.35">
      <c r="C82" s="23" t="s">
        <v>126</v>
      </c>
      <c r="D82" s="23"/>
      <c r="E82" s="23"/>
      <c r="F82" s="23"/>
      <c r="G82" s="23"/>
      <c r="H82" s="23"/>
    </row>
    <row r="83" spans="3:8" x14ac:dyDescent="0.35">
      <c r="C83" s="24" t="s">
        <v>127</v>
      </c>
      <c r="D83" s="24" t="s">
        <v>128</v>
      </c>
    </row>
    <row r="84" spans="3:8" x14ac:dyDescent="0.35">
      <c r="C84" s="24" t="s">
        <v>129</v>
      </c>
      <c r="D84" s="24" t="s">
        <v>130</v>
      </c>
    </row>
    <row r="85" spans="3:8" x14ac:dyDescent="0.35">
      <c r="C85" s="24" t="s">
        <v>131</v>
      </c>
      <c r="D85" s="24" t="s">
        <v>132</v>
      </c>
    </row>
    <row r="86" spans="3:8" x14ac:dyDescent="0.35">
      <c r="C86" s="23" t="s">
        <v>133</v>
      </c>
      <c r="D86" s="23"/>
      <c r="E86" s="23"/>
      <c r="F86" s="23"/>
      <c r="G86" s="23"/>
      <c r="H86" s="23"/>
    </row>
    <row r="87" spans="3:8" x14ac:dyDescent="0.35">
      <c r="C87" s="24" t="s">
        <v>134</v>
      </c>
      <c r="D87" s="24" t="s">
        <v>135</v>
      </c>
    </row>
    <row r="88" spans="3:8" x14ac:dyDescent="0.35">
      <c r="C88" s="23" t="s">
        <v>136</v>
      </c>
      <c r="D88" s="23"/>
      <c r="E88" s="23"/>
      <c r="F88" s="23"/>
      <c r="G88" s="23"/>
      <c r="H88" s="23"/>
    </row>
    <row r="89" spans="3:8" x14ac:dyDescent="0.35">
      <c r="C89" s="24" t="s">
        <v>137</v>
      </c>
      <c r="D89" s="24" t="s">
        <v>138</v>
      </c>
    </row>
    <row r="90" spans="3:8" x14ac:dyDescent="0.35">
      <c r="C90" s="24" t="s">
        <v>139</v>
      </c>
      <c r="D90" s="24" t="s">
        <v>140</v>
      </c>
    </row>
    <row r="91" spans="3:8" ht="15" thickBot="1" x14ac:dyDescent="0.4">
      <c r="C91" s="24" t="s">
        <v>141</v>
      </c>
      <c r="D91" s="24" t="s">
        <v>142</v>
      </c>
    </row>
    <row r="92" spans="3:8" ht="15" thickBot="1" x14ac:dyDescent="0.4">
      <c r="C92" s="25" t="s">
        <v>143</v>
      </c>
      <c r="D92" s="25"/>
      <c r="E92" s="25"/>
      <c r="F92" s="25"/>
      <c r="G92" s="25"/>
      <c r="H92" s="25"/>
    </row>
    <row r="93" spans="3:8" x14ac:dyDescent="0.35">
      <c r="C93" s="23" t="s">
        <v>144</v>
      </c>
      <c r="D93" s="23"/>
      <c r="E93" s="23"/>
      <c r="F93" s="23"/>
      <c r="G93" s="23"/>
      <c r="H93" s="23"/>
    </row>
    <row r="94" spans="3:8" x14ac:dyDescent="0.35">
      <c r="C94" s="24" t="s">
        <v>145</v>
      </c>
      <c r="D94" s="24" t="s">
        <v>146</v>
      </c>
    </row>
    <row r="95" spans="3:8" x14ac:dyDescent="0.35">
      <c r="C95" s="24" t="s">
        <v>191</v>
      </c>
      <c r="D95" s="24" t="s">
        <v>192</v>
      </c>
    </row>
    <row r="96" spans="3:8" x14ac:dyDescent="0.35">
      <c r="C96" s="24" t="s">
        <v>193</v>
      </c>
      <c r="D96" s="24" t="s">
        <v>194</v>
      </c>
    </row>
    <row r="97" spans="3:8" x14ac:dyDescent="0.35">
      <c r="C97" s="24" t="s">
        <v>147</v>
      </c>
      <c r="D97" s="24" t="s">
        <v>148</v>
      </c>
    </row>
    <row r="98" spans="3:8" ht="15" thickBot="1" x14ac:dyDescent="0.4">
      <c r="C98" s="24" t="s">
        <v>149</v>
      </c>
      <c r="D98" s="24" t="s">
        <v>150</v>
      </c>
    </row>
    <row r="99" spans="3:8" ht="15" thickBot="1" x14ac:dyDescent="0.4">
      <c r="C99" s="25" t="s">
        <v>151</v>
      </c>
      <c r="D99" s="25"/>
      <c r="E99" s="25"/>
      <c r="F99" s="25"/>
      <c r="G99" s="25"/>
      <c r="H99" s="25"/>
    </row>
    <row r="100" spans="3:8" x14ac:dyDescent="0.35">
      <c r="C100" s="24" t="s">
        <v>152</v>
      </c>
      <c r="D100" s="24" t="s">
        <v>153</v>
      </c>
    </row>
    <row r="101" spans="3:8" x14ac:dyDescent="0.35">
      <c r="C101" s="24" t="s">
        <v>154</v>
      </c>
      <c r="D101" s="24" t="s">
        <v>155</v>
      </c>
    </row>
    <row r="102" spans="3:8" ht="15" thickBot="1" x14ac:dyDescent="0.4">
      <c r="C102" s="24" t="s">
        <v>156</v>
      </c>
      <c r="D102" s="24" t="s">
        <v>157</v>
      </c>
    </row>
    <row r="103" spans="3:8" ht="15" thickBot="1" x14ac:dyDescent="0.4">
      <c r="C103" s="25" t="s">
        <v>158</v>
      </c>
      <c r="D103" s="25"/>
      <c r="E103" s="25"/>
      <c r="F103" s="25"/>
      <c r="G103" s="25"/>
      <c r="H103" s="25"/>
    </row>
    <row r="104" spans="3:8" x14ac:dyDescent="0.35">
      <c r="C104" s="24" t="s">
        <v>159</v>
      </c>
      <c r="D104" s="24" t="s">
        <v>160</v>
      </c>
    </row>
    <row r="105" spans="3:8" ht="15" thickBot="1" x14ac:dyDescent="0.4">
      <c r="C105" s="26" t="s">
        <v>161</v>
      </c>
      <c r="D105" s="26" t="s">
        <v>162</v>
      </c>
      <c r="E105" s="29"/>
      <c r="F105" s="29"/>
      <c r="G105" s="29"/>
      <c r="H105" s="29"/>
    </row>
    <row r="108" spans="3:8" ht="15" thickBot="1" x14ac:dyDescent="0.4">
      <c r="C108" s="30" t="s">
        <v>163</v>
      </c>
      <c r="D108" s="30" t="s">
        <v>164</v>
      </c>
      <c r="E108" s="30" t="s">
        <v>165</v>
      </c>
      <c r="F108" s="30" t="s">
        <v>166</v>
      </c>
    </row>
    <row r="109" spans="3:8" x14ac:dyDescent="0.35">
      <c r="C109" s="52" t="s">
        <v>167</v>
      </c>
      <c r="D109" s="52" t="s">
        <v>168</v>
      </c>
      <c r="E109" s="31" t="s">
        <v>40</v>
      </c>
      <c r="F109" s="52" t="s">
        <v>169</v>
      </c>
    </row>
    <row r="110" spans="3:8" x14ac:dyDescent="0.35">
      <c r="C110" s="52" t="s">
        <v>170</v>
      </c>
      <c r="D110" s="52" t="s">
        <v>171</v>
      </c>
      <c r="E110" s="31" t="s">
        <v>41</v>
      </c>
      <c r="F110" s="52" t="s">
        <v>169</v>
      </c>
    </row>
    <row r="111" spans="3:8" ht="15" thickBot="1" x14ac:dyDescent="0.4">
      <c r="C111" s="29" t="s">
        <v>172</v>
      </c>
      <c r="D111" s="29" t="s">
        <v>173</v>
      </c>
      <c r="E111" s="32" t="s">
        <v>42</v>
      </c>
      <c r="F111" s="29" t="s">
        <v>169</v>
      </c>
    </row>
    <row r="114" spans="1:29" ht="15.5" x14ac:dyDescent="0.35">
      <c r="C114" s="33" t="s">
        <v>174</v>
      </c>
      <c r="D114" s="33"/>
    </row>
    <row r="115" spans="1:29" ht="15" thickBot="1" x14ac:dyDescent="0.4">
      <c r="C115" s="30" t="s">
        <v>174</v>
      </c>
      <c r="D115" s="30" t="s">
        <v>175</v>
      </c>
    </row>
    <row r="116" spans="1:29" x14ac:dyDescent="0.35">
      <c r="C116" s="52" t="s">
        <v>176</v>
      </c>
      <c r="D116" s="52" t="s">
        <v>177</v>
      </c>
    </row>
    <row r="117" spans="1:29" x14ac:dyDescent="0.35">
      <c r="D117" s="52" t="s">
        <v>178</v>
      </c>
    </row>
    <row r="118" spans="1:29" x14ac:dyDescent="0.35">
      <c r="C118" s="52" t="s">
        <v>179</v>
      </c>
      <c r="D118" s="52" t="s">
        <v>180</v>
      </c>
    </row>
    <row r="119" spans="1:29" x14ac:dyDescent="0.35">
      <c r="D119" s="52" t="s">
        <v>181</v>
      </c>
    </row>
    <row r="120" spans="1:29" x14ac:dyDescent="0.35">
      <c r="C120" s="52" t="s">
        <v>182</v>
      </c>
      <c r="D120" s="52" t="s">
        <v>183</v>
      </c>
    </row>
    <row r="121" spans="1:29" x14ac:dyDescent="0.35">
      <c r="D121" s="52" t="s">
        <v>184</v>
      </c>
    </row>
    <row r="122" spans="1:29" x14ac:dyDescent="0.35">
      <c r="D122" s="52" t="s">
        <v>185</v>
      </c>
    </row>
    <row r="123" spans="1:29" ht="15" thickBot="1" x14ac:dyDescent="0.4">
      <c r="C123" s="29"/>
      <c r="D123" s="29" t="s">
        <v>186</v>
      </c>
    </row>
    <row r="126" spans="1:29" ht="19" thickBot="1" x14ac:dyDescent="0.4">
      <c r="A126" s="34" t="s">
        <v>187</v>
      </c>
      <c r="B126" s="34"/>
      <c r="C126" s="34"/>
      <c r="D126" s="34"/>
      <c r="E126" s="34"/>
    </row>
    <row r="128" spans="1:29" ht="15.5" x14ac:dyDescent="0.35">
      <c r="A128" s="35" t="s">
        <v>199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 spans="1:29" x14ac:dyDescent="0.3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</row>
    <row r="130" spans="1:29" x14ac:dyDescent="0.35">
      <c r="A130" s="36" t="s">
        <v>176</v>
      </c>
      <c r="B130" s="36" t="s">
        <v>177</v>
      </c>
      <c r="C130" s="39">
        <v>0.48499999999999999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</row>
    <row r="131" spans="1:29" x14ac:dyDescent="0.35">
      <c r="A131" s="36"/>
      <c r="B131" s="36" t="s">
        <v>178</v>
      </c>
      <c r="C131" s="55">
        <v>0.13500000000000001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</row>
    <row r="132" spans="1:29" x14ac:dyDescent="0.35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</row>
    <row r="133" spans="1:29" x14ac:dyDescent="0.35">
      <c r="A133" s="36"/>
      <c r="B133" s="36" t="s">
        <v>181</v>
      </c>
      <c r="C133" s="39">
        <v>0.2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</row>
    <row r="134" spans="1:29" x14ac:dyDescent="0.35">
      <c r="A134" s="36" t="s">
        <v>182</v>
      </c>
      <c r="B134" s="36" t="s">
        <v>183</v>
      </c>
      <c r="C134" s="39">
        <v>0.02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</row>
    <row r="135" spans="1:29" x14ac:dyDescent="0.35">
      <c r="A135" s="36"/>
      <c r="B135" s="36" t="s">
        <v>184</v>
      </c>
      <c r="C135" s="39">
        <v>0.13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</row>
    <row r="136" spans="1:29" x14ac:dyDescent="0.35">
      <c r="A136" s="36"/>
      <c r="B136" s="36" t="s">
        <v>185</v>
      </c>
      <c r="C136" s="39">
        <v>0.03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</row>
    <row r="137" spans="1:29" x14ac:dyDescent="0.3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</row>
    <row r="138" spans="1:29" x14ac:dyDescent="0.35">
      <c r="A138" s="41"/>
      <c r="B138" s="42" t="s">
        <v>188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</row>
    <row r="139" spans="1:29" x14ac:dyDescent="0.3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 spans="1:29" x14ac:dyDescent="0.3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 spans="1:29" x14ac:dyDescent="0.3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 spans="1:29" ht="15.5" x14ac:dyDescent="0.35">
      <c r="A142" s="35" t="s">
        <v>200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 spans="1:29" x14ac:dyDescent="0.3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</row>
    <row r="144" spans="1:29" x14ac:dyDescent="0.3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</row>
    <row r="145" spans="1:29" x14ac:dyDescent="0.35">
      <c r="A145" s="36"/>
      <c r="B145" s="36" t="s">
        <v>178</v>
      </c>
      <c r="C145" s="39">
        <v>0.01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</row>
    <row r="146" spans="1:29" x14ac:dyDescent="0.35">
      <c r="A146" s="36" t="s">
        <v>179</v>
      </c>
      <c r="B146" s="36" t="s">
        <v>180</v>
      </c>
      <c r="C146" s="40">
        <v>0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</row>
    <row r="147" spans="1:29" x14ac:dyDescent="0.35">
      <c r="A147" s="36"/>
      <c r="B147" s="36" t="s">
        <v>181</v>
      </c>
      <c r="C147" s="39">
        <v>0.65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</row>
    <row r="148" spans="1:29" x14ac:dyDescent="0.35">
      <c r="A148" s="36" t="s">
        <v>182</v>
      </c>
      <c r="B148" s="36" t="s">
        <v>183</v>
      </c>
      <c r="C148" s="39">
        <v>0.01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</row>
    <row r="149" spans="1:29" x14ac:dyDescent="0.35">
      <c r="A149" s="36"/>
      <c r="B149" s="36" t="s">
        <v>184</v>
      </c>
      <c r="C149" s="39">
        <v>0.27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</row>
    <row r="150" spans="1:29" x14ac:dyDescent="0.35">
      <c r="A150" s="36"/>
      <c r="B150" s="36" t="s">
        <v>185</v>
      </c>
      <c r="C150" s="39">
        <v>0.04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</row>
    <row r="151" spans="1:29" x14ac:dyDescent="0.35">
      <c r="A151" s="36"/>
      <c r="B151" s="36" t="s">
        <v>186</v>
      </c>
      <c r="C151" s="39">
        <v>0.02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</row>
    <row r="152" spans="1:29" x14ac:dyDescent="0.35">
      <c r="A152" s="41"/>
      <c r="B152" s="42" t="s">
        <v>188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</row>
    <row r="153" spans="1:29" x14ac:dyDescent="0.3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spans="1:29" x14ac:dyDescent="0.3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spans="1:29" x14ac:dyDescent="0.3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spans="1:29" ht="15.5" x14ac:dyDescent="0.35">
      <c r="A156" s="35" t="s">
        <v>201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spans="1:29" x14ac:dyDescent="0.3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</row>
    <row r="158" spans="1:29" x14ac:dyDescent="0.3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</row>
    <row r="159" spans="1:29" x14ac:dyDescent="0.3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</row>
    <row r="160" spans="1:29" x14ac:dyDescent="0.3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</row>
    <row r="161" spans="1:29" x14ac:dyDescent="0.35">
      <c r="A161" s="36"/>
      <c r="B161" s="36" t="s">
        <v>181</v>
      </c>
      <c r="C161" s="39">
        <v>0.62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</row>
    <row r="162" spans="1:29" x14ac:dyDescent="0.35">
      <c r="A162" s="36" t="s">
        <v>182</v>
      </c>
      <c r="B162" s="36" t="s">
        <v>183</v>
      </c>
      <c r="C162" s="39">
        <v>0.01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</row>
    <row r="163" spans="1:29" x14ac:dyDescent="0.35">
      <c r="A163" s="36"/>
      <c r="B163" s="36" t="s">
        <v>184</v>
      </c>
      <c r="C163" s="39">
        <v>0.24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</row>
    <row r="164" spans="1:29" x14ac:dyDescent="0.3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</row>
    <row r="165" spans="1:29" x14ac:dyDescent="0.35">
      <c r="A165" s="36"/>
      <c r="B165" s="36" t="s">
        <v>186</v>
      </c>
      <c r="C165" s="39">
        <v>0.13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</row>
    <row r="166" spans="1:29" x14ac:dyDescent="0.35">
      <c r="A166" s="41"/>
      <c r="B166" s="42" t="s">
        <v>188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UC_ModalShares_2030</vt:lpstr>
      <vt:lpstr>UC_ModalShares_2050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2021-04-28T09:19:56Z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890545070171356</vt:r8>
  </property>
</Properties>
</file>