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2B108BD9-9888-4C8F-8F3C-A3B090EED405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15" r:id="rId1"/>
    <sheet name="PWR" sheetId="19" r:id="rId2"/>
    <sheet name="SUP" sheetId="11" r:id="rId3"/>
    <sheet name="SUP_biogas" sheetId="1" r:id="rId4"/>
    <sheet name="SRV" sheetId="26" r:id="rId5"/>
    <sheet name="RSD" sheetId="22" r:id="rId6"/>
    <sheet name="TRA" sheetId="27" r:id="rId7"/>
    <sheet name="DataFill" sheetId="23" r:id="rId8"/>
    <sheet name="RSDAFC" sheetId="25" r:id="rId9"/>
    <sheet name="RSDAFA" sheetId="24" r:id="rId10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5" i="19" l="1"/>
  <c r="G14" i="19"/>
  <c r="G13" i="19"/>
  <c r="G12" i="19"/>
  <c r="I4" i="27"/>
  <c r="H4" i="27"/>
  <c r="G12" i="26"/>
  <c r="G11" i="26"/>
  <c r="G10" i="26"/>
  <c r="G9" i="26"/>
  <c r="G6" i="26"/>
  <c r="G7" i="26"/>
  <c r="G8" i="26"/>
  <c r="G5" i="26"/>
  <c r="G4" i="26"/>
  <c r="F4" i="26"/>
  <c r="I24" i="22"/>
  <c r="H24" i="22"/>
  <c r="G22" i="19"/>
  <c r="G21" i="19"/>
  <c r="F21" i="19"/>
  <c r="I16" i="11"/>
  <c r="G16" i="11"/>
  <c r="D16" i="11"/>
  <c r="C16" i="11"/>
  <c r="G15" i="11"/>
  <c r="I14" i="11"/>
  <c r="G14" i="11"/>
  <c r="D14" i="11"/>
  <c r="C14" i="11"/>
  <c r="G13" i="11"/>
  <c r="G12" i="11"/>
  <c r="F12" i="11"/>
  <c r="I6" i="11"/>
  <c r="G6" i="11"/>
  <c r="D6" i="11"/>
  <c r="C6" i="11"/>
  <c r="G5" i="11"/>
  <c r="F4" i="11"/>
  <c r="G4" i="11"/>
  <c r="I15" i="1" l="1"/>
  <c r="J15" i="1"/>
  <c r="H92" i="22"/>
  <c r="S22" i="22" l="1"/>
  <c r="R22" i="22"/>
  <c r="Q22" i="22"/>
  <c r="S21" i="22"/>
  <c r="R21" i="22"/>
  <c r="Q21" i="22"/>
  <c r="S20" i="22"/>
  <c r="R20" i="22"/>
  <c r="Q20" i="22"/>
  <c r="B2" i="1" l="1"/>
  <c r="H137" i="22" l="1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H145" i="22"/>
  <c r="I145" i="22"/>
  <c r="K145" i="22"/>
  <c r="H146" i="22"/>
  <c r="I146" i="22"/>
  <c r="K146" i="22"/>
  <c r="H147" i="22"/>
  <c r="I147" i="22"/>
  <c r="K147" i="22"/>
  <c r="H148" i="22"/>
  <c r="I148" i="22"/>
  <c r="K148" i="22"/>
  <c r="H149" i="22"/>
  <c r="I149" i="22"/>
  <c r="K149" i="22"/>
  <c r="H150" i="22"/>
  <c r="I150" i="22"/>
  <c r="K150" i="22"/>
  <c r="H151" i="22"/>
  <c r="I151" i="22"/>
  <c r="K151" i="22"/>
  <c r="H152" i="22"/>
  <c r="I152" i="22"/>
  <c r="K152" i="22"/>
  <c r="H153" i="22"/>
  <c r="I153" i="22"/>
  <c r="K153" i="22"/>
  <c r="H154" i="22"/>
  <c r="I154" i="22"/>
  <c r="K154" i="22"/>
  <c r="H155" i="22"/>
  <c r="I155" i="22"/>
  <c r="K155" i="22"/>
  <c r="H156" i="22"/>
  <c r="I156" i="22"/>
  <c r="K156" i="22"/>
  <c r="H157" i="22"/>
  <c r="I157" i="22"/>
  <c r="K157" i="22"/>
  <c r="H158" i="22"/>
  <c r="I158" i="22"/>
  <c r="K158" i="22"/>
  <c r="H159" i="22"/>
  <c r="I159" i="22"/>
  <c r="K159" i="22"/>
  <c r="H160" i="22"/>
  <c r="I160" i="22"/>
  <c r="K160" i="22"/>
  <c r="H161" i="22"/>
  <c r="I161" i="22"/>
  <c r="K161" i="22"/>
  <c r="H162" i="22"/>
  <c r="I162" i="22"/>
  <c r="K162" i="22"/>
  <c r="H163" i="22"/>
  <c r="I163" i="22"/>
  <c r="K163" i="22"/>
  <c r="H164" i="22"/>
  <c r="I164" i="22"/>
  <c r="K164" i="22"/>
  <c r="H165" i="22"/>
  <c r="I165" i="22"/>
  <c r="K165" i="22"/>
  <c r="K136" i="22"/>
  <c r="I136" i="22"/>
  <c r="H136" i="22"/>
  <c r="H37" i="22"/>
  <c r="I37" i="22"/>
  <c r="K37" i="22"/>
  <c r="H38" i="22"/>
  <c r="I38" i="22"/>
  <c r="K38" i="22"/>
  <c r="H39" i="22"/>
  <c r="I39" i="22"/>
  <c r="K39" i="22"/>
  <c r="H40" i="22"/>
  <c r="I40" i="22"/>
  <c r="K40" i="22"/>
  <c r="H41" i="22"/>
  <c r="I41" i="22"/>
  <c r="K41" i="22"/>
  <c r="H42" i="22"/>
  <c r="I42" i="22"/>
  <c r="K42" i="22"/>
  <c r="H43" i="22"/>
  <c r="I43" i="22"/>
  <c r="K43" i="22"/>
  <c r="H44" i="22"/>
  <c r="I44" i="22"/>
  <c r="K44" i="22"/>
  <c r="H45" i="22"/>
  <c r="I45" i="22"/>
  <c r="K45" i="22"/>
  <c r="H46" i="22"/>
  <c r="I46" i="22"/>
  <c r="K46" i="22"/>
  <c r="H47" i="22"/>
  <c r="I47" i="22"/>
  <c r="K47" i="22"/>
  <c r="H48" i="22"/>
  <c r="I48" i="22"/>
  <c r="K48" i="22"/>
  <c r="H49" i="22"/>
  <c r="I49" i="22"/>
  <c r="K49" i="22"/>
  <c r="H50" i="22"/>
  <c r="I50" i="22"/>
  <c r="K50" i="22"/>
  <c r="H51" i="22"/>
  <c r="I51" i="22"/>
  <c r="K51" i="22"/>
  <c r="H52" i="22"/>
  <c r="I52" i="22"/>
  <c r="K52" i="22"/>
  <c r="H53" i="22"/>
  <c r="I53" i="22"/>
  <c r="K53" i="22"/>
  <c r="H54" i="22"/>
  <c r="I54" i="22"/>
  <c r="K54" i="22"/>
  <c r="H55" i="22"/>
  <c r="I55" i="22"/>
  <c r="K55" i="22"/>
  <c r="H56" i="22"/>
  <c r="I56" i="22"/>
  <c r="K56" i="22"/>
  <c r="H57" i="22"/>
  <c r="I57" i="22"/>
  <c r="K57" i="22"/>
  <c r="H58" i="22"/>
  <c r="I58" i="22"/>
  <c r="K58" i="22"/>
  <c r="H59" i="22"/>
  <c r="I59" i="22"/>
  <c r="K59" i="22"/>
  <c r="H60" i="22"/>
  <c r="I60" i="22"/>
  <c r="K60" i="22"/>
  <c r="H61" i="22"/>
  <c r="I61" i="22"/>
  <c r="K61" i="22"/>
  <c r="H62" i="22"/>
  <c r="I62" i="22"/>
  <c r="K62" i="22"/>
  <c r="H63" i="22"/>
  <c r="I63" i="22"/>
  <c r="K63" i="22"/>
  <c r="H64" i="22"/>
  <c r="I64" i="22"/>
  <c r="K64" i="22"/>
  <c r="H65" i="22"/>
  <c r="I65" i="22"/>
  <c r="K65" i="22"/>
  <c r="H66" i="22"/>
  <c r="I66" i="22"/>
  <c r="K66" i="22"/>
  <c r="H67" i="22"/>
  <c r="I67" i="22"/>
  <c r="K67" i="22"/>
  <c r="H68" i="22"/>
  <c r="I68" i="22"/>
  <c r="K68" i="22"/>
  <c r="H69" i="22"/>
  <c r="I69" i="22"/>
  <c r="K69" i="22"/>
  <c r="H70" i="22"/>
  <c r="I70" i="22"/>
  <c r="K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K89" i="22"/>
  <c r="H90" i="22"/>
  <c r="I90" i="22"/>
  <c r="K90" i="22"/>
  <c r="H91" i="22"/>
  <c r="I91" i="22"/>
  <c r="K91" i="22"/>
  <c r="I92" i="22"/>
  <c r="K92" i="22"/>
  <c r="H93" i="22"/>
  <c r="H96" i="22" s="1"/>
  <c r="H97" i="22" s="1"/>
  <c r="I93" i="22"/>
  <c r="I96" i="22" s="1"/>
  <c r="I97" i="22" s="1"/>
  <c r="K93" i="22"/>
  <c r="H98" i="22"/>
  <c r="I98" i="22"/>
  <c r="K98" i="22"/>
  <c r="H99" i="22"/>
  <c r="I99" i="22"/>
  <c r="K99" i="22"/>
  <c r="H100" i="22"/>
  <c r="H94" i="22" s="1"/>
  <c r="I100" i="22"/>
  <c r="I94" i="22" s="1"/>
  <c r="K100" i="22"/>
  <c r="H101" i="22"/>
  <c r="H95" i="22" s="1"/>
  <c r="I101" i="22"/>
  <c r="I95" i="22" s="1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H113" i="22"/>
  <c r="I113" i="22"/>
  <c r="K113" i="22"/>
  <c r="H114" i="22"/>
  <c r="I114" i="22"/>
  <c r="K114" i="22"/>
  <c r="H115" i="22"/>
  <c r="I115" i="22"/>
  <c r="K115" i="22"/>
  <c r="H116" i="22"/>
  <c r="I116" i="22"/>
  <c r="K116" i="22"/>
  <c r="H117" i="22"/>
  <c r="I117" i="22"/>
  <c r="K117" i="22"/>
  <c r="H118" i="22"/>
  <c r="I118" i="22"/>
  <c r="K118" i="22"/>
  <c r="H119" i="22"/>
  <c r="I119" i="22"/>
  <c r="K119" i="22"/>
  <c r="H120" i="22"/>
  <c r="I120" i="22"/>
  <c r="K120" i="22"/>
  <c r="H121" i="22"/>
  <c r="I121" i="22"/>
  <c r="K121" i="22"/>
  <c r="H122" i="22"/>
  <c r="I122" i="22"/>
  <c r="K122" i="22"/>
  <c r="H123" i="22"/>
  <c r="I123" i="22"/>
  <c r="K123" i="22"/>
  <c r="H124" i="22"/>
  <c r="I124" i="22"/>
  <c r="K124" i="22"/>
  <c r="H125" i="22"/>
  <c r="I125" i="22"/>
  <c r="K125" i="22"/>
  <c r="H126" i="22"/>
  <c r="I126" i="22"/>
  <c r="K126" i="22"/>
  <c r="H127" i="22"/>
  <c r="H130" i="22" s="1"/>
  <c r="H131" i="22" s="1"/>
  <c r="I127" i="22"/>
  <c r="I130" i="22" s="1"/>
  <c r="I131" i="22" s="1"/>
  <c r="K127" i="22"/>
  <c r="H132" i="22"/>
  <c r="I132" i="22"/>
  <c r="K132" i="22"/>
  <c r="H133" i="22"/>
  <c r="I133" i="22"/>
  <c r="K133" i="22"/>
  <c r="H134" i="22"/>
  <c r="H128" i="22" s="1"/>
  <c r="I134" i="22"/>
  <c r="I128" i="22" s="1"/>
  <c r="K134" i="22"/>
  <c r="H135" i="22"/>
  <c r="H129" i="22" s="1"/>
  <c r="I135" i="22"/>
  <c r="I129" i="22" s="1"/>
  <c r="K135" i="22"/>
  <c r="I36" i="22"/>
  <c r="H36" i="22"/>
  <c r="K36" i="22"/>
  <c r="I34" i="22"/>
  <c r="H34" i="22"/>
  <c r="B2" i="22"/>
  <c r="G11" i="19"/>
  <c r="G10" i="19"/>
  <c r="G9" i="19" l="1"/>
  <c r="G8" i="19"/>
  <c r="G7" i="19" l="1"/>
  <c r="F7" i="19"/>
  <c r="G3" i="19"/>
  <c r="F3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J14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3" authorId="0" shapeId="0" xr:uid="{1EB5A403-7AC8-4F40-85F0-BFD067475D9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33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3" authorId="0" shapeId="0" xr:uid="{A471135C-592B-4866-91BC-4736F16982C7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<sst xmlns="http://schemas.openxmlformats.org/spreadsheetml/2006/main" count="1832" uniqueCount="253">
  <si>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</si>
  <si>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</si>
  <si>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</si>
  <si>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</si>
  <si>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</si>
  <si>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</si>
  <si>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</si>
  <si>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</si>
  <si>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</si>
  <si>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</si>
  <si>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</si>
  <si>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</si>
  <si>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</si>
  <si>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</si>
  <si>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</si>
  <si>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</si>
  <si>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</si>
  <si>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</si>
  <si>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Trans - Update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</si>
  <si>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</si>
  <si>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</si>
  <si>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</si>
  <si>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</si>
  <si>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</si>
  <si>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</si>
  <si>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</si>
  <si>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</si>
  <si>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</si>
  <si>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</si>
  <si>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</si>
  <si>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</si>
  <si>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</si>
  <si>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</si>
  <si>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</si>
  <si>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</si>
  <si>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</si>
  <si>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</si>
  <si>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</si>
  <si>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</si>
  <si>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</si>
  <si>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</si>
  <si>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</si>
  <si>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</si>
  <si>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</si>
  <si>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</si>
  <si>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</si>
  <si>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</si>
  <si>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</si>
  <si>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</si>
  <si>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</si>
  <si>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</si>
  <si>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</si>
  <si>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</si>
  <si>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</si>
  <si>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</si>
  <si>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</si>
  <si>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</si>
  <si>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</si>
  <si>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</si>
  <si>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</si>
  <si>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</si>
  <si>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</si>
  <si>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</si>
  <si>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</si>
  <si>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</si>
  <si>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</si>
  <si>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</si>
  <si>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</si>
  <si>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</si>
  <si>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</si>
  <si>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</si>
  <si>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</si>
  <si>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</si>
  <si>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</si>
  <si>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</si>
  <si>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</si>
  <si>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</si>
  <si>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</si>
  <si>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</si>
  <si>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</si>
  <si>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</si>
  <si>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</si>
  <si>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</si>
  <si>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</si>
  <si>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</si>
  <si>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</si>
  <si>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</si>
  <si>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~TFM_TOPINS</t>
  </si>
  <si>
    <t>~TFM_INS</t>
  </si>
  <si>
    <t>PWR-GEO</t>
  </si>
  <si>
    <t>NCAP_BND</t>
  </si>
  <si>
    <t>P*CCS*</t>
  </si>
  <si>
    <t>NCAP_ILED</t>
  </si>
  <si>
    <t>R-BLD_AptN1,R-RTFT-Apt*</t>
  </si>
  <si>
    <t>UC_CAP</t>
  </si>
  <si>
    <t>RSDSH_Apt</t>
  </si>
  <si>
    <t>temp_UC_HP-CAP_RSD-DET</t>
  </si>
  <si>
    <t>temp_UC_HP-CAP_RSD-ATT</t>
  </si>
  <si>
    <t>temp_UC_HP-CAP_RSD-APT</t>
  </si>
  <si>
    <t>R-BLD_DetN1,R-RTFT-Det*</t>
  </si>
  <si>
    <t>R-BLD_AttN1,R-RTFT-Att*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</si>
  <si>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</si>
  <si>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</si>
  <si>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</si>
  <si>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</si>
  <si>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</si>
  <si>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</si>
  <si>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</si>
  <si>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</si>
  <si>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</si>
  <si>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</si>
  <si>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</si>
  <si>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</si>
  <si>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</si>
  <si>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</si>
  <si>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</si>
  <si>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</si>
  <si>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</si>
  <si>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</si>
  <si>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</si>
  <si>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</si>
  <si>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</si>
  <si>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</si>
  <si>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</si>
  <si>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</si>
  <si>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</si>
  <si>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</si>
  <si>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</si>
  <si>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</si>
  <si>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</si>
  <si>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</si>
  <si>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</si>
  <si>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</si>
  <si>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</si>
  <si>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</si>
  <si>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</si>
  <si>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</si>
  <si>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</si>
  <si>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</si>
  <si>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</si>
  <si>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</si>
  <si>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</si>
  <si>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</si>
  <si>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</si>
  <si>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</si>
  <si>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</si>
  <si>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</si>
  <si>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</si>
  <si>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</si>
  <si>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</si>
  <si>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</si>
  <si>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</si>
  <si>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</si>
  <si>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</si>
  <si>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</si>
  <si>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</si>
  <si>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</si>
  <si>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</si>
  <si>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</si>
  <si>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</si>
  <si>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</si>
  <si>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</si>
  <si>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</si>
  <si>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</si>
  <si>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</si>
  <si>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</si>
  <si>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</si>
  <si>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</si>
  <si>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</si>
  <si>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</si>
  <si>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</si>
  <si>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</si>
  <si>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</si>
  <si>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</si>
  <si>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</si>
  <si>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</si>
  <si>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</si>
  <si>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</si>
  <si>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</si>
  <si>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</si>
  <si>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</si>
  <si>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</si>
  <si>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</si>
  <si>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</si>
  <si>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</si>
  <si>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</si>
  <si>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</si>
  <si>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</si>
  <si>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</si>
  <si>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</si>
  <si>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</si>
  <si>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</si>
  <si>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</si>
  <si>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</si>
  <si>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</si>
  <si>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</si>
  <si>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</si>
  <si>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</si>
  <si>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</si>
  <si>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</si>
  <si>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</si>
  <si>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</si>
  <si>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</si>
  <si>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</si>
  <si>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</si>
  <si>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</si>
  <si>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</si>
  <si>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</si>
  <si>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</si>
  <si>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</si>
  <si>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</si>
  <si>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Attached</t>
  </si>
  <si>
    <t>Detached</t>
  </si>
  <si>
    <t>Apartment</t>
  </si>
  <si>
    <t>No Retrofit Required for Heat Pump</t>
  </si>
  <si>
    <t>Shallow Retrofit Required for Heat Pump</t>
  </si>
  <si>
    <t>Deep Retrofit Required for Heat Pump</t>
  </si>
  <si>
    <t xml:space="preserve">R-BLD_Apt </t>
  </si>
  <si>
    <t xml:space="preserve">R-BLD_Att </t>
  </si>
  <si>
    <t>R-BLD_Det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</si>
  <si>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</si>
  <si>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</si>
  <si>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</si>
  <si>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</si>
  <si>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</si>
  <si>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</si>
  <si>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</si>
  <si>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</si>
  <si>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</si>
  <si>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</si>
  <si>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</si>
  <si>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</si>
  <si>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</si>
  <si>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*GRID*</t>
  </si>
  <si>
    <t>IMPBIO*1G*2,IMPBIO*1G*3,IMPBIO*1G*4</t>
  </si>
  <si>
    <t>IMPH2G</t>
  </si>
  <si>
    <t>P*OCE*</t>
  </si>
  <si>
    <t>FT-RSDCOA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</si>
  <si>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</si>
  <si>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</si>
  <si>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</si>
  <si>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</si>
  <si>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</si>
  <si>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</si>
  <si>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</si>
  <si>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</si>
  <si>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FT-RSDPEA</t>
  </si>
  <si>
    <t>AFA</t>
  </si>
  <si>
    <t>*0.95</t>
  </si>
  <si>
    <t>T-CAR*1</t>
  </si>
  <si>
    <t>FT-PWRCOA</t>
  </si>
  <si>
    <t>FT-PWRGAS</t>
  </si>
  <si>
    <t>FT-PWRPEA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</si>
</sst>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</cellStyleXfs>
  <cellXfs count="44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10" fillId="0" borderId="0" xfId="0" applyFont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11" fillId="0" borderId="0" xfId="5" applyFont="1" applyAlignment="1">
      <alignment horizontal="left" vertical="center"/>
    </xf>
    <xf numFmtId="0" fontId="9" fillId="9" borderId="6" xfId="6" applyFont="1" applyFill="1" applyBorder="1" applyAlignment="1">
      <alignment horizontal="left" vertical="center" wrapText="1"/>
    </xf>
    <xf numFmtId="0" fontId="10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8" fillId="10" borderId="7" xfId="0" applyFont="1" applyFill="1" applyBorder="1" applyAlignment="1">
      <alignment vertical="center"/>
    </xf>
    <xf numFmtId="3" fontId="0" fillId="0" borderId="0" xfId="0" applyNumberFormat="1"/>
    <xf numFmtId="0" fontId="8" fillId="10" borderId="11" xfId="0" applyFont="1" applyFill="1" applyBorder="1" applyAlignment="1">
      <alignment vertical="center"/>
    </xf>
    <xf numFmtId="0" fontId="8" fillId="10" borderId="12" xfId="0" applyFont="1" applyFill="1" applyBorder="1" applyAlignment="1">
      <alignment vertical="center"/>
    </xf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0" fontId="0" fillId="0" borderId="0" xfId="0" applyBorder="1"/>
    <xf numFmtId="0" fontId="0" fillId="0" borderId="2" xfId="0" applyBorder="1"/>
    <xf numFmtId="0" fontId="0" fillId="0" borderId="18" xfId="0" applyBorder="1"/>
    <xf numFmtId="0" fontId="0" fillId="5" borderId="0" xfId="0" applyFill="1"/>
    <xf numFmtId="164" fontId="0" fillId="5" borderId="0" xfId="0" applyNumberFormat="1" applyFill="1"/>
    <xf numFmtId="0" fontId="11" fillId="0" borderId="8" xfId="7" applyFont="1" applyBorder="1" applyAlignment="1">
      <alignment horizontal="center" vertical="center" wrapText="1"/>
    </xf>
    <xf numFmtId="0" fontId="11" fillId="0" borderId="9" xfId="7" applyFont="1" applyBorder="1" applyAlignment="1">
      <alignment horizontal="center" vertical="center" wrapText="1"/>
    </xf>
    <xf numFmtId="0" fontId="11" fillId="0" borderId="10" xfId="7" applyFont="1" applyBorder="1" applyAlignment="1">
      <alignment horizontal="center" vertical="center" wrapText="1"/>
    </xf>
  </cellXfs>
  <cellStyles count="8">
    <cellStyle name="Normal" xfId="0" builtinId="0"/>
    <cellStyle name="Normal 10" xfId="1" xr:uid="{00000000-0005-0000-0000-000001000000}"/>
    <cellStyle name="Normal 10 2 2" xfId="3" xr:uid="{37B46EBE-EF20-49A2-A463-672D32AF03AC}"/>
    <cellStyle name="Normal 10 2 2 2 2 2" xfId="5" xr:uid="{A70162DC-00AC-4550-9FB7-3819B5C20A2D}"/>
    <cellStyle name="Normal 2 7" xfId="4" xr:uid="{DA800421-6BC0-4388-9423-B44570E10F15}"/>
    <cellStyle name="Normal 4" xfId="6" xr:uid="{FA5C554E-3258-4EDB-A5A0-74954872F0C7}"/>
    <cellStyle name="Normal 4 2 3 4" xfId="7" xr:uid="{FCBB837B-6367-43E2-9257-6A1F0F9876FA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19</v>
      </c>
      <c r="C5" s="14" t="s">
        <v>20</v>
      </c>
      <c r="D5" s="14" t="s">
        <v>21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t="s">
        <v>22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t="s">
        <v>23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5" t="s">
        <v>24</v>
      </c>
      <c r="B10" s="15" t="s">
        <v>25</v>
      </c>
    </row>
    <row r="11" spans="1:30" x14ac:dyDescent="0.25">
      <c r="A11" s="16" t="s">
        <v>26</v>
      </c>
      <c r="B11" s="16" t="s">
        <v>27</v>
      </c>
    </row>
    <row r="12" spans="1:30" x14ac:dyDescent="0.25">
      <c r="A12" s="17" t="s">
        <v>28</v>
      </c>
      <c r="B12" s="17" t="s">
        <v>29</v>
      </c>
    </row>
    <row r="13" spans="1:30" x14ac:dyDescent="0.25">
      <c r="A13" s="17" t="s">
        <v>30</v>
      </c>
      <c r="B13" s="17" t="s">
        <v>31</v>
      </c>
    </row>
    <row r="14" spans="1:30" x14ac:dyDescent="0.25">
      <c r="A14" s="17" t="s">
        <v>32</v>
      </c>
      <c r="B14" s="17" t="s">
        <v>33</v>
      </c>
    </row>
    <row r="15" spans="1:30" x14ac:dyDescent="0.25">
      <c r="A15" s="17" t="s">
        <v>34</v>
      </c>
      <c r="B15" s="17" t="s">
        <v>35</v>
      </c>
    </row>
    <row r="16" spans="1:30" x14ac:dyDescent="0.25">
      <c r="A16" s="17" t="s">
        <v>36</v>
      </c>
      <c r="B16" s="17" t="s">
        <v>37</v>
      </c>
    </row>
    <row r="17" spans="1:2" x14ac:dyDescent="0.25">
      <c r="A17" s="17" t="s">
        <v>38</v>
      </c>
      <c r="B17" s="17" t="s">
        <v>39</v>
      </c>
    </row>
    <row r="18" spans="1:2" x14ac:dyDescent="0.25">
      <c r="A18" s="17" t="s">
        <v>40</v>
      </c>
      <c r="B18" s="17" t="s">
        <v>41</v>
      </c>
    </row>
    <row r="19" spans="1:2" x14ac:dyDescent="0.25">
      <c r="A19" s="17" t="s">
        <v>42</v>
      </c>
      <c r="B19" s="17" t="s">
        <v>43</v>
      </c>
    </row>
    <row r="20" spans="1:2" x14ac:dyDescent="0.25">
      <c r="A20" s="17" t="s">
        <v>44</v>
      </c>
      <c r="B20" s="17" t="s">
        <v>45</v>
      </c>
    </row>
    <row r="21" spans="1:2" x14ac:dyDescent="0.25">
      <c r="A21" s="17" t="s">
        <v>46</v>
      </c>
      <c r="B21" s="17" t="s">
        <v>47</v>
      </c>
    </row>
    <row r="22" spans="1:2" x14ac:dyDescent="0.25">
      <c r="A22" s="17" t="s">
        <v>48</v>
      </c>
      <c r="B22" s="17" t="s">
        <v>49</v>
      </c>
    </row>
    <row r="23" spans="1:2" x14ac:dyDescent="0.25">
      <c r="A23" s="17" t="s">
        <v>50</v>
      </c>
      <c r="B23" s="17" t="s">
        <v>51</v>
      </c>
    </row>
    <row r="24" spans="1:2" x14ac:dyDescent="0.25">
      <c r="A24" s="17" t="s">
        <v>52</v>
      </c>
      <c r="B24" s="17" t="s">
        <v>53</v>
      </c>
    </row>
    <row r="25" spans="1:2" x14ac:dyDescent="0.25">
      <c r="A25" s="17" t="s">
        <v>54</v>
      </c>
      <c r="B25" s="17" t="s">
        <v>55</v>
      </c>
    </row>
    <row r="26" spans="1:2" x14ac:dyDescent="0.25">
      <c r="A26" s="17" t="s">
        <v>56</v>
      </c>
      <c r="B26" s="17" t="s">
        <v>57</v>
      </c>
    </row>
    <row r="27" spans="1:2" x14ac:dyDescent="0.25">
      <c r="A27" s="17" t="s">
        <v>58</v>
      </c>
      <c r="B27" s="17" t="s">
        <v>59</v>
      </c>
    </row>
    <row r="28" spans="1:2" x14ac:dyDescent="0.25">
      <c r="A28" s="17" t="s">
        <v>60</v>
      </c>
      <c r="B28" s="17" t="s">
        <v>61</v>
      </c>
    </row>
    <row r="29" spans="1:2" x14ac:dyDescent="0.25">
      <c r="A29" s="17" t="s">
        <v>62</v>
      </c>
      <c r="B29" s="17" t="s">
        <v>63</v>
      </c>
    </row>
    <row r="30" spans="1:2" x14ac:dyDescent="0.25">
      <c r="A30" s="17" t="s">
        <v>64</v>
      </c>
      <c r="B30" s="17" t="s">
        <v>65</v>
      </c>
    </row>
    <row r="31" spans="1:2" x14ac:dyDescent="0.25">
      <c r="A31" s="17" t="s">
        <v>66</v>
      </c>
      <c r="B31" s="17" t="s">
        <v>67</v>
      </c>
    </row>
    <row r="32" spans="1:2" x14ac:dyDescent="0.25">
      <c r="A32" s="17" t="s">
        <v>68</v>
      </c>
      <c r="B32" s="17" t="s">
        <v>69</v>
      </c>
    </row>
    <row r="33" spans="1:2" x14ac:dyDescent="0.25">
      <c r="A33" s="17" t="s">
        <v>70</v>
      </c>
      <c r="B33" s="17" t="s">
        <v>71</v>
      </c>
    </row>
    <row r="34" spans="1:2" x14ac:dyDescent="0.25">
      <c r="A34" s="17" t="s">
        <v>72</v>
      </c>
      <c r="B34" s="17" t="s">
        <v>73</v>
      </c>
    </row>
    <row r="35" spans="1:2" x14ac:dyDescent="0.25">
      <c r="A35" s="17" t="s">
        <v>74</v>
      </c>
      <c r="B35" s="17" t="s">
        <v>75</v>
      </c>
    </row>
    <row r="36" spans="1:2" x14ac:dyDescent="0.25">
      <c r="A36" s="17" t="s">
        <v>76</v>
      </c>
      <c r="B36" s="17" t="s">
        <v>77</v>
      </c>
    </row>
    <row r="37" spans="1:2" x14ac:dyDescent="0.25">
      <c r="A37" s="18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dimension ref="B2:M22"/>
  <sheetViews>
    <sheetView tabSelected="1" workbookViewId="0">
      <selection activeCell="F20" sqref="F20"/>
    </sheetView>
  </sheetViews>
  <sheetFormatPr defaultRowHeight="15" x14ac:dyDescent="0.25"/>
  <cols>
    <col min="4" max="4" width="12.42578125" bestFit="1" customWidth="1"/>
    <col min="8" max="8" width="10.42578125" bestFit="1" customWidth="1"/>
    <col min="9" max="9" width="11.7109375" bestFit="1" customWidth="1"/>
  </cols>
  <sheetData>
    <row r="2" spans="2:13" x14ac:dyDescent="0.25">
      <c r="B2" s="7" t="s">
        <v>87</v>
      </c>
    </row>
    <row r="3" spans="2:13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IF(Regions!D$3&lt;&gt;"",Regions!D$3,"*")</f>
        <v>National</v>
      </c>
      <c r="H3" s="12" t="s">
        <v>3</v>
      </c>
      <c r="I3" s="12" t="s">
        <v>5</v>
      </c>
    </row>
    <row r="6" spans="2:13" x14ac:dyDescent="0.25">
      <c r="B6" s="7" t="s">
        <v>88</v>
      </c>
      <c r="M6" s="9"/>
    </row>
    <row r="7" spans="2:13" ht="15.75" thickBot="1" x14ac:dyDescent="0.3">
      <c r="B7" s="10" t="s">
        <v>12</v>
      </c>
      <c r="C7" s="10" t="s">
        <v>9</v>
      </c>
      <c r="D7" s="10" t="s">
        <v>8</v>
      </c>
      <c r="E7" s="10" t="s">
        <v>2</v>
      </c>
      <c r="F7" s="11" t="str">
        <f>IF(Regions!C$3&lt;&gt;"",Regions!C$3,"*")</f>
        <v>IE</v>
      </c>
      <c r="G7" s="11" t="str">
        <f>IF(Regions!D$3&lt;&gt;"",Regions!D$3,"*")</f>
        <v>National</v>
      </c>
      <c r="H7" s="12" t="s">
        <v>4</v>
      </c>
      <c r="I7" s="12" t="s">
        <v>3</v>
      </c>
      <c r="J7" s="12" t="s">
        <v>5</v>
      </c>
    </row>
    <row r="8" spans="2:13" x14ac:dyDescent="0.25">
      <c r="D8" t="s">
        <v>90</v>
      </c>
      <c r="E8">
        <v>2018</v>
      </c>
      <c r="F8">
        <v>0</v>
      </c>
      <c r="G8">
        <f t="shared" ref="G8:G15" si="0">F8</f>
        <v>0</v>
      </c>
      <c r="H8" t="s">
        <v>89</v>
      </c>
    </row>
    <row r="9" spans="2:13" x14ac:dyDescent="0.25">
      <c r="D9" t="s">
        <v>90</v>
      </c>
      <c r="E9">
        <v>0</v>
      </c>
      <c r="F9">
        <v>5</v>
      </c>
      <c r="G9">
        <f t="shared" si="0"/>
        <v>5</v>
      </c>
      <c r="H9" t="s">
        <v>89</v>
      </c>
    </row>
    <row r="10" spans="2:13" x14ac:dyDescent="0.25">
      <c r="D10" t="s">
        <v>79</v>
      </c>
      <c r="F10">
        <v>2030</v>
      </c>
      <c r="G10">
        <f t="shared" si="0"/>
        <v>2030</v>
      </c>
      <c r="I10" t="s">
        <v>91</v>
      </c>
    </row>
    <row r="11" spans="2:13" x14ac:dyDescent="0.25">
      <c r="D11" t="s">
        <v>92</v>
      </c>
      <c r="F11">
        <v>5</v>
      </c>
      <c r="G11">
        <f t="shared" si="0"/>
        <v>5</v>
      </c>
      <c r="I11" t="s">
        <v>91</v>
      </c>
    </row>
    <row r="12" spans="2:13" x14ac:dyDescent="0.25">
      <c r="C12" t="s">
        <v>83</v>
      </c>
      <c r="D12" t="s">
        <v>229</v>
      </c>
      <c r="E12">
        <v>2018</v>
      </c>
      <c r="F12">
        <v>20.6</v>
      </c>
      <c r="G12">
        <f t="shared" si="0"/>
        <v>20.6</v>
      </c>
      <c r="I12" t="s">
        <v>250</v>
      </c>
    </row>
    <row r="13" spans="2:13" x14ac:dyDescent="0.25">
      <c r="C13" t="s">
        <v>83</v>
      </c>
      <c r="D13" t="s">
        <v>229</v>
      </c>
      <c r="E13">
        <v>2018</v>
      </c>
      <c r="F13">
        <v>22.7</v>
      </c>
      <c r="G13">
        <f t="shared" si="0"/>
        <v>22.7</v>
      </c>
      <c r="I13" t="s">
        <v>252</v>
      </c>
    </row>
    <row r="14" spans="2:13" x14ac:dyDescent="0.25">
      <c r="C14" t="s">
        <v>83</v>
      </c>
      <c r="D14" t="s">
        <v>229</v>
      </c>
      <c r="E14">
        <v>2018</v>
      </c>
      <c r="F14">
        <v>105</v>
      </c>
      <c r="G14">
        <f t="shared" si="0"/>
        <v>105</v>
      </c>
      <c r="I14" t="s">
        <v>251</v>
      </c>
    </row>
    <row r="15" spans="2:13" x14ac:dyDescent="0.25">
      <c r="C15" t="s">
        <v>83</v>
      </c>
      <c r="D15" t="s">
        <v>229</v>
      </c>
      <c r="E15">
        <v>2020</v>
      </c>
      <c r="F15">
        <v>108</v>
      </c>
      <c r="G15">
        <f t="shared" si="0"/>
        <v>108</v>
      </c>
      <c r="I15" t="s">
        <v>251</v>
      </c>
    </row>
    <row r="20" spans="2:10" x14ac:dyDescent="0.25">
      <c r="B20" s="7" t="s">
        <v>15</v>
      </c>
    </row>
    <row r="21" spans="2:10" ht="15.75" thickBot="1" x14ac:dyDescent="0.3">
      <c r="B21" s="10" t="s">
        <v>12</v>
      </c>
      <c r="C21" s="10" t="s">
        <v>9</v>
      </c>
      <c r="D21" s="10" t="s">
        <v>8</v>
      </c>
      <c r="E21" s="10" t="s">
        <v>2</v>
      </c>
      <c r="F21" s="11" t="str">
        <f>IF(Regions!C$3&lt;&gt;"",Regions!C$3,"*")</f>
        <v>IE</v>
      </c>
      <c r="G21" s="11" t="str">
        <f>IF(Regions!D$3&lt;&gt;"",Regions!D$3,"*")</f>
        <v>National</v>
      </c>
      <c r="H21" s="12" t="s">
        <v>4</v>
      </c>
      <c r="I21" s="12" t="s">
        <v>3</v>
      </c>
      <c r="J21" s="12" t="s">
        <v>5</v>
      </c>
    </row>
    <row r="22" spans="2:10" x14ac:dyDescent="0.25">
      <c r="D22" t="s">
        <v>79</v>
      </c>
      <c r="F22">
        <v>2035</v>
      </c>
      <c r="G22">
        <f>F22</f>
        <v>2035</v>
      </c>
      <c r="I22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L16"/>
  <sheetViews>
    <sheetView workbookViewId="0">
      <selection activeCell="B11" sqref="B11:I14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9.28515625" bestFit="1" customWidth="1"/>
    <col min="5" max="5" width="5.140625" bestFit="1" customWidth="1"/>
    <col min="6" max="7" width="7.42578125" customWidth="1"/>
    <col min="8" max="8" width="8.42578125" bestFit="1" customWidth="1"/>
    <col min="9" max="9" width="38.7109375" bestFit="1" customWidth="1"/>
    <col min="10" max="10" width="8.42578125" bestFit="1" customWidth="1"/>
  </cols>
  <sheetData>
    <row r="3" spans="2:12" x14ac:dyDescent="0.25">
      <c r="B3" s="7" t="s">
        <v>88</v>
      </c>
      <c r="H3" s="9"/>
      <c r="I3" s="9"/>
      <c r="J3" s="9"/>
    </row>
    <row r="4" spans="2:12" ht="15.75" thickBot="1" x14ac:dyDescent="0.3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4</v>
      </c>
      <c r="I4" s="12" t="s">
        <v>3</v>
      </c>
      <c r="J4" s="12" t="s">
        <v>231</v>
      </c>
      <c r="L4" s="19" t="s">
        <v>230</v>
      </c>
    </row>
    <row r="5" spans="2:12" x14ac:dyDescent="0.25">
      <c r="C5" t="s">
        <v>83</v>
      </c>
      <c r="D5" t="s">
        <v>229</v>
      </c>
      <c r="E5">
        <v>2025</v>
      </c>
      <c r="F5">
        <v>0</v>
      </c>
      <c r="G5">
        <f>F5</f>
        <v>0</v>
      </c>
      <c r="I5" t="s">
        <v>234</v>
      </c>
      <c r="J5">
        <v>0</v>
      </c>
    </row>
    <row r="6" spans="2:12" x14ac:dyDescent="0.25">
      <c r="C6" t="str">
        <f>C5</f>
        <v>UP</v>
      </c>
      <c r="D6" t="str">
        <f t="shared" ref="D6" si="0">D5</f>
        <v>ACT_BND</v>
      </c>
      <c r="E6">
        <v>0</v>
      </c>
      <c r="F6">
        <v>5</v>
      </c>
      <c r="G6">
        <f>F6</f>
        <v>5</v>
      </c>
      <c r="I6" t="str">
        <f>I5</f>
        <v>IMPBIO*1G*2,IMPBIO*1G*3,IMPBIO*1G*4</v>
      </c>
    </row>
    <row r="11" spans="2:12" x14ac:dyDescent="0.25">
      <c r="B11" s="7" t="s">
        <v>88</v>
      </c>
      <c r="H11" s="9"/>
      <c r="I11" s="9"/>
    </row>
    <row r="12" spans="2:12" ht="15.75" thickBot="1" x14ac:dyDescent="0.3">
      <c r="B12" s="10" t="s">
        <v>12</v>
      </c>
      <c r="C12" s="10" t="s">
        <v>9</v>
      </c>
      <c r="D12" s="10" t="s">
        <v>8</v>
      </c>
      <c r="E12" s="10" t="s">
        <v>2</v>
      </c>
      <c r="F12" s="11" t="str">
        <f>IF(Regions!C$3&lt;&gt;"",Regions!C$3,"*")</f>
        <v>IE</v>
      </c>
      <c r="G12" s="11" t="str">
        <f>IF(Regions!C$3&lt;&gt;"",Regions!D$3,"*")</f>
        <v>National</v>
      </c>
      <c r="H12" s="12" t="s">
        <v>1</v>
      </c>
      <c r="I12" s="12" t="s">
        <v>3</v>
      </c>
    </row>
    <row r="13" spans="2:12" x14ac:dyDescent="0.25">
      <c r="C13" t="s">
        <v>83</v>
      </c>
      <c r="D13" t="s">
        <v>229</v>
      </c>
      <c r="E13">
        <v>2018</v>
      </c>
      <c r="F13">
        <v>0.35</v>
      </c>
      <c r="G13">
        <f>F13</f>
        <v>0.35</v>
      </c>
      <c r="H13" t="s">
        <v>232</v>
      </c>
      <c r="I13" t="s">
        <v>233</v>
      </c>
    </row>
    <row r="14" spans="2:12" x14ac:dyDescent="0.25">
      <c r="C14" t="str">
        <f>C13</f>
        <v>UP</v>
      </c>
      <c r="D14" t="str">
        <f t="shared" ref="D14:D16" si="1">D13</f>
        <v>ACT_BND</v>
      </c>
      <c r="E14">
        <v>0</v>
      </c>
      <c r="F14">
        <v>5</v>
      </c>
      <c r="G14">
        <f>F14</f>
        <v>5</v>
      </c>
      <c r="H14" t="s">
        <v>232</v>
      </c>
      <c r="I14" t="str">
        <f>I13</f>
        <v>*GRID*</v>
      </c>
    </row>
    <row r="15" spans="2:12" x14ac:dyDescent="0.25">
      <c r="C15" t="s">
        <v>83</v>
      </c>
      <c r="D15" t="s">
        <v>229</v>
      </c>
      <c r="E15">
        <v>2030</v>
      </c>
      <c r="F15">
        <v>0</v>
      </c>
      <c r="G15">
        <f>F15</f>
        <v>0</v>
      </c>
      <c r="I15" t="s">
        <v>235</v>
      </c>
    </row>
    <row r="16" spans="2:12" x14ac:dyDescent="0.25">
      <c r="C16" t="str">
        <f>C15</f>
        <v>UP</v>
      </c>
      <c r="D16" t="str">
        <f t="shared" si="1"/>
        <v>ACT_BND</v>
      </c>
      <c r="E16">
        <v>0</v>
      </c>
      <c r="F16">
        <v>5</v>
      </c>
      <c r="G16">
        <f>F16</f>
        <v>5</v>
      </c>
      <c r="I16" t="str">
        <f>I15</f>
        <v>IMPH2G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"/>
  <sheetViews>
    <sheetView workbookViewId="0">
      <selection activeCell="F19" sqref="F19"/>
    </sheetView>
  </sheetViews>
  <sheetFormatPr defaultRowHeight="15" x14ac:dyDescent="0.25"/>
  <cols>
    <col min="7" max="7" width="10" bestFit="1" customWidth="1"/>
    <col min="11" max="11" width="12.28515625" bestFit="1" customWidth="1"/>
    <col min="12" max="12" width="12" bestFit="1" customWidth="1"/>
  </cols>
  <sheetData>
    <row r="1" spans="1:15" x14ac:dyDescent="0.25">
      <c r="A1" t="s">
        <v>16</v>
      </c>
    </row>
    <row r="2" spans="1:15" x14ac:dyDescent="0.25">
      <c r="B2" s="1" t="str">
        <f>"~UC_Sets: R_E: " &amp; _xlfn.TEXTJOIN(",",TRUE,Regions!C3:D3)</f>
        <v>~UC_Sets: R_E: IE,National</v>
      </c>
    </row>
    <row r="3" spans="1:15" x14ac:dyDescent="0.25">
      <c r="B3" s="5" t="s">
        <v>10</v>
      </c>
    </row>
    <row r="4" spans="1:15" x14ac:dyDescent="0.25">
      <c r="J4" t="s">
        <v>7</v>
      </c>
    </row>
    <row r="5" spans="1:15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8</v>
      </c>
      <c r="I5" s="3" t="s">
        <v>2</v>
      </c>
      <c r="J5" s="3" t="s">
        <v>9</v>
      </c>
      <c r="K5" t="s">
        <v>84</v>
      </c>
      <c r="L5" s="6" t="s">
        <v>17</v>
      </c>
      <c r="M5" s="4" t="s">
        <v>11</v>
      </c>
    </row>
    <row r="6" spans="1:15" x14ac:dyDescent="0.25">
      <c r="B6" t="s">
        <v>85</v>
      </c>
      <c r="G6" t="s">
        <v>82</v>
      </c>
      <c r="I6">
        <v>2018</v>
      </c>
      <c r="J6" t="s">
        <v>83</v>
      </c>
      <c r="K6">
        <v>1</v>
      </c>
      <c r="L6">
        <v>0.70399999999999996</v>
      </c>
      <c r="M6" t="s">
        <v>86</v>
      </c>
    </row>
    <row r="7" spans="1:15" x14ac:dyDescent="0.25">
      <c r="I7">
        <v>0</v>
      </c>
      <c r="L7">
        <v>1</v>
      </c>
    </row>
    <row r="13" spans="1:15" x14ac:dyDescent="0.25">
      <c r="B13" t="s">
        <v>18</v>
      </c>
    </row>
    <row r="14" spans="1:15" x14ac:dyDescent="0.25">
      <c r="C14" s="7" t="s">
        <v>15</v>
      </c>
      <c r="J14" s="8"/>
      <c r="K14" s="9"/>
      <c r="L14" s="9"/>
    </row>
    <row r="15" spans="1:15" ht="15.75" thickBot="1" x14ac:dyDescent="0.3">
      <c r="C15" s="10" t="s">
        <v>12</v>
      </c>
      <c r="D15" s="10" t="s">
        <v>9</v>
      </c>
      <c r="E15" s="10" t="s">
        <v>8</v>
      </c>
      <c r="F15" s="10" t="s">
        <v>2</v>
      </c>
      <c r="G15" s="10" t="s">
        <v>13</v>
      </c>
      <c r="H15" s="10" t="s">
        <v>14</v>
      </c>
      <c r="I15" s="11" t="str">
        <f>IF(Regions!C$3&lt;&gt;"",Regions!C$3,"*")</f>
        <v>IE</v>
      </c>
      <c r="J15" s="11" t="str">
        <f>IF(Regions!D$3&lt;&gt;"",Regions!D$3,"*")</f>
        <v>National</v>
      </c>
      <c r="K15" s="12" t="s">
        <v>4</v>
      </c>
      <c r="L15" s="12" t="s">
        <v>3</v>
      </c>
    </row>
    <row r="16" spans="1:15" x14ac:dyDescent="0.25">
      <c r="E16" t="s">
        <v>79</v>
      </c>
      <c r="I16">
        <v>2018</v>
      </c>
      <c r="J16">
        <v>2018</v>
      </c>
      <c r="L16" t="s">
        <v>80</v>
      </c>
      <c r="O16" s="19" t="s">
        <v>81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dimension ref="B3:I12"/>
  <sheetViews>
    <sheetView workbookViewId="0">
      <selection activeCell="J23" sqref="J23"/>
    </sheetView>
  </sheetViews>
  <sheetFormatPr defaultRowHeight="15" x14ac:dyDescent="0.25"/>
  <cols>
    <col min="4" max="4" width="10.5703125" bestFit="1" customWidth="1"/>
    <col min="9" max="9" width="15.42578125" bestFit="1" customWidth="1"/>
  </cols>
  <sheetData>
    <row r="3" spans="2:9" x14ac:dyDescent="0.25">
      <c r="B3" s="7" t="s">
        <v>88</v>
      </c>
      <c r="H3" s="9"/>
      <c r="I3" s="9"/>
    </row>
    <row r="4" spans="2:9" ht="15.75" thickBot="1" x14ac:dyDescent="0.3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1</v>
      </c>
      <c r="I4" s="12" t="s">
        <v>3</v>
      </c>
    </row>
    <row r="5" spans="2:9" x14ac:dyDescent="0.25">
      <c r="C5" t="s">
        <v>83</v>
      </c>
      <c r="D5" t="s">
        <v>110</v>
      </c>
      <c r="E5">
        <v>2018</v>
      </c>
      <c r="F5">
        <v>0.115</v>
      </c>
      <c r="G5">
        <f>F5</f>
        <v>0.115</v>
      </c>
      <c r="I5" t="s">
        <v>238</v>
      </c>
    </row>
    <row r="6" spans="2:9" x14ac:dyDescent="0.25">
      <c r="C6" t="s">
        <v>83</v>
      </c>
      <c r="D6" t="s">
        <v>110</v>
      </c>
      <c r="E6">
        <v>2018</v>
      </c>
      <c r="F6">
        <v>0.115</v>
      </c>
      <c r="G6">
        <f t="shared" ref="G6:G12" si="0">F6</f>
        <v>0.115</v>
      </c>
      <c r="I6" t="s">
        <v>239</v>
      </c>
    </row>
    <row r="7" spans="2:9" x14ac:dyDescent="0.25">
      <c r="C7" t="s">
        <v>83</v>
      </c>
      <c r="D7" t="s">
        <v>110</v>
      </c>
      <c r="E7">
        <v>2018</v>
      </c>
      <c r="F7">
        <v>0.115</v>
      </c>
      <c r="G7">
        <f t="shared" si="0"/>
        <v>0.115</v>
      </c>
      <c r="I7" t="s">
        <v>240</v>
      </c>
    </row>
    <row r="8" spans="2:9" x14ac:dyDescent="0.25">
      <c r="C8" t="s">
        <v>83</v>
      </c>
      <c r="D8" t="s">
        <v>110</v>
      </c>
      <c r="E8">
        <v>2018</v>
      </c>
      <c r="F8">
        <v>0.115</v>
      </c>
      <c r="G8">
        <f t="shared" si="0"/>
        <v>0.115</v>
      </c>
      <c r="I8" t="s">
        <v>241</v>
      </c>
    </row>
    <row r="9" spans="2:9" x14ac:dyDescent="0.25">
      <c r="C9" t="s">
        <v>83</v>
      </c>
      <c r="D9" t="s">
        <v>110</v>
      </c>
      <c r="E9">
        <v>2018</v>
      </c>
      <c r="F9">
        <v>0.115</v>
      </c>
      <c r="G9">
        <f>F9</f>
        <v>0.115</v>
      </c>
      <c r="I9" t="s">
        <v>242</v>
      </c>
    </row>
    <row r="10" spans="2:9" x14ac:dyDescent="0.25">
      <c r="C10" t="s">
        <v>83</v>
      </c>
      <c r="D10" t="s">
        <v>110</v>
      </c>
      <c r="E10">
        <v>2018</v>
      </c>
      <c r="F10">
        <v>0.115</v>
      </c>
      <c r="G10">
        <f t="shared" si="0"/>
        <v>0.115</v>
      </c>
      <c r="I10" t="s">
        <v>243</v>
      </c>
    </row>
    <row r="11" spans="2:9" x14ac:dyDescent="0.25">
      <c r="C11" t="s">
        <v>83</v>
      </c>
      <c r="D11" t="s">
        <v>110</v>
      </c>
      <c r="E11">
        <v>2018</v>
      </c>
      <c r="F11">
        <v>0.115</v>
      </c>
      <c r="G11">
        <f t="shared" si="0"/>
        <v>0.115</v>
      </c>
      <c r="I11" t="s">
        <v>244</v>
      </c>
    </row>
    <row r="12" spans="2:9" x14ac:dyDescent="0.25">
      <c r="C12" t="s">
        <v>83</v>
      </c>
      <c r="D12" t="s">
        <v>110</v>
      </c>
      <c r="E12">
        <v>2018</v>
      </c>
      <c r="F12">
        <v>0.115</v>
      </c>
      <c r="G12">
        <f t="shared" si="0"/>
        <v>0.115</v>
      </c>
      <c r="I12" t="s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dimension ref="A1:S183"/>
  <sheetViews>
    <sheetView topLeftCell="A17" zoomScaleNormal="100" workbookViewId="0">
      <selection activeCell="B23" sqref="B23:K24"/>
    </sheetView>
  </sheetViews>
  <sheetFormatPr defaultRowHeight="15" x14ac:dyDescent="0.25"/>
  <cols>
    <col min="2" max="2" width="27.42578125" bestFit="1" customWidth="1"/>
    <col min="4" max="4" width="24.5703125" bestFit="1" customWidth="1"/>
    <col min="6" max="6" width="10.85546875" bestFit="1" customWidth="1"/>
    <col min="8" max="8" width="9.7109375" customWidth="1"/>
    <col min="9" max="9" width="8.85546875" bestFit="1" customWidth="1"/>
    <col min="10" max="10" width="16" bestFit="1" customWidth="1"/>
    <col min="11" max="11" width="19.5703125" bestFit="1" customWidth="1"/>
    <col min="12" max="12" width="66.7109375" bestFit="1" customWidth="1"/>
    <col min="14" max="14" width="24" customWidth="1"/>
  </cols>
  <sheetData>
    <row r="1" spans="1:12" x14ac:dyDescent="0.25">
      <c r="A1" t="s">
        <v>16</v>
      </c>
    </row>
    <row r="2" spans="1:12" x14ac:dyDescent="0.25">
      <c r="B2" s="1" t="str">
        <f>"~UC_Sets: R_E: " &amp; _xlfn.TEXTJOIN(",",TRUE,Regions!C3:D3)</f>
        <v>~UC_Sets: R_E: IE,National</v>
      </c>
    </row>
    <row r="3" spans="1:12" x14ac:dyDescent="0.25">
      <c r="B3" s="5" t="s">
        <v>10</v>
      </c>
    </row>
    <row r="4" spans="1:12" x14ac:dyDescent="0.25">
      <c r="I4" t="s">
        <v>7</v>
      </c>
    </row>
    <row r="5" spans="1:12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94</v>
      </c>
      <c r="K5" s="3" t="s">
        <v>17</v>
      </c>
      <c r="L5" s="4" t="s">
        <v>11</v>
      </c>
    </row>
    <row r="6" spans="1:12" x14ac:dyDescent="0.25">
      <c r="B6" t="s">
        <v>98</v>
      </c>
      <c r="D6" s="36" t="s">
        <v>93</v>
      </c>
      <c r="E6" s="36"/>
      <c r="F6" s="36"/>
      <c r="G6" s="36"/>
      <c r="H6" s="36">
        <v>2019</v>
      </c>
      <c r="I6" s="36" t="s">
        <v>83</v>
      </c>
      <c r="J6" s="36">
        <v>-1</v>
      </c>
      <c r="K6" s="36">
        <v>0</v>
      </c>
      <c r="L6" s="36" t="s">
        <v>103</v>
      </c>
    </row>
    <row r="7" spans="1:12" x14ac:dyDescent="0.25">
      <c r="D7" s="36" t="s">
        <v>217</v>
      </c>
      <c r="E7" s="36"/>
      <c r="F7" s="36"/>
      <c r="G7" s="36"/>
      <c r="H7" s="36">
        <v>2019</v>
      </c>
      <c r="I7" s="36"/>
      <c r="J7" s="36">
        <v>-0.32600000000000001</v>
      </c>
      <c r="K7" s="36"/>
      <c r="L7" s="36"/>
    </row>
    <row r="8" spans="1:12" x14ac:dyDescent="0.25">
      <c r="D8" s="36" t="s">
        <v>220</v>
      </c>
      <c r="E8" s="36"/>
      <c r="F8" s="36" t="s">
        <v>95</v>
      </c>
      <c r="G8" s="36"/>
      <c r="H8" s="36">
        <v>2019</v>
      </c>
      <c r="I8" s="36"/>
      <c r="J8" s="36">
        <v>1</v>
      </c>
      <c r="K8" s="36"/>
      <c r="L8" s="36"/>
    </row>
    <row r="9" spans="1:12" x14ac:dyDescent="0.25">
      <c r="D9" s="37"/>
      <c r="E9" s="37"/>
      <c r="F9" s="37"/>
      <c r="G9" s="37"/>
      <c r="H9" s="37">
        <v>0</v>
      </c>
      <c r="I9" s="37" t="s">
        <v>83</v>
      </c>
      <c r="J9" s="37"/>
      <c r="K9" s="37">
        <v>5</v>
      </c>
      <c r="L9" s="37"/>
    </row>
    <row r="10" spans="1:12" x14ac:dyDescent="0.25">
      <c r="B10" t="s">
        <v>97</v>
      </c>
      <c r="D10" s="38" t="s">
        <v>100</v>
      </c>
      <c r="E10" s="38"/>
      <c r="F10" s="38"/>
      <c r="G10" s="38"/>
      <c r="H10" s="38">
        <v>2019</v>
      </c>
      <c r="I10" s="38" t="s">
        <v>83</v>
      </c>
      <c r="J10" s="38">
        <v>-1</v>
      </c>
      <c r="K10" s="38">
        <v>0</v>
      </c>
      <c r="L10" s="38" t="s">
        <v>104</v>
      </c>
    </row>
    <row r="11" spans="1:12" x14ac:dyDescent="0.25">
      <c r="D11" s="36" t="s">
        <v>218</v>
      </c>
      <c r="E11" s="36"/>
      <c r="F11" s="36"/>
      <c r="G11" s="36"/>
      <c r="H11" s="36">
        <v>2019</v>
      </c>
      <c r="I11" s="36"/>
      <c r="J11" s="36">
        <v>-0.13700000000000001</v>
      </c>
      <c r="K11" s="36"/>
      <c r="L11" s="36"/>
    </row>
    <row r="12" spans="1:12" x14ac:dyDescent="0.25">
      <c r="D12" s="36" t="s">
        <v>220</v>
      </c>
      <c r="E12" s="36"/>
      <c r="F12" s="36" t="s">
        <v>101</v>
      </c>
      <c r="G12" s="36"/>
      <c r="H12" s="36">
        <v>2019</v>
      </c>
      <c r="I12" s="36"/>
      <c r="J12" s="36">
        <v>1</v>
      </c>
      <c r="K12" s="36"/>
      <c r="L12" s="36"/>
    </row>
    <row r="13" spans="1:12" x14ac:dyDescent="0.25">
      <c r="D13" s="37"/>
      <c r="E13" s="37"/>
      <c r="F13" s="37"/>
      <c r="G13" s="37"/>
      <c r="H13" s="37">
        <v>0</v>
      </c>
      <c r="I13" s="37"/>
      <c r="J13" s="37"/>
      <c r="K13" s="37">
        <v>5</v>
      </c>
      <c r="L13" s="37"/>
    </row>
    <row r="14" spans="1:12" x14ac:dyDescent="0.25">
      <c r="B14" t="s">
        <v>96</v>
      </c>
      <c r="D14" s="38" t="s">
        <v>99</v>
      </c>
      <c r="E14" s="38"/>
      <c r="F14" s="38"/>
      <c r="G14" s="38"/>
      <c r="H14" s="38">
        <v>2019</v>
      </c>
      <c r="I14" s="38" t="s">
        <v>83</v>
      </c>
      <c r="J14" s="38">
        <v>-1</v>
      </c>
      <c r="K14" s="38">
        <v>0</v>
      </c>
      <c r="L14" s="38" t="s">
        <v>105</v>
      </c>
    </row>
    <row r="15" spans="1:12" x14ac:dyDescent="0.25">
      <c r="D15" s="36" t="s">
        <v>219</v>
      </c>
      <c r="E15" s="36"/>
      <c r="F15" s="36"/>
      <c r="G15" s="36"/>
      <c r="H15" s="36">
        <v>2019</v>
      </c>
      <c r="I15" s="36"/>
      <c r="J15" s="36">
        <v>-0.16600000000000001</v>
      </c>
      <c r="K15" s="36"/>
      <c r="L15" s="36"/>
    </row>
    <row r="16" spans="1:12" x14ac:dyDescent="0.25">
      <c r="D16" s="36" t="s">
        <v>220</v>
      </c>
      <c r="E16" s="36"/>
      <c r="F16" s="36" t="s">
        <v>102</v>
      </c>
      <c r="G16" s="36"/>
      <c r="H16" s="36">
        <v>2019</v>
      </c>
      <c r="I16" s="36"/>
      <c r="J16" s="36">
        <v>1</v>
      </c>
      <c r="K16" s="36"/>
      <c r="L16" s="36"/>
    </row>
    <row r="17" spans="2:19" ht="15.75" thickBot="1" x14ac:dyDescent="0.3">
      <c r="D17" s="37"/>
      <c r="E17" s="37"/>
      <c r="F17" s="37"/>
      <c r="G17" s="37"/>
      <c r="H17" s="37">
        <v>0</v>
      </c>
      <c r="I17" s="37" t="s">
        <v>83</v>
      </c>
      <c r="J17" s="37"/>
      <c r="K17" s="37">
        <v>5</v>
      </c>
      <c r="L17" s="37"/>
    </row>
    <row r="18" spans="2:19" ht="15.75" thickBot="1" x14ac:dyDescent="0.3">
      <c r="N18" s="41">
        <v>2018</v>
      </c>
      <c r="O18" s="42"/>
      <c r="P18" s="43"/>
      <c r="Q18" s="41">
        <v>2070</v>
      </c>
      <c r="R18" s="42"/>
      <c r="S18" s="43"/>
    </row>
    <row r="19" spans="2:19" x14ac:dyDescent="0.25">
      <c r="N19" s="29" t="s">
        <v>211</v>
      </c>
      <c r="O19" s="27" t="s">
        <v>212</v>
      </c>
      <c r="P19" s="30" t="s">
        <v>213</v>
      </c>
      <c r="Q19" s="29" t="s">
        <v>211</v>
      </c>
      <c r="R19" s="27" t="s">
        <v>212</v>
      </c>
      <c r="S19" s="30" t="s">
        <v>213</v>
      </c>
    </row>
    <row r="20" spans="2:19" x14ac:dyDescent="0.25">
      <c r="L20" t="s">
        <v>214</v>
      </c>
      <c r="N20" s="28">
        <v>92323.794764485472</v>
      </c>
      <c r="O20" s="28">
        <v>103369.76677783766</v>
      </c>
      <c r="P20" s="28">
        <v>50844.518002144141</v>
      </c>
      <c r="Q20" s="31">
        <f>N20*0.8333</f>
        <v>76933.418177245752</v>
      </c>
      <c r="R20" s="28">
        <f t="shared" ref="R20:S22" si="0">O20*0.8333</f>
        <v>86138.026655972135</v>
      </c>
      <c r="S20" s="32">
        <f t="shared" si="0"/>
        <v>42368.736851186717</v>
      </c>
    </row>
    <row r="21" spans="2:19" x14ac:dyDescent="0.25">
      <c r="L21" t="s">
        <v>215</v>
      </c>
      <c r="N21" s="28">
        <v>282151.52747564798</v>
      </c>
      <c r="O21" s="28">
        <v>251318.93361374349</v>
      </c>
      <c r="P21" s="28">
        <v>58904.8034364337</v>
      </c>
      <c r="Q21" s="31">
        <f t="shared" ref="Q21:Q22" si="1">N21*0.8333</f>
        <v>235116.86784545748</v>
      </c>
      <c r="R21" s="28">
        <f t="shared" si="0"/>
        <v>209424.06738033245</v>
      </c>
      <c r="S21" s="32">
        <f t="shared" si="0"/>
        <v>49085.372703580208</v>
      </c>
    </row>
    <row r="22" spans="2:19" ht="15.75" thickBot="1" x14ac:dyDescent="0.3">
      <c r="L22" t="s">
        <v>216</v>
      </c>
      <c r="N22" s="28">
        <v>391876.39875986642</v>
      </c>
      <c r="O22" s="28">
        <v>369741.02860841871</v>
      </c>
      <c r="P22" s="28">
        <v>97049.563561422125</v>
      </c>
      <c r="Q22" s="33">
        <f t="shared" si="1"/>
        <v>326550.6030865967</v>
      </c>
      <c r="R22" s="34">
        <f t="shared" si="0"/>
        <v>308105.19913939532</v>
      </c>
      <c r="S22" s="35">
        <f t="shared" si="0"/>
        <v>80871.401315733063</v>
      </c>
    </row>
    <row r="23" spans="2:19" x14ac:dyDescent="0.25">
      <c r="B23" s="7" t="s">
        <v>88</v>
      </c>
      <c r="I23" s="8"/>
      <c r="J23" s="9"/>
      <c r="K23" s="9"/>
    </row>
    <row r="24" spans="2:19" ht="15.75" thickBot="1" x14ac:dyDescent="0.3">
      <c r="B24" s="10" t="s">
        <v>12</v>
      </c>
      <c r="C24" s="10" t="s">
        <v>9</v>
      </c>
      <c r="D24" s="10" t="s">
        <v>8</v>
      </c>
      <c r="E24" s="10" t="s">
        <v>2</v>
      </c>
      <c r="F24" s="10" t="s">
        <v>13</v>
      </c>
      <c r="G24" s="10" t="s">
        <v>14</v>
      </c>
      <c r="H24" s="11" t="str">
        <f>IF(Regions!C$3&lt;&gt;"",Regions!C$3,"*")</f>
        <v>IE</v>
      </c>
      <c r="I24" s="11" t="str">
        <f>IF(Regions!D$3&lt;&gt;"",Regions!D$3,"*")</f>
        <v>National</v>
      </c>
      <c r="J24" s="12" t="s">
        <v>6</v>
      </c>
      <c r="K24" s="12" t="s">
        <v>3</v>
      </c>
    </row>
    <row r="25" spans="2:19" x14ac:dyDescent="0.25">
      <c r="C25" t="s">
        <v>83</v>
      </c>
      <c r="D25" t="s">
        <v>229</v>
      </c>
      <c r="E25">
        <v>2020</v>
      </c>
      <c r="H25">
        <v>10.3</v>
      </c>
      <c r="I25">
        <v>10.3</v>
      </c>
      <c r="K25" t="s">
        <v>237</v>
      </c>
      <c r="M25" s="25">
        <v>0.5</v>
      </c>
    </row>
    <row r="26" spans="2:19" x14ac:dyDescent="0.25">
      <c r="C26" t="s">
        <v>83</v>
      </c>
      <c r="D26" t="s">
        <v>229</v>
      </c>
      <c r="E26">
        <v>2030</v>
      </c>
      <c r="H26">
        <v>0</v>
      </c>
      <c r="I26">
        <v>0</v>
      </c>
      <c r="K26" t="s">
        <v>237</v>
      </c>
    </row>
    <row r="27" spans="2:19" x14ac:dyDescent="0.25">
      <c r="C27" t="s">
        <v>83</v>
      </c>
      <c r="D27" t="s">
        <v>229</v>
      </c>
      <c r="E27">
        <v>0</v>
      </c>
      <c r="H27">
        <v>5</v>
      </c>
      <c r="I27">
        <v>5</v>
      </c>
      <c r="K27" t="s">
        <v>237</v>
      </c>
    </row>
    <row r="28" spans="2:19" x14ac:dyDescent="0.25">
      <c r="C28" t="s">
        <v>83</v>
      </c>
      <c r="D28" t="s">
        <v>229</v>
      </c>
      <c r="E28">
        <v>2020</v>
      </c>
      <c r="H28">
        <v>8.3000000000000007</v>
      </c>
      <c r="I28">
        <v>8.3000000000000007</v>
      </c>
      <c r="K28" t="s">
        <v>246</v>
      </c>
    </row>
    <row r="29" spans="2:19" x14ac:dyDescent="0.25">
      <c r="C29" t="s">
        <v>83</v>
      </c>
      <c r="D29" t="s">
        <v>229</v>
      </c>
      <c r="E29">
        <v>2030</v>
      </c>
      <c r="H29">
        <v>0</v>
      </c>
      <c r="I29">
        <v>0</v>
      </c>
      <c r="K29" t="s">
        <v>246</v>
      </c>
    </row>
    <row r="30" spans="2:19" x14ac:dyDescent="0.25">
      <c r="C30" t="s">
        <v>83</v>
      </c>
      <c r="D30" t="s">
        <v>229</v>
      </c>
      <c r="E30">
        <v>0</v>
      </c>
      <c r="H30">
        <v>5</v>
      </c>
      <c r="I30">
        <v>5</v>
      </c>
      <c r="K30" t="s">
        <v>246</v>
      </c>
    </row>
    <row r="31" spans="2:19" x14ac:dyDescent="0.25">
      <c r="H31" s="26"/>
      <c r="I31" s="26"/>
    </row>
    <row r="32" spans="2:19" x14ac:dyDescent="0.25">
      <c r="H32" s="26"/>
      <c r="I32" s="26"/>
    </row>
    <row r="33" spans="2:13" x14ac:dyDescent="0.25">
      <c r="B33" s="7" t="s">
        <v>88</v>
      </c>
      <c r="I33" s="8"/>
      <c r="J33" s="9"/>
      <c r="K33" s="9"/>
    </row>
    <row r="34" spans="2:13" ht="15.75" thickBot="1" x14ac:dyDescent="0.3">
      <c r="B34" s="10" t="s">
        <v>12</v>
      </c>
      <c r="C34" s="10" t="s">
        <v>9</v>
      </c>
      <c r="D34" s="10" t="s">
        <v>8</v>
      </c>
      <c r="E34" s="10" t="s">
        <v>2</v>
      </c>
      <c r="F34" s="10" t="s">
        <v>13</v>
      </c>
      <c r="G34" s="10" t="s">
        <v>14</v>
      </c>
      <c r="H34" s="11" t="str">
        <f>IF(Regions!C$3&lt;&gt;"",Regions!C$3,"*")</f>
        <v>IE</v>
      </c>
      <c r="I34" s="11" t="str">
        <f>IF(Regions!D$3&lt;&gt;"",Regions!D$3,"*")</f>
        <v>National</v>
      </c>
      <c r="J34" s="12" t="s">
        <v>6</v>
      </c>
      <c r="K34" s="12" t="s">
        <v>3</v>
      </c>
    </row>
    <row r="35" spans="2:13" x14ac:dyDescent="0.25">
      <c r="C35" t="s">
        <v>208</v>
      </c>
      <c r="D35" t="s">
        <v>110</v>
      </c>
      <c r="H35">
        <v>5</v>
      </c>
      <c r="I35">
        <v>5</v>
      </c>
      <c r="J35" t="s">
        <v>109</v>
      </c>
      <c r="K35" t="s">
        <v>108</v>
      </c>
      <c r="M35" s="25">
        <v>0.5</v>
      </c>
    </row>
    <row r="36" spans="2:13" x14ac:dyDescent="0.25">
      <c r="C36" t="s">
        <v>208</v>
      </c>
      <c r="D36" t="s">
        <v>110</v>
      </c>
      <c r="H36" s="26">
        <f>RSDAFC!L2*$M$35</f>
        <v>1.2406827591965401E-2</v>
      </c>
      <c r="I36" s="26">
        <f>RSDAFC!M2*$M$35</f>
        <v>1.2406827591965401E-2</v>
      </c>
      <c r="K36" t="str">
        <f>RSDAFC!C2</f>
        <v>R-HC_Apt_ELC_HPN1</v>
      </c>
    </row>
    <row r="37" spans="2:13" x14ac:dyDescent="0.25">
      <c r="C37" t="s">
        <v>208</v>
      </c>
      <c r="D37" t="s">
        <v>110</v>
      </c>
      <c r="H37" s="26">
        <f>RSDAFC!L3*$M$35</f>
        <v>1.2406827591965401E-2</v>
      </c>
      <c r="I37" s="26">
        <f>RSDAFC!M3*$M$35</f>
        <v>1.2406827591965401E-2</v>
      </c>
      <c r="K37" t="str">
        <f>RSDAFC!C3</f>
        <v>R-HC_Apt_ELC_HPN1</v>
      </c>
    </row>
    <row r="38" spans="2:13" x14ac:dyDescent="0.25">
      <c r="C38" t="s">
        <v>208</v>
      </c>
      <c r="D38" t="s">
        <v>110</v>
      </c>
      <c r="H38" s="26">
        <f>RSDAFC!L4*$M$35</f>
        <v>1.2406827591965401E-2</v>
      </c>
      <c r="I38" s="26">
        <f>RSDAFC!M4*$M$35</f>
        <v>1.2406827591965401E-2</v>
      </c>
      <c r="K38" t="str">
        <f>RSDAFC!C4</f>
        <v>R-HC_Apt_ELC_HPN2</v>
      </c>
    </row>
    <row r="39" spans="2:13" x14ac:dyDescent="0.25">
      <c r="C39" t="s">
        <v>208</v>
      </c>
      <c r="D39" t="s">
        <v>110</v>
      </c>
      <c r="H39" s="26">
        <f>RSDAFC!L5*$M$35</f>
        <v>1.2406827591965401E-2</v>
      </c>
      <c r="I39" s="26">
        <f>RSDAFC!M5*$M$35</f>
        <v>1.2406827591965401E-2</v>
      </c>
      <c r="K39" t="str">
        <f>RSDAFC!C5</f>
        <v>R-HC_Apt_ELC_HPN2</v>
      </c>
    </row>
    <row r="40" spans="2:13" x14ac:dyDescent="0.25">
      <c r="C40" t="s">
        <v>208</v>
      </c>
      <c r="D40" t="s">
        <v>110</v>
      </c>
      <c r="H40" s="26">
        <f>RSDAFC!L6*$M$35</f>
        <v>8.6842891028111498E-3</v>
      </c>
      <c r="I40" s="26">
        <f>RSDAFC!M6*$M$35</f>
        <v>8.6842891028111498E-3</v>
      </c>
      <c r="K40" t="str">
        <f>RSDAFC!C6</f>
        <v>R-HC_Att_ELC_HPN1</v>
      </c>
    </row>
    <row r="41" spans="2:13" x14ac:dyDescent="0.25">
      <c r="C41" t="s">
        <v>208</v>
      </c>
      <c r="D41" t="s">
        <v>110</v>
      </c>
      <c r="H41" s="26">
        <f>RSDAFC!L7*$M$35</f>
        <v>8.6842891028111498E-3</v>
      </c>
      <c r="I41" s="26">
        <f>RSDAFC!M7*$M$35</f>
        <v>8.6842891028111498E-3</v>
      </c>
      <c r="K41" t="str">
        <f>RSDAFC!C7</f>
        <v>R-HC_Att_ELC_HPN1</v>
      </c>
    </row>
    <row r="42" spans="2:13" x14ac:dyDescent="0.25">
      <c r="C42" t="s">
        <v>208</v>
      </c>
      <c r="D42" t="s">
        <v>110</v>
      </c>
      <c r="H42" s="26">
        <f>RSDAFC!L8*$M$35</f>
        <v>8.6842891028111498E-3</v>
      </c>
      <c r="I42" s="26">
        <f>RSDAFC!M8*$M$35</f>
        <v>8.6842891028111498E-3</v>
      </c>
      <c r="K42" t="str">
        <f>RSDAFC!C8</f>
        <v>R-HC_Att_ELC_HPN2</v>
      </c>
    </row>
    <row r="43" spans="2:13" x14ac:dyDescent="0.25">
      <c r="C43" t="s">
        <v>208</v>
      </c>
      <c r="D43" t="s">
        <v>110</v>
      </c>
      <c r="H43" s="26">
        <f>RSDAFC!L9*$M$35</f>
        <v>8.6842891028111498E-3</v>
      </c>
      <c r="I43" s="26">
        <f>RSDAFC!M9*$M$35</f>
        <v>8.6842891028111498E-3</v>
      </c>
      <c r="K43" t="str">
        <f>RSDAFC!C9</f>
        <v>R-HC_Att_ELC_HPN2</v>
      </c>
    </row>
    <row r="44" spans="2:13" x14ac:dyDescent="0.25">
      <c r="C44" t="s">
        <v>208</v>
      </c>
      <c r="D44" t="s">
        <v>110</v>
      </c>
      <c r="H44" s="26">
        <f>RSDAFC!L10*$M$35</f>
        <v>1.58935057836939E-2</v>
      </c>
      <c r="I44" s="26">
        <f>RSDAFC!M10*$M$35</f>
        <v>1.58935057836939E-2</v>
      </c>
      <c r="K44" t="str">
        <f>RSDAFC!C10</f>
        <v>R-HC_Det_ELC_HPN1</v>
      </c>
    </row>
    <row r="45" spans="2:13" x14ac:dyDescent="0.25">
      <c r="C45" t="s">
        <v>208</v>
      </c>
      <c r="D45" t="s">
        <v>110</v>
      </c>
      <c r="H45" s="26">
        <f>RSDAFC!L11*$M$35</f>
        <v>1.58935057836939E-2</v>
      </c>
      <c r="I45" s="26">
        <f>RSDAFC!M11*$M$35</f>
        <v>1.58935057836939E-2</v>
      </c>
      <c r="K45" t="str">
        <f>RSDAFC!C11</f>
        <v>R-HC_Det_ELC_HPN1</v>
      </c>
    </row>
    <row r="46" spans="2:13" x14ac:dyDescent="0.25">
      <c r="C46" t="s">
        <v>208</v>
      </c>
      <c r="D46" t="s">
        <v>110</v>
      </c>
      <c r="H46" s="26">
        <f>RSDAFC!L12*$M$35</f>
        <v>1.58935057836939E-2</v>
      </c>
      <c r="I46" s="26">
        <f>RSDAFC!M12*$M$35</f>
        <v>1.58935057836939E-2</v>
      </c>
      <c r="K46" t="str">
        <f>RSDAFC!C12</f>
        <v>R-HC_Det_ELC_HPN2</v>
      </c>
    </row>
    <row r="47" spans="2:13" x14ac:dyDescent="0.25">
      <c r="C47" t="s">
        <v>208</v>
      </c>
      <c r="D47" t="s">
        <v>110</v>
      </c>
      <c r="H47" s="26">
        <f>RSDAFC!L13*$M$35</f>
        <v>1.58935057836939E-2</v>
      </c>
      <c r="I47" s="26">
        <f>RSDAFC!M13*$M$35</f>
        <v>1.58935057836939E-2</v>
      </c>
      <c r="K47" t="str">
        <f>RSDAFC!C13</f>
        <v>R-HC_Det_ELC_HPN2</v>
      </c>
    </row>
    <row r="48" spans="2:13" x14ac:dyDescent="0.25">
      <c r="C48" t="s">
        <v>208</v>
      </c>
      <c r="D48" t="s">
        <v>110</v>
      </c>
      <c r="H48" s="26">
        <f>RSDAFC!L14*$M$35</f>
        <v>1.04804159170382E-2</v>
      </c>
      <c r="I48" s="26">
        <f>RSDAFC!M14*$M$35</f>
        <v>1.04804159170382E-2</v>
      </c>
      <c r="K48" t="str">
        <f>RSDAFC!C14</f>
        <v>R-SW_Apt_ELC_HPN1</v>
      </c>
    </row>
    <row r="49" spans="3:11" x14ac:dyDescent="0.25">
      <c r="C49" t="s">
        <v>208</v>
      </c>
      <c r="D49" t="s">
        <v>110</v>
      </c>
      <c r="H49" s="26">
        <f>RSDAFC!L15*$M$35</f>
        <v>1.04804159170382E-2</v>
      </c>
      <c r="I49" s="26">
        <f>RSDAFC!M15*$M$35</f>
        <v>1.04804159170382E-2</v>
      </c>
      <c r="K49" t="str">
        <f>RSDAFC!C15</f>
        <v>R-SW_Apt_ELC_HPN1</v>
      </c>
    </row>
    <row r="50" spans="3:11" x14ac:dyDescent="0.25">
      <c r="C50" t="s">
        <v>208</v>
      </c>
      <c r="D50" t="s">
        <v>110</v>
      </c>
      <c r="H50" s="26">
        <f>RSDAFC!L16*$M$35</f>
        <v>4.7397506033708351E-3</v>
      </c>
      <c r="I50" s="26">
        <f>RSDAFC!M16*$M$35</f>
        <v>4.7397506033708351E-3</v>
      </c>
      <c r="K50" t="str">
        <f>RSDAFC!C16</f>
        <v>R-SW_Apt_GAS_HHPN1</v>
      </c>
    </row>
    <row r="51" spans="3:11" x14ac:dyDescent="0.25">
      <c r="C51" t="s">
        <v>208</v>
      </c>
      <c r="D51" t="s">
        <v>110</v>
      </c>
      <c r="H51" s="26">
        <f>RSDAFC!L17*$M$35</f>
        <v>4.7397506033708351E-3</v>
      </c>
      <c r="I51" s="26">
        <f>RSDAFC!M17*$M$35</f>
        <v>4.7397506033708351E-3</v>
      </c>
      <c r="K51" t="str">
        <f>RSDAFC!C17</f>
        <v>R-SW_Apt_GAS_HHPN1</v>
      </c>
    </row>
    <row r="52" spans="3:11" x14ac:dyDescent="0.25">
      <c r="C52" t="s">
        <v>208</v>
      </c>
      <c r="D52" t="s">
        <v>110</v>
      </c>
      <c r="H52" s="26">
        <f>RSDAFC!L18*$M$35</f>
        <v>4.7397506033708351E-3</v>
      </c>
      <c r="I52" s="26">
        <f>RSDAFC!M18*$M$35</f>
        <v>4.7397506033708351E-3</v>
      </c>
      <c r="K52" t="str">
        <f>RSDAFC!C18</f>
        <v>R-SW_Apt_GAS_HPN1</v>
      </c>
    </row>
    <row r="53" spans="3:11" x14ac:dyDescent="0.25">
      <c r="C53" t="s">
        <v>208</v>
      </c>
      <c r="D53" t="s">
        <v>110</v>
      </c>
      <c r="H53" s="26">
        <f>RSDAFC!L19*$M$35</f>
        <v>4.7397506033708351E-3</v>
      </c>
      <c r="I53" s="26">
        <f>RSDAFC!M19*$M$35</f>
        <v>4.7397506033708351E-3</v>
      </c>
      <c r="K53" t="str">
        <f>RSDAFC!C19</f>
        <v>R-SW_Apt_GAS_HPN1</v>
      </c>
    </row>
    <row r="54" spans="3:11" x14ac:dyDescent="0.25">
      <c r="C54" t="s">
        <v>208</v>
      </c>
      <c r="D54" t="s">
        <v>110</v>
      </c>
      <c r="H54" s="26">
        <f>RSDAFC!L20*$M$35</f>
        <v>4.7397506033708351E-3</v>
      </c>
      <c r="I54" s="26">
        <f>RSDAFC!M20*$M$35</f>
        <v>4.7397506033708351E-3</v>
      </c>
      <c r="K54" t="str">
        <f>RSDAFC!C20</f>
        <v>R-SW_Apt_GAS_HPN2</v>
      </c>
    </row>
    <row r="55" spans="3:11" x14ac:dyDescent="0.25">
      <c r="C55" t="s">
        <v>208</v>
      </c>
      <c r="D55" t="s">
        <v>110</v>
      </c>
      <c r="H55" s="26">
        <f>RSDAFC!L21*$M$35</f>
        <v>4.7397506033708351E-3</v>
      </c>
      <c r="I55" s="26">
        <f>RSDAFC!M21*$M$35</f>
        <v>4.7397506033708351E-3</v>
      </c>
      <c r="K55" t="str">
        <f>RSDAFC!C21</f>
        <v>R-SW_Apt_GAS_HPN2</v>
      </c>
    </row>
    <row r="56" spans="3:11" x14ac:dyDescent="0.25">
      <c r="C56" t="s">
        <v>208</v>
      </c>
      <c r="D56" t="s">
        <v>110</v>
      </c>
      <c r="H56" s="26">
        <f>RSDAFC!L22*$M$35</f>
        <v>4.7397506033708351E-3</v>
      </c>
      <c r="I56" s="26">
        <f>RSDAFC!M22*$M$35</f>
        <v>4.7397506033708351E-3</v>
      </c>
      <c r="K56" t="str">
        <f>RSDAFC!C22</f>
        <v>R-SW_Apt_GAS_N1</v>
      </c>
    </row>
    <row r="57" spans="3:11" x14ac:dyDescent="0.25">
      <c r="C57" t="s">
        <v>208</v>
      </c>
      <c r="D57" t="s">
        <v>110</v>
      </c>
      <c r="H57" s="26">
        <f>RSDAFC!L23*$M$35</f>
        <v>4.7397506033708351E-3</v>
      </c>
      <c r="I57" s="26">
        <f>RSDAFC!M23*$M$35</f>
        <v>4.7397506033708351E-3</v>
      </c>
      <c r="K57" t="str">
        <f>RSDAFC!C23</f>
        <v>R-SW_Apt_GAS_N1</v>
      </c>
    </row>
    <row r="58" spans="3:11" x14ac:dyDescent="0.25">
      <c r="C58" t="s">
        <v>208</v>
      </c>
      <c r="D58" t="s">
        <v>110</v>
      </c>
      <c r="H58" s="26">
        <f>RSDAFC!L24*$M$35</f>
        <v>3.5434891836400251E-4</v>
      </c>
      <c r="I58" s="26">
        <f>RSDAFC!M24*$M$35</f>
        <v>3.5434891836400251E-4</v>
      </c>
      <c r="K58" t="str">
        <f>RSDAFC!C24</f>
        <v>R-SW_Apt_HET_N1</v>
      </c>
    </row>
    <row r="59" spans="3:11" x14ac:dyDescent="0.25">
      <c r="C59" t="s">
        <v>208</v>
      </c>
      <c r="D59" t="s">
        <v>110</v>
      </c>
      <c r="H59" s="26">
        <f>RSDAFC!L25*$M$35</f>
        <v>3.5434891836400251E-4</v>
      </c>
      <c r="I59" s="26">
        <f>RSDAFC!M25*$M$35</f>
        <v>3.5434891836400251E-4</v>
      </c>
      <c r="K59" t="str">
        <f>RSDAFC!C25</f>
        <v>R-SW_Apt_HET_N1</v>
      </c>
    </row>
    <row r="60" spans="3:11" x14ac:dyDescent="0.25">
      <c r="C60" t="s">
        <v>208</v>
      </c>
      <c r="D60" t="s">
        <v>110</v>
      </c>
      <c r="H60" s="26">
        <f>RSDAFC!L26*$M$35</f>
        <v>3.5434891836400251E-4</v>
      </c>
      <c r="I60" s="26">
        <f>RSDAFC!M26*$M$35</f>
        <v>3.5434891836400251E-4</v>
      </c>
      <c r="K60" t="str">
        <f>RSDAFC!C26</f>
        <v>R-SW_Apt_HET_N2</v>
      </c>
    </row>
    <row r="61" spans="3:11" x14ac:dyDescent="0.25">
      <c r="C61" t="s">
        <v>208</v>
      </c>
      <c r="D61" t="s">
        <v>110</v>
      </c>
      <c r="H61" s="26">
        <f>RSDAFC!L27*$M$35</f>
        <v>3.5434891836400251E-4</v>
      </c>
      <c r="I61" s="26">
        <f>RSDAFC!M27*$M$35</f>
        <v>3.5434891836400251E-4</v>
      </c>
      <c r="K61" t="str">
        <f>RSDAFC!C27</f>
        <v>R-SW_Apt_HET_N2</v>
      </c>
    </row>
    <row r="62" spans="3:11" x14ac:dyDescent="0.25">
      <c r="C62" t="s">
        <v>208</v>
      </c>
      <c r="D62" t="s">
        <v>110</v>
      </c>
      <c r="H62" s="26">
        <f>RSDAFC!L28*$M$35</f>
        <v>1.199300219050925E-2</v>
      </c>
      <c r="I62" s="26">
        <f>RSDAFC!M28*$M$35</f>
        <v>1.199300219050925E-2</v>
      </c>
      <c r="K62" t="str">
        <f>RSDAFC!C28</f>
        <v>R-SW_Apt_KER_N1</v>
      </c>
    </row>
    <row r="63" spans="3:11" x14ac:dyDescent="0.25">
      <c r="C63" t="s">
        <v>208</v>
      </c>
      <c r="D63" t="s">
        <v>110</v>
      </c>
      <c r="H63" s="26">
        <f>RSDAFC!L29*$M$35</f>
        <v>1.199300219050925E-2</v>
      </c>
      <c r="I63" s="26">
        <f>RSDAFC!M29*$M$35</f>
        <v>1.199300219050925E-2</v>
      </c>
      <c r="K63" t="str">
        <f>RSDAFC!C29</f>
        <v>R-SW_Apt_KER_N1</v>
      </c>
    </row>
    <row r="64" spans="3:11" x14ac:dyDescent="0.25">
      <c r="C64" t="s">
        <v>208</v>
      </c>
      <c r="D64" t="s">
        <v>110</v>
      </c>
      <c r="H64" s="26">
        <f>RSDAFC!L30*$M$35</f>
        <v>8.90395563099655E-3</v>
      </c>
      <c r="I64" s="26">
        <f>RSDAFC!M30*$M$35</f>
        <v>8.90395563099655E-3</v>
      </c>
      <c r="K64" t="str">
        <f>RSDAFC!C30</f>
        <v>R-SW_Apt_LPG_N1</v>
      </c>
    </row>
    <row r="65" spans="3:11" x14ac:dyDescent="0.25">
      <c r="C65" t="s">
        <v>208</v>
      </c>
      <c r="D65" t="s">
        <v>110</v>
      </c>
      <c r="H65" s="26">
        <f>RSDAFC!L31*$M$35</f>
        <v>8.90395563099655E-3</v>
      </c>
      <c r="I65" s="26">
        <f>RSDAFC!M31*$M$35</f>
        <v>8.90395563099655E-3</v>
      </c>
      <c r="K65" t="str">
        <f>RSDAFC!C31</f>
        <v>R-SW_Apt_LPG_N1</v>
      </c>
    </row>
    <row r="66" spans="3:11" x14ac:dyDescent="0.25">
      <c r="C66" t="s">
        <v>208</v>
      </c>
      <c r="D66" t="s">
        <v>110</v>
      </c>
      <c r="H66" s="26">
        <f>RSDAFC!L32*$M$35</f>
        <v>6.8519450639461001E-3</v>
      </c>
      <c r="I66" s="26">
        <f>RSDAFC!M32*$M$35</f>
        <v>6.8519450639461001E-3</v>
      </c>
      <c r="K66" t="str">
        <f>RSDAFC!C32</f>
        <v>R-SW_Apt_WOO_N1</v>
      </c>
    </row>
    <row r="67" spans="3:11" x14ac:dyDescent="0.25">
      <c r="C67" t="s">
        <v>208</v>
      </c>
      <c r="D67" t="s">
        <v>110</v>
      </c>
      <c r="H67" s="26">
        <f>RSDAFC!L33*$M$35</f>
        <v>6.8519450639461001E-3</v>
      </c>
      <c r="I67" s="26">
        <f>RSDAFC!M33*$M$35</f>
        <v>6.8519450639461001E-3</v>
      </c>
      <c r="K67" t="str">
        <f>RSDAFC!C33</f>
        <v>R-SW_Apt_WOO_N1</v>
      </c>
    </row>
    <row r="68" spans="3:11" x14ac:dyDescent="0.25">
      <c r="C68" t="s">
        <v>208</v>
      </c>
      <c r="D68" t="s">
        <v>110</v>
      </c>
      <c r="H68" s="26">
        <f>RSDAFC!L34*$M$35</f>
        <v>9.3952077625382002E-3</v>
      </c>
      <c r="I68" s="26">
        <f>RSDAFC!M34*$M$35</f>
        <v>9.3952077625382002E-3</v>
      </c>
      <c r="K68" t="str">
        <f>RSDAFC!C34</f>
        <v>R-SW_Att_ELC_HPN1</v>
      </c>
    </row>
    <row r="69" spans="3:11" x14ac:dyDescent="0.25">
      <c r="C69" t="s">
        <v>208</v>
      </c>
      <c r="D69" t="s">
        <v>110</v>
      </c>
      <c r="H69" s="26">
        <f>RSDAFC!L35*$M$35</f>
        <v>9.3952077625382002E-3</v>
      </c>
      <c r="I69" s="26">
        <f>RSDAFC!M35*$M$35</f>
        <v>9.3952077625382002E-3</v>
      </c>
      <c r="K69" t="str">
        <f>RSDAFC!C35</f>
        <v>R-SW_Att_ELC_HPN1</v>
      </c>
    </row>
    <row r="70" spans="3:11" x14ac:dyDescent="0.25">
      <c r="C70" t="s">
        <v>208</v>
      </c>
      <c r="D70" t="s">
        <v>110</v>
      </c>
      <c r="H70" s="26">
        <f>RSDAFC!L36*$M$35</f>
        <v>9.3952077625382002E-3</v>
      </c>
      <c r="I70" s="26">
        <f>RSDAFC!M36*$M$35</f>
        <v>9.3952077625382002E-3</v>
      </c>
      <c r="K70" t="str">
        <f>RSDAFC!C36</f>
        <v>R-SW_Att_ELC_HPN2</v>
      </c>
    </row>
    <row r="71" spans="3:11" x14ac:dyDescent="0.25">
      <c r="C71" t="s">
        <v>208</v>
      </c>
      <c r="D71" t="s">
        <v>110</v>
      </c>
      <c r="H71" s="26">
        <f>RSDAFC!L37*$M$35</f>
        <v>9.3952077625382002E-3</v>
      </c>
      <c r="I71" s="26">
        <f>RSDAFC!M37*$M$35</f>
        <v>9.3952077625382002E-3</v>
      </c>
      <c r="K71" t="str">
        <f>RSDAFC!C37</f>
        <v>R-SW_Att_ELC_HPN2</v>
      </c>
    </row>
    <row r="72" spans="3:11" x14ac:dyDescent="0.25">
      <c r="C72" t="s">
        <v>208</v>
      </c>
      <c r="D72" t="s">
        <v>110</v>
      </c>
      <c r="H72" s="26">
        <f>RSDAFC!L38*$M$35</f>
        <v>7.8256501810713003E-3</v>
      </c>
      <c r="I72" s="26">
        <f>RSDAFC!M38*$M$35</f>
        <v>7.8256501810713003E-3</v>
      </c>
      <c r="K72" t="str">
        <f>RSDAFC!C38</f>
        <v>R-SW_Att_GAS_HHPN1</v>
      </c>
    </row>
    <row r="73" spans="3:11" x14ac:dyDescent="0.25">
      <c r="C73" t="s">
        <v>208</v>
      </c>
      <c r="D73" t="s">
        <v>110</v>
      </c>
      <c r="H73" s="26">
        <f>RSDAFC!L39*$M$35</f>
        <v>7.8256501810713003E-3</v>
      </c>
      <c r="I73" s="26">
        <f>RSDAFC!M39*$M$35</f>
        <v>7.8256501810713003E-3</v>
      </c>
      <c r="K73" t="str">
        <f>RSDAFC!C39</f>
        <v>R-SW_Att_GAS_HHPN1</v>
      </c>
    </row>
    <row r="74" spans="3:11" x14ac:dyDescent="0.25">
      <c r="C74" t="s">
        <v>208</v>
      </c>
      <c r="D74" t="s">
        <v>110</v>
      </c>
      <c r="H74" s="26">
        <f>RSDAFC!L40*$M$35</f>
        <v>7.8256501810713003E-3</v>
      </c>
      <c r="I74" s="26">
        <f>RSDAFC!M40*$M$35</f>
        <v>7.8256501810713003E-3</v>
      </c>
      <c r="K74" t="str">
        <f>RSDAFC!C40</f>
        <v>R-SW_Att_GAS_HPN1</v>
      </c>
    </row>
    <row r="75" spans="3:11" x14ac:dyDescent="0.25">
      <c r="C75" t="s">
        <v>208</v>
      </c>
      <c r="D75" t="s">
        <v>110</v>
      </c>
      <c r="H75" s="26">
        <f>RSDAFC!L41*$M$35</f>
        <v>7.8256501810713003E-3</v>
      </c>
      <c r="I75" s="26">
        <f>RSDAFC!M41*$M$35</f>
        <v>7.8256501810713003E-3</v>
      </c>
      <c r="K75" t="str">
        <f>RSDAFC!C41</f>
        <v>R-SW_Att_GAS_HPN1</v>
      </c>
    </row>
    <row r="76" spans="3:11" x14ac:dyDescent="0.25">
      <c r="C76" t="s">
        <v>208</v>
      </c>
      <c r="D76" t="s">
        <v>110</v>
      </c>
      <c r="H76" s="26">
        <f>RSDAFC!L42*$M$35</f>
        <v>7.8256501810713003E-3</v>
      </c>
      <c r="I76" s="26">
        <f>RSDAFC!M42*$M$35</f>
        <v>7.8256501810713003E-3</v>
      </c>
      <c r="K76" t="str">
        <f>RSDAFC!C42</f>
        <v>R-SW_Att_GAS_HPN2</v>
      </c>
    </row>
    <row r="77" spans="3:11" x14ac:dyDescent="0.25">
      <c r="C77" t="s">
        <v>208</v>
      </c>
      <c r="D77" t="s">
        <v>110</v>
      </c>
      <c r="H77" s="26">
        <f>RSDAFC!L43*$M$35</f>
        <v>7.8256501810713003E-3</v>
      </c>
      <c r="I77" s="26">
        <f>RSDAFC!M43*$M$35</f>
        <v>7.8256501810713003E-3</v>
      </c>
      <c r="K77" t="str">
        <f>RSDAFC!C43</f>
        <v>R-SW_Att_GAS_HPN2</v>
      </c>
    </row>
    <row r="78" spans="3:11" x14ac:dyDescent="0.25">
      <c r="C78" t="s">
        <v>208</v>
      </c>
      <c r="D78" t="s">
        <v>110</v>
      </c>
      <c r="H78" s="26">
        <f>RSDAFC!L44*$M$35</f>
        <v>7.8256501810713003E-3</v>
      </c>
      <c r="I78" s="26">
        <f>RSDAFC!M44*$M$35</f>
        <v>7.8256501810713003E-3</v>
      </c>
      <c r="K78" t="str">
        <f>RSDAFC!C44</f>
        <v>R-SW_Att_GAS_N1</v>
      </c>
    </row>
    <row r="79" spans="3:11" x14ac:dyDescent="0.25">
      <c r="C79" t="s">
        <v>208</v>
      </c>
      <c r="D79" t="s">
        <v>110</v>
      </c>
      <c r="H79" s="26">
        <f>RSDAFC!L45*$M$35</f>
        <v>7.8256501810713003E-3</v>
      </c>
      <c r="I79" s="26">
        <f>RSDAFC!M45*$M$35</f>
        <v>7.8256501810713003E-3</v>
      </c>
      <c r="K79" t="str">
        <f>RSDAFC!C45</f>
        <v>R-SW_Att_GAS_N1</v>
      </c>
    </row>
    <row r="80" spans="3:11" x14ac:dyDescent="0.25">
      <c r="C80" t="s">
        <v>208</v>
      </c>
      <c r="D80" t="s">
        <v>110</v>
      </c>
      <c r="H80" s="26">
        <f>RSDAFC!L46*$M$35</f>
        <v>7.8256501810713003E-3</v>
      </c>
      <c r="I80" s="26">
        <f>RSDAFC!M46*$M$35</f>
        <v>7.8256501810713003E-3</v>
      </c>
      <c r="K80" t="str">
        <f>RSDAFC!C46</f>
        <v>R-SW_Att_GAS_N2</v>
      </c>
    </row>
    <row r="81" spans="1:11" x14ac:dyDescent="0.25">
      <c r="C81" t="s">
        <v>208</v>
      </c>
      <c r="D81" t="s">
        <v>110</v>
      </c>
      <c r="H81" s="26">
        <f>RSDAFC!L47*$M$35</f>
        <v>7.8256501810713003E-3</v>
      </c>
      <c r="I81" s="26">
        <f>RSDAFC!M47*$M$35</f>
        <v>7.8256501810713003E-3</v>
      </c>
      <c r="K81" t="str">
        <f>RSDAFC!C47</f>
        <v>R-SW_Att_GAS_N2</v>
      </c>
    </row>
    <row r="82" spans="1:11" x14ac:dyDescent="0.25">
      <c r="C82" t="s">
        <v>208</v>
      </c>
      <c r="D82" t="s">
        <v>110</v>
      </c>
      <c r="H82" s="26">
        <f>RSDAFC!L48*$M$35</f>
        <v>7.8256501810713003E-3</v>
      </c>
      <c r="I82" s="26">
        <f>RSDAFC!M48*$M$35</f>
        <v>7.8256501810713003E-3</v>
      </c>
      <c r="K82" t="str">
        <f>RSDAFC!C48</f>
        <v>R-SW_Att_GAS_N3</v>
      </c>
    </row>
    <row r="83" spans="1:11" x14ac:dyDescent="0.25">
      <c r="C83" t="s">
        <v>208</v>
      </c>
      <c r="D83" t="s">
        <v>110</v>
      </c>
      <c r="H83" s="26">
        <f>RSDAFC!L49*$M$35</f>
        <v>7.8256501810713003E-3</v>
      </c>
      <c r="I83" s="26">
        <f>RSDAFC!M49*$M$35</f>
        <v>7.8256501810713003E-3</v>
      </c>
      <c r="K83" t="str">
        <f>RSDAFC!C49</f>
        <v>R-SW_Att_GAS_N3</v>
      </c>
    </row>
    <row r="84" spans="1:11" x14ac:dyDescent="0.25">
      <c r="C84" t="s">
        <v>208</v>
      </c>
      <c r="D84" t="s">
        <v>110</v>
      </c>
      <c r="H84" s="26">
        <f>RSDAFC!L50*$M$35</f>
        <v>3.7989460522007048E-3</v>
      </c>
      <c r="I84" s="26">
        <f>RSDAFC!M50*$M$35</f>
        <v>3.7989460522007048E-3</v>
      </c>
      <c r="K84" t="str">
        <f>RSDAFC!C50</f>
        <v>R-SW_Att_HET_N1</v>
      </c>
    </row>
    <row r="85" spans="1:11" x14ac:dyDescent="0.25">
      <c r="C85" t="s">
        <v>208</v>
      </c>
      <c r="D85" t="s">
        <v>110</v>
      </c>
      <c r="H85" s="26">
        <f>RSDAFC!L51*$M$35</f>
        <v>3.7989460522007048E-3</v>
      </c>
      <c r="I85" s="26">
        <f>RSDAFC!M51*$M$35</f>
        <v>3.7989460522007048E-3</v>
      </c>
      <c r="K85" t="str">
        <f>RSDAFC!C51</f>
        <v>R-SW_Att_HET_N1</v>
      </c>
    </row>
    <row r="86" spans="1:11" x14ac:dyDescent="0.25">
      <c r="C86" t="s">
        <v>208</v>
      </c>
      <c r="D86" t="s">
        <v>110</v>
      </c>
      <c r="H86" s="26">
        <f>RSDAFC!L52*$M$35</f>
        <v>3.7989460522007048E-3</v>
      </c>
      <c r="I86" s="26">
        <f>RSDAFC!M52*$M$35</f>
        <v>3.7989460522007048E-3</v>
      </c>
      <c r="K86" t="str">
        <f>RSDAFC!C52</f>
        <v>R-SW_Att_HET_N2</v>
      </c>
    </row>
    <row r="87" spans="1:11" x14ac:dyDescent="0.25">
      <c r="C87" t="s">
        <v>208</v>
      </c>
      <c r="D87" t="s">
        <v>110</v>
      </c>
      <c r="H87" s="26">
        <f>RSDAFC!L53*$M$35</f>
        <v>3.7989460522007048E-3</v>
      </c>
      <c r="I87" s="26">
        <f>RSDAFC!M53*$M$35</f>
        <v>3.7989460522007048E-3</v>
      </c>
      <c r="K87" t="str">
        <f>RSDAFC!C53</f>
        <v>R-SW_Att_HET_N2</v>
      </c>
    </row>
    <row r="88" spans="1:11" x14ac:dyDescent="0.25">
      <c r="C88" t="s">
        <v>208</v>
      </c>
      <c r="D88" t="s">
        <v>110</v>
      </c>
      <c r="H88" s="26">
        <f>RSDAFC!L54*$M$35</f>
        <v>9.8399724094370006E-3</v>
      </c>
      <c r="I88" s="26">
        <f>RSDAFC!M54*$M$35</f>
        <v>9.8399724094370006E-3</v>
      </c>
      <c r="K88" t="str">
        <f>RSDAFC!C54</f>
        <v>R-SW_Att_KER_N1</v>
      </c>
    </row>
    <row r="89" spans="1:11" x14ac:dyDescent="0.25">
      <c r="C89" t="s">
        <v>208</v>
      </c>
      <c r="D89" t="s">
        <v>110</v>
      </c>
      <c r="H89" s="26">
        <f>RSDAFC!L55*$M$35</f>
        <v>9.8399724094370006E-3</v>
      </c>
      <c r="I89" s="26">
        <f>RSDAFC!M55*$M$35</f>
        <v>9.8399724094370006E-3</v>
      </c>
      <c r="K89" t="str">
        <f>RSDAFC!C55</f>
        <v>R-SW_Att_KER_N1</v>
      </c>
    </row>
    <row r="90" spans="1:11" x14ac:dyDescent="0.25">
      <c r="C90" t="s">
        <v>208</v>
      </c>
      <c r="D90" t="s">
        <v>110</v>
      </c>
      <c r="H90" s="26">
        <f>RSDAFC!L56*$M$35</f>
        <v>9.8399724094370006E-3</v>
      </c>
      <c r="I90" s="26">
        <f>RSDAFC!M56*$M$35</f>
        <v>9.8399724094370006E-3</v>
      </c>
      <c r="K90" t="str">
        <f>RSDAFC!C56</f>
        <v>R-SW_Att_KER_N2</v>
      </c>
    </row>
    <row r="91" spans="1:11" x14ac:dyDescent="0.25">
      <c r="C91" t="s">
        <v>208</v>
      </c>
      <c r="D91" t="s">
        <v>110</v>
      </c>
      <c r="H91" s="26">
        <f>RSDAFC!L57*$M$35</f>
        <v>9.8399724094370006E-3</v>
      </c>
      <c r="I91" s="26">
        <f>RSDAFC!M57*$M$35</f>
        <v>9.8399724094370006E-3</v>
      </c>
      <c r="K91" t="str">
        <f>RSDAFC!C57</f>
        <v>R-SW_Att_KER_N2</v>
      </c>
    </row>
    <row r="92" spans="1:11" x14ac:dyDescent="0.25">
      <c r="C92" t="s">
        <v>208</v>
      </c>
      <c r="D92" t="s">
        <v>110</v>
      </c>
      <c r="H92" s="26">
        <f>RSDAFC!L58*$M$35</f>
        <v>9.8399724094370006E-3</v>
      </c>
      <c r="I92" s="26">
        <f>RSDAFC!M58*$M$35</f>
        <v>9.8399724094370006E-3</v>
      </c>
      <c r="K92" t="str">
        <f>RSDAFC!C58</f>
        <v>R-SW_Att_KER_N3</v>
      </c>
    </row>
    <row r="93" spans="1:11" x14ac:dyDescent="0.25">
      <c r="C93" t="s">
        <v>208</v>
      </c>
      <c r="D93" t="s">
        <v>110</v>
      </c>
      <c r="H93" s="26">
        <f>RSDAFC!L59*$M$35</f>
        <v>9.8399724094370006E-3</v>
      </c>
      <c r="I93" s="26">
        <f>RSDAFC!M59*$M$35</f>
        <v>9.8399724094370006E-3</v>
      </c>
      <c r="K93" t="str">
        <f>RSDAFC!C59</f>
        <v>R-SW_Att_KER_N3</v>
      </c>
    </row>
    <row r="94" spans="1:11" x14ac:dyDescent="0.25">
      <c r="A94" s="39"/>
      <c r="B94" s="39"/>
      <c r="C94" s="39" t="s">
        <v>208</v>
      </c>
      <c r="D94" s="39" t="s">
        <v>110</v>
      </c>
      <c r="E94" s="39"/>
      <c r="F94" s="39"/>
      <c r="G94" s="39"/>
      <c r="H94" s="40">
        <f>H100</f>
        <v>2.14779508723714E-2</v>
      </c>
      <c r="I94" s="40">
        <f>I100</f>
        <v>2.14779508723714E-2</v>
      </c>
      <c r="J94" s="39"/>
      <c r="K94" s="39" t="s">
        <v>223</v>
      </c>
    </row>
    <row r="95" spans="1:11" x14ac:dyDescent="0.25">
      <c r="A95" s="39"/>
      <c r="B95" s="39"/>
      <c r="C95" s="39" t="s">
        <v>208</v>
      </c>
      <c r="D95" s="39" t="s">
        <v>110</v>
      </c>
      <c r="E95" s="39"/>
      <c r="F95" s="39"/>
      <c r="G95" s="39"/>
      <c r="H95" s="40">
        <f>H101</f>
        <v>2.14779508723714E-2</v>
      </c>
      <c r="I95" s="40">
        <f>I101</f>
        <v>2.14779508723714E-2</v>
      </c>
      <c r="J95" s="39"/>
      <c r="K95" s="39" t="s">
        <v>224</v>
      </c>
    </row>
    <row r="96" spans="1:11" x14ac:dyDescent="0.25">
      <c r="A96" s="39"/>
      <c r="B96" s="39"/>
      <c r="C96" s="39" t="s">
        <v>208</v>
      </c>
      <c r="D96" s="39" t="s">
        <v>110</v>
      </c>
      <c r="E96" s="39"/>
      <c r="F96" s="39"/>
      <c r="G96" s="39"/>
      <c r="H96" s="40">
        <f>H93</f>
        <v>9.8399724094370006E-3</v>
      </c>
      <c r="I96" s="40">
        <f>I93</f>
        <v>9.8399724094370006E-3</v>
      </c>
      <c r="J96" s="39"/>
      <c r="K96" s="39" t="s">
        <v>222</v>
      </c>
    </row>
    <row r="97" spans="1:11" x14ac:dyDescent="0.25">
      <c r="A97" s="39"/>
      <c r="B97" s="39"/>
      <c r="C97" s="39" t="s">
        <v>208</v>
      </c>
      <c r="D97" s="39" t="s">
        <v>110</v>
      </c>
      <c r="E97" s="39"/>
      <c r="F97" s="39"/>
      <c r="G97" s="39"/>
      <c r="H97" s="40">
        <f>H96</f>
        <v>9.8399724094370006E-3</v>
      </c>
      <c r="I97" s="40">
        <f>I96</f>
        <v>9.8399724094370006E-3</v>
      </c>
      <c r="J97" s="39"/>
      <c r="K97" s="39" t="s">
        <v>221</v>
      </c>
    </row>
    <row r="98" spans="1:11" x14ac:dyDescent="0.25">
      <c r="C98" t="s">
        <v>208</v>
      </c>
      <c r="D98" t="s">
        <v>110</v>
      </c>
      <c r="H98" s="26">
        <f>RSDAFC!L60*$M$35</f>
        <v>1.1698585866472801E-2</v>
      </c>
      <c r="I98" s="26">
        <f>RSDAFC!M60*$M$35</f>
        <v>1.1698585866472801E-2</v>
      </c>
      <c r="K98" t="str">
        <f>RSDAFC!C60</f>
        <v>R-SW_Att_LPG_N1</v>
      </c>
    </row>
    <row r="99" spans="1:11" x14ac:dyDescent="0.25">
      <c r="C99" t="s">
        <v>208</v>
      </c>
      <c r="D99" t="s">
        <v>110</v>
      </c>
      <c r="H99" s="26">
        <f>RSDAFC!L61*$M$35</f>
        <v>1.1698585866472801E-2</v>
      </c>
      <c r="I99" s="26">
        <f>RSDAFC!M61*$M$35</f>
        <v>1.1698585866472801E-2</v>
      </c>
      <c r="K99" t="str">
        <f>RSDAFC!C61</f>
        <v>R-SW_Att_LPG_N1</v>
      </c>
    </row>
    <row r="100" spans="1:11" x14ac:dyDescent="0.25">
      <c r="C100" t="s">
        <v>208</v>
      </c>
      <c r="D100" t="s">
        <v>110</v>
      </c>
      <c r="H100" s="26">
        <f>RSDAFC!L62*$M$35</f>
        <v>2.14779508723714E-2</v>
      </c>
      <c r="I100" s="26">
        <f>RSDAFC!M62*$M$35</f>
        <v>2.14779508723714E-2</v>
      </c>
      <c r="K100" t="str">
        <f>RSDAFC!C62</f>
        <v>R-SW_Att_WOO_N1</v>
      </c>
    </row>
    <row r="101" spans="1:11" x14ac:dyDescent="0.25">
      <c r="C101" t="s">
        <v>208</v>
      </c>
      <c r="D101" t="s">
        <v>110</v>
      </c>
      <c r="H101" s="26">
        <f>RSDAFC!L63*$M$35</f>
        <v>2.14779508723714E-2</v>
      </c>
      <c r="I101" s="26">
        <f>RSDAFC!M63*$M$35</f>
        <v>2.14779508723714E-2</v>
      </c>
      <c r="K101" t="str">
        <f>RSDAFC!C63</f>
        <v>R-SW_Att_WOO_N1</v>
      </c>
    </row>
    <row r="102" spans="1:11" x14ac:dyDescent="0.25">
      <c r="C102" t="s">
        <v>208</v>
      </c>
      <c r="D102" t="s">
        <v>110</v>
      </c>
      <c r="H102" s="26">
        <f>RSDAFC!L64*$M$35</f>
        <v>1.3735723758749249E-2</v>
      </c>
      <c r="I102" s="26">
        <f>RSDAFC!M64*$M$35</f>
        <v>1.3735723758749249E-2</v>
      </c>
      <c r="K102" t="str">
        <f>RSDAFC!C64</f>
        <v>R-SW_Det_ELC_HPN1</v>
      </c>
    </row>
    <row r="103" spans="1:11" x14ac:dyDescent="0.25">
      <c r="C103" t="s">
        <v>208</v>
      </c>
      <c r="D103" t="s">
        <v>110</v>
      </c>
      <c r="H103" s="26">
        <f>RSDAFC!L65*$M$35</f>
        <v>1.3735723758749249E-2</v>
      </c>
      <c r="I103" s="26">
        <f>RSDAFC!M65*$M$35</f>
        <v>1.3735723758749249E-2</v>
      </c>
      <c r="K103" t="str">
        <f>RSDAFC!C65</f>
        <v>R-SW_Det_ELC_HPN1</v>
      </c>
    </row>
    <row r="104" spans="1:11" x14ac:dyDescent="0.25">
      <c r="C104" t="s">
        <v>208</v>
      </c>
      <c r="D104" t="s">
        <v>110</v>
      </c>
      <c r="H104" s="26">
        <f>RSDAFC!L66*$M$35</f>
        <v>1.3735723758749249E-2</v>
      </c>
      <c r="I104" s="26">
        <f>RSDAFC!M66*$M$35</f>
        <v>1.3735723758749249E-2</v>
      </c>
      <c r="K104" t="str">
        <f>RSDAFC!C66</f>
        <v>R-SW_Det_ELC_HPN2</v>
      </c>
    </row>
    <row r="105" spans="1:11" x14ac:dyDescent="0.25">
      <c r="C105" t="s">
        <v>208</v>
      </c>
      <c r="D105" t="s">
        <v>110</v>
      </c>
      <c r="H105" s="26">
        <f>RSDAFC!L67*$M$35</f>
        <v>1.3735723758749249E-2</v>
      </c>
      <c r="I105" s="26">
        <f>RSDAFC!M67*$M$35</f>
        <v>1.3735723758749249E-2</v>
      </c>
      <c r="K105" t="str">
        <f>RSDAFC!C67</f>
        <v>R-SW_Det_ELC_HPN2</v>
      </c>
    </row>
    <row r="106" spans="1:11" x14ac:dyDescent="0.25">
      <c r="C106" t="s">
        <v>208</v>
      </c>
      <c r="D106" t="s">
        <v>110</v>
      </c>
      <c r="H106" s="26">
        <f>RSDAFC!L68*$M$35</f>
        <v>1.222361012943445E-2</v>
      </c>
      <c r="I106" s="26">
        <f>RSDAFC!M68*$M$35</f>
        <v>1.222361012943445E-2</v>
      </c>
      <c r="K106" t="str">
        <f>RSDAFC!C68</f>
        <v>R-SW_Det_GAS_HHPN1</v>
      </c>
    </row>
    <row r="107" spans="1:11" x14ac:dyDescent="0.25">
      <c r="C107" t="s">
        <v>208</v>
      </c>
      <c r="D107" t="s">
        <v>110</v>
      </c>
      <c r="H107" s="26">
        <f>RSDAFC!L69*$M$35</f>
        <v>1.222361012943445E-2</v>
      </c>
      <c r="I107" s="26">
        <f>RSDAFC!M69*$M$35</f>
        <v>1.222361012943445E-2</v>
      </c>
      <c r="K107" t="str">
        <f>RSDAFC!C69</f>
        <v>R-SW_Det_GAS_HHPN1</v>
      </c>
    </row>
    <row r="108" spans="1:11" x14ac:dyDescent="0.25">
      <c r="C108" t="s">
        <v>208</v>
      </c>
      <c r="D108" t="s">
        <v>110</v>
      </c>
      <c r="H108" s="26">
        <f>RSDAFC!L70*$M$35</f>
        <v>1.222361012943445E-2</v>
      </c>
      <c r="I108" s="26">
        <f>RSDAFC!M70*$M$35</f>
        <v>1.222361012943445E-2</v>
      </c>
      <c r="K108" t="str">
        <f>RSDAFC!C70</f>
        <v>R-SW_Det_GAS_HPN1</v>
      </c>
    </row>
    <row r="109" spans="1:11" x14ac:dyDescent="0.25">
      <c r="C109" t="s">
        <v>208</v>
      </c>
      <c r="D109" t="s">
        <v>110</v>
      </c>
      <c r="H109" s="26">
        <f>RSDAFC!L71*$M$35</f>
        <v>1.222361012943445E-2</v>
      </c>
      <c r="I109" s="26">
        <f>RSDAFC!M71*$M$35</f>
        <v>1.222361012943445E-2</v>
      </c>
      <c r="K109" t="str">
        <f>RSDAFC!C71</f>
        <v>R-SW_Det_GAS_HPN1</v>
      </c>
    </row>
    <row r="110" spans="1:11" x14ac:dyDescent="0.25">
      <c r="C110" t="s">
        <v>208</v>
      </c>
      <c r="D110" t="s">
        <v>110</v>
      </c>
      <c r="H110" s="26">
        <f>RSDAFC!L72*$M$35</f>
        <v>1.222361012943445E-2</v>
      </c>
      <c r="I110" s="26">
        <f>RSDAFC!M72*$M$35</f>
        <v>1.222361012943445E-2</v>
      </c>
      <c r="K110" t="str">
        <f>RSDAFC!C72</f>
        <v>R-SW_Det_GAS_HPN2</v>
      </c>
    </row>
    <row r="111" spans="1:11" x14ac:dyDescent="0.25">
      <c r="C111" t="s">
        <v>208</v>
      </c>
      <c r="D111" t="s">
        <v>110</v>
      </c>
      <c r="H111" s="26">
        <f>RSDAFC!L73*$M$35</f>
        <v>1.222361012943445E-2</v>
      </c>
      <c r="I111" s="26">
        <f>RSDAFC!M73*$M$35</f>
        <v>1.222361012943445E-2</v>
      </c>
      <c r="K111" t="str">
        <f>RSDAFC!C73</f>
        <v>R-SW_Det_GAS_HPN2</v>
      </c>
    </row>
    <row r="112" spans="1:11" x14ac:dyDescent="0.25">
      <c r="C112" t="s">
        <v>208</v>
      </c>
      <c r="D112" t="s">
        <v>110</v>
      </c>
      <c r="H112" s="26">
        <f>RSDAFC!L74*$M$35</f>
        <v>1.222361012943445E-2</v>
      </c>
      <c r="I112" s="26">
        <f>RSDAFC!M74*$M$35</f>
        <v>1.222361012943445E-2</v>
      </c>
      <c r="K112" t="str">
        <f>RSDAFC!C74</f>
        <v>R-SW_Det_GAS_N1</v>
      </c>
    </row>
    <row r="113" spans="1:11" x14ac:dyDescent="0.25">
      <c r="C113" t="s">
        <v>208</v>
      </c>
      <c r="D113" t="s">
        <v>110</v>
      </c>
      <c r="H113" s="26">
        <f>RSDAFC!L75*$M$35</f>
        <v>1.222361012943445E-2</v>
      </c>
      <c r="I113" s="26">
        <f>RSDAFC!M75*$M$35</f>
        <v>1.222361012943445E-2</v>
      </c>
      <c r="K113" t="str">
        <f>RSDAFC!C75</f>
        <v>R-SW_Det_GAS_N1</v>
      </c>
    </row>
    <row r="114" spans="1:11" x14ac:dyDescent="0.25">
      <c r="C114" t="s">
        <v>208</v>
      </c>
      <c r="D114" t="s">
        <v>110</v>
      </c>
      <c r="H114" s="26">
        <f>RSDAFC!L76*$M$35</f>
        <v>1.222361012943445E-2</v>
      </c>
      <c r="I114" s="26">
        <f>RSDAFC!M76*$M$35</f>
        <v>1.222361012943445E-2</v>
      </c>
      <c r="K114" t="str">
        <f>RSDAFC!C76</f>
        <v>R-SW_Det_GAS_N2</v>
      </c>
    </row>
    <row r="115" spans="1:11" x14ac:dyDescent="0.25">
      <c r="C115" t="s">
        <v>208</v>
      </c>
      <c r="D115" t="s">
        <v>110</v>
      </c>
      <c r="H115" s="26">
        <f>RSDAFC!L77*$M$35</f>
        <v>1.222361012943445E-2</v>
      </c>
      <c r="I115" s="26">
        <f>RSDAFC!M77*$M$35</f>
        <v>1.222361012943445E-2</v>
      </c>
      <c r="K115" t="str">
        <f>RSDAFC!C77</f>
        <v>R-SW_Det_GAS_N2</v>
      </c>
    </row>
    <row r="116" spans="1:11" x14ac:dyDescent="0.25">
      <c r="C116" t="s">
        <v>208</v>
      </c>
      <c r="D116" t="s">
        <v>110</v>
      </c>
      <c r="H116" s="26">
        <f>RSDAFC!L78*$M$35</f>
        <v>1.222361012943445E-2</v>
      </c>
      <c r="I116" s="26">
        <f>RSDAFC!M78*$M$35</f>
        <v>1.222361012943445E-2</v>
      </c>
      <c r="K116" t="str">
        <f>RSDAFC!C78</f>
        <v>R-SW_Det_GAS_N3</v>
      </c>
    </row>
    <row r="117" spans="1:11" x14ac:dyDescent="0.25">
      <c r="C117" t="s">
        <v>208</v>
      </c>
      <c r="D117" t="s">
        <v>110</v>
      </c>
      <c r="H117" s="26">
        <f>RSDAFC!L79*$M$35</f>
        <v>1.222361012943445E-2</v>
      </c>
      <c r="I117" s="26">
        <f>RSDAFC!M79*$M$35</f>
        <v>1.222361012943445E-2</v>
      </c>
      <c r="K117" t="str">
        <f>RSDAFC!C79</f>
        <v>R-SW_Det_GAS_N3</v>
      </c>
    </row>
    <row r="118" spans="1:11" x14ac:dyDescent="0.25">
      <c r="C118" t="s">
        <v>208</v>
      </c>
      <c r="D118" t="s">
        <v>110</v>
      </c>
      <c r="H118" s="26">
        <f>RSDAFC!L80*$M$35</f>
        <v>4.782102180462415E-2</v>
      </c>
      <c r="I118" s="26">
        <f>RSDAFC!M80*$M$35</f>
        <v>4.782102180462415E-2</v>
      </c>
      <c r="K118" t="str">
        <f>RSDAFC!C80</f>
        <v>R-SW_Det_HET_N1</v>
      </c>
    </row>
    <row r="119" spans="1:11" x14ac:dyDescent="0.25">
      <c r="C119" t="s">
        <v>208</v>
      </c>
      <c r="D119" t="s">
        <v>110</v>
      </c>
      <c r="H119" s="26">
        <f>RSDAFC!L81*$M$35</f>
        <v>4.782102180462415E-2</v>
      </c>
      <c r="I119" s="26">
        <f>RSDAFC!M81*$M$35</f>
        <v>4.782102180462415E-2</v>
      </c>
      <c r="K119" t="str">
        <f>RSDAFC!C81</f>
        <v>R-SW_Det_HET_N1</v>
      </c>
    </row>
    <row r="120" spans="1:11" x14ac:dyDescent="0.25">
      <c r="C120" t="s">
        <v>208</v>
      </c>
      <c r="D120" t="s">
        <v>110</v>
      </c>
      <c r="H120" s="26">
        <f>RSDAFC!L82*$M$35</f>
        <v>4.782102180462415E-2</v>
      </c>
      <c r="I120" s="26">
        <f>RSDAFC!M82*$M$35</f>
        <v>4.782102180462415E-2</v>
      </c>
      <c r="K120" t="str">
        <f>RSDAFC!C82</f>
        <v>R-SW_Det_HET_N2</v>
      </c>
    </row>
    <row r="121" spans="1:11" x14ac:dyDescent="0.25">
      <c r="C121" t="s">
        <v>208</v>
      </c>
      <c r="D121" t="s">
        <v>110</v>
      </c>
      <c r="H121" s="26">
        <f>RSDAFC!L83*$M$35</f>
        <v>4.782102180462415E-2</v>
      </c>
      <c r="I121" s="26">
        <f>RSDAFC!M83*$M$35</f>
        <v>4.782102180462415E-2</v>
      </c>
      <c r="K121" t="str">
        <f>RSDAFC!C83</f>
        <v>R-SW_Det_HET_N2</v>
      </c>
    </row>
    <row r="122" spans="1:11" x14ac:dyDescent="0.25">
      <c r="C122" t="s">
        <v>208</v>
      </c>
      <c r="D122" t="s">
        <v>110</v>
      </c>
      <c r="H122" s="26">
        <f>RSDAFC!L84*$M$35</f>
        <v>1.5039738210625601E-2</v>
      </c>
      <c r="I122" s="26">
        <f>RSDAFC!M84*$M$35</f>
        <v>1.5039738210625601E-2</v>
      </c>
      <c r="K122" t="str">
        <f>RSDAFC!C84</f>
        <v>R-SW_Det_KER_N1</v>
      </c>
    </row>
    <row r="123" spans="1:11" x14ac:dyDescent="0.25">
      <c r="C123" t="s">
        <v>208</v>
      </c>
      <c r="D123" t="s">
        <v>110</v>
      </c>
      <c r="H123" s="26">
        <f>RSDAFC!L85*$M$35</f>
        <v>1.5039738210625601E-2</v>
      </c>
      <c r="I123" s="26">
        <f>RSDAFC!M85*$M$35</f>
        <v>1.5039738210625601E-2</v>
      </c>
      <c r="K123" t="str">
        <f>RSDAFC!C85</f>
        <v>R-SW_Det_KER_N1</v>
      </c>
    </row>
    <row r="124" spans="1:11" x14ac:dyDescent="0.25">
      <c r="C124" t="s">
        <v>208</v>
      </c>
      <c r="D124" t="s">
        <v>110</v>
      </c>
      <c r="H124" s="26">
        <f>RSDAFC!L86*$M$35</f>
        <v>1.5039738210625601E-2</v>
      </c>
      <c r="I124" s="26">
        <f>RSDAFC!M86*$M$35</f>
        <v>1.5039738210625601E-2</v>
      </c>
      <c r="K124" t="str">
        <f>RSDAFC!C86</f>
        <v>R-SW_Det_KER_N2</v>
      </c>
    </row>
    <row r="125" spans="1:11" x14ac:dyDescent="0.25">
      <c r="C125" t="s">
        <v>208</v>
      </c>
      <c r="D125" t="s">
        <v>110</v>
      </c>
      <c r="H125" s="26">
        <f>RSDAFC!L87*$M$35</f>
        <v>1.5039738210625601E-2</v>
      </c>
      <c r="I125" s="26">
        <f>RSDAFC!M87*$M$35</f>
        <v>1.5039738210625601E-2</v>
      </c>
      <c r="K125" t="str">
        <f>RSDAFC!C87</f>
        <v>R-SW_Det_KER_N2</v>
      </c>
    </row>
    <row r="126" spans="1:11" x14ac:dyDescent="0.25">
      <c r="C126" t="s">
        <v>208</v>
      </c>
      <c r="D126" t="s">
        <v>110</v>
      </c>
      <c r="H126" s="26">
        <f>RSDAFC!L88*$M$35</f>
        <v>1.5039738210625601E-2</v>
      </c>
      <c r="I126" s="26">
        <f>RSDAFC!M88*$M$35</f>
        <v>1.5039738210625601E-2</v>
      </c>
      <c r="K126" t="str">
        <f>RSDAFC!C88</f>
        <v>R-SW_Det_KER_N3</v>
      </c>
    </row>
    <row r="127" spans="1:11" x14ac:dyDescent="0.25">
      <c r="C127" t="s">
        <v>208</v>
      </c>
      <c r="D127" t="s">
        <v>110</v>
      </c>
      <c r="H127" s="26">
        <f>RSDAFC!L89*$M$35</f>
        <v>1.5039738210625601E-2</v>
      </c>
      <c r="I127" s="26">
        <f>RSDAFC!M89*$M$35</f>
        <v>1.5039738210625601E-2</v>
      </c>
      <c r="K127" t="str">
        <f>RSDAFC!C89</f>
        <v>R-SW_Det_KER_N3</v>
      </c>
    </row>
    <row r="128" spans="1:11" x14ac:dyDescent="0.25">
      <c r="A128" s="39"/>
      <c r="B128" s="39"/>
      <c r="C128" s="39" t="s">
        <v>208</v>
      </c>
      <c r="D128" s="39" t="s">
        <v>110</v>
      </c>
      <c r="E128" s="39"/>
      <c r="F128" s="39"/>
      <c r="G128" s="39"/>
      <c r="H128" s="40">
        <f>H134</f>
        <v>2.6433948538654248E-2</v>
      </c>
      <c r="I128" s="40">
        <f>I134</f>
        <v>2.6433948538654248E-2</v>
      </c>
      <c r="J128" s="39"/>
      <c r="K128" s="39" t="s">
        <v>225</v>
      </c>
    </row>
    <row r="129" spans="1:11" x14ac:dyDescent="0.25">
      <c r="A129" s="39"/>
      <c r="B129" s="39"/>
      <c r="C129" s="39" t="s">
        <v>208</v>
      </c>
      <c r="D129" s="39" t="s">
        <v>110</v>
      </c>
      <c r="E129" s="39"/>
      <c r="F129" s="39"/>
      <c r="G129" s="39"/>
      <c r="H129" s="40">
        <f>H135</f>
        <v>2.6433948538654248E-2</v>
      </c>
      <c r="I129" s="40">
        <f>I135</f>
        <v>2.6433948538654248E-2</v>
      </c>
      <c r="J129" s="39"/>
      <c r="K129" s="39" t="s">
        <v>226</v>
      </c>
    </row>
    <row r="130" spans="1:11" x14ac:dyDescent="0.25">
      <c r="A130" s="39"/>
      <c r="B130" s="39"/>
      <c r="C130" s="39" t="s">
        <v>208</v>
      </c>
      <c r="D130" s="39" t="s">
        <v>110</v>
      </c>
      <c r="E130" s="39"/>
      <c r="F130" s="39"/>
      <c r="G130" s="39"/>
      <c r="H130" s="40">
        <f>H127</f>
        <v>1.5039738210625601E-2</v>
      </c>
      <c r="I130" s="40">
        <f>I127</f>
        <v>1.5039738210625601E-2</v>
      </c>
      <c r="J130" s="39"/>
      <c r="K130" s="39" t="s">
        <v>227</v>
      </c>
    </row>
    <row r="131" spans="1:11" x14ac:dyDescent="0.25">
      <c r="A131" s="39"/>
      <c r="B131" s="39"/>
      <c r="C131" s="39" t="s">
        <v>208</v>
      </c>
      <c r="D131" s="39" t="s">
        <v>110</v>
      </c>
      <c r="E131" s="39"/>
      <c r="F131" s="39"/>
      <c r="G131" s="39"/>
      <c r="H131" s="40">
        <f>H130</f>
        <v>1.5039738210625601E-2</v>
      </c>
      <c r="I131" s="40">
        <f>I130</f>
        <v>1.5039738210625601E-2</v>
      </c>
      <c r="J131" s="39"/>
      <c r="K131" s="39" t="s">
        <v>228</v>
      </c>
    </row>
    <row r="132" spans="1:11" x14ac:dyDescent="0.25">
      <c r="C132" t="s">
        <v>208</v>
      </c>
      <c r="D132" t="s">
        <v>110</v>
      </c>
      <c r="H132" s="26">
        <f>RSDAFC!L90*$M$35</f>
        <v>2.10969847812758E-2</v>
      </c>
      <c r="I132" s="26">
        <f>RSDAFC!M90*$M$35</f>
        <v>2.10969847812758E-2</v>
      </c>
      <c r="K132" t="str">
        <f>RSDAFC!C90</f>
        <v>R-SW_Det_LPG_N1</v>
      </c>
    </row>
    <row r="133" spans="1:11" x14ac:dyDescent="0.25">
      <c r="C133" t="s">
        <v>208</v>
      </c>
      <c r="D133" t="s">
        <v>110</v>
      </c>
      <c r="H133" s="26">
        <f>RSDAFC!L91*$M$35</f>
        <v>2.10969847812758E-2</v>
      </c>
      <c r="I133" s="26">
        <f>RSDAFC!M91*$M$35</f>
        <v>2.10969847812758E-2</v>
      </c>
      <c r="K133" t="str">
        <f>RSDAFC!C91</f>
        <v>R-SW_Det_LPG_N1</v>
      </c>
    </row>
    <row r="134" spans="1:11" x14ac:dyDescent="0.25">
      <c r="C134" t="s">
        <v>208</v>
      </c>
      <c r="D134" t="s">
        <v>110</v>
      </c>
      <c r="H134" s="26">
        <f>RSDAFC!L92*$M$35</f>
        <v>2.6433948538654248E-2</v>
      </c>
      <c r="I134" s="26">
        <f>RSDAFC!M92*$M$35</f>
        <v>2.6433948538654248E-2</v>
      </c>
      <c r="K134" t="str">
        <f>RSDAFC!C92</f>
        <v>R-SW_Det_WOO_N1</v>
      </c>
    </row>
    <row r="135" spans="1:11" x14ac:dyDescent="0.25">
      <c r="C135" t="s">
        <v>208</v>
      </c>
      <c r="D135" t="s">
        <v>110</v>
      </c>
      <c r="H135" s="26">
        <f>RSDAFC!L93*$M$35</f>
        <v>2.6433948538654248E-2</v>
      </c>
      <c r="I135" s="26">
        <f>RSDAFC!M93*$M$35</f>
        <v>2.6433948538654248E-2</v>
      </c>
      <c r="K135" t="str">
        <f>RSDAFC!C93</f>
        <v>R-SW_Det_WOO_N1</v>
      </c>
    </row>
    <row r="136" spans="1:11" x14ac:dyDescent="0.25">
      <c r="C136" t="s">
        <v>208</v>
      </c>
      <c r="D136" t="s">
        <v>110</v>
      </c>
      <c r="H136" s="26">
        <f>RSDAFA!L2*$M$35</f>
        <v>9.59298200649405E-3</v>
      </c>
      <c r="I136" s="26">
        <f>RSDAFA!M2*$M$35</f>
        <v>9.59298200649405E-3</v>
      </c>
      <c r="K136" s="26" t="str">
        <f>RSDAFA!C2</f>
        <v>R-SH_Apt_ELC_HPN1</v>
      </c>
    </row>
    <row r="137" spans="1:11" x14ac:dyDescent="0.25">
      <c r="C137" t="s">
        <v>208</v>
      </c>
      <c r="D137" t="s">
        <v>110</v>
      </c>
      <c r="H137" s="26">
        <f>RSDAFA!L3*$M$35</f>
        <v>9.59298200649405E-3</v>
      </c>
      <c r="I137" s="26">
        <f>RSDAFA!M3*$M$35</f>
        <v>9.59298200649405E-3</v>
      </c>
      <c r="K137" s="26" t="str">
        <f>RSDAFA!C3</f>
        <v>R-SH_Apt_ELC_HPN2</v>
      </c>
    </row>
    <row r="138" spans="1:11" x14ac:dyDescent="0.25">
      <c r="C138" t="s">
        <v>208</v>
      </c>
      <c r="D138" t="s">
        <v>110</v>
      </c>
      <c r="H138" s="26">
        <f>RSDAFA!L4*$M$35</f>
        <v>9.59298200649405E-3</v>
      </c>
      <c r="I138" s="26">
        <f>RSDAFA!M4*$M$35</f>
        <v>9.59298200649405E-3</v>
      </c>
      <c r="K138" s="26" t="str">
        <f>RSDAFA!C4</f>
        <v>R-SH_Apt_ELC_HPN3</v>
      </c>
    </row>
    <row r="139" spans="1:11" x14ac:dyDescent="0.25">
      <c r="C139" t="s">
        <v>208</v>
      </c>
      <c r="D139" t="s">
        <v>110</v>
      </c>
      <c r="H139" s="26">
        <f>RSDAFA!L5*$M$35</f>
        <v>9.59298200649405E-3</v>
      </c>
      <c r="I139" s="26">
        <f>RSDAFA!M5*$M$35</f>
        <v>9.59298200649405E-3</v>
      </c>
      <c r="K139" s="26" t="str">
        <f>RSDAFA!C5</f>
        <v>R-SH_Apt_ELC_N1</v>
      </c>
    </row>
    <row r="140" spans="1:11" x14ac:dyDescent="0.25">
      <c r="C140" t="s">
        <v>208</v>
      </c>
      <c r="D140" t="s">
        <v>110</v>
      </c>
      <c r="H140" s="26">
        <f>RSDAFA!L6*$M$35</f>
        <v>5.9295434183648001E-3</v>
      </c>
      <c r="I140" s="26">
        <f>RSDAFA!M6*$M$35</f>
        <v>5.9295434183648001E-3</v>
      </c>
      <c r="K140" s="26" t="str">
        <f>RSDAFA!C6</f>
        <v>R-SH_Apt_GAS_N1</v>
      </c>
    </row>
    <row r="141" spans="1:11" x14ac:dyDescent="0.25">
      <c r="C141" t="s">
        <v>208</v>
      </c>
      <c r="D141" t="s">
        <v>110</v>
      </c>
      <c r="H141" s="26">
        <f>RSDAFA!L7*$M$35</f>
        <v>1.8679913115832E-2</v>
      </c>
      <c r="I141" s="26">
        <f>RSDAFA!M7*$M$35</f>
        <v>1.8679913115832E-2</v>
      </c>
      <c r="K141" s="26" t="str">
        <f>RSDAFA!C7</f>
        <v>R-SH_Apt_KER_N1</v>
      </c>
    </row>
    <row r="142" spans="1:11" x14ac:dyDescent="0.25">
      <c r="C142" t="s">
        <v>208</v>
      </c>
      <c r="D142" t="s">
        <v>110</v>
      </c>
      <c r="H142" s="26">
        <f>RSDAFA!L8*$M$35</f>
        <v>1.1539296595339751E-2</v>
      </c>
      <c r="I142" s="26">
        <f>RSDAFA!M8*$M$35</f>
        <v>1.1539296595339751E-2</v>
      </c>
      <c r="K142" s="26" t="str">
        <f>RSDAFA!C8</f>
        <v>R-SH_Apt_LPG_N1</v>
      </c>
    </row>
    <row r="143" spans="1:11" x14ac:dyDescent="0.25">
      <c r="C143" t="s">
        <v>208</v>
      </c>
      <c r="D143" t="s">
        <v>110</v>
      </c>
      <c r="H143" s="26">
        <f>RSDAFA!L9*$M$35</f>
        <v>8.8239524029044506E-3</v>
      </c>
      <c r="I143" s="26">
        <f>RSDAFA!M9*$M$35</f>
        <v>8.8239524029044506E-3</v>
      </c>
      <c r="K143" s="26" t="str">
        <f>RSDAFA!C9</f>
        <v>R-SH_Apt_WOO_N1</v>
      </c>
    </row>
    <row r="144" spans="1:11" x14ac:dyDescent="0.25">
      <c r="C144" t="s">
        <v>208</v>
      </c>
      <c r="D144" t="s">
        <v>110</v>
      </c>
      <c r="H144" s="26">
        <f>RSDAFA!L10*$M$35</f>
        <v>1.2326631289923951E-2</v>
      </c>
      <c r="I144" s="26">
        <f>RSDAFA!M10*$M$35</f>
        <v>1.2326631289923951E-2</v>
      </c>
      <c r="K144" s="26" t="str">
        <f>RSDAFA!C10</f>
        <v>R-SH_Att_ELC_HPN1</v>
      </c>
    </row>
    <row r="145" spans="3:11" x14ac:dyDescent="0.25">
      <c r="C145" t="s">
        <v>208</v>
      </c>
      <c r="D145" t="s">
        <v>110</v>
      </c>
      <c r="H145" s="26">
        <f>RSDAFA!L11*$M$35</f>
        <v>1.2326631289923951E-2</v>
      </c>
      <c r="I145" s="26">
        <f>RSDAFA!M11*$M$35</f>
        <v>1.2326631289923951E-2</v>
      </c>
      <c r="K145" s="26" t="str">
        <f>RSDAFA!C11</f>
        <v>R-SH_Att_ELC_HPN2</v>
      </c>
    </row>
    <row r="146" spans="3:11" x14ac:dyDescent="0.25">
      <c r="C146" t="s">
        <v>208</v>
      </c>
      <c r="D146" t="s">
        <v>110</v>
      </c>
      <c r="H146" s="26">
        <f>RSDAFA!L12*$M$35</f>
        <v>1.2326631289923951E-2</v>
      </c>
      <c r="I146" s="26">
        <f>RSDAFA!M12*$M$35</f>
        <v>1.2326631289923951E-2</v>
      </c>
      <c r="K146" s="26" t="str">
        <f>RSDAFA!C12</f>
        <v>R-SH_Att_ELC_HPN3</v>
      </c>
    </row>
    <row r="147" spans="3:11" x14ac:dyDescent="0.25">
      <c r="C147" t="s">
        <v>208</v>
      </c>
      <c r="D147" t="s">
        <v>110</v>
      </c>
      <c r="H147" s="26">
        <f>RSDAFA!L13*$M$35</f>
        <v>1.2326631289923951E-2</v>
      </c>
      <c r="I147" s="26">
        <f>RSDAFA!M13*$M$35</f>
        <v>1.2326631289923951E-2</v>
      </c>
      <c r="K147" s="26" t="str">
        <f>RSDAFA!C13</f>
        <v>R-SH_Att_ELC_N1</v>
      </c>
    </row>
    <row r="148" spans="3:11" x14ac:dyDescent="0.25">
      <c r="C148" t="s">
        <v>208</v>
      </c>
      <c r="D148" t="s">
        <v>110</v>
      </c>
      <c r="H148" s="26">
        <f>RSDAFA!L14*$M$35</f>
        <v>1.10479456620104E-2</v>
      </c>
      <c r="I148" s="26">
        <f>RSDAFA!M14*$M$35</f>
        <v>1.10479456620104E-2</v>
      </c>
      <c r="K148" s="26" t="str">
        <f>RSDAFA!C14</f>
        <v>R-SH_Att_GAS_N1</v>
      </c>
    </row>
    <row r="149" spans="3:11" x14ac:dyDescent="0.25">
      <c r="C149" t="s">
        <v>208</v>
      </c>
      <c r="D149" t="s">
        <v>110</v>
      </c>
      <c r="H149" s="26">
        <f>RSDAFA!L15*$M$35</f>
        <v>1.418438071184145E-2</v>
      </c>
      <c r="I149" s="26">
        <f>RSDAFA!M15*$M$35</f>
        <v>1.418438071184145E-2</v>
      </c>
      <c r="K149" s="26" t="str">
        <f>RSDAFA!C15</f>
        <v>R-SH_Att_KER_N1</v>
      </c>
    </row>
    <row r="150" spans="3:11" x14ac:dyDescent="0.25">
      <c r="C150" t="s">
        <v>208</v>
      </c>
      <c r="D150" t="s">
        <v>110</v>
      </c>
      <c r="H150" s="26">
        <f>RSDAFA!L16*$M$35</f>
        <v>1.5468436444358601E-2</v>
      </c>
      <c r="I150" s="26">
        <f>RSDAFA!M16*$M$35</f>
        <v>1.5468436444358601E-2</v>
      </c>
      <c r="K150" s="26" t="str">
        <f>RSDAFA!C16</f>
        <v>R-SH_Att_LPG_N1</v>
      </c>
    </row>
    <row r="151" spans="3:11" x14ac:dyDescent="0.25">
      <c r="C151" t="s">
        <v>208</v>
      </c>
      <c r="D151" t="s">
        <v>110</v>
      </c>
      <c r="H151" s="26">
        <f>RSDAFA!L17*$M$35</f>
        <v>3.7533433216504153E-2</v>
      </c>
      <c r="I151" s="26">
        <f>RSDAFA!M17*$M$35</f>
        <v>3.7533433216504153E-2</v>
      </c>
      <c r="K151" s="26" t="str">
        <f>RSDAFA!C17</f>
        <v>R-SH_Att_WOO_N1</v>
      </c>
    </row>
    <row r="152" spans="3:11" x14ac:dyDescent="0.25">
      <c r="C152" t="s">
        <v>208</v>
      </c>
      <c r="D152" t="s">
        <v>110</v>
      </c>
      <c r="H152" s="26">
        <f>RSDAFA!L18*$M$35</f>
        <v>2.08072041359634E-2</v>
      </c>
      <c r="I152" s="26">
        <f>RSDAFA!M18*$M$35</f>
        <v>2.08072041359634E-2</v>
      </c>
      <c r="K152" s="26" t="str">
        <f>RSDAFA!C18</f>
        <v>R-SH_Det_ELC_HPN1</v>
      </c>
    </row>
    <row r="153" spans="3:11" x14ac:dyDescent="0.25">
      <c r="C153" t="s">
        <v>208</v>
      </c>
      <c r="D153" t="s">
        <v>110</v>
      </c>
      <c r="H153" s="26">
        <f>RSDAFA!L19*$M$35</f>
        <v>2.08072041359634E-2</v>
      </c>
      <c r="I153" s="26">
        <f>RSDAFA!M19*$M$35</f>
        <v>2.08072041359634E-2</v>
      </c>
      <c r="K153" s="26" t="str">
        <f>RSDAFA!C19</f>
        <v>R-SH_Det_ELC_HPN2</v>
      </c>
    </row>
    <row r="154" spans="3:11" x14ac:dyDescent="0.25">
      <c r="C154" t="s">
        <v>208</v>
      </c>
      <c r="D154" t="s">
        <v>110</v>
      </c>
      <c r="H154" s="26">
        <f>RSDAFA!L20*$M$35</f>
        <v>2.08072041359634E-2</v>
      </c>
      <c r="I154" s="26">
        <f>RSDAFA!M20*$M$35</f>
        <v>2.08072041359634E-2</v>
      </c>
      <c r="K154" s="26" t="str">
        <f>RSDAFA!C20</f>
        <v>R-SH_Det_ELC_HPN3</v>
      </c>
    </row>
    <row r="155" spans="3:11" x14ac:dyDescent="0.25">
      <c r="C155" t="s">
        <v>208</v>
      </c>
      <c r="D155" t="s">
        <v>110</v>
      </c>
      <c r="H155" s="26">
        <f>RSDAFA!L21*$M$35</f>
        <v>2.08072041359634E-2</v>
      </c>
      <c r="I155" s="26">
        <f>RSDAFA!M21*$M$35</f>
        <v>2.08072041359634E-2</v>
      </c>
      <c r="K155" s="26" t="str">
        <f>RSDAFA!C21</f>
        <v>R-SH_Det_ELC_N1</v>
      </c>
    </row>
    <row r="156" spans="3:11" x14ac:dyDescent="0.25">
      <c r="C156" t="s">
        <v>208</v>
      </c>
      <c r="D156" t="s">
        <v>110</v>
      </c>
      <c r="H156" s="26">
        <f>RSDAFA!L22*$M$35</f>
        <v>1.852031558004625E-2</v>
      </c>
      <c r="I156" s="26">
        <f>RSDAFA!M22*$M$35</f>
        <v>1.852031558004625E-2</v>
      </c>
      <c r="K156" s="26" t="str">
        <f>RSDAFA!C22</f>
        <v>R-SH_Det_GAS_N1</v>
      </c>
    </row>
    <row r="157" spans="3:11" x14ac:dyDescent="0.25">
      <c r="C157" t="s">
        <v>208</v>
      </c>
      <c r="D157" t="s">
        <v>110</v>
      </c>
      <c r="H157" s="26">
        <f>RSDAFA!L23*$M$35</f>
        <v>2.3310863988210799E-2</v>
      </c>
      <c r="I157" s="26">
        <f>RSDAFA!M23*$M$35</f>
        <v>2.3310863988210799E-2</v>
      </c>
      <c r="K157" s="26" t="str">
        <f>RSDAFA!C23</f>
        <v>R-SH_Det_KER_N1</v>
      </c>
    </row>
    <row r="158" spans="3:11" x14ac:dyDescent="0.25">
      <c r="C158" t="s">
        <v>208</v>
      </c>
      <c r="D158" t="s">
        <v>110</v>
      </c>
      <c r="H158" s="26">
        <f>RSDAFA!L24*$M$35</f>
        <v>3.3516837935026751E-2</v>
      </c>
      <c r="I158" s="26">
        <f>RSDAFA!M24*$M$35</f>
        <v>3.3516837935026751E-2</v>
      </c>
      <c r="K158" s="26" t="str">
        <f>RSDAFA!C24</f>
        <v>R-SH_Det_LPG_N1</v>
      </c>
    </row>
    <row r="159" spans="3:11" x14ac:dyDescent="0.25">
      <c r="C159" t="s">
        <v>208</v>
      </c>
      <c r="D159" t="s">
        <v>110</v>
      </c>
      <c r="H159" s="26">
        <f>RSDAFA!L25*$M$35</f>
        <v>4.5576915292050248E-2</v>
      </c>
      <c r="I159" s="26">
        <f>RSDAFA!M25*$M$35</f>
        <v>4.5576915292050248E-2</v>
      </c>
      <c r="K159" s="26" t="str">
        <f>RSDAFA!C25</f>
        <v>R-SH_Det_WOO_N1</v>
      </c>
    </row>
    <row r="160" spans="3:11" x14ac:dyDescent="0.25">
      <c r="C160" t="s">
        <v>208</v>
      </c>
      <c r="D160" t="s">
        <v>110</v>
      </c>
      <c r="H160" s="26">
        <f>RSDAFA!L26*$M$35</f>
        <v>1.1367849827582301E-2</v>
      </c>
      <c r="I160" s="26">
        <f>RSDAFA!M26*$M$35</f>
        <v>1.1367849827582301E-2</v>
      </c>
      <c r="K160" s="26" t="str">
        <f>RSDAFA!C26</f>
        <v>R-WH_Apt_ELC_N1</v>
      </c>
    </row>
    <row r="161" spans="3:11" x14ac:dyDescent="0.25">
      <c r="C161" t="s">
        <v>208</v>
      </c>
      <c r="D161" t="s">
        <v>110</v>
      </c>
      <c r="H161" s="26">
        <f>RSDAFA!L27*$M$35</f>
        <v>4.3149364997261599E-3</v>
      </c>
      <c r="I161" s="26">
        <f>RSDAFA!M27*$M$35</f>
        <v>4.3149364997261599E-3</v>
      </c>
      <c r="K161" s="26" t="str">
        <f>RSDAFA!C27</f>
        <v>R-WH_Apt_SOL_N1</v>
      </c>
    </row>
    <row r="162" spans="3:11" x14ac:dyDescent="0.25">
      <c r="C162" t="s">
        <v>208</v>
      </c>
      <c r="D162" t="s">
        <v>110</v>
      </c>
      <c r="H162" s="26">
        <f>RSDAFA!L28*$M$35</f>
        <v>6.4637842351524498E-3</v>
      </c>
      <c r="I162" s="26">
        <f>RSDAFA!M28*$M$35</f>
        <v>6.4637842351524498E-3</v>
      </c>
      <c r="K162" s="26" t="str">
        <f>RSDAFA!C28</f>
        <v>R-WH_Att_ELC_N1</v>
      </c>
    </row>
    <row r="163" spans="3:11" x14ac:dyDescent="0.25">
      <c r="C163" t="s">
        <v>208</v>
      </c>
      <c r="D163" t="s">
        <v>110</v>
      </c>
      <c r="H163" s="26">
        <f>RSDAFA!L29*$M$35</f>
        <v>1.72048031425758E-2</v>
      </c>
      <c r="I163" s="26">
        <f>RSDAFA!M29*$M$35</f>
        <v>1.72048031425758E-2</v>
      </c>
      <c r="K163" s="26" t="str">
        <f>RSDAFA!C29</f>
        <v>R-WH_Att_SOL_N1</v>
      </c>
    </row>
    <row r="164" spans="3:11" x14ac:dyDescent="0.25">
      <c r="C164" t="s">
        <v>208</v>
      </c>
      <c r="D164" t="s">
        <v>110</v>
      </c>
      <c r="H164" s="26">
        <f>RSDAFA!L30*$M$35</f>
        <v>6.6642433815351501E-3</v>
      </c>
      <c r="I164" s="26">
        <f>RSDAFA!M30*$M$35</f>
        <v>6.6642433815351501E-3</v>
      </c>
      <c r="K164" s="26" t="str">
        <f>RSDAFA!C30</f>
        <v>R-WH_Det_ELC_N1</v>
      </c>
    </row>
    <row r="165" spans="3:11" x14ac:dyDescent="0.25">
      <c r="C165" t="s">
        <v>208</v>
      </c>
      <c r="D165" t="s">
        <v>110</v>
      </c>
      <c r="H165" s="26">
        <f>RSDAFA!L31*$M$35</f>
        <v>5.6525755788417502E-2</v>
      </c>
      <c r="I165" s="26">
        <f>RSDAFA!M31*$M$35</f>
        <v>5.6525755788417502E-2</v>
      </c>
      <c r="K165" s="26" t="str">
        <f>RSDAFA!C31</f>
        <v>R-WH_Det_SOL_N1</v>
      </c>
    </row>
    <row r="166" spans="3:11" x14ac:dyDescent="0.25">
      <c r="H166" s="26"/>
      <c r="I166" s="26"/>
      <c r="K166" s="26"/>
    </row>
    <row r="167" spans="3:11" x14ac:dyDescent="0.25">
      <c r="H167" s="26"/>
      <c r="I167" s="26"/>
      <c r="K167" s="26"/>
    </row>
    <row r="168" spans="3:11" x14ac:dyDescent="0.25">
      <c r="H168" s="26"/>
      <c r="I168" s="26"/>
      <c r="K168" s="26"/>
    </row>
    <row r="169" spans="3:11" x14ac:dyDescent="0.25">
      <c r="H169" s="26"/>
      <c r="I169" s="26"/>
      <c r="K169" s="26"/>
    </row>
    <row r="170" spans="3:11" x14ac:dyDescent="0.25">
      <c r="H170" s="26"/>
      <c r="I170" s="26"/>
      <c r="K170" s="26"/>
    </row>
    <row r="171" spans="3:11" x14ac:dyDescent="0.25">
      <c r="H171" s="26"/>
      <c r="I171" s="26"/>
      <c r="K171" s="26"/>
    </row>
    <row r="172" spans="3:11" x14ac:dyDescent="0.25">
      <c r="H172" s="26"/>
      <c r="I172" s="26"/>
      <c r="K172" s="26"/>
    </row>
    <row r="173" spans="3:11" x14ac:dyDescent="0.25">
      <c r="H173" s="26"/>
      <c r="I173" s="26"/>
      <c r="K173" s="26"/>
    </row>
    <row r="174" spans="3:11" x14ac:dyDescent="0.25">
      <c r="H174" s="26"/>
      <c r="I174" s="26"/>
      <c r="K174" s="26"/>
    </row>
    <row r="175" spans="3:11" x14ac:dyDescent="0.25">
      <c r="H175" s="26"/>
      <c r="I175" s="26"/>
      <c r="K175" s="26"/>
    </row>
    <row r="176" spans="3:11" x14ac:dyDescent="0.25">
      <c r="H176" s="26"/>
      <c r="I176" s="26"/>
      <c r="K176" s="26"/>
    </row>
    <row r="177" spans="8:11" x14ac:dyDescent="0.25">
      <c r="H177" s="26"/>
      <c r="I177" s="26"/>
      <c r="K177" s="26"/>
    </row>
    <row r="178" spans="8:11" x14ac:dyDescent="0.25">
      <c r="H178" s="26"/>
      <c r="I178" s="26"/>
      <c r="K178" s="26"/>
    </row>
    <row r="179" spans="8:11" x14ac:dyDescent="0.25">
      <c r="H179" s="26"/>
      <c r="I179" s="26"/>
      <c r="K179" s="26"/>
    </row>
    <row r="180" spans="8:11" x14ac:dyDescent="0.25">
      <c r="H180" s="26"/>
      <c r="I180" s="26"/>
      <c r="K180" s="26"/>
    </row>
    <row r="181" spans="8:11" x14ac:dyDescent="0.25">
      <c r="H181" s="26"/>
      <c r="I181" s="26"/>
      <c r="K181" s="26"/>
    </row>
    <row r="182" spans="8:11" x14ac:dyDescent="0.25">
      <c r="H182" s="26"/>
      <c r="I182" s="26"/>
      <c r="K182" s="26"/>
    </row>
    <row r="183" spans="8:11" x14ac:dyDescent="0.25">
      <c r="H183" s="26"/>
      <c r="I183" s="26"/>
      <c r="K183" s="26"/>
    </row>
  </sheetData>
  <mergeCells count="2">
    <mergeCell ref="N18:P18"/>
    <mergeCell ref="Q18:S18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dimension ref="B3:K5"/>
  <sheetViews>
    <sheetView workbookViewId="0">
      <selection activeCell="F18" sqref="F18"/>
    </sheetView>
  </sheetViews>
  <sheetFormatPr defaultRowHeight="15" x14ac:dyDescent="0.25"/>
  <cols>
    <col min="2" max="2" width="13.5703125" customWidth="1"/>
    <col min="6" max="6" width="11.7109375" customWidth="1"/>
  </cols>
  <sheetData>
    <row r="3" spans="2:11" x14ac:dyDescent="0.25">
      <c r="B3" s="7" t="s">
        <v>15</v>
      </c>
      <c r="I3" s="8"/>
      <c r="J3" s="9"/>
      <c r="K3" s="9"/>
    </row>
    <row r="4" spans="2:11" ht="15.75" thickBot="1" x14ac:dyDescent="0.3">
      <c r="B4" s="10" t="s">
        <v>12</v>
      </c>
      <c r="C4" s="10" t="s">
        <v>9</v>
      </c>
      <c r="D4" s="10" t="s">
        <v>8</v>
      </c>
      <c r="E4" s="10" t="s">
        <v>2</v>
      </c>
      <c r="F4" s="10" t="s">
        <v>13</v>
      </c>
      <c r="G4" s="10" t="s">
        <v>14</v>
      </c>
      <c r="H4" s="11" t="str">
        <f>IF(Regions!C$3&lt;&gt;"",Regions!C$3,"*")</f>
        <v>IE</v>
      </c>
      <c r="I4" s="11" t="str">
        <f>IF(Regions!D$3&lt;&gt;"",Regions!D$3,"*")</f>
        <v>National</v>
      </c>
      <c r="J4" s="12" t="s">
        <v>6</v>
      </c>
      <c r="K4" s="12" t="s">
        <v>3</v>
      </c>
    </row>
    <row r="5" spans="2:11" x14ac:dyDescent="0.25">
      <c r="D5" t="s">
        <v>247</v>
      </c>
      <c r="H5" t="s">
        <v>248</v>
      </c>
      <c r="I5" t="s">
        <v>248</v>
      </c>
      <c r="K5" t="s">
        <v>249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dimension ref="B3:I9"/>
  <sheetViews>
    <sheetView workbookViewId="0">
      <selection activeCell="H17" sqref="H17"/>
    </sheetView>
  </sheetViews>
  <sheetFormatPr defaultRowHeight="15" x14ac:dyDescent="0.2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 x14ac:dyDescent="0.25">
      <c r="B3" s="22" t="s">
        <v>209</v>
      </c>
      <c r="C3" s="20"/>
      <c r="D3" s="20"/>
      <c r="E3" s="20"/>
      <c r="F3" s="20"/>
      <c r="G3" s="20"/>
    </row>
    <row r="4" spans="2:9" ht="15.75" thickBot="1" x14ac:dyDescent="0.3">
      <c r="B4" s="23" t="s">
        <v>106</v>
      </c>
      <c r="C4" s="23" t="s">
        <v>9</v>
      </c>
      <c r="D4" s="23" t="s">
        <v>8</v>
      </c>
      <c r="E4" s="23" t="s">
        <v>2</v>
      </c>
      <c r="F4" s="23" t="s">
        <v>107</v>
      </c>
      <c r="G4" s="23" t="s">
        <v>3</v>
      </c>
      <c r="H4" s="23" t="s">
        <v>6</v>
      </c>
    </row>
    <row r="5" spans="2:9" x14ac:dyDescent="0.25">
      <c r="B5" s="21"/>
      <c r="C5" s="21"/>
      <c r="D5" s="21" t="s">
        <v>110</v>
      </c>
      <c r="E5" s="21"/>
      <c r="F5" s="21">
        <v>1</v>
      </c>
      <c r="G5" s="21" t="s">
        <v>108</v>
      </c>
      <c r="H5" s="21" t="s">
        <v>109</v>
      </c>
    </row>
    <row r="7" spans="2:9" x14ac:dyDescent="0.25">
      <c r="B7" s="22" t="s">
        <v>210</v>
      </c>
      <c r="C7" s="20"/>
      <c r="D7" s="20"/>
      <c r="E7" s="20"/>
      <c r="F7" s="20"/>
      <c r="G7" s="20"/>
    </row>
    <row r="8" spans="2:9" ht="15.75" thickBot="1" x14ac:dyDescent="0.3">
      <c r="B8" s="23" t="s">
        <v>106</v>
      </c>
      <c r="C8" s="23" t="s">
        <v>9</v>
      </c>
      <c r="D8" s="23" t="s">
        <v>8</v>
      </c>
      <c r="E8" s="23" t="s">
        <v>2</v>
      </c>
      <c r="F8" s="23" t="s">
        <v>107</v>
      </c>
      <c r="G8" s="23" t="s">
        <v>3</v>
      </c>
      <c r="H8" s="23" t="s">
        <v>6</v>
      </c>
      <c r="I8" s="23" t="s">
        <v>13</v>
      </c>
    </row>
    <row r="9" spans="2:9" x14ac:dyDescent="0.25">
      <c r="B9" s="21"/>
      <c r="C9" s="21"/>
      <c r="D9" s="21" t="s">
        <v>111</v>
      </c>
      <c r="E9" s="21"/>
      <c r="F9" s="21">
        <v>1</v>
      </c>
      <c r="G9" s="21" t="s">
        <v>108</v>
      </c>
      <c r="H9" s="21" t="s">
        <v>109</v>
      </c>
      <c r="I9" s="24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dimension ref="A1:M93"/>
  <sheetViews>
    <sheetView topLeftCell="A17" workbookViewId="0">
      <selection activeCell="A28" sqref="A28:XFD28"/>
    </sheetView>
  </sheetViews>
  <sheetFormatPr defaultRowHeight="15" x14ac:dyDescent="0.2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20</v>
      </c>
      <c r="M1" t="s">
        <v>21</v>
      </c>
    </row>
    <row r="2" spans="1:13" x14ac:dyDescent="0.25">
      <c r="A2" t="s">
        <v>124</v>
      </c>
      <c r="B2" t="s">
        <v>111</v>
      </c>
      <c r="C2" t="s">
        <v>156</v>
      </c>
      <c r="D2" t="s">
        <v>157</v>
      </c>
      <c r="E2" t="s">
        <v>83</v>
      </c>
      <c r="F2" t="s">
        <v>158</v>
      </c>
      <c r="G2">
        <v>2018</v>
      </c>
      <c r="H2" t="s">
        <v>120</v>
      </c>
      <c r="I2" t="s">
        <v>126</v>
      </c>
      <c r="J2" t="s">
        <v>126</v>
      </c>
      <c r="K2" t="s">
        <v>126</v>
      </c>
      <c r="L2">
        <v>2.4813655183930802E-2</v>
      </c>
      <c r="M2">
        <v>2.4813655183930802E-2</v>
      </c>
    </row>
    <row r="3" spans="1:13" x14ac:dyDescent="0.25">
      <c r="A3" t="s">
        <v>124</v>
      </c>
      <c r="B3" t="s">
        <v>111</v>
      </c>
      <c r="C3" t="s">
        <v>156</v>
      </c>
      <c r="D3" t="s">
        <v>95</v>
      </c>
      <c r="E3" t="s">
        <v>83</v>
      </c>
      <c r="F3" t="s">
        <v>158</v>
      </c>
      <c r="G3">
        <v>2018</v>
      </c>
      <c r="H3" t="s">
        <v>120</v>
      </c>
      <c r="I3" t="s">
        <v>126</v>
      </c>
      <c r="J3" t="s">
        <v>126</v>
      </c>
      <c r="K3" t="s">
        <v>126</v>
      </c>
      <c r="L3">
        <v>2.4813655183930802E-2</v>
      </c>
      <c r="M3">
        <v>2.4813655183930802E-2</v>
      </c>
    </row>
    <row r="4" spans="1:13" x14ac:dyDescent="0.25">
      <c r="A4" t="s">
        <v>124</v>
      </c>
      <c r="B4" t="s">
        <v>111</v>
      </c>
      <c r="C4" t="s">
        <v>159</v>
      </c>
      <c r="D4" t="s">
        <v>157</v>
      </c>
      <c r="E4" t="s">
        <v>83</v>
      </c>
      <c r="F4" t="s">
        <v>158</v>
      </c>
      <c r="G4">
        <v>2018</v>
      </c>
      <c r="H4" t="s">
        <v>120</v>
      </c>
      <c r="I4" t="s">
        <v>126</v>
      </c>
      <c r="J4" t="s">
        <v>126</v>
      </c>
      <c r="K4" t="s">
        <v>126</v>
      </c>
      <c r="L4">
        <v>2.4813655183930802E-2</v>
      </c>
      <c r="M4">
        <v>2.4813655183930802E-2</v>
      </c>
    </row>
    <row r="5" spans="1:13" x14ac:dyDescent="0.25">
      <c r="A5" t="s">
        <v>124</v>
      </c>
      <c r="B5" t="s">
        <v>111</v>
      </c>
      <c r="C5" t="s">
        <v>159</v>
      </c>
      <c r="D5" t="s">
        <v>95</v>
      </c>
      <c r="E5" t="s">
        <v>83</v>
      </c>
      <c r="F5" t="s">
        <v>158</v>
      </c>
      <c r="G5">
        <v>2018</v>
      </c>
      <c r="H5" t="s">
        <v>120</v>
      </c>
      <c r="I5" t="s">
        <v>126</v>
      </c>
      <c r="J5" t="s">
        <v>126</v>
      </c>
      <c r="K5" t="s">
        <v>126</v>
      </c>
      <c r="L5">
        <v>2.4813655183930802E-2</v>
      </c>
      <c r="M5">
        <v>2.4813655183930802E-2</v>
      </c>
    </row>
    <row r="6" spans="1:13" x14ac:dyDescent="0.25">
      <c r="A6" t="s">
        <v>124</v>
      </c>
      <c r="B6" t="s">
        <v>111</v>
      </c>
      <c r="C6" t="s">
        <v>160</v>
      </c>
      <c r="D6" t="s">
        <v>161</v>
      </c>
      <c r="E6" t="s">
        <v>83</v>
      </c>
      <c r="F6" t="s">
        <v>158</v>
      </c>
      <c r="G6">
        <v>2018</v>
      </c>
      <c r="H6" t="s">
        <v>120</v>
      </c>
      <c r="I6" t="s">
        <v>126</v>
      </c>
      <c r="J6" t="s">
        <v>126</v>
      </c>
      <c r="K6" t="s">
        <v>126</v>
      </c>
      <c r="L6">
        <v>1.73685782056223E-2</v>
      </c>
      <c r="M6">
        <v>1.73685782056223E-2</v>
      </c>
    </row>
    <row r="7" spans="1:13" x14ac:dyDescent="0.25">
      <c r="A7" t="s">
        <v>124</v>
      </c>
      <c r="B7" t="s">
        <v>111</v>
      </c>
      <c r="C7" t="s">
        <v>160</v>
      </c>
      <c r="D7" t="s">
        <v>101</v>
      </c>
      <c r="E7" t="s">
        <v>83</v>
      </c>
      <c r="F7" t="s">
        <v>158</v>
      </c>
      <c r="G7">
        <v>2018</v>
      </c>
      <c r="H7" t="s">
        <v>120</v>
      </c>
      <c r="I7" t="s">
        <v>126</v>
      </c>
      <c r="J7" t="s">
        <v>126</v>
      </c>
      <c r="K7" t="s">
        <v>126</v>
      </c>
      <c r="L7">
        <v>1.73685782056223E-2</v>
      </c>
      <c r="M7">
        <v>1.73685782056223E-2</v>
      </c>
    </row>
    <row r="8" spans="1:13" x14ac:dyDescent="0.25">
      <c r="A8" t="s">
        <v>124</v>
      </c>
      <c r="B8" t="s">
        <v>111</v>
      </c>
      <c r="C8" t="s">
        <v>162</v>
      </c>
      <c r="D8" t="s">
        <v>161</v>
      </c>
      <c r="E8" t="s">
        <v>83</v>
      </c>
      <c r="F8" t="s">
        <v>158</v>
      </c>
      <c r="G8">
        <v>2018</v>
      </c>
      <c r="H8" t="s">
        <v>120</v>
      </c>
      <c r="I8" t="s">
        <v>126</v>
      </c>
      <c r="J8" t="s">
        <v>126</v>
      </c>
      <c r="K8" t="s">
        <v>126</v>
      </c>
      <c r="L8">
        <v>1.73685782056223E-2</v>
      </c>
      <c r="M8">
        <v>1.73685782056223E-2</v>
      </c>
    </row>
    <row r="9" spans="1:13" x14ac:dyDescent="0.25">
      <c r="A9" t="s">
        <v>124</v>
      </c>
      <c r="B9" t="s">
        <v>111</v>
      </c>
      <c r="C9" t="s">
        <v>162</v>
      </c>
      <c r="D9" t="s">
        <v>101</v>
      </c>
      <c r="E9" t="s">
        <v>83</v>
      </c>
      <c r="F9" t="s">
        <v>158</v>
      </c>
      <c r="G9">
        <v>2018</v>
      </c>
      <c r="H9" t="s">
        <v>120</v>
      </c>
      <c r="I9" t="s">
        <v>126</v>
      </c>
      <c r="J9" t="s">
        <v>126</v>
      </c>
      <c r="K9" t="s">
        <v>126</v>
      </c>
      <c r="L9">
        <v>1.73685782056223E-2</v>
      </c>
      <c r="M9">
        <v>1.73685782056223E-2</v>
      </c>
    </row>
    <row r="10" spans="1:13" x14ac:dyDescent="0.25">
      <c r="A10" t="s">
        <v>124</v>
      </c>
      <c r="B10" t="s">
        <v>111</v>
      </c>
      <c r="C10" t="s">
        <v>163</v>
      </c>
      <c r="D10" t="s">
        <v>164</v>
      </c>
      <c r="E10" t="s">
        <v>83</v>
      </c>
      <c r="F10" t="s">
        <v>158</v>
      </c>
      <c r="G10">
        <v>2018</v>
      </c>
      <c r="H10" t="s">
        <v>120</v>
      </c>
      <c r="I10" t="s">
        <v>126</v>
      </c>
      <c r="J10" t="s">
        <v>126</v>
      </c>
      <c r="K10" t="s">
        <v>126</v>
      </c>
      <c r="L10">
        <v>3.17870115673878E-2</v>
      </c>
      <c r="M10">
        <v>3.17870115673878E-2</v>
      </c>
    </row>
    <row r="11" spans="1:13" x14ac:dyDescent="0.25">
      <c r="A11" t="s">
        <v>124</v>
      </c>
      <c r="B11" t="s">
        <v>111</v>
      </c>
      <c r="C11" t="s">
        <v>163</v>
      </c>
      <c r="D11" t="s">
        <v>102</v>
      </c>
      <c r="E11" t="s">
        <v>83</v>
      </c>
      <c r="F11" t="s">
        <v>158</v>
      </c>
      <c r="G11">
        <v>2018</v>
      </c>
      <c r="H11" t="s">
        <v>120</v>
      </c>
      <c r="I11" t="s">
        <v>126</v>
      </c>
      <c r="J11" t="s">
        <v>126</v>
      </c>
      <c r="K11" t="s">
        <v>126</v>
      </c>
      <c r="L11">
        <v>3.17870115673878E-2</v>
      </c>
      <c r="M11">
        <v>3.17870115673878E-2</v>
      </c>
    </row>
    <row r="12" spans="1:13" x14ac:dyDescent="0.25">
      <c r="A12" t="s">
        <v>124</v>
      </c>
      <c r="B12" t="s">
        <v>111</v>
      </c>
      <c r="C12" t="s">
        <v>165</v>
      </c>
      <c r="D12" t="s">
        <v>164</v>
      </c>
      <c r="E12" t="s">
        <v>83</v>
      </c>
      <c r="F12" t="s">
        <v>158</v>
      </c>
      <c r="G12">
        <v>2018</v>
      </c>
      <c r="H12" t="s">
        <v>120</v>
      </c>
      <c r="I12" t="s">
        <v>126</v>
      </c>
      <c r="J12" t="s">
        <v>126</v>
      </c>
      <c r="K12" t="s">
        <v>126</v>
      </c>
      <c r="L12">
        <v>3.17870115673878E-2</v>
      </c>
      <c r="M12">
        <v>3.17870115673878E-2</v>
      </c>
    </row>
    <row r="13" spans="1:13" x14ac:dyDescent="0.25">
      <c r="A13" t="s">
        <v>124</v>
      </c>
      <c r="B13" t="s">
        <v>111</v>
      </c>
      <c r="C13" t="s">
        <v>165</v>
      </c>
      <c r="D13" t="s">
        <v>102</v>
      </c>
      <c r="E13" t="s">
        <v>83</v>
      </c>
      <c r="F13" t="s">
        <v>158</v>
      </c>
      <c r="G13">
        <v>2018</v>
      </c>
      <c r="H13" t="s">
        <v>120</v>
      </c>
      <c r="I13" t="s">
        <v>126</v>
      </c>
      <c r="J13" t="s">
        <v>126</v>
      </c>
      <c r="K13" t="s">
        <v>126</v>
      </c>
      <c r="L13">
        <v>3.17870115673878E-2</v>
      </c>
      <c r="M13">
        <v>3.17870115673878E-2</v>
      </c>
    </row>
    <row r="14" spans="1:13" x14ac:dyDescent="0.25">
      <c r="A14" t="s">
        <v>124</v>
      </c>
      <c r="B14" t="s">
        <v>111</v>
      </c>
      <c r="C14" t="s">
        <v>166</v>
      </c>
      <c r="D14" t="s">
        <v>95</v>
      </c>
      <c r="E14" t="s">
        <v>83</v>
      </c>
      <c r="F14" t="s">
        <v>158</v>
      </c>
      <c r="G14">
        <v>2018</v>
      </c>
      <c r="H14" t="s">
        <v>120</v>
      </c>
      <c r="I14" t="s">
        <v>126</v>
      </c>
      <c r="J14" t="s">
        <v>126</v>
      </c>
      <c r="K14" t="s">
        <v>126</v>
      </c>
      <c r="L14">
        <v>2.0960831834076401E-2</v>
      </c>
      <c r="M14">
        <v>2.0960831834076401E-2</v>
      </c>
    </row>
    <row r="15" spans="1:13" x14ac:dyDescent="0.25">
      <c r="A15" t="s">
        <v>124</v>
      </c>
      <c r="B15" t="s">
        <v>111</v>
      </c>
      <c r="C15" t="s">
        <v>166</v>
      </c>
      <c r="D15" t="s">
        <v>167</v>
      </c>
      <c r="E15" t="s">
        <v>83</v>
      </c>
      <c r="F15" t="s">
        <v>158</v>
      </c>
      <c r="G15">
        <v>2018</v>
      </c>
      <c r="H15" t="s">
        <v>120</v>
      </c>
      <c r="I15" t="s">
        <v>126</v>
      </c>
      <c r="J15" t="s">
        <v>126</v>
      </c>
      <c r="K15" t="s">
        <v>126</v>
      </c>
      <c r="L15">
        <v>2.0960831834076401E-2</v>
      </c>
      <c r="M15">
        <v>2.0960831834076401E-2</v>
      </c>
    </row>
    <row r="16" spans="1:13" x14ac:dyDescent="0.25">
      <c r="A16" t="s">
        <v>124</v>
      </c>
      <c r="B16" t="s">
        <v>111</v>
      </c>
      <c r="C16" t="s">
        <v>168</v>
      </c>
      <c r="D16" t="s">
        <v>95</v>
      </c>
      <c r="E16" t="s">
        <v>83</v>
      </c>
      <c r="F16" t="s">
        <v>158</v>
      </c>
      <c r="G16">
        <v>2018</v>
      </c>
      <c r="H16" t="s">
        <v>120</v>
      </c>
      <c r="I16" t="s">
        <v>126</v>
      </c>
      <c r="J16" t="s">
        <v>126</v>
      </c>
      <c r="K16" t="s">
        <v>126</v>
      </c>
      <c r="L16">
        <v>9.4795012067416702E-3</v>
      </c>
      <c r="M16">
        <v>9.4795012067416702E-3</v>
      </c>
    </row>
    <row r="17" spans="1:13" x14ac:dyDescent="0.25">
      <c r="A17" t="s">
        <v>124</v>
      </c>
      <c r="B17" t="s">
        <v>111</v>
      </c>
      <c r="C17" t="s">
        <v>168</v>
      </c>
      <c r="D17" t="s">
        <v>167</v>
      </c>
      <c r="E17" t="s">
        <v>83</v>
      </c>
      <c r="F17" t="s">
        <v>158</v>
      </c>
      <c r="G17">
        <v>2018</v>
      </c>
      <c r="H17" t="s">
        <v>120</v>
      </c>
      <c r="I17" t="s">
        <v>126</v>
      </c>
      <c r="J17" t="s">
        <v>126</v>
      </c>
      <c r="K17" t="s">
        <v>126</v>
      </c>
      <c r="L17">
        <v>9.4795012067416702E-3</v>
      </c>
      <c r="M17">
        <v>9.4795012067416702E-3</v>
      </c>
    </row>
    <row r="18" spans="1:13" x14ac:dyDescent="0.25">
      <c r="A18" t="s">
        <v>124</v>
      </c>
      <c r="B18" t="s">
        <v>111</v>
      </c>
      <c r="C18" t="s">
        <v>169</v>
      </c>
      <c r="D18" t="s">
        <v>95</v>
      </c>
      <c r="E18" t="s">
        <v>83</v>
      </c>
      <c r="F18" t="s">
        <v>158</v>
      </c>
      <c r="G18">
        <v>2018</v>
      </c>
      <c r="H18" t="s">
        <v>120</v>
      </c>
      <c r="I18" t="s">
        <v>126</v>
      </c>
      <c r="J18" t="s">
        <v>126</v>
      </c>
      <c r="K18" t="s">
        <v>126</v>
      </c>
      <c r="L18">
        <v>9.4795012067416702E-3</v>
      </c>
      <c r="M18">
        <v>9.4795012067416702E-3</v>
      </c>
    </row>
    <row r="19" spans="1:13" x14ac:dyDescent="0.25">
      <c r="A19" t="s">
        <v>124</v>
      </c>
      <c r="B19" t="s">
        <v>111</v>
      </c>
      <c r="C19" t="s">
        <v>169</v>
      </c>
      <c r="D19" t="s">
        <v>167</v>
      </c>
      <c r="E19" t="s">
        <v>83</v>
      </c>
      <c r="F19" t="s">
        <v>158</v>
      </c>
      <c r="G19">
        <v>2018</v>
      </c>
      <c r="H19" t="s">
        <v>120</v>
      </c>
      <c r="I19" t="s">
        <v>126</v>
      </c>
      <c r="J19" t="s">
        <v>126</v>
      </c>
      <c r="K19" t="s">
        <v>126</v>
      </c>
      <c r="L19">
        <v>9.4795012067416702E-3</v>
      </c>
      <c r="M19">
        <v>9.4795012067416702E-3</v>
      </c>
    </row>
    <row r="20" spans="1:13" x14ac:dyDescent="0.25">
      <c r="A20" t="s">
        <v>124</v>
      </c>
      <c r="B20" t="s">
        <v>111</v>
      </c>
      <c r="C20" t="s">
        <v>170</v>
      </c>
      <c r="D20" t="s">
        <v>95</v>
      </c>
      <c r="E20" t="s">
        <v>83</v>
      </c>
      <c r="F20" t="s">
        <v>158</v>
      </c>
      <c r="G20">
        <v>2018</v>
      </c>
      <c r="H20" t="s">
        <v>120</v>
      </c>
      <c r="I20" t="s">
        <v>126</v>
      </c>
      <c r="J20" t="s">
        <v>126</v>
      </c>
      <c r="K20" t="s">
        <v>126</v>
      </c>
      <c r="L20">
        <v>9.4795012067416702E-3</v>
      </c>
      <c r="M20">
        <v>9.4795012067416702E-3</v>
      </c>
    </row>
    <row r="21" spans="1:13" x14ac:dyDescent="0.25">
      <c r="A21" t="s">
        <v>124</v>
      </c>
      <c r="B21" t="s">
        <v>111</v>
      </c>
      <c r="C21" t="s">
        <v>170</v>
      </c>
      <c r="D21" t="s">
        <v>167</v>
      </c>
      <c r="E21" t="s">
        <v>83</v>
      </c>
      <c r="F21" t="s">
        <v>158</v>
      </c>
      <c r="G21">
        <v>2018</v>
      </c>
      <c r="H21" t="s">
        <v>120</v>
      </c>
      <c r="I21" t="s">
        <v>126</v>
      </c>
      <c r="J21" t="s">
        <v>126</v>
      </c>
      <c r="K21" t="s">
        <v>126</v>
      </c>
      <c r="L21">
        <v>9.4795012067416702E-3</v>
      </c>
      <c r="M21">
        <v>9.4795012067416702E-3</v>
      </c>
    </row>
    <row r="22" spans="1:13" x14ac:dyDescent="0.25">
      <c r="A22" t="s">
        <v>124</v>
      </c>
      <c r="B22" t="s">
        <v>111</v>
      </c>
      <c r="C22" t="s">
        <v>171</v>
      </c>
      <c r="D22" t="s">
        <v>95</v>
      </c>
      <c r="E22" t="s">
        <v>83</v>
      </c>
      <c r="F22" t="s">
        <v>158</v>
      </c>
      <c r="G22">
        <v>2018</v>
      </c>
      <c r="H22" t="s">
        <v>120</v>
      </c>
      <c r="I22" t="s">
        <v>126</v>
      </c>
      <c r="J22" t="s">
        <v>126</v>
      </c>
      <c r="K22" t="s">
        <v>126</v>
      </c>
      <c r="L22">
        <v>9.4795012067416702E-3</v>
      </c>
      <c r="M22">
        <v>9.4795012067416702E-3</v>
      </c>
    </row>
    <row r="23" spans="1:13" x14ac:dyDescent="0.25">
      <c r="A23" t="s">
        <v>124</v>
      </c>
      <c r="B23" t="s">
        <v>111</v>
      </c>
      <c r="C23" t="s">
        <v>171</v>
      </c>
      <c r="D23" t="s">
        <v>167</v>
      </c>
      <c r="E23" t="s">
        <v>83</v>
      </c>
      <c r="F23" t="s">
        <v>158</v>
      </c>
      <c r="G23">
        <v>2018</v>
      </c>
      <c r="H23" t="s">
        <v>120</v>
      </c>
      <c r="I23" t="s">
        <v>126</v>
      </c>
      <c r="J23" t="s">
        <v>126</v>
      </c>
      <c r="K23" t="s">
        <v>126</v>
      </c>
      <c r="L23">
        <v>9.4795012067416702E-3</v>
      </c>
      <c r="M23">
        <v>9.4795012067416702E-3</v>
      </c>
    </row>
    <row r="24" spans="1:13" x14ac:dyDescent="0.25">
      <c r="A24" t="s">
        <v>124</v>
      </c>
      <c r="B24" t="s">
        <v>111</v>
      </c>
      <c r="C24" t="s">
        <v>172</v>
      </c>
      <c r="D24" t="s">
        <v>95</v>
      </c>
      <c r="E24" t="s">
        <v>83</v>
      </c>
      <c r="F24" t="s">
        <v>158</v>
      </c>
      <c r="G24">
        <v>2018</v>
      </c>
      <c r="H24" t="s">
        <v>120</v>
      </c>
      <c r="I24" t="s">
        <v>126</v>
      </c>
      <c r="J24" t="s">
        <v>126</v>
      </c>
      <c r="K24" t="s">
        <v>126</v>
      </c>
      <c r="L24">
        <v>7.0869783672800502E-4</v>
      </c>
      <c r="M24">
        <v>7.0869783672800502E-4</v>
      </c>
    </row>
    <row r="25" spans="1:13" x14ac:dyDescent="0.25">
      <c r="A25" t="s">
        <v>124</v>
      </c>
      <c r="B25" t="s">
        <v>111</v>
      </c>
      <c r="C25" t="s">
        <v>172</v>
      </c>
      <c r="D25" t="s">
        <v>167</v>
      </c>
      <c r="E25" t="s">
        <v>83</v>
      </c>
      <c r="F25" t="s">
        <v>158</v>
      </c>
      <c r="G25">
        <v>2018</v>
      </c>
      <c r="H25" t="s">
        <v>120</v>
      </c>
      <c r="I25" t="s">
        <v>126</v>
      </c>
      <c r="J25" t="s">
        <v>126</v>
      </c>
      <c r="K25" t="s">
        <v>126</v>
      </c>
      <c r="L25">
        <v>7.0869783672800502E-4</v>
      </c>
      <c r="M25">
        <v>7.0869783672800502E-4</v>
      </c>
    </row>
    <row r="26" spans="1:13" x14ac:dyDescent="0.25">
      <c r="A26" t="s">
        <v>124</v>
      </c>
      <c r="B26" t="s">
        <v>111</v>
      </c>
      <c r="C26" t="s">
        <v>173</v>
      </c>
      <c r="D26" t="s">
        <v>95</v>
      </c>
      <c r="E26" t="s">
        <v>83</v>
      </c>
      <c r="F26" t="s">
        <v>158</v>
      </c>
      <c r="G26">
        <v>2018</v>
      </c>
      <c r="H26" t="s">
        <v>120</v>
      </c>
      <c r="I26" t="s">
        <v>126</v>
      </c>
      <c r="J26" t="s">
        <v>126</v>
      </c>
      <c r="K26" t="s">
        <v>126</v>
      </c>
      <c r="L26">
        <v>7.0869783672800502E-4</v>
      </c>
      <c r="M26">
        <v>7.0869783672800502E-4</v>
      </c>
    </row>
    <row r="27" spans="1:13" x14ac:dyDescent="0.25">
      <c r="A27" t="s">
        <v>124</v>
      </c>
      <c r="B27" t="s">
        <v>111</v>
      </c>
      <c r="C27" t="s">
        <v>173</v>
      </c>
      <c r="D27" t="s">
        <v>167</v>
      </c>
      <c r="E27" t="s">
        <v>83</v>
      </c>
      <c r="F27" t="s">
        <v>158</v>
      </c>
      <c r="G27">
        <v>2018</v>
      </c>
      <c r="H27" t="s">
        <v>120</v>
      </c>
      <c r="I27" t="s">
        <v>126</v>
      </c>
      <c r="J27" t="s">
        <v>126</v>
      </c>
      <c r="K27" t="s">
        <v>126</v>
      </c>
      <c r="L27">
        <v>7.0869783672800502E-4</v>
      </c>
      <c r="M27">
        <v>7.0869783672800502E-4</v>
      </c>
    </row>
    <row r="28" spans="1:13" x14ac:dyDescent="0.25">
      <c r="A28" t="s">
        <v>124</v>
      </c>
      <c r="B28" t="s">
        <v>111</v>
      </c>
      <c r="C28" t="s">
        <v>174</v>
      </c>
      <c r="D28" t="s">
        <v>95</v>
      </c>
      <c r="E28" t="s">
        <v>83</v>
      </c>
      <c r="F28" t="s">
        <v>158</v>
      </c>
      <c r="G28">
        <v>2018</v>
      </c>
      <c r="H28" t="s">
        <v>120</v>
      </c>
      <c r="I28" t="s">
        <v>126</v>
      </c>
      <c r="J28" t="s">
        <v>126</v>
      </c>
      <c r="K28" t="s">
        <v>126</v>
      </c>
      <c r="L28">
        <v>2.39860043810185E-2</v>
      </c>
      <c r="M28">
        <v>2.39860043810185E-2</v>
      </c>
    </row>
    <row r="29" spans="1:13" x14ac:dyDescent="0.25">
      <c r="A29" t="s">
        <v>124</v>
      </c>
      <c r="B29" t="s">
        <v>111</v>
      </c>
      <c r="C29" t="s">
        <v>174</v>
      </c>
      <c r="D29" t="s">
        <v>167</v>
      </c>
      <c r="E29" t="s">
        <v>83</v>
      </c>
      <c r="F29" t="s">
        <v>158</v>
      </c>
      <c r="G29">
        <v>2018</v>
      </c>
      <c r="H29" t="s">
        <v>120</v>
      </c>
      <c r="I29" t="s">
        <v>126</v>
      </c>
      <c r="J29" t="s">
        <v>126</v>
      </c>
      <c r="K29" t="s">
        <v>126</v>
      </c>
      <c r="L29">
        <v>2.39860043810185E-2</v>
      </c>
      <c r="M29">
        <v>2.39860043810185E-2</v>
      </c>
    </row>
    <row r="30" spans="1:13" x14ac:dyDescent="0.25">
      <c r="A30" t="s">
        <v>124</v>
      </c>
      <c r="B30" t="s">
        <v>111</v>
      </c>
      <c r="C30" t="s">
        <v>175</v>
      </c>
      <c r="D30" t="s">
        <v>95</v>
      </c>
      <c r="E30" t="s">
        <v>83</v>
      </c>
      <c r="F30" t="s">
        <v>158</v>
      </c>
      <c r="G30">
        <v>2018</v>
      </c>
      <c r="H30" t="s">
        <v>120</v>
      </c>
      <c r="I30" t="s">
        <v>126</v>
      </c>
      <c r="J30" t="s">
        <v>126</v>
      </c>
      <c r="K30" t="s">
        <v>126</v>
      </c>
      <c r="L30">
        <v>1.78079112619931E-2</v>
      </c>
      <c r="M30">
        <v>1.78079112619931E-2</v>
      </c>
    </row>
    <row r="31" spans="1:13" x14ac:dyDescent="0.25">
      <c r="A31" t="s">
        <v>124</v>
      </c>
      <c r="B31" t="s">
        <v>111</v>
      </c>
      <c r="C31" t="s">
        <v>175</v>
      </c>
      <c r="D31" t="s">
        <v>167</v>
      </c>
      <c r="E31" t="s">
        <v>83</v>
      </c>
      <c r="F31" t="s">
        <v>158</v>
      </c>
      <c r="G31">
        <v>2018</v>
      </c>
      <c r="H31" t="s">
        <v>120</v>
      </c>
      <c r="I31" t="s">
        <v>126</v>
      </c>
      <c r="J31" t="s">
        <v>126</v>
      </c>
      <c r="K31" t="s">
        <v>126</v>
      </c>
      <c r="L31">
        <v>1.78079112619931E-2</v>
      </c>
      <c r="M31">
        <v>1.78079112619931E-2</v>
      </c>
    </row>
    <row r="32" spans="1:13" x14ac:dyDescent="0.25">
      <c r="A32" t="s">
        <v>124</v>
      </c>
      <c r="B32" t="s">
        <v>111</v>
      </c>
      <c r="C32" t="s">
        <v>176</v>
      </c>
      <c r="D32" t="s">
        <v>95</v>
      </c>
      <c r="E32" t="s">
        <v>83</v>
      </c>
      <c r="F32" t="s">
        <v>158</v>
      </c>
      <c r="G32">
        <v>2018</v>
      </c>
      <c r="H32" t="s">
        <v>120</v>
      </c>
      <c r="I32" t="s">
        <v>126</v>
      </c>
      <c r="J32" t="s">
        <v>126</v>
      </c>
      <c r="K32" t="s">
        <v>126</v>
      </c>
      <c r="L32">
        <v>1.37038901278922E-2</v>
      </c>
      <c r="M32">
        <v>1.37038901278922E-2</v>
      </c>
    </row>
    <row r="33" spans="1:13" x14ac:dyDescent="0.25">
      <c r="A33" t="s">
        <v>124</v>
      </c>
      <c r="B33" t="s">
        <v>111</v>
      </c>
      <c r="C33" t="s">
        <v>176</v>
      </c>
      <c r="D33" t="s">
        <v>167</v>
      </c>
      <c r="E33" t="s">
        <v>83</v>
      </c>
      <c r="F33" t="s">
        <v>158</v>
      </c>
      <c r="G33">
        <v>2018</v>
      </c>
      <c r="H33" t="s">
        <v>120</v>
      </c>
      <c r="I33" t="s">
        <v>126</v>
      </c>
      <c r="J33" t="s">
        <v>126</v>
      </c>
      <c r="K33" t="s">
        <v>126</v>
      </c>
      <c r="L33">
        <v>1.37038901278922E-2</v>
      </c>
      <c r="M33">
        <v>1.37038901278922E-2</v>
      </c>
    </row>
    <row r="34" spans="1:13" x14ac:dyDescent="0.25">
      <c r="A34" t="s">
        <v>124</v>
      </c>
      <c r="B34" t="s">
        <v>111</v>
      </c>
      <c r="C34" t="s">
        <v>177</v>
      </c>
      <c r="D34" t="s">
        <v>101</v>
      </c>
      <c r="E34" t="s">
        <v>83</v>
      </c>
      <c r="F34" t="s">
        <v>158</v>
      </c>
      <c r="G34">
        <v>2018</v>
      </c>
      <c r="H34" t="s">
        <v>120</v>
      </c>
      <c r="I34" t="s">
        <v>126</v>
      </c>
      <c r="J34" t="s">
        <v>126</v>
      </c>
      <c r="K34" t="s">
        <v>126</v>
      </c>
      <c r="L34">
        <v>1.87904155250764E-2</v>
      </c>
      <c r="M34">
        <v>1.87904155250764E-2</v>
      </c>
    </row>
    <row r="35" spans="1:13" x14ac:dyDescent="0.25">
      <c r="A35" t="s">
        <v>124</v>
      </c>
      <c r="B35" t="s">
        <v>111</v>
      </c>
      <c r="C35" t="s">
        <v>177</v>
      </c>
      <c r="D35" t="s">
        <v>167</v>
      </c>
      <c r="E35" t="s">
        <v>83</v>
      </c>
      <c r="F35" t="s">
        <v>158</v>
      </c>
      <c r="G35">
        <v>2018</v>
      </c>
      <c r="H35" t="s">
        <v>120</v>
      </c>
      <c r="I35" t="s">
        <v>126</v>
      </c>
      <c r="J35" t="s">
        <v>126</v>
      </c>
      <c r="K35" t="s">
        <v>126</v>
      </c>
      <c r="L35">
        <v>1.87904155250764E-2</v>
      </c>
      <c r="M35">
        <v>1.87904155250764E-2</v>
      </c>
    </row>
    <row r="36" spans="1:13" x14ac:dyDescent="0.25">
      <c r="A36" t="s">
        <v>124</v>
      </c>
      <c r="B36" t="s">
        <v>111</v>
      </c>
      <c r="C36" t="s">
        <v>178</v>
      </c>
      <c r="D36" t="s">
        <v>101</v>
      </c>
      <c r="E36" t="s">
        <v>83</v>
      </c>
      <c r="F36" t="s">
        <v>158</v>
      </c>
      <c r="G36">
        <v>2018</v>
      </c>
      <c r="H36" t="s">
        <v>120</v>
      </c>
      <c r="I36" t="s">
        <v>126</v>
      </c>
      <c r="J36" t="s">
        <v>126</v>
      </c>
      <c r="K36" t="s">
        <v>126</v>
      </c>
      <c r="L36">
        <v>1.87904155250764E-2</v>
      </c>
      <c r="M36">
        <v>1.87904155250764E-2</v>
      </c>
    </row>
    <row r="37" spans="1:13" x14ac:dyDescent="0.25">
      <c r="A37" t="s">
        <v>124</v>
      </c>
      <c r="B37" t="s">
        <v>111</v>
      </c>
      <c r="C37" t="s">
        <v>178</v>
      </c>
      <c r="D37" t="s">
        <v>167</v>
      </c>
      <c r="E37" t="s">
        <v>83</v>
      </c>
      <c r="F37" t="s">
        <v>158</v>
      </c>
      <c r="G37">
        <v>2018</v>
      </c>
      <c r="H37" t="s">
        <v>120</v>
      </c>
      <c r="I37" t="s">
        <v>126</v>
      </c>
      <c r="J37" t="s">
        <v>126</v>
      </c>
      <c r="K37" t="s">
        <v>126</v>
      </c>
      <c r="L37">
        <v>1.87904155250764E-2</v>
      </c>
      <c r="M37">
        <v>1.87904155250764E-2</v>
      </c>
    </row>
    <row r="38" spans="1:13" x14ac:dyDescent="0.25">
      <c r="A38" t="s">
        <v>124</v>
      </c>
      <c r="B38" t="s">
        <v>111</v>
      </c>
      <c r="C38" t="s">
        <v>179</v>
      </c>
      <c r="D38" t="s">
        <v>101</v>
      </c>
      <c r="E38" t="s">
        <v>83</v>
      </c>
      <c r="F38" t="s">
        <v>158</v>
      </c>
      <c r="G38">
        <v>2018</v>
      </c>
      <c r="H38" t="s">
        <v>120</v>
      </c>
      <c r="I38" t="s">
        <v>126</v>
      </c>
      <c r="J38" t="s">
        <v>126</v>
      </c>
      <c r="K38" t="s">
        <v>126</v>
      </c>
      <c r="L38">
        <v>1.5651300362142601E-2</v>
      </c>
      <c r="M38">
        <v>1.5651300362142601E-2</v>
      </c>
    </row>
    <row r="39" spans="1:13" x14ac:dyDescent="0.25">
      <c r="A39" t="s">
        <v>124</v>
      </c>
      <c r="B39" t="s">
        <v>111</v>
      </c>
      <c r="C39" t="s">
        <v>179</v>
      </c>
      <c r="D39" t="s">
        <v>167</v>
      </c>
      <c r="E39" t="s">
        <v>83</v>
      </c>
      <c r="F39" t="s">
        <v>158</v>
      </c>
      <c r="G39">
        <v>2018</v>
      </c>
      <c r="H39" t="s">
        <v>120</v>
      </c>
      <c r="I39" t="s">
        <v>126</v>
      </c>
      <c r="J39" t="s">
        <v>126</v>
      </c>
      <c r="K39" t="s">
        <v>126</v>
      </c>
      <c r="L39">
        <v>1.5651300362142601E-2</v>
      </c>
      <c r="M39">
        <v>1.5651300362142601E-2</v>
      </c>
    </row>
    <row r="40" spans="1:13" x14ac:dyDescent="0.25">
      <c r="A40" t="s">
        <v>124</v>
      </c>
      <c r="B40" t="s">
        <v>111</v>
      </c>
      <c r="C40" t="s">
        <v>180</v>
      </c>
      <c r="D40" t="s">
        <v>101</v>
      </c>
      <c r="E40" t="s">
        <v>83</v>
      </c>
      <c r="F40" t="s">
        <v>158</v>
      </c>
      <c r="G40">
        <v>2018</v>
      </c>
      <c r="H40" t="s">
        <v>120</v>
      </c>
      <c r="I40" t="s">
        <v>126</v>
      </c>
      <c r="J40" t="s">
        <v>126</v>
      </c>
      <c r="K40" t="s">
        <v>126</v>
      </c>
      <c r="L40">
        <v>1.5651300362142601E-2</v>
      </c>
      <c r="M40">
        <v>1.5651300362142601E-2</v>
      </c>
    </row>
    <row r="41" spans="1:13" x14ac:dyDescent="0.25">
      <c r="A41" t="s">
        <v>124</v>
      </c>
      <c r="B41" t="s">
        <v>111</v>
      </c>
      <c r="C41" t="s">
        <v>180</v>
      </c>
      <c r="D41" t="s">
        <v>167</v>
      </c>
      <c r="E41" t="s">
        <v>83</v>
      </c>
      <c r="F41" t="s">
        <v>158</v>
      </c>
      <c r="G41">
        <v>2018</v>
      </c>
      <c r="H41" t="s">
        <v>120</v>
      </c>
      <c r="I41" t="s">
        <v>126</v>
      </c>
      <c r="J41" t="s">
        <v>126</v>
      </c>
      <c r="K41" t="s">
        <v>126</v>
      </c>
      <c r="L41">
        <v>1.5651300362142601E-2</v>
      </c>
      <c r="M41">
        <v>1.5651300362142601E-2</v>
      </c>
    </row>
    <row r="42" spans="1:13" x14ac:dyDescent="0.25">
      <c r="A42" t="s">
        <v>124</v>
      </c>
      <c r="B42" t="s">
        <v>111</v>
      </c>
      <c r="C42" t="s">
        <v>181</v>
      </c>
      <c r="D42" t="s">
        <v>101</v>
      </c>
      <c r="E42" t="s">
        <v>83</v>
      </c>
      <c r="F42" t="s">
        <v>158</v>
      </c>
      <c r="G42">
        <v>2018</v>
      </c>
      <c r="H42" t="s">
        <v>120</v>
      </c>
      <c r="I42" t="s">
        <v>126</v>
      </c>
      <c r="J42" t="s">
        <v>126</v>
      </c>
      <c r="K42" t="s">
        <v>126</v>
      </c>
      <c r="L42">
        <v>1.5651300362142601E-2</v>
      </c>
      <c r="M42">
        <v>1.5651300362142601E-2</v>
      </c>
    </row>
    <row r="43" spans="1:13" x14ac:dyDescent="0.25">
      <c r="A43" t="s">
        <v>124</v>
      </c>
      <c r="B43" t="s">
        <v>111</v>
      </c>
      <c r="C43" t="s">
        <v>181</v>
      </c>
      <c r="D43" t="s">
        <v>167</v>
      </c>
      <c r="E43" t="s">
        <v>83</v>
      </c>
      <c r="F43" t="s">
        <v>158</v>
      </c>
      <c r="G43">
        <v>2018</v>
      </c>
      <c r="H43" t="s">
        <v>120</v>
      </c>
      <c r="I43" t="s">
        <v>126</v>
      </c>
      <c r="J43" t="s">
        <v>126</v>
      </c>
      <c r="K43" t="s">
        <v>126</v>
      </c>
      <c r="L43">
        <v>1.5651300362142601E-2</v>
      </c>
      <c r="M43">
        <v>1.5651300362142601E-2</v>
      </c>
    </row>
    <row r="44" spans="1:13" x14ac:dyDescent="0.25">
      <c r="A44" t="s">
        <v>124</v>
      </c>
      <c r="B44" t="s">
        <v>111</v>
      </c>
      <c r="C44" t="s">
        <v>182</v>
      </c>
      <c r="D44" t="s">
        <v>101</v>
      </c>
      <c r="E44" t="s">
        <v>83</v>
      </c>
      <c r="F44" t="s">
        <v>158</v>
      </c>
      <c r="G44">
        <v>2018</v>
      </c>
      <c r="H44" t="s">
        <v>120</v>
      </c>
      <c r="I44" t="s">
        <v>126</v>
      </c>
      <c r="J44" t="s">
        <v>126</v>
      </c>
      <c r="K44" t="s">
        <v>126</v>
      </c>
      <c r="L44">
        <v>1.5651300362142601E-2</v>
      </c>
      <c r="M44">
        <v>1.5651300362142601E-2</v>
      </c>
    </row>
    <row r="45" spans="1:13" x14ac:dyDescent="0.25">
      <c r="A45" t="s">
        <v>124</v>
      </c>
      <c r="B45" t="s">
        <v>111</v>
      </c>
      <c r="C45" t="s">
        <v>182</v>
      </c>
      <c r="D45" t="s">
        <v>167</v>
      </c>
      <c r="E45" t="s">
        <v>83</v>
      </c>
      <c r="F45" t="s">
        <v>158</v>
      </c>
      <c r="G45">
        <v>2018</v>
      </c>
      <c r="H45" t="s">
        <v>120</v>
      </c>
      <c r="I45" t="s">
        <v>126</v>
      </c>
      <c r="J45" t="s">
        <v>126</v>
      </c>
      <c r="K45" t="s">
        <v>126</v>
      </c>
      <c r="L45">
        <v>1.5651300362142601E-2</v>
      </c>
      <c r="M45">
        <v>1.5651300362142601E-2</v>
      </c>
    </row>
    <row r="46" spans="1:13" x14ac:dyDescent="0.25">
      <c r="A46" t="s">
        <v>124</v>
      </c>
      <c r="B46" t="s">
        <v>111</v>
      </c>
      <c r="C46" t="s">
        <v>183</v>
      </c>
      <c r="D46" t="s">
        <v>101</v>
      </c>
      <c r="E46" t="s">
        <v>83</v>
      </c>
      <c r="F46" t="s">
        <v>158</v>
      </c>
      <c r="G46">
        <v>2018</v>
      </c>
      <c r="H46" t="s">
        <v>120</v>
      </c>
      <c r="I46" t="s">
        <v>126</v>
      </c>
      <c r="J46" t="s">
        <v>126</v>
      </c>
      <c r="K46" t="s">
        <v>126</v>
      </c>
      <c r="L46">
        <v>1.5651300362142601E-2</v>
      </c>
      <c r="M46">
        <v>1.5651300362142601E-2</v>
      </c>
    </row>
    <row r="47" spans="1:13" x14ac:dyDescent="0.25">
      <c r="A47" t="s">
        <v>124</v>
      </c>
      <c r="B47" t="s">
        <v>111</v>
      </c>
      <c r="C47" t="s">
        <v>183</v>
      </c>
      <c r="D47" t="s">
        <v>167</v>
      </c>
      <c r="E47" t="s">
        <v>83</v>
      </c>
      <c r="F47" t="s">
        <v>158</v>
      </c>
      <c r="G47">
        <v>2018</v>
      </c>
      <c r="H47" t="s">
        <v>120</v>
      </c>
      <c r="I47" t="s">
        <v>126</v>
      </c>
      <c r="J47" t="s">
        <v>126</v>
      </c>
      <c r="K47" t="s">
        <v>126</v>
      </c>
      <c r="L47">
        <v>1.5651300362142601E-2</v>
      </c>
      <c r="M47">
        <v>1.5651300362142601E-2</v>
      </c>
    </row>
    <row r="48" spans="1:13" x14ac:dyDescent="0.25">
      <c r="A48" t="s">
        <v>124</v>
      </c>
      <c r="B48" t="s">
        <v>111</v>
      </c>
      <c r="C48" t="s">
        <v>184</v>
      </c>
      <c r="D48" t="s">
        <v>101</v>
      </c>
      <c r="E48" t="s">
        <v>83</v>
      </c>
      <c r="F48" t="s">
        <v>158</v>
      </c>
      <c r="G48">
        <v>2018</v>
      </c>
      <c r="H48" t="s">
        <v>120</v>
      </c>
      <c r="I48" t="s">
        <v>126</v>
      </c>
      <c r="J48" t="s">
        <v>126</v>
      </c>
      <c r="K48" t="s">
        <v>126</v>
      </c>
      <c r="L48">
        <v>1.5651300362142601E-2</v>
      </c>
      <c r="M48">
        <v>1.5651300362142601E-2</v>
      </c>
    </row>
    <row r="49" spans="1:13" x14ac:dyDescent="0.25">
      <c r="A49" t="s">
        <v>124</v>
      </c>
      <c r="B49" t="s">
        <v>111</v>
      </c>
      <c r="C49" t="s">
        <v>184</v>
      </c>
      <c r="D49" t="s">
        <v>167</v>
      </c>
      <c r="E49" t="s">
        <v>83</v>
      </c>
      <c r="F49" t="s">
        <v>158</v>
      </c>
      <c r="G49">
        <v>2018</v>
      </c>
      <c r="H49" t="s">
        <v>120</v>
      </c>
      <c r="I49" t="s">
        <v>126</v>
      </c>
      <c r="J49" t="s">
        <v>126</v>
      </c>
      <c r="K49" t="s">
        <v>126</v>
      </c>
      <c r="L49">
        <v>1.5651300362142601E-2</v>
      </c>
      <c r="M49">
        <v>1.5651300362142601E-2</v>
      </c>
    </row>
    <row r="50" spans="1:13" x14ac:dyDescent="0.25">
      <c r="A50" t="s">
        <v>124</v>
      </c>
      <c r="B50" t="s">
        <v>111</v>
      </c>
      <c r="C50" t="s">
        <v>185</v>
      </c>
      <c r="D50" t="s">
        <v>101</v>
      </c>
      <c r="E50" t="s">
        <v>83</v>
      </c>
      <c r="F50" t="s">
        <v>158</v>
      </c>
      <c r="G50">
        <v>2018</v>
      </c>
      <c r="H50" t="s">
        <v>120</v>
      </c>
      <c r="I50" t="s">
        <v>126</v>
      </c>
      <c r="J50" t="s">
        <v>126</v>
      </c>
      <c r="K50" t="s">
        <v>126</v>
      </c>
      <c r="L50">
        <v>7.5978921044014096E-3</v>
      </c>
      <c r="M50">
        <v>7.5978921044014096E-3</v>
      </c>
    </row>
    <row r="51" spans="1:13" x14ac:dyDescent="0.25">
      <c r="A51" t="s">
        <v>124</v>
      </c>
      <c r="B51" t="s">
        <v>111</v>
      </c>
      <c r="C51" t="s">
        <v>185</v>
      </c>
      <c r="D51" t="s">
        <v>167</v>
      </c>
      <c r="E51" t="s">
        <v>83</v>
      </c>
      <c r="F51" t="s">
        <v>158</v>
      </c>
      <c r="G51">
        <v>2018</v>
      </c>
      <c r="H51" t="s">
        <v>120</v>
      </c>
      <c r="I51" t="s">
        <v>126</v>
      </c>
      <c r="J51" t="s">
        <v>126</v>
      </c>
      <c r="K51" t="s">
        <v>126</v>
      </c>
      <c r="L51">
        <v>7.5978921044014096E-3</v>
      </c>
      <c r="M51">
        <v>7.5978921044014096E-3</v>
      </c>
    </row>
    <row r="52" spans="1:13" x14ac:dyDescent="0.25">
      <c r="A52" t="s">
        <v>124</v>
      </c>
      <c r="B52" t="s">
        <v>111</v>
      </c>
      <c r="C52" t="s">
        <v>186</v>
      </c>
      <c r="D52" t="s">
        <v>101</v>
      </c>
      <c r="E52" t="s">
        <v>83</v>
      </c>
      <c r="F52" t="s">
        <v>158</v>
      </c>
      <c r="G52">
        <v>2018</v>
      </c>
      <c r="H52" t="s">
        <v>120</v>
      </c>
      <c r="I52" t="s">
        <v>126</v>
      </c>
      <c r="J52" t="s">
        <v>126</v>
      </c>
      <c r="K52" t="s">
        <v>126</v>
      </c>
      <c r="L52">
        <v>7.5978921044014096E-3</v>
      </c>
      <c r="M52">
        <v>7.5978921044014096E-3</v>
      </c>
    </row>
    <row r="53" spans="1:13" x14ac:dyDescent="0.25">
      <c r="A53" t="s">
        <v>124</v>
      </c>
      <c r="B53" t="s">
        <v>111</v>
      </c>
      <c r="C53" t="s">
        <v>186</v>
      </c>
      <c r="D53" t="s">
        <v>167</v>
      </c>
      <c r="E53" t="s">
        <v>83</v>
      </c>
      <c r="F53" t="s">
        <v>158</v>
      </c>
      <c r="G53">
        <v>2018</v>
      </c>
      <c r="H53" t="s">
        <v>120</v>
      </c>
      <c r="I53" t="s">
        <v>126</v>
      </c>
      <c r="J53" t="s">
        <v>126</v>
      </c>
      <c r="K53" t="s">
        <v>126</v>
      </c>
      <c r="L53">
        <v>7.5978921044014096E-3</v>
      </c>
      <c r="M53">
        <v>7.5978921044014096E-3</v>
      </c>
    </row>
    <row r="54" spans="1:13" x14ac:dyDescent="0.25">
      <c r="A54" t="s">
        <v>124</v>
      </c>
      <c r="B54" t="s">
        <v>111</v>
      </c>
      <c r="C54" t="s">
        <v>187</v>
      </c>
      <c r="D54" t="s">
        <v>101</v>
      </c>
      <c r="E54" t="s">
        <v>83</v>
      </c>
      <c r="F54" t="s">
        <v>158</v>
      </c>
      <c r="G54">
        <v>2018</v>
      </c>
      <c r="H54" t="s">
        <v>120</v>
      </c>
      <c r="I54" t="s">
        <v>126</v>
      </c>
      <c r="J54" t="s">
        <v>126</v>
      </c>
      <c r="K54" t="s">
        <v>126</v>
      </c>
      <c r="L54">
        <v>1.9679944818874001E-2</v>
      </c>
      <c r="M54">
        <v>1.9679944818874001E-2</v>
      </c>
    </row>
    <row r="55" spans="1:13" x14ac:dyDescent="0.25">
      <c r="A55" t="s">
        <v>124</v>
      </c>
      <c r="B55" t="s">
        <v>111</v>
      </c>
      <c r="C55" t="s">
        <v>187</v>
      </c>
      <c r="D55" t="s">
        <v>167</v>
      </c>
      <c r="E55" t="s">
        <v>83</v>
      </c>
      <c r="F55" t="s">
        <v>158</v>
      </c>
      <c r="G55">
        <v>2018</v>
      </c>
      <c r="H55" t="s">
        <v>120</v>
      </c>
      <c r="I55" t="s">
        <v>126</v>
      </c>
      <c r="J55" t="s">
        <v>126</v>
      </c>
      <c r="K55" t="s">
        <v>126</v>
      </c>
      <c r="L55">
        <v>1.9679944818874001E-2</v>
      </c>
      <c r="M55">
        <v>1.9679944818874001E-2</v>
      </c>
    </row>
    <row r="56" spans="1:13" x14ac:dyDescent="0.25">
      <c r="A56" t="s">
        <v>124</v>
      </c>
      <c r="B56" t="s">
        <v>111</v>
      </c>
      <c r="C56" t="s">
        <v>188</v>
      </c>
      <c r="D56" t="s">
        <v>101</v>
      </c>
      <c r="E56" t="s">
        <v>83</v>
      </c>
      <c r="F56" t="s">
        <v>158</v>
      </c>
      <c r="G56">
        <v>2018</v>
      </c>
      <c r="H56" t="s">
        <v>120</v>
      </c>
      <c r="I56" t="s">
        <v>126</v>
      </c>
      <c r="J56" t="s">
        <v>126</v>
      </c>
      <c r="K56" t="s">
        <v>126</v>
      </c>
      <c r="L56">
        <v>1.9679944818874001E-2</v>
      </c>
      <c r="M56">
        <v>1.9679944818874001E-2</v>
      </c>
    </row>
    <row r="57" spans="1:13" x14ac:dyDescent="0.25">
      <c r="A57" t="s">
        <v>124</v>
      </c>
      <c r="B57" t="s">
        <v>111</v>
      </c>
      <c r="C57" t="s">
        <v>188</v>
      </c>
      <c r="D57" t="s">
        <v>167</v>
      </c>
      <c r="E57" t="s">
        <v>83</v>
      </c>
      <c r="F57" t="s">
        <v>158</v>
      </c>
      <c r="G57">
        <v>2018</v>
      </c>
      <c r="H57" t="s">
        <v>120</v>
      </c>
      <c r="I57" t="s">
        <v>126</v>
      </c>
      <c r="J57" t="s">
        <v>126</v>
      </c>
      <c r="K57" t="s">
        <v>126</v>
      </c>
      <c r="L57">
        <v>1.9679944818874001E-2</v>
      </c>
      <c r="M57">
        <v>1.9679944818874001E-2</v>
      </c>
    </row>
    <row r="58" spans="1:13" x14ac:dyDescent="0.25">
      <c r="A58" t="s">
        <v>124</v>
      </c>
      <c r="B58" t="s">
        <v>111</v>
      </c>
      <c r="C58" t="s">
        <v>189</v>
      </c>
      <c r="D58" t="s">
        <v>101</v>
      </c>
      <c r="E58" t="s">
        <v>83</v>
      </c>
      <c r="F58" t="s">
        <v>158</v>
      </c>
      <c r="G58">
        <v>2018</v>
      </c>
      <c r="H58" t="s">
        <v>120</v>
      </c>
      <c r="I58" t="s">
        <v>126</v>
      </c>
      <c r="J58" t="s">
        <v>126</v>
      </c>
      <c r="K58" t="s">
        <v>126</v>
      </c>
      <c r="L58">
        <v>1.9679944818874001E-2</v>
      </c>
      <c r="M58">
        <v>1.9679944818874001E-2</v>
      </c>
    </row>
    <row r="59" spans="1:13" x14ac:dyDescent="0.25">
      <c r="A59" t="s">
        <v>124</v>
      </c>
      <c r="B59" t="s">
        <v>111</v>
      </c>
      <c r="C59" t="s">
        <v>189</v>
      </c>
      <c r="D59" t="s">
        <v>167</v>
      </c>
      <c r="E59" t="s">
        <v>83</v>
      </c>
      <c r="F59" t="s">
        <v>158</v>
      </c>
      <c r="G59">
        <v>2018</v>
      </c>
      <c r="H59" t="s">
        <v>120</v>
      </c>
      <c r="I59" t="s">
        <v>126</v>
      </c>
      <c r="J59" t="s">
        <v>126</v>
      </c>
      <c r="K59" t="s">
        <v>126</v>
      </c>
      <c r="L59">
        <v>1.9679944818874001E-2</v>
      </c>
      <c r="M59">
        <v>1.9679944818874001E-2</v>
      </c>
    </row>
    <row r="60" spans="1:13" x14ac:dyDescent="0.25">
      <c r="A60" t="s">
        <v>124</v>
      </c>
      <c r="B60" t="s">
        <v>111</v>
      </c>
      <c r="C60" t="s">
        <v>190</v>
      </c>
      <c r="D60" t="s">
        <v>101</v>
      </c>
      <c r="E60" t="s">
        <v>83</v>
      </c>
      <c r="F60" t="s">
        <v>158</v>
      </c>
      <c r="G60">
        <v>2018</v>
      </c>
      <c r="H60" t="s">
        <v>120</v>
      </c>
      <c r="I60" t="s">
        <v>126</v>
      </c>
      <c r="J60" t="s">
        <v>126</v>
      </c>
      <c r="K60" t="s">
        <v>126</v>
      </c>
      <c r="L60">
        <v>2.3397171732945601E-2</v>
      </c>
      <c r="M60">
        <v>2.3397171732945601E-2</v>
      </c>
    </row>
    <row r="61" spans="1:13" x14ac:dyDescent="0.25">
      <c r="A61" t="s">
        <v>124</v>
      </c>
      <c r="B61" t="s">
        <v>111</v>
      </c>
      <c r="C61" t="s">
        <v>190</v>
      </c>
      <c r="D61" t="s">
        <v>167</v>
      </c>
      <c r="E61" t="s">
        <v>83</v>
      </c>
      <c r="F61" t="s">
        <v>158</v>
      </c>
      <c r="G61">
        <v>2018</v>
      </c>
      <c r="H61" t="s">
        <v>120</v>
      </c>
      <c r="I61" t="s">
        <v>126</v>
      </c>
      <c r="J61" t="s">
        <v>126</v>
      </c>
      <c r="K61" t="s">
        <v>126</v>
      </c>
      <c r="L61">
        <v>2.3397171732945601E-2</v>
      </c>
      <c r="M61">
        <v>2.3397171732945601E-2</v>
      </c>
    </row>
    <row r="62" spans="1:13" x14ac:dyDescent="0.25">
      <c r="A62" t="s">
        <v>124</v>
      </c>
      <c r="B62" t="s">
        <v>111</v>
      </c>
      <c r="C62" t="s">
        <v>191</v>
      </c>
      <c r="D62" t="s">
        <v>101</v>
      </c>
      <c r="E62" t="s">
        <v>83</v>
      </c>
      <c r="F62" t="s">
        <v>158</v>
      </c>
      <c r="G62">
        <v>2018</v>
      </c>
      <c r="H62" t="s">
        <v>120</v>
      </c>
      <c r="I62" t="s">
        <v>126</v>
      </c>
      <c r="J62" t="s">
        <v>126</v>
      </c>
      <c r="K62" t="s">
        <v>126</v>
      </c>
      <c r="L62">
        <v>4.29559017447428E-2</v>
      </c>
      <c r="M62">
        <v>4.29559017447428E-2</v>
      </c>
    </row>
    <row r="63" spans="1:13" x14ac:dyDescent="0.25">
      <c r="A63" t="s">
        <v>124</v>
      </c>
      <c r="B63" t="s">
        <v>111</v>
      </c>
      <c r="C63" t="s">
        <v>191</v>
      </c>
      <c r="D63" t="s">
        <v>167</v>
      </c>
      <c r="E63" t="s">
        <v>83</v>
      </c>
      <c r="F63" t="s">
        <v>158</v>
      </c>
      <c r="G63">
        <v>2018</v>
      </c>
      <c r="H63" t="s">
        <v>120</v>
      </c>
      <c r="I63" t="s">
        <v>126</v>
      </c>
      <c r="J63" t="s">
        <v>126</v>
      </c>
      <c r="K63" t="s">
        <v>126</v>
      </c>
      <c r="L63">
        <v>4.29559017447428E-2</v>
      </c>
      <c r="M63">
        <v>4.29559017447428E-2</v>
      </c>
    </row>
    <row r="64" spans="1:13" x14ac:dyDescent="0.25">
      <c r="A64" t="s">
        <v>124</v>
      </c>
      <c r="B64" t="s">
        <v>111</v>
      </c>
      <c r="C64" t="s">
        <v>192</v>
      </c>
      <c r="D64" t="s">
        <v>102</v>
      </c>
      <c r="E64" t="s">
        <v>83</v>
      </c>
      <c r="F64" t="s">
        <v>158</v>
      </c>
      <c r="G64">
        <v>2018</v>
      </c>
      <c r="H64" t="s">
        <v>120</v>
      </c>
      <c r="I64" t="s">
        <v>126</v>
      </c>
      <c r="J64" t="s">
        <v>126</v>
      </c>
      <c r="K64" t="s">
        <v>126</v>
      </c>
      <c r="L64">
        <v>2.7471447517498498E-2</v>
      </c>
      <c r="M64">
        <v>2.7471447517498498E-2</v>
      </c>
    </row>
    <row r="65" spans="1:13" x14ac:dyDescent="0.25">
      <c r="A65" t="s">
        <v>124</v>
      </c>
      <c r="B65" t="s">
        <v>111</v>
      </c>
      <c r="C65" t="s">
        <v>192</v>
      </c>
      <c r="D65" t="s">
        <v>193</v>
      </c>
      <c r="E65" t="s">
        <v>83</v>
      </c>
      <c r="F65" t="s">
        <v>158</v>
      </c>
      <c r="G65">
        <v>2018</v>
      </c>
      <c r="H65" t="s">
        <v>120</v>
      </c>
      <c r="I65" t="s">
        <v>126</v>
      </c>
      <c r="J65" t="s">
        <v>126</v>
      </c>
      <c r="K65" t="s">
        <v>126</v>
      </c>
      <c r="L65">
        <v>2.7471447517498498E-2</v>
      </c>
      <c r="M65">
        <v>2.7471447517498498E-2</v>
      </c>
    </row>
    <row r="66" spans="1:13" x14ac:dyDescent="0.25">
      <c r="A66" t="s">
        <v>124</v>
      </c>
      <c r="B66" t="s">
        <v>111</v>
      </c>
      <c r="C66" t="s">
        <v>194</v>
      </c>
      <c r="D66" t="s">
        <v>102</v>
      </c>
      <c r="E66" t="s">
        <v>83</v>
      </c>
      <c r="F66" t="s">
        <v>158</v>
      </c>
      <c r="G66">
        <v>2018</v>
      </c>
      <c r="H66" t="s">
        <v>120</v>
      </c>
      <c r="I66" t="s">
        <v>126</v>
      </c>
      <c r="J66" t="s">
        <v>126</v>
      </c>
      <c r="K66" t="s">
        <v>126</v>
      </c>
      <c r="L66">
        <v>2.7471447517498498E-2</v>
      </c>
      <c r="M66">
        <v>2.7471447517498498E-2</v>
      </c>
    </row>
    <row r="67" spans="1:13" x14ac:dyDescent="0.25">
      <c r="A67" t="s">
        <v>124</v>
      </c>
      <c r="B67" t="s">
        <v>111</v>
      </c>
      <c r="C67" t="s">
        <v>194</v>
      </c>
      <c r="D67" t="s">
        <v>193</v>
      </c>
      <c r="E67" t="s">
        <v>83</v>
      </c>
      <c r="F67" t="s">
        <v>158</v>
      </c>
      <c r="G67">
        <v>2018</v>
      </c>
      <c r="H67" t="s">
        <v>120</v>
      </c>
      <c r="I67" t="s">
        <v>126</v>
      </c>
      <c r="J67" t="s">
        <v>126</v>
      </c>
      <c r="K67" t="s">
        <v>126</v>
      </c>
      <c r="L67">
        <v>2.7471447517498498E-2</v>
      </c>
      <c r="M67">
        <v>2.7471447517498498E-2</v>
      </c>
    </row>
    <row r="68" spans="1:13" x14ac:dyDescent="0.25">
      <c r="A68" t="s">
        <v>124</v>
      </c>
      <c r="B68" t="s">
        <v>111</v>
      </c>
      <c r="C68" t="s">
        <v>195</v>
      </c>
      <c r="D68" t="s">
        <v>102</v>
      </c>
      <c r="E68" t="s">
        <v>83</v>
      </c>
      <c r="F68" t="s">
        <v>158</v>
      </c>
      <c r="G68">
        <v>2018</v>
      </c>
      <c r="H68" t="s">
        <v>120</v>
      </c>
      <c r="I68" t="s">
        <v>126</v>
      </c>
      <c r="J68" t="s">
        <v>126</v>
      </c>
      <c r="K68" t="s">
        <v>126</v>
      </c>
      <c r="L68">
        <v>2.4447220258868901E-2</v>
      </c>
      <c r="M68">
        <v>2.4447220258868901E-2</v>
      </c>
    </row>
    <row r="69" spans="1:13" x14ac:dyDescent="0.25">
      <c r="A69" t="s">
        <v>124</v>
      </c>
      <c r="B69" t="s">
        <v>111</v>
      </c>
      <c r="C69" t="s">
        <v>195</v>
      </c>
      <c r="D69" t="s">
        <v>193</v>
      </c>
      <c r="E69" t="s">
        <v>83</v>
      </c>
      <c r="F69" t="s">
        <v>158</v>
      </c>
      <c r="G69">
        <v>2018</v>
      </c>
      <c r="H69" t="s">
        <v>120</v>
      </c>
      <c r="I69" t="s">
        <v>126</v>
      </c>
      <c r="J69" t="s">
        <v>126</v>
      </c>
      <c r="K69" t="s">
        <v>126</v>
      </c>
      <c r="L69">
        <v>2.4447220258868901E-2</v>
      </c>
      <c r="M69">
        <v>2.4447220258868901E-2</v>
      </c>
    </row>
    <row r="70" spans="1:13" x14ac:dyDescent="0.25">
      <c r="A70" t="s">
        <v>124</v>
      </c>
      <c r="B70" t="s">
        <v>111</v>
      </c>
      <c r="C70" t="s">
        <v>196</v>
      </c>
      <c r="D70" t="s">
        <v>102</v>
      </c>
      <c r="E70" t="s">
        <v>83</v>
      </c>
      <c r="F70" t="s">
        <v>158</v>
      </c>
      <c r="G70">
        <v>2018</v>
      </c>
      <c r="H70" t="s">
        <v>120</v>
      </c>
      <c r="I70" t="s">
        <v>126</v>
      </c>
      <c r="J70" t="s">
        <v>126</v>
      </c>
      <c r="K70" t="s">
        <v>126</v>
      </c>
      <c r="L70">
        <v>2.4447220258868901E-2</v>
      </c>
      <c r="M70">
        <v>2.4447220258868901E-2</v>
      </c>
    </row>
    <row r="71" spans="1:13" x14ac:dyDescent="0.25">
      <c r="A71" t="s">
        <v>124</v>
      </c>
      <c r="B71" t="s">
        <v>111</v>
      </c>
      <c r="C71" t="s">
        <v>196</v>
      </c>
      <c r="D71" t="s">
        <v>193</v>
      </c>
      <c r="E71" t="s">
        <v>83</v>
      </c>
      <c r="F71" t="s">
        <v>158</v>
      </c>
      <c r="G71">
        <v>2018</v>
      </c>
      <c r="H71" t="s">
        <v>120</v>
      </c>
      <c r="I71" t="s">
        <v>126</v>
      </c>
      <c r="J71" t="s">
        <v>126</v>
      </c>
      <c r="K71" t="s">
        <v>126</v>
      </c>
      <c r="L71">
        <v>2.4447220258868901E-2</v>
      </c>
      <c r="M71">
        <v>2.4447220258868901E-2</v>
      </c>
    </row>
    <row r="72" spans="1:13" x14ac:dyDescent="0.25">
      <c r="A72" t="s">
        <v>124</v>
      </c>
      <c r="B72" t="s">
        <v>111</v>
      </c>
      <c r="C72" t="s">
        <v>197</v>
      </c>
      <c r="D72" t="s">
        <v>102</v>
      </c>
      <c r="E72" t="s">
        <v>83</v>
      </c>
      <c r="F72" t="s">
        <v>158</v>
      </c>
      <c r="G72">
        <v>2018</v>
      </c>
      <c r="H72" t="s">
        <v>120</v>
      </c>
      <c r="I72" t="s">
        <v>126</v>
      </c>
      <c r="J72" t="s">
        <v>126</v>
      </c>
      <c r="K72" t="s">
        <v>126</v>
      </c>
      <c r="L72">
        <v>2.4447220258868901E-2</v>
      </c>
      <c r="M72">
        <v>2.4447220258868901E-2</v>
      </c>
    </row>
    <row r="73" spans="1:13" x14ac:dyDescent="0.25">
      <c r="A73" t="s">
        <v>124</v>
      </c>
      <c r="B73" t="s">
        <v>111</v>
      </c>
      <c r="C73" t="s">
        <v>197</v>
      </c>
      <c r="D73" t="s">
        <v>193</v>
      </c>
      <c r="E73" t="s">
        <v>83</v>
      </c>
      <c r="F73" t="s">
        <v>158</v>
      </c>
      <c r="G73">
        <v>2018</v>
      </c>
      <c r="H73" t="s">
        <v>120</v>
      </c>
      <c r="I73" t="s">
        <v>126</v>
      </c>
      <c r="J73" t="s">
        <v>126</v>
      </c>
      <c r="K73" t="s">
        <v>126</v>
      </c>
      <c r="L73">
        <v>2.4447220258868901E-2</v>
      </c>
      <c r="M73">
        <v>2.4447220258868901E-2</v>
      </c>
    </row>
    <row r="74" spans="1:13" x14ac:dyDescent="0.25">
      <c r="A74" t="s">
        <v>124</v>
      </c>
      <c r="B74" t="s">
        <v>111</v>
      </c>
      <c r="C74" t="s">
        <v>198</v>
      </c>
      <c r="D74" t="s">
        <v>102</v>
      </c>
      <c r="E74" t="s">
        <v>83</v>
      </c>
      <c r="F74" t="s">
        <v>158</v>
      </c>
      <c r="G74">
        <v>2018</v>
      </c>
      <c r="H74" t="s">
        <v>120</v>
      </c>
      <c r="I74" t="s">
        <v>126</v>
      </c>
      <c r="J74" t="s">
        <v>126</v>
      </c>
      <c r="K74" t="s">
        <v>126</v>
      </c>
      <c r="L74">
        <v>2.4447220258868901E-2</v>
      </c>
      <c r="M74">
        <v>2.4447220258868901E-2</v>
      </c>
    </row>
    <row r="75" spans="1:13" x14ac:dyDescent="0.25">
      <c r="A75" t="s">
        <v>124</v>
      </c>
      <c r="B75" t="s">
        <v>111</v>
      </c>
      <c r="C75" t="s">
        <v>198</v>
      </c>
      <c r="D75" t="s">
        <v>193</v>
      </c>
      <c r="E75" t="s">
        <v>83</v>
      </c>
      <c r="F75" t="s">
        <v>158</v>
      </c>
      <c r="G75">
        <v>2018</v>
      </c>
      <c r="H75" t="s">
        <v>120</v>
      </c>
      <c r="I75" t="s">
        <v>126</v>
      </c>
      <c r="J75" t="s">
        <v>126</v>
      </c>
      <c r="K75" t="s">
        <v>126</v>
      </c>
      <c r="L75">
        <v>2.4447220258868901E-2</v>
      </c>
      <c r="M75">
        <v>2.4447220258868901E-2</v>
      </c>
    </row>
    <row r="76" spans="1:13" x14ac:dyDescent="0.25">
      <c r="A76" t="s">
        <v>124</v>
      </c>
      <c r="B76" t="s">
        <v>111</v>
      </c>
      <c r="C76" t="s">
        <v>199</v>
      </c>
      <c r="D76" t="s">
        <v>102</v>
      </c>
      <c r="E76" t="s">
        <v>83</v>
      </c>
      <c r="F76" t="s">
        <v>158</v>
      </c>
      <c r="G76">
        <v>2018</v>
      </c>
      <c r="H76" t="s">
        <v>120</v>
      </c>
      <c r="I76" t="s">
        <v>126</v>
      </c>
      <c r="J76" t="s">
        <v>126</v>
      </c>
      <c r="K76" t="s">
        <v>126</v>
      </c>
      <c r="L76">
        <v>2.4447220258868901E-2</v>
      </c>
      <c r="M76">
        <v>2.4447220258868901E-2</v>
      </c>
    </row>
    <row r="77" spans="1:13" x14ac:dyDescent="0.25">
      <c r="A77" t="s">
        <v>124</v>
      </c>
      <c r="B77" t="s">
        <v>111</v>
      </c>
      <c r="C77" t="s">
        <v>199</v>
      </c>
      <c r="D77" t="s">
        <v>193</v>
      </c>
      <c r="E77" t="s">
        <v>83</v>
      </c>
      <c r="F77" t="s">
        <v>158</v>
      </c>
      <c r="G77">
        <v>2018</v>
      </c>
      <c r="H77" t="s">
        <v>120</v>
      </c>
      <c r="I77" t="s">
        <v>126</v>
      </c>
      <c r="J77" t="s">
        <v>126</v>
      </c>
      <c r="K77" t="s">
        <v>126</v>
      </c>
      <c r="L77">
        <v>2.4447220258868901E-2</v>
      </c>
      <c r="M77">
        <v>2.4447220258868901E-2</v>
      </c>
    </row>
    <row r="78" spans="1:13" x14ac:dyDescent="0.25">
      <c r="A78" t="s">
        <v>124</v>
      </c>
      <c r="B78" t="s">
        <v>111</v>
      </c>
      <c r="C78" t="s">
        <v>200</v>
      </c>
      <c r="D78" t="s">
        <v>102</v>
      </c>
      <c r="E78" t="s">
        <v>83</v>
      </c>
      <c r="F78" t="s">
        <v>158</v>
      </c>
      <c r="G78">
        <v>2018</v>
      </c>
      <c r="H78" t="s">
        <v>120</v>
      </c>
      <c r="I78" t="s">
        <v>126</v>
      </c>
      <c r="J78" t="s">
        <v>126</v>
      </c>
      <c r="K78" t="s">
        <v>126</v>
      </c>
      <c r="L78">
        <v>2.4447220258868901E-2</v>
      </c>
      <c r="M78">
        <v>2.4447220258868901E-2</v>
      </c>
    </row>
    <row r="79" spans="1:13" x14ac:dyDescent="0.25">
      <c r="A79" t="s">
        <v>124</v>
      </c>
      <c r="B79" t="s">
        <v>111</v>
      </c>
      <c r="C79" t="s">
        <v>200</v>
      </c>
      <c r="D79" t="s">
        <v>193</v>
      </c>
      <c r="E79" t="s">
        <v>83</v>
      </c>
      <c r="F79" t="s">
        <v>158</v>
      </c>
      <c r="G79">
        <v>2018</v>
      </c>
      <c r="H79" t="s">
        <v>120</v>
      </c>
      <c r="I79" t="s">
        <v>126</v>
      </c>
      <c r="J79" t="s">
        <v>126</v>
      </c>
      <c r="K79" t="s">
        <v>126</v>
      </c>
      <c r="L79">
        <v>2.4447220258868901E-2</v>
      </c>
      <c r="M79">
        <v>2.4447220258868901E-2</v>
      </c>
    </row>
    <row r="80" spans="1:13" x14ac:dyDescent="0.25">
      <c r="A80" t="s">
        <v>124</v>
      </c>
      <c r="B80" t="s">
        <v>111</v>
      </c>
      <c r="C80" t="s">
        <v>201</v>
      </c>
      <c r="D80" t="s">
        <v>102</v>
      </c>
      <c r="E80" t="s">
        <v>83</v>
      </c>
      <c r="F80" t="s">
        <v>158</v>
      </c>
      <c r="G80">
        <v>2018</v>
      </c>
      <c r="H80" t="s">
        <v>120</v>
      </c>
      <c r="I80" t="s">
        <v>126</v>
      </c>
      <c r="J80" t="s">
        <v>126</v>
      </c>
      <c r="K80" t="s">
        <v>126</v>
      </c>
      <c r="L80">
        <v>9.5642043609248301E-2</v>
      </c>
      <c r="M80">
        <v>9.5642043609248301E-2</v>
      </c>
    </row>
    <row r="81" spans="1:13" x14ac:dyDescent="0.25">
      <c r="A81" t="s">
        <v>124</v>
      </c>
      <c r="B81" t="s">
        <v>111</v>
      </c>
      <c r="C81" t="s">
        <v>201</v>
      </c>
      <c r="D81" t="s">
        <v>193</v>
      </c>
      <c r="E81" t="s">
        <v>83</v>
      </c>
      <c r="F81" t="s">
        <v>158</v>
      </c>
      <c r="G81">
        <v>2018</v>
      </c>
      <c r="H81" t="s">
        <v>120</v>
      </c>
      <c r="I81" t="s">
        <v>126</v>
      </c>
      <c r="J81" t="s">
        <v>126</v>
      </c>
      <c r="K81" t="s">
        <v>126</v>
      </c>
      <c r="L81">
        <v>9.5642043609248301E-2</v>
      </c>
      <c r="M81">
        <v>9.5642043609248301E-2</v>
      </c>
    </row>
    <row r="82" spans="1:13" x14ac:dyDescent="0.25">
      <c r="A82" t="s">
        <v>124</v>
      </c>
      <c r="B82" t="s">
        <v>111</v>
      </c>
      <c r="C82" t="s">
        <v>202</v>
      </c>
      <c r="D82" t="s">
        <v>102</v>
      </c>
      <c r="E82" t="s">
        <v>83</v>
      </c>
      <c r="F82" t="s">
        <v>158</v>
      </c>
      <c r="G82">
        <v>2018</v>
      </c>
      <c r="H82" t="s">
        <v>120</v>
      </c>
      <c r="I82" t="s">
        <v>126</v>
      </c>
      <c r="J82" t="s">
        <v>126</v>
      </c>
      <c r="K82" t="s">
        <v>126</v>
      </c>
      <c r="L82">
        <v>9.5642043609248301E-2</v>
      </c>
      <c r="M82">
        <v>9.5642043609248301E-2</v>
      </c>
    </row>
    <row r="83" spans="1:13" x14ac:dyDescent="0.25">
      <c r="A83" t="s">
        <v>124</v>
      </c>
      <c r="B83" t="s">
        <v>111</v>
      </c>
      <c r="C83" t="s">
        <v>202</v>
      </c>
      <c r="D83" t="s">
        <v>193</v>
      </c>
      <c r="E83" t="s">
        <v>83</v>
      </c>
      <c r="F83" t="s">
        <v>158</v>
      </c>
      <c r="G83">
        <v>2018</v>
      </c>
      <c r="H83" t="s">
        <v>120</v>
      </c>
      <c r="I83" t="s">
        <v>126</v>
      </c>
      <c r="J83" t="s">
        <v>126</v>
      </c>
      <c r="K83" t="s">
        <v>126</v>
      </c>
      <c r="L83">
        <v>9.5642043609248301E-2</v>
      </c>
      <c r="M83">
        <v>9.5642043609248301E-2</v>
      </c>
    </row>
    <row r="84" spans="1:13" x14ac:dyDescent="0.25">
      <c r="A84" t="s">
        <v>124</v>
      </c>
      <c r="B84" t="s">
        <v>111</v>
      </c>
      <c r="C84" t="s">
        <v>203</v>
      </c>
      <c r="D84" t="s">
        <v>102</v>
      </c>
      <c r="E84" t="s">
        <v>83</v>
      </c>
      <c r="F84" t="s">
        <v>158</v>
      </c>
      <c r="G84">
        <v>2018</v>
      </c>
      <c r="H84" t="s">
        <v>120</v>
      </c>
      <c r="I84" t="s">
        <v>126</v>
      </c>
      <c r="J84" t="s">
        <v>126</v>
      </c>
      <c r="K84" t="s">
        <v>126</v>
      </c>
      <c r="L84">
        <v>3.0079476421251201E-2</v>
      </c>
      <c r="M84">
        <v>3.0079476421251201E-2</v>
      </c>
    </row>
    <row r="85" spans="1:13" x14ac:dyDescent="0.25">
      <c r="A85" t="s">
        <v>124</v>
      </c>
      <c r="B85" t="s">
        <v>111</v>
      </c>
      <c r="C85" t="s">
        <v>203</v>
      </c>
      <c r="D85" t="s">
        <v>193</v>
      </c>
      <c r="E85" t="s">
        <v>83</v>
      </c>
      <c r="F85" t="s">
        <v>158</v>
      </c>
      <c r="G85">
        <v>2018</v>
      </c>
      <c r="H85" t="s">
        <v>120</v>
      </c>
      <c r="I85" t="s">
        <v>126</v>
      </c>
      <c r="J85" t="s">
        <v>126</v>
      </c>
      <c r="K85" t="s">
        <v>126</v>
      </c>
      <c r="L85">
        <v>3.0079476421251201E-2</v>
      </c>
      <c r="M85">
        <v>3.0079476421251201E-2</v>
      </c>
    </row>
    <row r="86" spans="1:13" x14ac:dyDescent="0.25">
      <c r="A86" t="s">
        <v>124</v>
      </c>
      <c r="B86" t="s">
        <v>111</v>
      </c>
      <c r="C86" t="s">
        <v>204</v>
      </c>
      <c r="D86" t="s">
        <v>102</v>
      </c>
      <c r="E86" t="s">
        <v>83</v>
      </c>
      <c r="F86" t="s">
        <v>158</v>
      </c>
      <c r="G86">
        <v>2018</v>
      </c>
      <c r="H86" t="s">
        <v>120</v>
      </c>
      <c r="I86" t="s">
        <v>126</v>
      </c>
      <c r="J86" t="s">
        <v>126</v>
      </c>
      <c r="K86" t="s">
        <v>126</v>
      </c>
      <c r="L86">
        <v>3.0079476421251201E-2</v>
      </c>
      <c r="M86">
        <v>3.0079476421251201E-2</v>
      </c>
    </row>
    <row r="87" spans="1:13" x14ac:dyDescent="0.25">
      <c r="A87" t="s">
        <v>124</v>
      </c>
      <c r="B87" t="s">
        <v>111</v>
      </c>
      <c r="C87" t="s">
        <v>204</v>
      </c>
      <c r="D87" t="s">
        <v>193</v>
      </c>
      <c r="E87" t="s">
        <v>83</v>
      </c>
      <c r="F87" t="s">
        <v>158</v>
      </c>
      <c r="G87">
        <v>2018</v>
      </c>
      <c r="H87" t="s">
        <v>120</v>
      </c>
      <c r="I87" t="s">
        <v>126</v>
      </c>
      <c r="J87" t="s">
        <v>126</v>
      </c>
      <c r="K87" t="s">
        <v>126</v>
      </c>
      <c r="L87">
        <v>3.0079476421251201E-2</v>
      </c>
      <c r="M87">
        <v>3.0079476421251201E-2</v>
      </c>
    </row>
    <row r="88" spans="1:13" x14ac:dyDescent="0.25">
      <c r="A88" t="s">
        <v>124</v>
      </c>
      <c r="B88" t="s">
        <v>111</v>
      </c>
      <c r="C88" t="s">
        <v>205</v>
      </c>
      <c r="D88" t="s">
        <v>102</v>
      </c>
      <c r="E88" t="s">
        <v>83</v>
      </c>
      <c r="F88" t="s">
        <v>158</v>
      </c>
      <c r="G88">
        <v>2018</v>
      </c>
      <c r="H88" t="s">
        <v>120</v>
      </c>
      <c r="I88" t="s">
        <v>126</v>
      </c>
      <c r="J88" t="s">
        <v>126</v>
      </c>
      <c r="K88" t="s">
        <v>126</v>
      </c>
      <c r="L88">
        <v>3.0079476421251201E-2</v>
      </c>
      <c r="M88">
        <v>3.0079476421251201E-2</v>
      </c>
    </row>
    <row r="89" spans="1:13" x14ac:dyDescent="0.25">
      <c r="A89" t="s">
        <v>124</v>
      </c>
      <c r="B89" t="s">
        <v>111</v>
      </c>
      <c r="C89" t="s">
        <v>205</v>
      </c>
      <c r="D89" t="s">
        <v>193</v>
      </c>
      <c r="E89" t="s">
        <v>83</v>
      </c>
      <c r="F89" t="s">
        <v>158</v>
      </c>
      <c r="G89">
        <v>2018</v>
      </c>
      <c r="H89" t="s">
        <v>120</v>
      </c>
      <c r="I89" t="s">
        <v>126</v>
      </c>
      <c r="J89" t="s">
        <v>126</v>
      </c>
      <c r="K89" t="s">
        <v>126</v>
      </c>
      <c r="L89">
        <v>3.0079476421251201E-2</v>
      </c>
      <c r="M89">
        <v>3.0079476421251201E-2</v>
      </c>
    </row>
    <row r="90" spans="1:13" x14ac:dyDescent="0.25">
      <c r="A90" t="s">
        <v>124</v>
      </c>
      <c r="B90" t="s">
        <v>111</v>
      </c>
      <c r="C90" t="s">
        <v>206</v>
      </c>
      <c r="D90" t="s">
        <v>102</v>
      </c>
      <c r="E90" t="s">
        <v>83</v>
      </c>
      <c r="F90" t="s">
        <v>158</v>
      </c>
      <c r="G90">
        <v>2018</v>
      </c>
      <c r="H90" t="s">
        <v>120</v>
      </c>
      <c r="I90" t="s">
        <v>126</v>
      </c>
      <c r="J90" t="s">
        <v>126</v>
      </c>
      <c r="K90" t="s">
        <v>126</v>
      </c>
      <c r="L90">
        <v>4.21939695625516E-2</v>
      </c>
      <c r="M90">
        <v>4.21939695625516E-2</v>
      </c>
    </row>
    <row r="91" spans="1:13" x14ac:dyDescent="0.25">
      <c r="A91" t="s">
        <v>124</v>
      </c>
      <c r="B91" t="s">
        <v>111</v>
      </c>
      <c r="C91" t="s">
        <v>206</v>
      </c>
      <c r="D91" t="s">
        <v>193</v>
      </c>
      <c r="E91" t="s">
        <v>83</v>
      </c>
      <c r="F91" t="s">
        <v>158</v>
      </c>
      <c r="G91">
        <v>2018</v>
      </c>
      <c r="H91" t="s">
        <v>120</v>
      </c>
      <c r="I91" t="s">
        <v>126</v>
      </c>
      <c r="J91" t="s">
        <v>126</v>
      </c>
      <c r="K91" t="s">
        <v>126</v>
      </c>
      <c r="L91">
        <v>4.21939695625516E-2</v>
      </c>
      <c r="M91">
        <v>4.21939695625516E-2</v>
      </c>
    </row>
    <row r="92" spans="1:13" x14ac:dyDescent="0.25">
      <c r="A92" t="s">
        <v>124</v>
      </c>
      <c r="B92" t="s">
        <v>111</v>
      </c>
      <c r="C92" t="s">
        <v>207</v>
      </c>
      <c r="D92" t="s">
        <v>102</v>
      </c>
      <c r="E92" t="s">
        <v>83</v>
      </c>
      <c r="F92" t="s">
        <v>158</v>
      </c>
      <c r="G92">
        <v>2018</v>
      </c>
      <c r="H92" t="s">
        <v>120</v>
      </c>
      <c r="I92" t="s">
        <v>126</v>
      </c>
      <c r="J92" t="s">
        <v>126</v>
      </c>
      <c r="K92" t="s">
        <v>126</v>
      </c>
      <c r="L92">
        <v>5.2867897077308497E-2</v>
      </c>
      <c r="M92">
        <v>5.2867897077308497E-2</v>
      </c>
    </row>
    <row r="93" spans="1:13" x14ac:dyDescent="0.25">
      <c r="A93" t="s">
        <v>124</v>
      </c>
      <c r="B93" t="s">
        <v>111</v>
      </c>
      <c r="C93" t="s">
        <v>207</v>
      </c>
      <c r="D93" t="s">
        <v>193</v>
      </c>
      <c r="E93" t="s">
        <v>83</v>
      </c>
      <c r="F93" t="s">
        <v>158</v>
      </c>
      <c r="G93">
        <v>2018</v>
      </c>
      <c r="H93" t="s">
        <v>120</v>
      </c>
      <c r="I93" t="s">
        <v>126</v>
      </c>
      <c r="J93" t="s">
        <v>126</v>
      </c>
      <c r="K93" t="s">
        <v>126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dimension ref="A1:M31"/>
  <sheetViews>
    <sheetView workbookViewId="0">
      <selection activeCell="L27" sqref="L27"/>
    </sheetView>
  </sheetViews>
  <sheetFormatPr defaultRowHeight="15" x14ac:dyDescent="0.25"/>
  <cols>
    <col min="2" max="2" width="10.5703125" bestFit="1" customWidth="1"/>
    <col min="3" max="3" width="19.42578125" bestFit="1" customWidth="1"/>
  </cols>
  <sheetData>
    <row r="1" spans="1:13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20</v>
      </c>
      <c r="M1" t="s">
        <v>21</v>
      </c>
    </row>
    <row r="2" spans="1:13" x14ac:dyDescent="0.25">
      <c r="A2" t="s">
        <v>124</v>
      </c>
      <c r="B2" t="s">
        <v>110</v>
      </c>
      <c r="C2" t="s">
        <v>125</v>
      </c>
      <c r="D2" t="s">
        <v>126</v>
      </c>
      <c r="E2" t="s">
        <v>83</v>
      </c>
      <c r="F2" t="s">
        <v>126</v>
      </c>
      <c r="G2">
        <v>2018</v>
      </c>
      <c r="H2" t="s">
        <v>126</v>
      </c>
      <c r="I2" t="s">
        <v>126</v>
      </c>
      <c r="J2" t="s">
        <v>126</v>
      </c>
      <c r="K2" t="s">
        <v>126</v>
      </c>
      <c r="L2">
        <v>1.91859640129881E-2</v>
      </c>
      <c r="M2">
        <v>1.91859640129881E-2</v>
      </c>
    </row>
    <row r="3" spans="1:13" x14ac:dyDescent="0.25">
      <c r="A3" t="s">
        <v>124</v>
      </c>
      <c r="B3" t="s">
        <v>110</v>
      </c>
      <c r="C3" t="s">
        <v>127</v>
      </c>
      <c r="D3" t="s">
        <v>126</v>
      </c>
      <c r="E3" t="s">
        <v>83</v>
      </c>
      <c r="F3" t="s">
        <v>126</v>
      </c>
      <c r="G3">
        <v>2018</v>
      </c>
      <c r="H3" t="s">
        <v>126</v>
      </c>
      <c r="I3" t="s">
        <v>126</v>
      </c>
      <c r="J3" t="s">
        <v>126</v>
      </c>
      <c r="K3" t="s">
        <v>126</v>
      </c>
      <c r="L3">
        <v>1.91859640129881E-2</v>
      </c>
      <c r="M3">
        <v>1.91859640129881E-2</v>
      </c>
    </row>
    <row r="4" spans="1:13" x14ac:dyDescent="0.25">
      <c r="A4" t="s">
        <v>124</v>
      </c>
      <c r="B4" t="s">
        <v>110</v>
      </c>
      <c r="C4" t="s">
        <v>128</v>
      </c>
      <c r="D4" t="s">
        <v>126</v>
      </c>
      <c r="E4" t="s">
        <v>83</v>
      </c>
      <c r="F4" t="s">
        <v>126</v>
      </c>
      <c r="G4">
        <v>2018</v>
      </c>
      <c r="H4" t="s">
        <v>126</v>
      </c>
      <c r="I4" t="s">
        <v>126</v>
      </c>
      <c r="J4" t="s">
        <v>126</v>
      </c>
      <c r="K4" t="s">
        <v>126</v>
      </c>
      <c r="L4">
        <v>1.91859640129881E-2</v>
      </c>
      <c r="M4">
        <v>1.91859640129881E-2</v>
      </c>
    </row>
    <row r="5" spans="1:13" x14ac:dyDescent="0.25">
      <c r="A5" t="s">
        <v>124</v>
      </c>
      <c r="B5" t="s">
        <v>110</v>
      </c>
      <c r="C5" t="s">
        <v>129</v>
      </c>
      <c r="D5" t="s">
        <v>126</v>
      </c>
      <c r="E5" t="s">
        <v>83</v>
      </c>
      <c r="F5" t="s">
        <v>126</v>
      </c>
      <c r="G5">
        <v>2018</v>
      </c>
      <c r="H5" t="s">
        <v>126</v>
      </c>
      <c r="I5" t="s">
        <v>126</v>
      </c>
      <c r="J5" t="s">
        <v>126</v>
      </c>
      <c r="K5" t="s">
        <v>126</v>
      </c>
      <c r="L5">
        <v>1.91859640129881E-2</v>
      </c>
      <c r="M5">
        <v>1.91859640129881E-2</v>
      </c>
    </row>
    <row r="6" spans="1:13" x14ac:dyDescent="0.25">
      <c r="A6" t="s">
        <v>124</v>
      </c>
      <c r="B6" t="s">
        <v>110</v>
      </c>
      <c r="C6" t="s">
        <v>130</v>
      </c>
      <c r="D6" t="s">
        <v>126</v>
      </c>
      <c r="E6" t="s">
        <v>83</v>
      </c>
      <c r="F6" t="s">
        <v>126</v>
      </c>
      <c r="G6">
        <v>2018</v>
      </c>
      <c r="H6" t="s">
        <v>126</v>
      </c>
      <c r="I6" t="s">
        <v>126</v>
      </c>
      <c r="J6" t="s">
        <v>126</v>
      </c>
      <c r="K6" t="s">
        <v>126</v>
      </c>
      <c r="L6">
        <v>1.18590868367296E-2</v>
      </c>
      <c r="M6">
        <v>1.18590868367296E-2</v>
      </c>
    </row>
    <row r="7" spans="1:13" x14ac:dyDescent="0.25">
      <c r="A7" t="s">
        <v>124</v>
      </c>
      <c r="B7" t="s">
        <v>110</v>
      </c>
      <c r="C7" t="s">
        <v>131</v>
      </c>
      <c r="D7" t="s">
        <v>126</v>
      </c>
      <c r="E7" t="s">
        <v>83</v>
      </c>
      <c r="F7" t="s">
        <v>126</v>
      </c>
      <c r="G7">
        <v>2018</v>
      </c>
      <c r="H7" t="s">
        <v>126</v>
      </c>
      <c r="I7" t="s">
        <v>126</v>
      </c>
      <c r="J7" t="s">
        <v>126</v>
      </c>
      <c r="K7" t="s">
        <v>126</v>
      </c>
      <c r="L7">
        <v>3.7359826231663999E-2</v>
      </c>
      <c r="M7">
        <v>3.7359826231663999E-2</v>
      </c>
    </row>
    <row r="8" spans="1:13" x14ac:dyDescent="0.25">
      <c r="A8" t="s">
        <v>124</v>
      </c>
      <c r="B8" t="s">
        <v>110</v>
      </c>
      <c r="C8" t="s">
        <v>132</v>
      </c>
      <c r="D8" t="s">
        <v>126</v>
      </c>
      <c r="E8" t="s">
        <v>83</v>
      </c>
      <c r="F8" t="s">
        <v>126</v>
      </c>
      <c r="G8">
        <v>2018</v>
      </c>
      <c r="H8" t="s">
        <v>126</v>
      </c>
      <c r="I8" t="s">
        <v>126</v>
      </c>
      <c r="J8" t="s">
        <v>126</v>
      </c>
      <c r="K8" t="s">
        <v>126</v>
      </c>
      <c r="L8">
        <v>2.3078593190679501E-2</v>
      </c>
      <c r="M8">
        <v>2.3078593190679501E-2</v>
      </c>
    </row>
    <row r="9" spans="1:13" x14ac:dyDescent="0.25">
      <c r="A9" t="s">
        <v>124</v>
      </c>
      <c r="B9" t="s">
        <v>110</v>
      </c>
      <c r="C9" t="s">
        <v>133</v>
      </c>
      <c r="D9" t="s">
        <v>126</v>
      </c>
      <c r="E9" t="s">
        <v>83</v>
      </c>
      <c r="F9" t="s">
        <v>126</v>
      </c>
      <c r="G9">
        <v>2018</v>
      </c>
      <c r="H9" t="s">
        <v>126</v>
      </c>
      <c r="I9" t="s">
        <v>126</v>
      </c>
      <c r="J9" t="s">
        <v>126</v>
      </c>
      <c r="K9" t="s">
        <v>126</v>
      </c>
      <c r="L9">
        <v>1.7647904805808901E-2</v>
      </c>
      <c r="M9">
        <v>1.7647904805808901E-2</v>
      </c>
    </row>
    <row r="10" spans="1:13" x14ac:dyDescent="0.25">
      <c r="A10" t="s">
        <v>124</v>
      </c>
      <c r="B10" t="s">
        <v>110</v>
      </c>
      <c r="C10" t="s">
        <v>134</v>
      </c>
      <c r="D10" t="s">
        <v>126</v>
      </c>
      <c r="E10" t="s">
        <v>83</v>
      </c>
      <c r="F10" t="s">
        <v>126</v>
      </c>
      <c r="G10">
        <v>2018</v>
      </c>
      <c r="H10" t="s">
        <v>126</v>
      </c>
      <c r="I10" t="s">
        <v>126</v>
      </c>
      <c r="J10" t="s">
        <v>126</v>
      </c>
      <c r="K10" t="s">
        <v>126</v>
      </c>
      <c r="L10">
        <v>2.4653262579847901E-2</v>
      </c>
      <c r="M10">
        <v>2.4653262579847901E-2</v>
      </c>
    </row>
    <row r="11" spans="1:13" x14ac:dyDescent="0.25">
      <c r="A11" t="s">
        <v>124</v>
      </c>
      <c r="B11" t="s">
        <v>110</v>
      </c>
      <c r="C11" t="s">
        <v>135</v>
      </c>
      <c r="D11" t="s">
        <v>126</v>
      </c>
      <c r="E11" t="s">
        <v>83</v>
      </c>
      <c r="F11" t="s">
        <v>126</v>
      </c>
      <c r="G11">
        <v>2018</v>
      </c>
      <c r="H11" t="s">
        <v>126</v>
      </c>
      <c r="I11" t="s">
        <v>126</v>
      </c>
      <c r="J11" t="s">
        <v>126</v>
      </c>
      <c r="K11" t="s">
        <v>126</v>
      </c>
      <c r="L11">
        <v>2.4653262579847901E-2</v>
      </c>
      <c r="M11">
        <v>2.4653262579847901E-2</v>
      </c>
    </row>
    <row r="12" spans="1:13" x14ac:dyDescent="0.25">
      <c r="A12" t="s">
        <v>124</v>
      </c>
      <c r="B12" t="s">
        <v>110</v>
      </c>
      <c r="C12" t="s">
        <v>136</v>
      </c>
      <c r="D12" t="s">
        <v>126</v>
      </c>
      <c r="E12" t="s">
        <v>83</v>
      </c>
      <c r="F12" t="s">
        <v>126</v>
      </c>
      <c r="G12">
        <v>2018</v>
      </c>
      <c r="H12" t="s">
        <v>126</v>
      </c>
      <c r="I12" t="s">
        <v>126</v>
      </c>
      <c r="J12" t="s">
        <v>126</v>
      </c>
      <c r="K12" t="s">
        <v>126</v>
      </c>
      <c r="L12">
        <v>2.4653262579847901E-2</v>
      </c>
      <c r="M12">
        <v>2.4653262579847901E-2</v>
      </c>
    </row>
    <row r="13" spans="1:13" x14ac:dyDescent="0.25">
      <c r="A13" t="s">
        <v>124</v>
      </c>
      <c r="B13" t="s">
        <v>110</v>
      </c>
      <c r="C13" t="s">
        <v>137</v>
      </c>
      <c r="D13" t="s">
        <v>126</v>
      </c>
      <c r="E13" t="s">
        <v>83</v>
      </c>
      <c r="F13" t="s">
        <v>126</v>
      </c>
      <c r="G13">
        <v>2018</v>
      </c>
      <c r="H13" t="s">
        <v>126</v>
      </c>
      <c r="I13" t="s">
        <v>126</v>
      </c>
      <c r="J13" t="s">
        <v>126</v>
      </c>
      <c r="K13" t="s">
        <v>126</v>
      </c>
      <c r="L13">
        <v>2.4653262579847901E-2</v>
      </c>
      <c r="M13">
        <v>2.4653262579847901E-2</v>
      </c>
    </row>
    <row r="14" spans="1:13" x14ac:dyDescent="0.25">
      <c r="A14" t="s">
        <v>124</v>
      </c>
      <c r="B14" t="s">
        <v>110</v>
      </c>
      <c r="C14" t="s">
        <v>138</v>
      </c>
      <c r="D14" t="s">
        <v>126</v>
      </c>
      <c r="E14" t="s">
        <v>83</v>
      </c>
      <c r="F14" t="s">
        <v>126</v>
      </c>
      <c r="G14">
        <v>2018</v>
      </c>
      <c r="H14" t="s">
        <v>126</v>
      </c>
      <c r="I14" t="s">
        <v>126</v>
      </c>
      <c r="J14" t="s">
        <v>126</v>
      </c>
      <c r="K14" t="s">
        <v>126</v>
      </c>
      <c r="L14">
        <v>2.2095891324020799E-2</v>
      </c>
      <c r="M14">
        <v>2.2095891324020799E-2</v>
      </c>
    </row>
    <row r="15" spans="1:13" x14ac:dyDescent="0.25">
      <c r="A15" t="s">
        <v>124</v>
      </c>
      <c r="B15" t="s">
        <v>110</v>
      </c>
      <c r="C15" t="s">
        <v>139</v>
      </c>
      <c r="D15" t="s">
        <v>126</v>
      </c>
      <c r="E15" t="s">
        <v>83</v>
      </c>
      <c r="F15" t="s">
        <v>126</v>
      </c>
      <c r="G15">
        <v>2018</v>
      </c>
      <c r="H15" t="s">
        <v>126</v>
      </c>
      <c r="I15" t="s">
        <v>126</v>
      </c>
      <c r="J15" t="s">
        <v>126</v>
      </c>
      <c r="K15" t="s">
        <v>126</v>
      </c>
      <c r="L15">
        <v>2.8368761423682901E-2</v>
      </c>
      <c r="M15">
        <v>2.8368761423682901E-2</v>
      </c>
    </row>
    <row r="16" spans="1:13" x14ac:dyDescent="0.25">
      <c r="A16" t="s">
        <v>124</v>
      </c>
      <c r="B16" t="s">
        <v>110</v>
      </c>
      <c r="C16" t="s">
        <v>140</v>
      </c>
      <c r="D16" t="s">
        <v>126</v>
      </c>
      <c r="E16" t="s">
        <v>83</v>
      </c>
      <c r="F16" t="s">
        <v>126</v>
      </c>
      <c r="G16">
        <v>2018</v>
      </c>
      <c r="H16" t="s">
        <v>126</v>
      </c>
      <c r="I16" t="s">
        <v>126</v>
      </c>
      <c r="J16" t="s">
        <v>126</v>
      </c>
      <c r="K16" t="s">
        <v>126</v>
      </c>
      <c r="L16">
        <v>3.0936872888717201E-2</v>
      </c>
      <c r="M16">
        <v>3.0936872888717201E-2</v>
      </c>
    </row>
    <row r="17" spans="1:13" x14ac:dyDescent="0.25">
      <c r="A17" t="s">
        <v>124</v>
      </c>
      <c r="B17" t="s">
        <v>110</v>
      </c>
      <c r="C17" t="s">
        <v>141</v>
      </c>
      <c r="D17" t="s">
        <v>126</v>
      </c>
      <c r="E17" t="s">
        <v>83</v>
      </c>
      <c r="F17" t="s">
        <v>126</v>
      </c>
      <c r="G17">
        <v>2018</v>
      </c>
      <c r="H17" t="s">
        <v>126</v>
      </c>
      <c r="I17" t="s">
        <v>126</v>
      </c>
      <c r="J17" t="s">
        <v>126</v>
      </c>
      <c r="K17" t="s">
        <v>126</v>
      </c>
      <c r="L17">
        <v>7.5066866433008306E-2</v>
      </c>
      <c r="M17">
        <v>7.5066866433008306E-2</v>
      </c>
    </row>
    <row r="18" spans="1:13" x14ac:dyDescent="0.25">
      <c r="A18" t="s">
        <v>124</v>
      </c>
      <c r="B18" t="s">
        <v>110</v>
      </c>
      <c r="C18" t="s">
        <v>142</v>
      </c>
      <c r="D18" t="s">
        <v>126</v>
      </c>
      <c r="E18" t="s">
        <v>83</v>
      </c>
      <c r="F18" t="s">
        <v>126</v>
      </c>
      <c r="G18">
        <v>2018</v>
      </c>
      <c r="H18" t="s">
        <v>126</v>
      </c>
      <c r="I18" t="s">
        <v>126</v>
      </c>
      <c r="J18" t="s">
        <v>126</v>
      </c>
      <c r="K18" t="s">
        <v>126</v>
      </c>
      <c r="L18">
        <v>4.1614408271926799E-2</v>
      </c>
      <c r="M18">
        <v>4.1614408271926799E-2</v>
      </c>
    </row>
    <row r="19" spans="1:13" x14ac:dyDescent="0.25">
      <c r="A19" t="s">
        <v>124</v>
      </c>
      <c r="B19" t="s">
        <v>110</v>
      </c>
      <c r="C19" t="s">
        <v>143</v>
      </c>
      <c r="D19" t="s">
        <v>126</v>
      </c>
      <c r="E19" t="s">
        <v>83</v>
      </c>
      <c r="F19" t="s">
        <v>126</v>
      </c>
      <c r="G19">
        <v>2018</v>
      </c>
      <c r="H19" t="s">
        <v>126</v>
      </c>
      <c r="I19" t="s">
        <v>126</v>
      </c>
      <c r="J19" t="s">
        <v>126</v>
      </c>
      <c r="K19" t="s">
        <v>126</v>
      </c>
      <c r="L19">
        <v>4.1614408271926799E-2</v>
      </c>
      <c r="M19">
        <v>4.1614408271926799E-2</v>
      </c>
    </row>
    <row r="20" spans="1:13" x14ac:dyDescent="0.25">
      <c r="A20" t="s">
        <v>124</v>
      </c>
      <c r="B20" t="s">
        <v>110</v>
      </c>
      <c r="C20" t="s">
        <v>144</v>
      </c>
      <c r="D20" t="s">
        <v>126</v>
      </c>
      <c r="E20" t="s">
        <v>83</v>
      </c>
      <c r="F20" t="s">
        <v>126</v>
      </c>
      <c r="G20">
        <v>2018</v>
      </c>
      <c r="H20" t="s">
        <v>126</v>
      </c>
      <c r="I20" t="s">
        <v>126</v>
      </c>
      <c r="J20" t="s">
        <v>126</v>
      </c>
      <c r="K20" t="s">
        <v>126</v>
      </c>
      <c r="L20">
        <v>4.1614408271926799E-2</v>
      </c>
      <c r="M20">
        <v>4.1614408271926799E-2</v>
      </c>
    </row>
    <row r="21" spans="1:13" x14ac:dyDescent="0.25">
      <c r="A21" t="s">
        <v>124</v>
      </c>
      <c r="B21" t="s">
        <v>110</v>
      </c>
      <c r="C21" t="s">
        <v>145</v>
      </c>
      <c r="D21" t="s">
        <v>126</v>
      </c>
      <c r="E21" t="s">
        <v>83</v>
      </c>
      <c r="F21" t="s">
        <v>126</v>
      </c>
      <c r="G21">
        <v>2018</v>
      </c>
      <c r="H21" t="s">
        <v>126</v>
      </c>
      <c r="I21" t="s">
        <v>126</v>
      </c>
      <c r="J21" t="s">
        <v>126</v>
      </c>
      <c r="K21" t="s">
        <v>126</v>
      </c>
      <c r="L21">
        <v>4.1614408271926799E-2</v>
      </c>
      <c r="M21">
        <v>4.1614408271926799E-2</v>
      </c>
    </row>
    <row r="22" spans="1:13" x14ac:dyDescent="0.25">
      <c r="A22" t="s">
        <v>124</v>
      </c>
      <c r="B22" t="s">
        <v>110</v>
      </c>
      <c r="C22" t="s">
        <v>146</v>
      </c>
      <c r="D22" t="s">
        <v>126</v>
      </c>
      <c r="E22" t="s">
        <v>83</v>
      </c>
      <c r="F22" t="s">
        <v>126</v>
      </c>
      <c r="G22">
        <v>2018</v>
      </c>
      <c r="H22" t="s">
        <v>126</v>
      </c>
      <c r="I22" t="s">
        <v>126</v>
      </c>
      <c r="J22" t="s">
        <v>126</v>
      </c>
      <c r="K22" t="s">
        <v>126</v>
      </c>
      <c r="L22">
        <v>3.7040631160092499E-2</v>
      </c>
      <c r="M22">
        <v>3.7040631160092499E-2</v>
      </c>
    </row>
    <row r="23" spans="1:13" x14ac:dyDescent="0.25">
      <c r="A23" t="s">
        <v>124</v>
      </c>
      <c r="B23" t="s">
        <v>110</v>
      </c>
      <c r="C23" t="s">
        <v>147</v>
      </c>
      <c r="D23" t="s">
        <v>126</v>
      </c>
      <c r="E23" t="s">
        <v>83</v>
      </c>
      <c r="F23" t="s">
        <v>126</v>
      </c>
      <c r="G23">
        <v>2018</v>
      </c>
      <c r="H23" t="s">
        <v>126</v>
      </c>
      <c r="I23" t="s">
        <v>126</v>
      </c>
      <c r="J23" t="s">
        <v>126</v>
      </c>
      <c r="K23" t="s">
        <v>126</v>
      </c>
      <c r="L23">
        <v>4.6621727976421598E-2</v>
      </c>
      <c r="M23">
        <v>4.6621727976421598E-2</v>
      </c>
    </row>
    <row r="24" spans="1:13" x14ac:dyDescent="0.25">
      <c r="A24" t="s">
        <v>124</v>
      </c>
      <c r="B24" t="s">
        <v>110</v>
      </c>
      <c r="C24" t="s">
        <v>148</v>
      </c>
      <c r="D24" t="s">
        <v>126</v>
      </c>
      <c r="E24" t="s">
        <v>83</v>
      </c>
      <c r="F24" t="s">
        <v>126</v>
      </c>
      <c r="G24">
        <v>2018</v>
      </c>
      <c r="H24" t="s">
        <v>126</v>
      </c>
      <c r="I24" t="s">
        <v>126</v>
      </c>
      <c r="J24" t="s">
        <v>126</v>
      </c>
      <c r="K24" t="s">
        <v>126</v>
      </c>
      <c r="L24">
        <v>6.7033675870053502E-2</v>
      </c>
      <c r="M24">
        <v>6.7033675870053502E-2</v>
      </c>
    </row>
    <row r="25" spans="1:13" x14ac:dyDescent="0.25">
      <c r="A25" t="s">
        <v>124</v>
      </c>
      <c r="B25" t="s">
        <v>110</v>
      </c>
      <c r="C25" t="s">
        <v>149</v>
      </c>
      <c r="D25" t="s">
        <v>126</v>
      </c>
      <c r="E25" t="s">
        <v>83</v>
      </c>
      <c r="F25" t="s">
        <v>126</v>
      </c>
      <c r="G25">
        <v>2018</v>
      </c>
      <c r="H25" t="s">
        <v>126</v>
      </c>
      <c r="I25" t="s">
        <v>126</v>
      </c>
      <c r="J25" t="s">
        <v>126</v>
      </c>
      <c r="K25" t="s">
        <v>126</v>
      </c>
      <c r="L25">
        <v>9.1153830584100495E-2</v>
      </c>
      <c r="M25">
        <v>9.1153830584100495E-2</v>
      </c>
    </row>
    <row r="26" spans="1:13" x14ac:dyDescent="0.25">
      <c r="A26" t="s">
        <v>124</v>
      </c>
      <c r="B26" t="s">
        <v>110</v>
      </c>
      <c r="C26" t="s">
        <v>150</v>
      </c>
      <c r="D26" t="s">
        <v>126</v>
      </c>
      <c r="E26" t="s">
        <v>83</v>
      </c>
      <c r="F26" t="s">
        <v>126</v>
      </c>
      <c r="G26">
        <v>2018</v>
      </c>
      <c r="H26" t="s">
        <v>126</v>
      </c>
      <c r="I26" t="s">
        <v>126</v>
      </c>
      <c r="J26" t="s">
        <v>126</v>
      </c>
      <c r="K26" t="s">
        <v>126</v>
      </c>
      <c r="L26">
        <v>2.2735699655164601E-2</v>
      </c>
      <c r="M26">
        <v>2.2735699655164601E-2</v>
      </c>
    </row>
    <row r="27" spans="1:13" x14ac:dyDescent="0.25">
      <c r="A27" t="s">
        <v>124</v>
      </c>
      <c r="B27" t="s">
        <v>110</v>
      </c>
      <c r="C27" t="s">
        <v>151</v>
      </c>
      <c r="D27" t="s">
        <v>126</v>
      </c>
      <c r="E27" t="s">
        <v>83</v>
      </c>
      <c r="F27" t="s">
        <v>126</v>
      </c>
      <c r="G27">
        <v>2018</v>
      </c>
      <c r="H27" t="s">
        <v>126</v>
      </c>
      <c r="I27" t="s">
        <v>126</v>
      </c>
      <c r="J27" t="s">
        <v>126</v>
      </c>
      <c r="K27" t="s">
        <v>126</v>
      </c>
      <c r="L27">
        <v>8.6298729994523198E-3</v>
      </c>
      <c r="M27">
        <v>8.6298729994523198E-3</v>
      </c>
    </row>
    <row r="28" spans="1:13" x14ac:dyDescent="0.25">
      <c r="A28" t="s">
        <v>124</v>
      </c>
      <c r="B28" t="s">
        <v>110</v>
      </c>
      <c r="C28" t="s">
        <v>152</v>
      </c>
      <c r="D28" t="s">
        <v>126</v>
      </c>
      <c r="E28" t="s">
        <v>83</v>
      </c>
      <c r="F28" t="s">
        <v>126</v>
      </c>
      <c r="G28">
        <v>2018</v>
      </c>
      <c r="H28" t="s">
        <v>126</v>
      </c>
      <c r="I28" t="s">
        <v>126</v>
      </c>
      <c r="J28" t="s">
        <v>126</v>
      </c>
      <c r="K28" t="s">
        <v>126</v>
      </c>
      <c r="L28">
        <v>1.29275684703049E-2</v>
      </c>
      <c r="M28">
        <v>1.29275684703049E-2</v>
      </c>
    </row>
    <row r="29" spans="1:13" x14ac:dyDescent="0.25">
      <c r="A29" t="s">
        <v>124</v>
      </c>
      <c r="B29" t="s">
        <v>110</v>
      </c>
      <c r="C29" t="s">
        <v>153</v>
      </c>
      <c r="D29" t="s">
        <v>126</v>
      </c>
      <c r="E29" t="s">
        <v>83</v>
      </c>
      <c r="F29" t="s">
        <v>126</v>
      </c>
      <c r="G29">
        <v>2018</v>
      </c>
      <c r="H29" t="s">
        <v>126</v>
      </c>
      <c r="I29" t="s">
        <v>126</v>
      </c>
      <c r="J29" t="s">
        <v>126</v>
      </c>
      <c r="K29" t="s">
        <v>126</v>
      </c>
      <c r="L29">
        <v>3.4409606285151599E-2</v>
      </c>
      <c r="M29">
        <v>3.4409606285151599E-2</v>
      </c>
    </row>
    <row r="30" spans="1:13" x14ac:dyDescent="0.25">
      <c r="A30" t="s">
        <v>124</v>
      </c>
      <c r="B30" t="s">
        <v>110</v>
      </c>
      <c r="C30" t="s">
        <v>154</v>
      </c>
      <c r="D30" t="s">
        <v>126</v>
      </c>
      <c r="E30" t="s">
        <v>83</v>
      </c>
      <c r="F30" t="s">
        <v>126</v>
      </c>
      <c r="G30">
        <v>2018</v>
      </c>
      <c r="H30" t="s">
        <v>126</v>
      </c>
      <c r="I30" t="s">
        <v>126</v>
      </c>
      <c r="J30" t="s">
        <v>126</v>
      </c>
      <c r="K30" t="s">
        <v>126</v>
      </c>
      <c r="L30">
        <v>1.33284867630703E-2</v>
      </c>
      <c r="M30">
        <v>1.33284867630703E-2</v>
      </c>
    </row>
    <row r="31" spans="1:13" x14ac:dyDescent="0.25">
      <c r="A31" t="s">
        <v>124</v>
      </c>
      <c r="B31" t="s">
        <v>110</v>
      </c>
      <c r="C31" t="s">
        <v>155</v>
      </c>
      <c r="D31" t="s">
        <v>126</v>
      </c>
      <c r="E31" t="s">
        <v>83</v>
      </c>
      <c r="F31" t="s">
        <v>126</v>
      </c>
      <c r="G31">
        <v>2018</v>
      </c>
      <c r="H31" t="s">
        <v>126</v>
      </c>
      <c r="I31" t="s">
        <v>126</v>
      </c>
      <c r="J31" t="s">
        <v>126</v>
      </c>
      <c r="K31" t="s">
        <v>126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Regions</vt:lpstr>
      <vt:lpstr>PWR</vt:lpstr>
      <vt:lpstr>SUP</vt:lpstr>
      <vt:lpstr>SUP_biogas</vt:lpstr>
      <vt:lpstr>SRV</vt:lpstr>
      <vt:lpstr>RSD</vt:lpstr>
      <vt:lpstr>TRA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2021-04-30T14:57:43Z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532828927040100</vt:r8>
  </property>
</Properties>
</file>