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nkita Singh Gaur\Downloads\TIMES-Ireland-model-main\TIMES-Ireland-model-main\SuppXLS\"/>
    </mc:Choice>
  </mc:AlternateContent>
  <xr:revisionPtr revIDLastSave="0" documentId="13_ncr:1_{382FF92F-B0A6-4A18-9BEF-6B75F3E42104}" xr6:coauthVersionLast="46" xr6:coauthVersionMax="46" xr10:uidLastSave="{00000000-0000-0000-0000-000000000000}"/>
  <bookViews>
    <workbookView xWindow="8325" yWindow="3045" windowWidth="10080" windowHeight="7875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</sheets>
  <externalReferences>
    <externalReference r:id="rId5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4" i="1" l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" i="1"/>
  <c r="K24" i="1" l="1"/>
  <c r="K25" i="1"/>
  <c r="K26" i="1"/>
  <c r="K27" i="1"/>
  <c r="K28" i="1"/>
  <c r="K29" i="1"/>
  <c r="K30" i="1"/>
  <c r="K23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8" i="1"/>
  <c r="F20" i="1"/>
  <c r="F21" i="1"/>
  <c r="F22" i="1"/>
  <c r="F23" i="1"/>
  <c r="F24" i="1"/>
  <c r="F25" i="1"/>
  <c r="F26" i="1"/>
  <c r="F27" i="1"/>
  <c r="F19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5" i="1"/>
  <c r="C3" i="7" a="1"/>
  <c r="C3" i="7" s="1"/>
  <c r="D3" i="7" a="1"/>
  <c r="D3" i="7" s="1"/>
  <c r="F3" i="7" a="1"/>
  <c r="F3" i="7" s="1"/>
  <c r="H3" i="6" s="1"/>
  <c r="H3" i="7" a="1"/>
  <c r="H3" i="7" s="1"/>
  <c r="J3" i="6" s="1"/>
  <c r="J3" i="7" a="1"/>
  <c r="J3" i="7" s="1"/>
  <c r="L3" i="6" s="1"/>
  <c r="L3" i="7" a="1"/>
  <c r="L3" i="7" s="1"/>
  <c r="N3" i="6" s="1"/>
  <c r="N3" i="7" a="1"/>
  <c r="N3" i="7" s="1"/>
  <c r="P3" i="6" s="1"/>
  <c r="P3" i="7" a="1"/>
  <c r="P3" i="7" s="1"/>
  <c r="R3" i="6" s="1"/>
  <c r="R3" i="7" a="1"/>
  <c r="R3" i="7" s="1"/>
  <c r="T3" i="6" s="1"/>
  <c r="T3" i="7" a="1"/>
  <c r="T3" i="7" s="1"/>
  <c r="V3" i="6" s="1"/>
  <c r="V3" i="7" a="1"/>
  <c r="V3" i="7" s="1"/>
  <c r="X3" i="6" s="1"/>
  <c r="X3" i="7" a="1"/>
  <c r="X3" i="7" s="1"/>
  <c r="Z3" i="6" s="1"/>
  <c r="Z3" i="7" a="1"/>
  <c r="Z3" i="7" s="1"/>
  <c r="AB3" i="6" s="1"/>
  <c r="AB3" i="7" a="1"/>
  <c r="AB3" i="7" s="1"/>
  <c r="AD3" i="6" s="1"/>
  <c r="AD3" i="7" a="1"/>
  <c r="AD3" i="7" s="1"/>
  <c r="AF3" i="6" s="1"/>
  <c r="E5" i="7"/>
  <c r="E3" i="7" s="1" a="1"/>
  <c r="E3" i="7" s="1"/>
  <c r="G3" i="6" s="1"/>
  <c r="F5" i="7"/>
  <c r="G5" i="7"/>
  <c r="G3" i="7" s="1" a="1"/>
  <c r="G3" i="7" s="1"/>
  <c r="I3" i="6" s="1"/>
  <c r="H5" i="7"/>
  <c r="I5" i="7"/>
  <c r="I3" i="7" s="1" a="1"/>
  <c r="I3" i="7" s="1"/>
  <c r="K3" i="6" s="1"/>
  <c r="J5" i="7"/>
  <c r="K5" i="7"/>
  <c r="K3" i="7" s="1" a="1"/>
  <c r="K3" i="7" s="1"/>
  <c r="M3" i="6" s="1"/>
  <c r="L5" i="7"/>
  <c r="M5" i="7"/>
  <c r="M3" i="7" s="1" a="1"/>
  <c r="M3" i="7" s="1"/>
  <c r="O3" i="6" s="1"/>
  <c r="N5" i="7"/>
  <c r="O5" i="7"/>
  <c r="O3" i="7" s="1" a="1"/>
  <c r="O3" i="7" s="1"/>
  <c r="Q3" i="6" s="1"/>
  <c r="P5" i="7"/>
  <c r="Q5" i="7"/>
  <c r="Q3" i="7" s="1" a="1"/>
  <c r="Q3" i="7" s="1"/>
  <c r="S3" i="6" s="1"/>
  <c r="R5" i="7"/>
  <c r="S5" i="7"/>
  <c r="S3" i="7" s="1" a="1"/>
  <c r="S3" i="7" s="1"/>
  <c r="U3" i="6" s="1"/>
  <c r="T5" i="7"/>
  <c r="U5" i="7"/>
  <c r="U3" i="7" s="1" a="1"/>
  <c r="U3" i="7" s="1"/>
  <c r="W3" i="6" s="1"/>
  <c r="V5" i="7"/>
  <c r="W5" i="7"/>
  <c r="W3" i="7" s="1" a="1"/>
  <c r="W3" i="7" s="1"/>
  <c r="Y3" i="6" s="1"/>
  <c r="X5" i="7"/>
  <c r="Y5" i="7"/>
  <c r="Y3" i="7" s="1" a="1"/>
  <c r="Y3" i="7" s="1"/>
  <c r="AA3" i="6" s="1"/>
  <c r="Z5" i="7"/>
  <c r="AA5" i="7"/>
  <c r="AA3" i="7" s="1" a="1"/>
  <c r="AA3" i="7" s="1"/>
  <c r="AC3" i="6" s="1"/>
  <c r="AB5" i="7"/>
  <c r="AC5" i="7"/>
  <c r="AC3" i="7" s="1" a="1"/>
  <c r="AC3" i="7" s="1"/>
  <c r="AE3" i="6" s="1"/>
  <c r="AD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J5" i="5"/>
  <c r="K5" i="5"/>
  <c r="V102" i="6" s="1"/>
  <c r="L5" i="5"/>
  <c r="AD99" i="6" s="1"/>
  <c r="M5" i="5"/>
  <c r="J100" i="6" s="1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P9" i="6" l="1"/>
  <c r="AB11" i="6"/>
  <c r="L13" i="6"/>
  <c r="AF14" i="6"/>
  <c r="AF15" i="6"/>
  <c r="T20" i="6"/>
  <c r="T21" i="6"/>
  <c r="AD23" i="6"/>
  <c r="X24" i="6"/>
  <c r="P27" i="6"/>
  <c r="AF28" i="6"/>
  <c r="N31" i="6"/>
  <c r="X31" i="6"/>
  <c r="AF31" i="6"/>
  <c r="T32" i="6"/>
  <c r="J34" i="6"/>
  <c r="V34" i="6"/>
  <c r="T35" i="6"/>
  <c r="N36" i="6"/>
  <c r="AD36" i="6"/>
  <c r="R37" i="6"/>
  <c r="P38" i="6"/>
  <c r="AF38" i="6"/>
  <c r="P39" i="6"/>
  <c r="Z39" i="6"/>
  <c r="J40" i="6"/>
  <c r="Z41" i="6"/>
  <c r="P42" i="6"/>
  <c r="AF42" i="6"/>
  <c r="L43" i="6"/>
  <c r="R43" i="6"/>
  <c r="T6" i="6"/>
  <c r="AF9" i="6"/>
  <c r="L10" i="6"/>
  <c r="H14" i="6"/>
  <c r="AF19" i="6"/>
  <c r="L20" i="6"/>
  <c r="P23" i="6"/>
  <c r="P24" i="6"/>
  <c r="L25" i="6"/>
  <c r="X28" i="6"/>
  <c r="X29" i="6"/>
  <c r="H31" i="6"/>
  <c r="P31" i="6"/>
  <c r="P32" i="6"/>
  <c r="AF32" i="6"/>
  <c r="AB33" i="6"/>
  <c r="X35" i="6"/>
  <c r="AD35" i="6"/>
  <c r="L37" i="6"/>
  <c r="AB37" i="6"/>
  <c r="L38" i="6"/>
  <c r="AB38" i="6"/>
  <c r="AB39" i="6"/>
  <c r="V40" i="6"/>
  <c r="P41" i="6"/>
  <c r="P7" i="6"/>
  <c r="AB10" i="6"/>
  <c r="X13" i="6"/>
  <c r="L14" i="6"/>
  <c r="X14" i="6"/>
  <c r="N22" i="6"/>
  <c r="H24" i="6"/>
  <c r="P28" i="6"/>
  <c r="H29" i="6"/>
  <c r="AB29" i="6"/>
  <c r="AB31" i="6"/>
  <c r="L32" i="6"/>
  <c r="AB32" i="6"/>
  <c r="H35" i="6"/>
  <c r="P35" i="6"/>
  <c r="AF35" i="6"/>
  <c r="R36" i="6"/>
  <c r="N37" i="6"/>
  <c r="AD37" i="6"/>
  <c r="H38" i="6"/>
  <c r="X38" i="6"/>
  <c r="J39" i="6"/>
  <c r="AF39" i="6"/>
  <c r="Z40" i="6"/>
  <c r="J41" i="6"/>
  <c r="AB7" i="6"/>
  <c r="X11" i="6"/>
  <c r="H13" i="6"/>
  <c r="AB13" i="6"/>
  <c r="P14" i="6"/>
  <c r="AB14" i="6"/>
  <c r="AB17" i="6"/>
  <c r="AB20" i="6"/>
  <c r="AF24" i="6"/>
  <c r="H28" i="6"/>
  <c r="L29" i="6"/>
  <c r="AD29" i="6"/>
  <c r="L31" i="6"/>
  <c r="AD31" i="6"/>
  <c r="H32" i="6"/>
  <c r="X32" i="6"/>
  <c r="N33" i="6"/>
  <c r="AD34" i="6"/>
  <c r="J35" i="6"/>
  <c r="AB35" i="6"/>
  <c r="H37" i="6"/>
  <c r="P37" i="6"/>
  <c r="X37" i="6"/>
  <c r="AF37" i="6"/>
  <c r="T38" i="6"/>
  <c r="L39" i="6"/>
  <c r="V39" i="6"/>
  <c r="V41" i="6"/>
  <c r="AF41" i="6"/>
  <c r="T42" i="6"/>
  <c r="H45" i="6"/>
  <c r="H42" i="6"/>
  <c r="N43" i="6"/>
  <c r="I44" i="6"/>
  <c r="R44" i="6"/>
  <c r="AD44" i="6"/>
  <c r="L45" i="6"/>
  <c r="S45" i="6"/>
  <c r="AA45" i="6"/>
  <c r="K46" i="6"/>
  <c r="P46" i="6"/>
  <c r="U46" i="6"/>
  <c r="AA46" i="6"/>
  <c r="AF46" i="6"/>
  <c r="P47" i="6"/>
  <c r="Z47" i="6"/>
  <c r="K48" i="6"/>
  <c r="G50" i="6"/>
  <c r="L50" i="6"/>
  <c r="Q50" i="6"/>
  <c r="W50" i="6"/>
  <c r="AB50" i="6"/>
  <c r="M51" i="6"/>
  <c r="T51" i="6"/>
  <c r="AB51" i="6"/>
  <c r="G52" i="6"/>
  <c r="N52" i="6"/>
  <c r="V52" i="6"/>
  <c r="AC52" i="6"/>
  <c r="H53" i="6"/>
  <c r="P53" i="6"/>
  <c r="W53" i="6"/>
  <c r="AD53" i="6"/>
  <c r="H54" i="6"/>
  <c r="M54" i="6"/>
  <c r="S54" i="6"/>
  <c r="X54" i="6"/>
  <c r="AC54" i="6"/>
  <c r="J55" i="6"/>
  <c r="Z55" i="6"/>
  <c r="J56" i="6"/>
  <c r="U56" i="6"/>
  <c r="AE56" i="6"/>
  <c r="P57" i="6"/>
  <c r="AE57" i="6"/>
  <c r="I58" i="6"/>
  <c r="O58" i="6"/>
  <c r="T58" i="6"/>
  <c r="Y58" i="6"/>
  <c r="AE58" i="6"/>
  <c r="I59" i="6"/>
  <c r="Q59" i="6"/>
  <c r="X59" i="6"/>
  <c r="AD59" i="6"/>
  <c r="K60" i="6"/>
  <c r="R60" i="6"/>
  <c r="Y60" i="6"/>
  <c r="L61" i="6"/>
  <c r="S61" i="6"/>
  <c r="AA61" i="6"/>
  <c r="K62" i="6"/>
  <c r="P62" i="6"/>
  <c r="U62" i="6"/>
  <c r="AA62" i="6"/>
  <c r="AF62" i="6"/>
  <c r="V63" i="6"/>
  <c r="AA64" i="6"/>
  <c r="V65" i="6"/>
  <c r="G66" i="6"/>
  <c r="L66" i="6"/>
  <c r="Q66" i="6"/>
  <c r="W66" i="6"/>
  <c r="AB66" i="6"/>
  <c r="M67" i="6"/>
  <c r="T67" i="6"/>
  <c r="AB67" i="6"/>
  <c r="G68" i="6"/>
  <c r="N68" i="6"/>
  <c r="V68" i="6"/>
  <c r="AC68" i="6"/>
  <c r="H69" i="6"/>
  <c r="AE41" i="6"/>
  <c r="L42" i="6"/>
  <c r="W42" i="6"/>
  <c r="T43" i="6"/>
  <c r="AD43" i="6"/>
  <c r="K44" i="6"/>
  <c r="W44" i="6"/>
  <c r="N45" i="6"/>
  <c r="V45" i="6"/>
  <c r="AB45" i="6"/>
  <c r="G46" i="6"/>
  <c r="L46" i="6"/>
  <c r="Q46" i="6"/>
  <c r="W46" i="6"/>
  <c r="AB46" i="6"/>
  <c r="Q47" i="6"/>
  <c r="AB47" i="6"/>
  <c r="Q48" i="6"/>
  <c r="P49" i="6"/>
  <c r="H50" i="6"/>
  <c r="M50" i="6"/>
  <c r="S50" i="6"/>
  <c r="X50" i="6"/>
  <c r="AC50" i="6"/>
  <c r="H51" i="6"/>
  <c r="N51" i="6"/>
  <c r="V51" i="6"/>
  <c r="AC51" i="6"/>
  <c r="I52" i="6"/>
  <c r="Q52" i="6"/>
  <c r="W52" i="6"/>
  <c r="AD52" i="6"/>
  <c r="K53" i="6"/>
  <c r="R53" i="6"/>
  <c r="X53" i="6"/>
  <c r="AF53" i="6"/>
  <c r="I54" i="6"/>
  <c r="O54" i="6"/>
  <c r="T54" i="6"/>
  <c r="Y54" i="6"/>
  <c r="AE54" i="6"/>
  <c r="P55" i="6"/>
  <c r="AB55" i="6"/>
  <c r="K56" i="6"/>
  <c r="V56" i="6"/>
  <c r="T57" i="6"/>
  <c r="K58" i="6"/>
  <c r="P58" i="6"/>
  <c r="U58" i="6"/>
  <c r="AA58" i="6"/>
  <c r="AF58" i="6"/>
  <c r="L59" i="6"/>
  <c r="R59" i="6"/>
  <c r="Y59" i="6"/>
  <c r="M60" i="6"/>
  <c r="S60" i="6"/>
  <c r="AA60" i="6"/>
  <c r="G61" i="6"/>
  <c r="N61" i="6"/>
  <c r="V61" i="6"/>
  <c r="AB61" i="6"/>
  <c r="G62" i="6"/>
  <c r="L62" i="6"/>
  <c r="Q62" i="6"/>
  <c r="W62" i="6"/>
  <c r="AB62" i="6"/>
  <c r="AB63" i="6"/>
  <c r="AA65" i="6"/>
  <c r="H66" i="6"/>
  <c r="M66" i="6"/>
  <c r="S66" i="6"/>
  <c r="X66" i="6"/>
  <c r="X42" i="6"/>
  <c r="H43" i="6"/>
  <c r="X43" i="6"/>
  <c r="N44" i="6"/>
  <c r="G45" i="6"/>
  <c r="P45" i="6"/>
  <c r="W45" i="6"/>
  <c r="AD45" i="6"/>
  <c r="H46" i="6"/>
  <c r="M46" i="6"/>
  <c r="S46" i="6"/>
  <c r="X46" i="6"/>
  <c r="AC46" i="6"/>
  <c r="J47" i="6"/>
  <c r="U47" i="6"/>
  <c r="AF47" i="6"/>
  <c r="V48" i="6"/>
  <c r="AA49" i="6"/>
  <c r="I50" i="6"/>
  <c r="O50" i="6"/>
  <c r="T50" i="6"/>
  <c r="Y50" i="6"/>
  <c r="AE50" i="6"/>
  <c r="I51" i="6"/>
  <c r="Q51" i="6"/>
  <c r="X51" i="6"/>
  <c r="AD51" i="6"/>
  <c r="K52" i="6"/>
  <c r="R52" i="6"/>
  <c r="Y52" i="6"/>
  <c r="L53" i="6"/>
  <c r="S53" i="6"/>
  <c r="AA53" i="6"/>
  <c r="K54" i="6"/>
  <c r="P54" i="6"/>
  <c r="U54" i="6"/>
  <c r="AA54" i="6"/>
  <c r="AF54" i="6"/>
  <c r="Q55" i="6"/>
  <c r="AF55" i="6"/>
  <c r="O56" i="6"/>
  <c r="Z56" i="6"/>
  <c r="J57" i="6"/>
  <c r="Z57" i="6"/>
  <c r="G58" i="6"/>
  <c r="L58" i="6"/>
  <c r="Q58" i="6"/>
  <c r="W58" i="6"/>
  <c r="AB58" i="6"/>
  <c r="M59" i="6"/>
  <c r="T59" i="6"/>
  <c r="AB59" i="6"/>
  <c r="G60" i="6"/>
  <c r="N60" i="6"/>
  <c r="V60" i="6"/>
  <c r="AC60" i="6"/>
  <c r="H61" i="6"/>
  <c r="P61" i="6"/>
  <c r="W61" i="6"/>
  <c r="AD61" i="6"/>
  <c r="H62" i="6"/>
  <c r="M62" i="6"/>
  <c r="S62" i="6"/>
  <c r="X62" i="6"/>
  <c r="AC62" i="6"/>
  <c r="L63" i="6"/>
  <c r="K65" i="6"/>
  <c r="AF65" i="6"/>
  <c r="I66" i="6"/>
  <c r="O66" i="6"/>
  <c r="T66" i="6"/>
  <c r="Y66" i="6"/>
  <c r="AE66" i="6"/>
  <c r="I67" i="6"/>
  <c r="Q67" i="6"/>
  <c r="X67" i="6"/>
  <c r="AD67" i="6"/>
  <c r="K68" i="6"/>
  <c r="R68" i="6"/>
  <c r="Y68" i="6"/>
  <c r="L69" i="6"/>
  <c r="S69" i="6"/>
  <c r="AA69" i="6"/>
  <c r="T41" i="6"/>
  <c r="G42" i="6"/>
  <c r="Q42" i="6"/>
  <c r="AB42" i="6"/>
  <c r="M43" i="6"/>
  <c r="AB43" i="6"/>
  <c r="G44" i="6"/>
  <c r="Q44" i="6"/>
  <c r="AA44" i="6"/>
  <c r="K45" i="6"/>
  <c r="R45" i="6"/>
  <c r="X45" i="6"/>
  <c r="AF45" i="6"/>
  <c r="I46" i="6"/>
  <c r="O46" i="6"/>
  <c r="T46" i="6"/>
  <c r="Y46" i="6"/>
  <c r="AE46" i="6"/>
  <c r="L47" i="6"/>
  <c r="V47" i="6"/>
  <c r="AA48" i="6"/>
  <c r="K50" i="6"/>
  <c r="P50" i="6"/>
  <c r="U50" i="6"/>
  <c r="AA50" i="6"/>
  <c r="AF50" i="6"/>
  <c r="L51" i="6"/>
  <c r="R51" i="6"/>
  <c r="Y51" i="6"/>
  <c r="M52" i="6"/>
  <c r="S52" i="6"/>
  <c r="AA52" i="6"/>
  <c r="G53" i="6"/>
  <c r="N53" i="6"/>
  <c r="V53" i="6"/>
  <c r="AB53" i="6"/>
  <c r="G54" i="6"/>
  <c r="L54" i="6"/>
  <c r="Q54" i="6"/>
  <c r="W54" i="6"/>
  <c r="AB54" i="6"/>
  <c r="U55" i="6"/>
  <c r="Q56" i="6"/>
  <c r="AA56" i="6"/>
  <c r="O57" i="6"/>
  <c r="AA57" i="6"/>
  <c r="H58" i="6"/>
  <c r="M58" i="6"/>
  <c r="S58" i="6"/>
  <c r="X58" i="6"/>
  <c r="AC58" i="6"/>
  <c r="H59" i="6"/>
  <c r="N59" i="6"/>
  <c r="V59" i="6"/>
  <c r="AC59" i="6"/>
  <c r="I60" i="6"/>
  <c r="Q60" i="6"/>
  <c r="W60" i="6"/>
  <c r="AD60" i="6"/>
  <c r="K61" i="6"/>
  <c r="R61" i="6"/>
  <c r="X61" i="6"/>
  <c r="AF61" i="6"/>
  <c r="I62" i="6"/>
  <c r="O62" i="6"/>
  <c r="T62" i="6"/>
  <c r="Y62" i="6"/>
  <c r="AE62" i="6"/>
  <c r="Q63" i="6"/>
  <c r="Q64" i="6"/>
  <c r="P65" i="6"/>
  <c r="K66" i="6"/>
  <c r="P66" i="6"/>
  <c r="U66" i="6"/>
  <c r="AA66" i="6"/>
  <c r="AF66" i="6"/>
  <c r="L67" i="6"/>
  <c r="AC66" i="6"/>
  <c r="R67" i="6"/>
  <c r="S68" i="6"/>
  <c r="P69" i="6"/>
  <c r="X69" i="6"/>
  <c r="K70" i="6"/>
  <c r="P70" i="6"/>
  <c r="U70" i="6"/>
  <c r="AA70" i="6"/>
  <c r="AF70" i="6"/>
  <c r="Q71" i="6"/>
  <c r="AF71" i="6"/>
  <c r="O72" i="6"/>
  <c r="Z72" i="6"/>
  <c r="J73" i="6"/>
  <c r="X73" i="6"/>
  <c r="AF73" i="6"/>
  <c r="I74" i="6"/>
  <c r="O74" i="6"/>
  <c r="T74" i="6"/>
  <c r="Y74" i="6"/>
  <c r="AC74" i="6"/>
  <c r="M75" i="6"/>
  <c r="U75" i="6"/>
  <c r="AB75" i="6"/>
  <c r="G76" i="6"/>
  <c r="O76" i="6"/>
  <c r="V76" i="6"/>
  <c r="AC76" i="6"/>
  <c r="J77" i="6"/>
  <c r="P77" i="6"/>
  <c r="W77" i="6"/>
  <c r="AE77" i="6"/>
  <c r="H78" i="6"/>
  <c r="L78" i="6"/>
  <c r="P78" i="6"/>
  <c r="T78" i="6"/>
  <c r="X78" i="6"/>
  <c r="AB78" i="6"/>
  <c r="AF78" i="6"/>
  <c r="L79" i="6"/>
  <c r="R79" i="6"/>
  <c r="Z79" i="6"/>
  <c r="M80" i="6"/>
  <c r="U80" i="6"/>
  <c r="AA80" i="6"/>
  <c r="L81" i="6"/>
  <c r="G82" i="6"/>
  <c r="K82" i="6"/>
  <c r="O82" i="6"/>
  <c r="S82" i="6"/>
  <c r="W82" i="6"/>
  <c r="AA82" i="6"/>
  <c r="AE82" i="6"/>
  <c r="J83" i="6"/>
  <c r="Q83" i="6"/>
  <c r="X83" i="6"/>
  <c r="AF83" i="6"/>
  <c r="M84" i="6"/>
  <c r="W84" i="6"/>
  <c r="T85" i="6"/>
  <c r="J86" i="6"/>
  <c r="N86" i="6"/>
  <c r="R86" i="6"/>
  <c r="V86" i="6"/>
  <c r="Z86" i="6"/>
  <c r="AD86" i="6"/>
  <c r="M87" i="6"/>
  <c r="G88" i="6"/>
  <c r="O88" i="6"/>
  <c r="V88" i="6"/>
  <c r="AC88" i="6"/>
  <c r="K89" i="6"/>
  <c r="T89" i="6"/>
  <c r="AE89" i="6"/>
  <c r="H90" i="6"/>
  <c r="L90" i="6"/>
  <c r="P90" i="6"/>
  <c r="T90" i="6"/>
  <c r="X90" i="6"/>
  <c r="AB90" i="6"/>
  <c r="AF90" i="6"/>
  <c r="V67" i="6"/>
  <c r="I68" i="6"/>
  <c r="W68" i="6"/>
  <c r="G69" i="6"/>
  <c r="R69" i="6"/>
  <c r="AB69" i="6"/>
  <c r="G70" i="6"/>
  <c r="L70" i="6"/>
  <c r="Q70" i="6"/>
  <c r="W70" i="6"/>
  <c r="AB70" i="6"/>
  <c r="U71" i="6"/>
  <c r="Q72" i="6"/>
  <c r="AA72" i="6"/>
  <c r="O73" i="6"/>
  <c r="Z73" i="6"/>
  <c r="K74" i="6"/>
  <c r="P74" i="6"/>
  <c r="U74" i="6"/>
  <c r="Z74" i="6"/>
  <c r="AD74" i="6"/>
  <c r="H75" i="6"/>
  <c r="P75" i="6"/>
  <c r="V75" i="6"/>
  <c r="AC75" i="6"/>
  <c r="J76" i="6"/>
  <c r="Q76" i="6"/>
  <c r="W76" i="6"/>
  <c r="AE76" i="6"/>
  <c r="K77" i="6"/>
  <c r="R77" i="6"/>
  <c r="Z77" i="6"/>
  <c r="AF77" i="6"/>
  <c r="I78" i="6"/>
  <c r="M78" i="6"/>
  <c r="Q78" i="6"/>
  <c r="U78" i="6"/>
  <c r="Y78" i="6"/>
  <c r="AC78" i="6"/>
  <c r="M79" i="6"/>
  <c r="U79" i="6"/>
  <c r="AB79" i="6"/>
  <c r="G80" i="6"/>
  <c r="O80" i="6"/>
  <c r="V80" i="6"/>
  <c r="AC80" i="6"/>
  <c r="T81" i="6"/>
  <c r="H82" i="6"/>
  <c r="L82" i="6"/>
  <c r="P82" i="6"/>
  <c r="T82" i="6"/>
  <c r="X82" i="6"/>
  <c r="AB82" i="6"/>
  <c r="AF82" i="6"/>
  <c r="L83" i="6"/>
  <c r="R83" i="6"/>
  <c r="Z83" i="6"/>
  <c r="Q84" i="6"/>
  <c r="Z84" i="6"/>
  <c r="K85" i="6"/>
  <c r="Z85" i="6"/>
  <c r="G86" i="6"/>
  <c r="K86" i="6"/>
  <c r="O86" i="6"/>
  <c r="S86" i="6"/>
  <c r="W86" i="6"/>
  <c r="AA86" i="6"/>
  <c r="AE86" i="6"/>
  <c r="U87" i="6"/>
  <c r="J88" i="6"/>
  <c r="Q88" i="6"/>
  <c r="W88" i="6"/>
  <c r="AE88" i="6"/>
  <c r="L89" i="6"/>
  <c r="W89" i="6"/>
  <c r="AF89" i="6"/>
  <c r="I90" i="6"/>
  <c r="M90" i="6"/>
  <c r="Q90" i="6"/>
  <c r="U90" i="6"/>
  <c r="H67" i="6"/>
  <c r="Y67" i="6"/>
  <c r="M68" i="6"/>
  <c r="AA68" i="6"/>
  <c r="K69" i="6"/>
  <c r="V69" i="6"/>
  <c r="AD69" i="6"/>
  <c r="H70" i="6"/>
  <c r="M70" i="6"/>
  <c r="S70" i="6"/>
  <c r="X70" i="6"/>
  <c r="AC70" i="6"/>
  <c r="J71" i="6"/>
  <c r="Z71" i="6"/>
  <c r="J72" i="6"/>
  <c r="U72" i="6"/>
  <c r="AE72" i="6"/>
  <c r="P73" i="6"/>
  <c r="AA73" i="6"/>
  <c r="G74" i="6"/>
  <c r="L74" i="6"/>
  <c r="Q74" i="6"/>
  <c r="W74" i="6"/>
  <c r="AA74" i="6"/>
  <c r="AE74" i="6"/>
  <c r="J75" i="6"/>
  <c r="Q75" i="6"/>
  <c r="X75" i="6"/>
  <c r="AF75" i="6"/>
  <c r="K76" i="6"/>
  <c r="R76" i="6"/>
  <c r="Z76" i="6"/>
  <c r="L77" i="6"/>
  <c r="T77" i="6"/>
  <c r="AA77" i="6"/>
  <c r="J78" i="6"/>
  <c r="N78" i="6"/>
  <c r="R78" i="6"/>
  <c r="V78" i="6"/>
  <c r="Z78" i="6"/>
  <c r="AD78" i="6"/>
  <c r="H79" i="6"/>
  <c r="P79" i="6"/>
  <c r="V79" i="6"/>
  <c r="AC79" i="6"/>
  <c r="J80" i="6"/>
  <c r="Q80" i="6"/>
  <c r="W80" i="6"/>
  <c r="AE80" i="6"/>
  <c r="AA81" i="6"/>
  <c r="I82" i="6"/>
  <c r="M82" i="6"/>
  <c r="Q82" i="6"/>
  <c r="U82" i="6"/>
  <c r="Y82" i="6"/>
  <c r="AC82" i="6"/>
  <c r="M83" i="6"/>
  <c r="U83" i="6"/>
  <c r="AB83" i="6"/>
  <c r="J84" i="6"/>
  <c r="R84" i="6"/>
  <c r="AA84" i="6"/>
  <c r="L85" i="6"/>
  <c r="AA85" i="6"/>
  <c r="H86" i="6"/>
  <c r="L86" i="6"/>
  <c r="P86" i="6"/>
  <c r="T86" i="6"/>
  <c r="X86" i="6"/>
  <c r="AB86" i="6"/>
  <c r="AF86" i="6"/>
  <c r="AB87" i="6"/>
  <c r="K88" i="6"/>
  <c r="R88" i="6"/>
  <c r="Z88" i="6"/>
  <c r="P89" i="6"/>
  <c r="Z89" i="6"/>
  <c r="J90" i="6"/>
  <c r="N90" i="6"/>
  <c r="R90" i="6"/>
  <c r="V90" i="6"/>
  <c r="Z90" i="6"/>
  <c r="N67" i="6"/>
  <c r="AC67" i="6"/>
  <c r="Q68" i="6"/>
  <c r="AD68" i="6"/>
  <c r="N69" i="6"/>
  <c r="W69" i="6"/>
  <c r="AF69" i="6"/>
  <c r="I70" i="6"/>
  <c r="O70" i="6"/>
  <c r="T70" i="6"/>
  <c r="Y70" i="6"/>
  <c r="AE70" i="6"/>
  <c r="P71" i="6"/>
  <c r="AB71" i="6"/>
  <c r="K72" i="6"/>
  <c r="V72" i="6"/>
  <c r="T73" i="6"/>
  <c r="AE73" i="6"/>
  <c r="H74" i="6"/>
  <c r="M74" i="6"/>
  <c r="S74" i="6"/>
  <c r="X74" i="6"/>
  <c r="AB74" i="6"/>
  <c r="AF74" i="6"/>
  <c r="L75" i="6"/>
  <c r="R75" i="6"/>
  <c r="Z75" i="6"/>
  <c r="M76" i="6"/>
  <c r="U76" i="6"/>
  <c r="AA76" i="6"/>
  <c r="G77" i="6"/>
  <c r="O77" i="6"/>
  <c r="V77" i="6"/>
  <c r="AB77" i="6"/>
  <c r="G78" i="6"/>
  <c r="K78" i="6"/>
  <c r="O78" i="6"/>
  <c r="S78" i="6"/>
  <c r="W78" i="6"/>
  <c r="AA78" i="6"/>
  <c r="AE78" i="6"/>
  <c r="J79" i="6"/>
  <c r="Q79" i="6"/>
  <c r="X79" i="6"/>
  <c r="AF79" i="6"/>
  <c r="K80" i="6"/>
  <c r="R80" i="6"/>
  <c r="Z80" i="6"/>
  <c r="J82" i="6"/>
  <c r="N82" i="6"/>
  <c r="R82" i="6"/>
  <c r="V82" i="6"/>
  <c r="Z82" i="6"/>
  <c r="AD82" i="6"/>
  <c r="H83" i="6"/>
  <c r="P83" i="6"/>
  <c r="V83" i="6"/>
  <c r="AC83" i="6"/>
  <c r="K84" i="6"/>
  <c r="U84" i="6"/>
  <c r="AE84" i="6"/>
  <c r="R85" i="6"/>
  <c r="AF85" i="6"/>
  <c r="I86" i="6"/>
  <c r="M86" i="6"/>
  <c r="Q86" i="6"/>
  <c r="U86" i="6"/>
  <c r="Y86" i="6"/>
  <c r="AC86" i="6"/>
  <c r="M88" i="6"/>
  <c r="U88" i="6"/>
  <c r="AA88" i="6"/>
  <c r="J89" i="6"/>
  <c r="R89" i="6"/>
  <c r="AA89" i="6"/>
  <c r="G90" i="6"/>
  <c r="K90" i="6"/>
  <c r="O90" i="6"/>
  <c r="S90" i="6"/>
  <c r="W90" i="6"/>
  <c r="AA90" i="6"/>
  <c r="AE90" i="6"/>
  <c r="AC102" i="6"/>
  <c r="Y102" i="6"/>
  <c r="U102" i="6"/>
  <c r="Q102" i="6"/>
  <c r="M102" i="6"/>
  <c r="I102" i="6"/>
  <c r="AF101" i="6"/>
  <c r="AA101" i="6"/>
  <c r="V101" i="6"/>
  <c r="P101" i="6"/>
  <c r="K101" i="6"/>
  <c r="AA100" i="6"/>
  <c r="V100" i="6"/>
  <c r="Q100" i="6"/>
  <c r="K100" i="6"/>
  <c r="AB99" i="6"/>
  <c r="V99" i="6"/>
  <c r="Q99" i="6"/>
  <c r="L99" i="6"/>
  <c r="AC98" i="6"/>
  <c r="Y98" i="6"/>
  <c r="U98" i="6"/>
  <c r="Q98" i="6"/>
  <c r="M98" i="6"/>
  <c r="I98" i="6"/>
  <c r="AF97" i="6"/>
  <c r="AA97" i="6"/>
  <c r="V97" i="6"/>
  <c r="P97" i="6"/>
  <c r="K97" i="6"/>
  <c r="AA96" i="6"/>
  <c r="V96" i="6"/>
  <c r="Q96" i="6"/>
  <c r="K96" i="6"/>
  <c r="AB95" i="6"/>
  <c r="V95" i="6"/>
  <c r="Q95" i="6"/>
  <c r="L95" i="6"/>
  <c r="AC94" i="6"/>
  <c r="Y94" i="6"/>
  <c r="U94" i="6"/>
  <c r="Q94" i="6"/>
  <c r="M94" i="6"/>
  <c r="I94" i="6"/>
  <c r="AF93" i="6"/>
  <c r="AA93" i="6"/>
  <c r="V93" i="6"/>
  <c r="P93" i="6"/>
  <c r="K93" i="6"/>
  <c r="M92" i="6"/>
  <c r="U91" i="6"/>
  <c r="H91" i="6"/>
  <c r="AF102" i="6"/>
  <c r="AB102" i="6"/>
  <c r="X102" i="6"/>
  <c r="T102" i="6"/>
  <c r="P102" i="6"/>
  <c r="L102" i="6"/>
  <c r="H102" i="6"/>
  <c r="AE101" i="6"/>
  <c r="Z101" i="6"/>
  <c r="T101" i="6"/>
  <c r="O101" i="6"/>
  <c r="J101" i="6"/>
  <c r="AE100" i="6"/>
  <c r="Z100" i="6"/>
  <c r="U100" i="6"/>
  <c r="O100" i="6"/>
  <c r="AF99" i="6"/>
  <c r="Z99" i="6"/>
  <c r="U99" i="6"/>
  <c r="P99" i="6"/>
  <c r="J99" i="6"/>
  <c r="AF98" i="6"/>
  <c r="AB98" i="6"/>
  <c r="X98" i="6"/>
  <c r="T98" i="6"/>
  <c r="P98" i="6"/>
  <c r="L98" i="6"/>
  <c r="H98" i="6"/>
  <c r="AE97" i="6"/>
  <c r="Z97" i="6"/>
  <c r="T97" i="6"/>
  <c r="O97" i="6"/>
  <c r="J97" i="6"/>
  <c r="AE96" i="6"/>
  <c r="Z96" i="6"/>
  <c r="U96" i="6"/>
  <c r="O96" i="6"/>
  <c r="J96" i="6"/>
  <c r="AF95" i="6"/>
  <c r="Z95" i="6"/>
  <c r="U95" i="6"/>
  <c r="P95" i="6"/>
  <c r="J95" i="6"/>
  <c r="AF94" i="6"/>
  <c r="AB94" i="6"/>
  <c r="X94" i="6"/>
  <c r="T94" i="6"/>
  <c r="P94" i="6"/>
  <c r="L94" i="6"/>
  <c r="H94" i="6"/>
  <c r="AE93" i="6"/>
  <c r="Z93" i="6"/>
  <c r="T93" i="6"/>
  <c r="O93" i="6"/>
  <c r="J93" i="6"/>
  <c r="AC92" i="6"/>
  <c r="R91" i="6"/>
  <c r="AD90" i="6"/>
  <c r="AE102" i="6"/>
  <c r="AA102" i="6"/>
  <c r="W102" i="6"/>
  <c r="S102" i="6"/>
  <c r="O102" i="6"/>
  <c r="K102" i="6"/>
  <c r="G102" i="6"/>
  <c r="AD101" i="6"/>
  <c r="X101" i="6"/>
  <c r="S101" i="6"/>
  <c r="N101" i="6"/>
  <c r="H101" i="6"/>
  <c r="AD100" i="6"/>
  <c r="Y100" i="6"/>
  <c r="S100" i="6"/>
  <c r="N100" i="6"/>
  <c r="I100" i="6"/>
  <c r="Y99" i="6"/>
  <c r="T99" i="6"/>
  <c r="N99" i="6"/>
  <c r="I99" i="6"/>
  <c r="AE98" i="6"/>
  <c r="AA98" i="6"/>
  <c r="W98" i="6"/>
  <c r="S98" i="6"/>
  <c r="O98" i="6"/>
  <c r="K98" i="6"/>
  <c r="G98" i="6"/>
  <c r="AD97" i="6"/>
  <c r="X97" i="6"/>
  <c r="S97" i="6"/>
  <c r="N97" i="6"/>
  <c r="H97" i="6"/>
  <c r="AD96" i="6"/>
  <c r="Y96" i="6"/>
  <c r="S96" i="6"/>
  <c r="N96" i="6"/>
  <c r="I96" i="6"/>
  <c r="AD95" i="6"/>
  <c r="Y95" i="6"/>
  <c r="T95" i="6"/>
  <c r="N95" i="6"/>
  <c r="I95" i="6"/>
  <c r="AE94" i="6"/>
  <c r="AA94" i="6"/>
  <c r="W94" i="6"/>
  <c r="S94" i="6"/>
  <c r="O94" i="6"/>
  <c r="K94" i="6"/>
  <c r="G94" i="6"/>
  <c r="AD93" i="6"/>
  <c r="X93" i="6"/>
  <c r="S93" i="6"/>
  <c r="N93" i="6"/>
  <c r="H93" i="6"/>
  <c r="W92" i="6"/>
  <c r="AB91" i="6"/>
  <c r="M91" i="6"/>
  <c r="AC90" i="6"/>
  <c r="AD102" i="6"/>
  <c r="Z102" i="6"/>
  <c r="R102" i="6"/>
  <c r="N102" i="6"/>
  <c r="J102" i="6"/>
  <c r="AB101" i="6"/>
  <c r="W101" i="6"/>
  <c r="R101" i="6"/>
  <c r="L101" i="6"/>
  <c r="G101" i="6"/>
  <c r="AC100" i="6"/>
  <c r="W100" i="6"/>
  <c r="R100" i="6"/>
  <c r="M100" i="6"/>
  <c r="G100" i="6"/>
  <c r="AC99" i="6"/>
  <c r="X99" i="6"/>
  <c r="R99" i="6"/>
  <c r="M99" i="6"/>
  <c r="H99" i="6"/>
  <c r="AD98" i="6"/>
  <c r="Z98" i="6"/>
  <c r="V98" i="6"/>
  <c r="R98" i="6"/>
  <c r="N98" i="6"/>
  <c r="J98" i="6"/>
  <c r="AB97" i="6"/>
  <c r="W97" i="6"/>
  <c r="R97" i="6"/>
  <c r="L97" i="6"/>
  <c r="G97" i="6"/>
  <c r="AC96" i="6"/>
  <c r="W96" i="6"/>
  <c r="R96" i="6"/>
  <c r="M96" i="6"/>
  <c r="G96" i="6"/>
  <c r="AC95" i="6"/>
  <c r="X95" i="6"/>
  <c r="R95" i="6"/>
  <c r="M95" i="6"/>
  <c r="H95" i="6"/>
  <c r="AD94" i="6"/>
  <c r="Z94" i="6"/>
  <c r="V94" i="6"/>
  <c r="R94" i="6"/>
  <c r="N94" i="6"/>
  <c r="J94" i="6"/>
  <c r="AB93" i="6"/>
  <c r="W93" i="6"/>
  <c r="R93" i="6"/>
  <c r="L93" i="6"/>
  <c r="G93" i="6"/>
  <c r="R92" i="6"/>
  <c r="Z91" i="6"/>
  <c r="L91" i="6"/>
  <c r="Y90" i="6"/>
  <c r="H87" i="6"/>
  <c r="G81" i="6"/>
  <c r="I76" i="6"/>
  <c r="K73" i="6"/>
  <c r="G89" i="6"/>
  <c r="H77" i="6"/>
  <c r="G84" i="6"/>
  <c r="I79" i="6"/>
  <c r="L71" i="6"/>
  <c r="Y44" i="6"/>
  <c r="M42" i="6"/>
  <c r="G85" i="6"/>
  <c r="I80" i="6"/>
  <c r="I75" i="6"/>
  <c r="J48" i="6"/>
  <c r="AE14" i="6"/>
  <c r="AE24" i="6"/>
  <c r="AE28" i="6"/>
  <c r="AE5" i="6"/>
  <c r="AE6" i="6"/>
  <c r="AE20" i="6"/>
  <c r="AE32" i="6"/>
  <c r="AE34" i="6"/>
  <c r="AE40" i="6"/>
  <c r="AE10" i="6"/>
  <c r="AE38" i="6"/>
  <c r="AE42" i="6"/>
  <c r="AA9" i="6"/>
  <c r="AA10" i="6"/>
  <c r="AA20" i="6"/>
  <c r="AA30" i="6"/>
  <c r="AA13" i="6"/>
  <c r="AA14" i="6"/>
  <c r="AA16" i="6"/>
  <c r="AA19" i="6"/>
  <c r="AA22" i="6"/>
  <c r="AA26" i="6"/>
  <c r="AA37" i="6"/>
  <c r="AA38" i="6"/>
  <c r="AA42" i="6"/>
  <c r="AA12" i="6"/>
  <c r="AA24" i="6"/>
  <c r="AA27" i="6"/>
  <c r="AA31" i="6"/>
  <c r="AA32" i="6"/>
  <c r="AA18" i="6"/>
  <c r="AA28" i="6"/>
  <c r="AA34" i="6"/>
  <c r="AA36" i="6"/>
  <c r="AA5" i="6"/>
  <c r="AA6" i="6"/>
  <c r="AA23" i="6"/>
  <c r="AA40" i="6"/>
  <c r="W13" i="6"/>
  <c r="W14" i="6"/>
  <c r="W22" i="6"/>
  <c r="W24" i="6"/>
  <c r="W28" i="6"/>
  <c r="W30" i="6"/>
  <c r="W4" i="6"/>
  <c r="W10" i="6"/>
  <c r="W12" i="6"/>
  <c r="W36" i="6"/>
  <c r="W20" i="6"/>
  <c r="W38" i="6"/>
  <c r="W5" i="6"/>
  <c r="W6" i="6"/>
  <c r="W23" i="6"/>
  <c r="W32" i="6"/>
  <c r="W37" i="6"/>
  <c r="W31" i="6"/>
  <c r="S6" i="6"/>
  <c r="S12" i="6"/>
  <c r="S16" i="6"/>
  <c r="S20" i="6"/>
  <c r="S23" i="6"/>
  <c r="S14" i="6"/>
  <c r="S30" i="6"/>
  <c r="S5" i="6"/>
  <c r="S13" i="6"/>
  <c r="S37" i="6"/>
  <c r="S24" i="6"/>
  <c r="S31" i="6"/>
  <c r="S38" i="6"/>
  <c r="S10" i="6"/>
  <c r="S22" i="6"/>
  <c r="S28" i="6"/>
  <c r="S32" i="6"/>
  <c r="S35" i="6"/>
  <c r="S36" i="6"/>
  <c r="S44" i="6"/>
  <c r="O24" i="6"/>
  <c r="O28" i="6"/>
  <c r="O9" i="6"/>
  <c r="O14" i="6"/>
  <c r="O5" i="6"/>
  <c r="O32" i="6"/>
  <c r="O41" i="6"/>
  <c r="O34" i="6"/>
  <c r="O35" i="6"/>
  <c r="O10" i="6"/>
  <c r="O20" i="6"/>
  <c r="O40" i="6"/>
  <c r="O6" i="6"/>
  <c r="O16" i="6"/>
  <c r="O38" i="6"/>
  <c r="O42" i="6"/>
  <c r="K13" i="6"/>
  <c r="K14" i="6"/>
  <c r="K20" i="6"/>
  <c r="K27" i="6"/>
  <c r="K10" i="6"/>
  <c r="K12" i="6"/>
  <c r="K16" i="6"/>
  <c r="K19" i="6"/>
  <c r="K23" i="6"/>
  <c r="K28" i="6"/>
  <c r="K35" i="6"/>
  <c r="K37" i="6"/>
  <c r="K38" i="6"/>
  <c r="K42" i="6"/>
  <c r="K18" i="6"/>
  <c r="K22" i="6"/>
  <c r="K32" i="6"/>
  <c r="K40" i="6"/>
  <c r="K6" i="6"/>
  <c r="K30" i="6"/>
  <c r="K31" i="6"/>
  <c r="K36" i="6"/>
  <c r="K5" i="6"/>
  <c r="K9" i="6"/>
  <c r="K24" i="6"/>
  <c r="K41" i="6"/>
  <c r="G4" i="6"/>
  <c r="G12" i="6"/>
  <c r="G13" i="6"/>
  <c r="G14" i="6"/>
  <c r="G24" i="6"/>
  <c r="G28" i="6"/>
  <c r="G22" i="6"/>
  <c r="G31" i="6"/>
  <c r="G36" i="6"/>
  <c r="G30" i="6"/>
  <c r="G38" i="6"/>
  <c r="G5" i="6"/>
  <c r="G32" i="6"/>
  <c r="G37" i="6"/>
  <c r="G10" i="6"/>
  <c r="G20" i="6"/>
  <c r="G23" i="6"/>
  <c r="J65" i="6"/>
  <c r="J63" i="6"/>
  <c r="AC12" i="6"/>
  <c r="AC29" i="6"/>
  <c r="AC10" i="6"/>
  <c r="AC11" i="6"/>
  <c r="AC20" i="6"/>
  <c r="AC35" i="6"/>
  <c r="AC22" i="6"/>
  <c r="AC21" i="6"/>
  <c r="AC24" i="6"/>
  <c r="AC30" i="6"/>
  <c r="AC38" i="6"/>
  <c r="AC28" i="6"/>
  <c r="AC32" i="6"/>
  <c r="AC36" i="6"/>
  <c r="AC44" i="6"/>
  <c r="Y11" i="6"/>
  <c r="Y24" i="6"/>
  <c r="Y28" i="6"/>
  <c r="Y12" i="6"/>
  <c r="Y29" i="6"/>
  <c r="Y22" i="6"/>
  <c r="Y32" i="6"/>
  <c r="Y10" i="6"/>
  <c r="Y21" i="6"/>
  <c r="Y30" i="6"/>
  <c r="Y34" i="6"/>
  <c r="Y36" i="6"/>
  <c r="Y20" i="6"/>
  <c r="Y35" i="6"/>
  <c r="Y15" i="6"/>
  <c r="Y38" i="6"/>
  <c r="Y42" i="6"/>
  <c r="Y43" i="6"/>
  <c r="U15" i="6"/>
  <c r="U20" i="6"/>
  <c r="U6" i="6"/>
  <c r="U16" i="6"/>
  <c r="U28" i="6"/>
  <c r="U33" i="6"/>
  <c r="U38" i="6"/>
  <c r="U40" i="6"/>
  <c r="U42" i="6"/>
  <c r="U14" i="6"/>
  <c r="U32" i="6"/>
  <c r="U39" i="6"/>
  <c r="U24" i="6"/>
  <c r="U34" i="6"/>
  <c r="Q7" i="6"/>
  <c r="Q14" i="6"/>
  <c r="Q18" i="6"/>
  <c r="Q21" i="6"/>
  <c r="Q22" i="6"/>
  <c r="Q24" i="6"/>
  <c r="Q28" i="6"/>
  <c r="Q6" i="6"/>
  <c r="Q29" i="6"/>
  <c r="Q8" i="6"/>
  <c r="Q36" i="6"/>
  <c r="Q38" i="6"/>
  <c r="Q39" i="6"/>
  <c r="Q15" i="6"/>
  <c r="Q17" i="6"/>
  <c r="Q32" i="6"/>
  <c r="Q34" i="6"/>
  <c r="Q20" i="6"/>
  <c r="Q30" i="6"/>
  <c r="Q40" i="6"/>
  <c r="Q43" i="6"/>
  <c r="M10" i="6"/>
  <c r="M22" i="6"/>
  <c r="M20" i="6"/>
  <c r="M29" i="6"/>
  <c r="M30" i="6"/>
  <c r="M24" i="6"/>
  <c r="M28" i="6"/>
  <c r="M11" i="6"/>
  <c r="M38" i="6"/>
  <c r="M12" i="6"/>
  <c r="M21" i="6"/>
  <c r="M32" i="6"/>
  <c r="M36" i="6"/>
  <c r="M44" i="6"/>
  <c r="I24" i="6"/>
  <c r="I28" i="6"/>
  <c r="I29" i="6"/>
  <c r="I30" i="6"/>
  <c r="I22" i="6"/>
  <c r="I10" i="6"/>
  <c r="I20" i="6"/>
  <c r="I32" i="6"/>
  <c r="I11" i="6"/>
  <c r="I36" i="6"/>
  <c r="I12" i="6"/>
  <c r="I16" i="6"/>
  <c r="I21" i="6"/>
  <c r="I34" i="6"/>
  <c r="I38" i="6"/>
  <c r="I42" i="6"/>
  <c r="I43" i="6"/>
  <c r="J49" i="6"/>
  <c r="AC43" i="6"/>
  <c r="AC42" i="6"/>
  <c r="S42" i="6"/>
  <c r="AA41" i="6"/>
  <c r="AF5" i="6"/>
  <c r="AF6" i="6"/>
  <c r="AF10" i="6"/>
  <c r="AF13" i="6"/>
  <c r="AF20" i="6"/>
  <c r="AF23" i="6"/>
  <c r="AF27" i="6"/>
  <c r="AB25" i="6"/>
  <c r="AB5" i="6"/>
  <c r="AB6" i="6"/>
  <c r="AB15" i="6"/>
  <c r="AB21" i="6"/>
  <c r="AB23" i="6"/>
  <c r="AB24" i="6"/>
  <c r="AB28" i="6"/>
  <c r="X5" i="6"/>
  <c r="X6" i="6"/>
  <c r="X21" i="6"/>
  <c r="X23" i="6"/>
  <c r="X10" i="6"/>
  <c r="X20" i="6"/>
  <c r="T10" i="6"/>
  <c r="T24" i="6"/>
  <c r="T28" i="6"/>
  <c r="T29" i="6"/>
  <c r="T5" i="6"/>
  <c r="T11" i="6"/>
  <c r="T14" i="6"/>
  <c r="P5" i="6"/>
  <c r="P20" i="6"/>
  <c r="P6" i="6"/>
  <c r="P10" i="6"/>
  <c r="P13" i="6"/>
  <c r="L6" i="6"/>
  <c r="L11" i="6"/>
  <c r="L17" i="6"/>
  <c r="L21" i="6"/>
  <c r="L23" i="6"/>
  <c r="L5" i="6"/>
  <c r="L7" i="6"/>
  <c r="L24" i="6"/>
  <c r="L28" i="6"/>
  <c r="H5" i="6"/>
  <c r="H10" i="6"/>
  <c r="H6" i="6"/>
  <c r="H11" i="6"/>
  <c r="H20" i="6"/>
  <c r="H21" i="6"/>
  <c r="H23" i="6"/>
  <c r="I33" i="6"/>
  <c r="O13" i="6"/>
  <c r="U7" i="6"/>
  <c r="G6" i="6"/>
  <c r="V17" i="6"/>
  <c r="V27" i="6"/>
  <c r="R30" i="6"/>
  <c r="O31" i="6"/>
  <c r="I15" i="6"/>
  <c r="O23" i="6"/>
  <c r="Q16" i="6"/>
  <c r="T9" i="6"/>
  <c r="H92" i="6"/>
  <c r="L92" i="6"/>
  <c r="P92" i="6"/>
  <c r="T92" i="6"/>
  <c r="X92" i="6"/>
  <c r="AB92" i="6"/>
  <c r="AF92" i="6"/>
  <c r="I92" i="6"/>
  <c r="I101" i="6"/>
  <c r="M101" i="6"/>
  <c r="Q101" i="6"/>
  <c r="U101" i="6"/>
  <c r="Y101" i="6"/>
  <c r="AC101" i="6"/>
  <c r="H100" i="6"/>
  <c r="L100" i="6"/>
  <c r="P100" i="6"/>
  <c r="T100" i="6"/>
  <c r="X100" i="6"/>
  <c r="AB100" i="6"/>
  <c r="AF100" i="6"/>
  <c r="G99" i="6"/>
  <c r="K99" i="6"/>
  <c r="O99" i="6"/>
  <c r="S99" i="6"/>
  <c r="W99" i="6"/>
  <c r="AA99" i="6"/>
  <c r="AE99" i="6"/>
  <c r="I97" i="6"/>
  <c r="M97" i="6"/>
  <c r="Q97" i="6"/>
  <c r="U97" i="6"/>
  <c r="Y97" i="6"/>
  <c r="AC97" i="6"/>
  <c r="H96" i="6"/>
  <c r="L96" i="6"/>
  <c r="P96" i="6"/>
  <c r="T96" i="6"/>
  <c r="X96" i="6"/>
  <c r="AB96" i="6"/>
  <c r="AF96" i="6"/>
  <c r="G95" i="6"/>
  <c r="K95" i="6"/>
  <c r="O95" i="6"/>
  <c r="S95" i="6"/>
  <c r="W95" i="6"/>
  <c r="AA95" i="6"/>
  <c r="AE95" i="6"/>
  <c r="I93" i="6"/>
  <c r="M93" i="6"/>
  <c r="Q93" i="6"/>
  <c r="U93" i="6"/>
  <c r="Y93" i="6"/>
  <c r="AC93" i="6"/>
  <c r="AA92" i="6"/>
  <c r="V92" i="6"/>
  <c r="Q92" i="6"/>
  <c r="K92" i="6"/>
  <c r="AF91" i="6"/>
  <c r="X91" i="6"/>
  <c r="Q91" i="6"/>
  <c r="J91" i="6"/>
  <c r="AB89" i="6"/>
  <c r="V89" i="6"/>
  <c r="O89" i="6"/>
  <c r="H88" i="6"/>
  <c r="L88" i="6"/>
  <c r="P88" i="6"/>
  <c r="T88" i="6"/>
  <c r="X88" i="6"/>
  <c r="AB88" i="6"/>
  <c r="AF88" i="6"/>
  <c r="I88" i="6"/>
  <c r="N88" i="6"/>
  <c r="S88" i="6"/>
  <c r="Y88" i="6"/>
  <c r="AD88" i="6"/>
  <c r="Z87" i="6"/>
  <c r="R87" i="6"/>
  <c r="L87" i="6"/>
  <c r="AE85" i="6"/>
  <c r="W85" i="6"/>
  <c r="P85" i="6"/>
  <c r="J85" i="6"/>
  <c r="AC84" i="6"/>
  <c r="V84" i="6"/>
  <c r="O84" i="6"/>
  <c r="G83" i="6"/>
  <c r="K83" i="6"/>
  <c r="O83" i="6"/>
  <c r="S83" i="6"/>
  <c r="W83" i="6"/>
  <c r="AA83" i="6"/>
  <c r="AE83" i="6"/>
  <c r="I83" i="6"/>
  <c r="N83" i="6"/>
  <c r="T83" i="6"/>
  <c r="Y83" i="6"/>
  <c r="AD83" i="6"/>
  <c r="AF81" i="6"/>
  <c r="Z81" i="6"/>
  <c r="R81" i="6"/>
  <c r="K81" i="6"/>
  <c r="AE92" i="6"/>
  <c r="Z92" i="6"/>
  <c r="U92" i="6"/>
  <c r="O92" i="6"/>
  <c r="J92" i="6"/>
  <c r="AC91" i="6"/>
  <c r="V91" i="6"/>
  <c r="P91" i="6"/>
  <c r="I89" i="6"/>
  <c r="M89" i="6"/>
  <c r="Q89" i="6"/>
  <c r="U89" i="6"/>
  <c r="Y89" i="6"/>
  <c r="AC89" i="6"/>
  <c r="H89" i="6"/>
  <c r="N89" i="6"/>
  <c r="S89" i="6"/>
  <c r="X89" i="6"/>
  <c r="AD89" i="6"/>
  <c r="AF87" i="6"/>
  <c r="X87" i="6"/>
  <c r="Q87" i="6"/>
  <c r="J87" i="6"/>
  <c r="AB85" i="6"/>
  <c r="V85" i="6"/>
  <c r="O85" i="6"/>
  <c r="H84" i="6"/>
  <c r="L84" i="6"/>
  <c r="P84" i="6"/>
  <c r="T84" i="6"/>
  <c r="X84" i="6"/>
  <c r="AB84" i="6"/>
  <c r="AF84" i="6"/>
  <c r="I84" i="6"/>
  <c r="N84" i="6"/>
  <c r="S84" i="6"/>
  <c r="Y84" i="6"/>
  <c r="AD84" i="6"/>
  <c r="AE81" i="6"/>
  <c r="W81" i="6"/>
  <c r="P81" i="6"/>
  <c r="J81" i="6"/>
  <c r="AD92" i="6"/>
  <c r="Y92" i="6"/>
  <c r="S92" i="6"/>
  <c r="N92" i="6"/>
  <c r="G92" i="6"/>
  <c r="G91" i="6"/>
  <c r="K91" i="6"/>
  <c r="O91" i="6"/>
  <c r="S91" i="6"/>
  <c r="W91" i="6"/>
  <c r="AA91" i="6"/>
  <c r="AE91" i="6"/>
  <c r="I91" i="6"/>
  <c r="N91" i="6"/>
  <c r="T91" i="6"/>
  <c r="Y91" i="6"/>
  <c r="AD91" i="6"/>
  <c r="AC87" i="6"/>
  <c r="V87" i="6"/>
  <c r="P87" i="6"/>
  <c r="I85" i="6"/>
  <c r="M85" i="6"/>
  <c r="Q85" i="6"/>
  <c r="U85" i="6"/>
  <c r="Y85" i="6"/>
  <c r="AC85" i="6"/>
  <c r="H85" i="6"/>
  <c r="N85" i="6"/>
  <c r="S85" i="6"/>
  <c r="X85" i="6"/>
  <c r="AD85" i="6"/>
  <c r="AB81" i="6"/>
  <c r="V81" i="6"/>
  <c r="O81" i="6"/>
  <c r="H64" i="6"/>
  <c r="L64" i="6"/>
  <c r="P64" i="6"/>
  <c r="T64" i="6"/>
  <c r="X64" i="6"/>
  <c r="AB64" i="6"/>
  <c r="AF64" i="6"/>
  <c r="G64" i="6"/>
  <c r="M64" i="6"/>
  <c r="W64" i="6"/>
  <c r="AC64" i="6"/>
  <c r="N64" i="6"/>
  <c r="AD64" i="6"/>
  <c r="I64" i="6"/>
  <c r="S64" i="6"/>
  <c r="Y64" i="6"/>
  <c r="J64" i="6"/>
  <c r="U64" i="6"/>
  <c r="AE64" i="6"/>
  <c r="K64" i="6"/>
  <c r="V64" i="6"/>
  <c r="O64" i="6"/>
  <c r="Z64" i="6"/>
  <c r="G87" i="6"/>
  <c r="K87" i="6"/>
  <c r="O87" i="6"/>
  <c r="S87" i="6"/>
  <c r="W87" i="6"/>
  <c r="AA87" i="6"/>
  <c r="AE87" i="6"/>
  <c r="I87" i="6"/>
  <c r="N87" i="6"/>
  <c r="T87" i="6"/>
  <c r="Y87" i="6"/>
  <c r="AD87" i="6"/>
  <c r="I81" i="6"/>
  <c r="M81" i="6"/>
  <c r="Q81" i="6"/>
  <c r="U81" i="6"/>
  <c r="Y81" i="6"/>
  <c r="AC81" i="6"/>
  <c r="H81" i="6"/>
  <c r="N81" i="6"/>
  <c r="S81" i="6"/>
  <c r="X81" i="6"/>
  <c r="AD81" i="6"/>
  <c r="AD80" i="6"/>
  <c r="Y80" i="6"/>
  <c r="S80" i="6"/>
  <c r="N80" i="6"/>
  <c r="AD79" i="6"/>
  <c r="Y79" i="6"/>
  <c r="T79" i="6"/>
  <c r="N79" i="6"/>
  <c r="AD77" i="6"/>
  <c r="X77" i="6"/>
  <c r="S77" i="6"/>
  <c r="N77" i="6"/>
  <c r="AD76" i="6"/>
  <c r="Y76" i="6"/>
  <c r="S76" i="6"/>
  <c r="N76" i="6"/>
  <c r="AD75" i="6"/>
  <c r="Y75" i="6"/>
  <c r="T75" i="6"/>
  <c r="N75" i="6"/>
  <c r="AD73" i="6"/>
  <c r="V73" i="6"/>
  <c r="H72" i="6"/>
  <c r="L72" i="6"/>
  <c r="P72" i="6"/>
  <c r="T72" i="6"/>
  <c r="X72" i="6"/>
  <c r="AB72" i="6"/>
  <c r="AF72" i="6"/>
  <c r="G72" i="6"/>
  <c r="M72" i="6"/>
  <c r="W72" i="6"/>
  <c r="AC72" i="6"/>
  <c r="N72" i="6"/>
  <c r="Y72" i="6"/>
  <c r="I72" i="6"/>
  <c r="S72" i="6"/>
  <c r="AD72" i="6"/>
  <c r="V71" i="6"/>
  <c r="AE65" i="6"/>
  <c r="T65" i="6"/>
  <c r="AF63" i="6"/>
  <c r="U63" i="6"/>
  <c r="I57" i="6"/>
  <c r="M57" i="6"/>
  <c r="Q57" i="6"/>
  <c r="U57" i="6"/>
  <c r="Y57" i="6"/>
  <c r="AC57" i="6"/>
  <c r="G57" i="6"/>
  <c r="L57" i="6"/>
  <c r="W57" i="6"/>
  <c r="AB57" i="6"/>
  <c r="H57" i="6"/>
  <c r="N57" i="6"/>
  <c r="S57" i="6"/>
  <c r="X57" i="6"/>
  <c r="AD57" i="6"/>
  <c r="G55" i="6"/>
  <c r="K55" i="6"/>
  <c r="O55" i="6"/>
  <c r="S55" i="6"/>
  <c r="W55" i="6"/>
  <c r="AA55" i="6"/>
  <c r="AE55" i="6"/>
  <c r="H55" i="6"/>
  <c r="M55" i="6"/>
  <c r="X55" i="6"/>
  <c r="AC55" i="6"/>
  <c r="I55" i="6"/>
  <c r="N55" i="6"/>
  <c r="T55" i="6"/>
  <c r="Y55" i="6"/>
  <c r="AD55" i="6"/>
  <c r="Z49" i="6"/>
  <c r="O49" i="6"/>
  <c r="AE48" i="6"/>
  <c r="U48" i="6"/>
  <c r="I65" i="6"/>
  <c r="M65" i="6"/>
  <c r="Q65" i="6"/>
  <c r="U65" i="6"/>
  <c r="Y65" i="6"/>
  <c r="AC65" i="6"/>
  <c r="G65" i="6"/>
  <c r="L65" i="6"/>
  <c r="W65" i="6"/>
  <c r="AB65" i="6"/>
  <c r="N65" i="6"/>
  <c r="S65" i="6"/>
  <c r="AD65" i="6"/>
  <c r="H65" i="6"/>
  <c r="X65" i="6"/>
  <c r="G63" i="6"/>
  <c r="K63" i="6"/>
  <c r="O63" i="6"/>
  <c r="S63" i="6"/>
  <c r="W63" i="6"/>
  <c r="AA63" i="6"/>
  <c r="AE63" i="6"/>
  <c r="H63" i="6"/>
  <c r="M63" i="6"/>
  <c r="X63" i="6"/>
  <c r="AC63" i="6"/>
  <c r="I63" i="6"/>
  <c r="N63" i="6"/>
  <c r="T63" i="6"/>
  <c r="Y63" i="6"/>
  <c r="AD63" i="6"/>
  <c r="AF49" i="6"/>
  <c r="V49" i="6"/>
  <c r="K49" i="6"/>
  <c r="H48" i="6"/>
  <c r="L48" i="6"/>
  <c r="P48" i="6"/>
  <c r="T48" i="6"/>
  <c r="X48" i="6"/>
  <c r="AB48" i="6"/>
  <c r="AF48" i="6"/>
  <c r="G48" i="6"/>
  <c r="M48" i="6"/>
  <c r="W48" i="6"/>
  <c r="AC48" i="6"/>
  <c r="I48" i="6"/>
  <c r="N48" i="6"/>
  <c r="S48" i="6"/>
  <c r="Y48" i="6"/>
  <c r="AD48" i="6"/>
  <c r="H80" i="6"/>
  <c r="L80" i="6"/>
  <c r="P80" i="6"/>
  <c r="T80" i="6"/>
  <c r="X80" i="6"/>
  <c r="AB80" i="6"/>
  <c r="AF80" i="6"/>
  <c r="G79" i="6"/>
  <c r="K79" i="6"/>
  <c r="O79" i="6"/>
  <c r="S79" i="6"/>
  <c r="W79" i="6"/>
  <c r="AA79" i="6"/>
  <c r="AE79" i="6"/>
  <c r="I77" i="6"/>
  <c r="M77" i="6"/>
  <c r="Q77" i="6"/>
  <c r="U77" i="6"/>
  <c r="Y77" i="6"/>
  <c r="AC77" i="6"/>
  <c r="H76" i="6"/>
  <c r="L76" i="6"/>
  <c r="P76" i="6"/>
  <c r="T76" i="6"/>
  <c r="X76" i="6"/>
  <c r="AB76" i="6"/>
  <c r="AF76" i="6"/>
  <c r="G75" i="6"/>
  <c r="K75" i="6"/>
  <c r="O75" i="6"/>
  <c r="S75" i="6"/>
  <c r="W75" i="6"/>
  <c r="AA75" i="6"/>
  <c r="AE75" i="6"/>
  <c r="I73" i="6"/>
  <c r="M73" i="6"/>
  <c r="Q73" i="6"/>
  <c r="U73" i="6"/>
  <c r="Y73" i="6"/>
  <c r="AC73" i="6"/>
  <c r="G73" i="6"/>
  <c r="L73" i="6"/>
  <c r="W73" i="6"/>
  <c r="AB73" i="6"/>
  <c r="H73" i="6"/>
  <c r="S73" i="6"/>
  <c r="N73" i="6"/>
  <c r="G71" i="6"/>
  <c r="K71" i="6"/>
  <c r="O71" i="6"/>
  <c r="S71" i="6"/>
  <c r="W71" i="6"/>
  <c r="AA71" i="6"/>
  <c r="AE71" i="6"/>
  <c r="H71" i="6"/>
  <c r="M71" i="6"/>
  <c r="X71" i="6"/>
  <c r="AC71" i="6"/>
  <c r="AD71" i="6"/>
  <c r="I71" i="6"/>
  <c r="N71" i="6"/>
  <c r="T71" i="6"/>
  <c r="Y71" i="6"/>
  <c r="Z65" i="6"/>
  <c r="O65" i="6"/>
  <c r="Z63" i="6"/>
  <c r="P63" i="6"/>
  <c r="AF57" i="6"/>
  <c r="V57" i="6"/>
  <c r="K57" i="6"/>
  <c r="H56" i="6"/>
  <c r="L56" i="6"/>
  <c r="P56" i="6"/>
  <c r="T56" i="6"/>
  <c r="X56" i="6"/>
  <c r="AB56" i="6"/>
  <c r="AF56" i="6"/>
  <c r="G56" i="6"/>
  <c r="M56" i="6"/>
  <c r="W56" i="6"/>
  <c r="AC56" i="6"/>
  <c r="I56" i="6"/>
  <c r="N56" i="6"/>
  <c r="S56" i="6"/>
  <c r="Y56" i="6"/>
  <c r="AD56" i="6"/>
  <c r="V55" i="6"/>
  <c r="L55" i="6"/>
  <c r="AE49" i="6"/>
  <c r="T49" i="6"/>
  <c r="Z48" i="6"/>
  <c r="O48" i="6"/>
  <c r="I49" i="6"/>
  <c r="M49" i="6"/>
  <c r="Q49" i="6"/>
  <c r="U49" i="6"/>
  <c r="Y49" i="6"/>
  <c r="AC49" i="6"/>
  <c r="G49" i="6"/>
  <c r="L49" i="6"/>
  <c r="W49" i="6"/>
  <c r="AB49" i="6"/>
  <c r="H49" i="6"/>
  <c r="N49" i="6"/>
  <c r="S49" i="6"/>
  <c r="X49" i="6"/>
  <c r="AD49" i="6"/>
  <c r="G47" i="6"/>
  <c r="K47" i="6"/>
  <c r="O47" i="6"/>
  <c r="S47" i="6"/>
  <c r="W47" i="6"/>
  <c r="AA47" i="6"/>
  <c r="AE47" i="6"/>
  <c r="I41" i="6"/>
  <c r="M41" i="6"/>
  <c r="Q41" i="6"/>
  <c r="U41" i="6"/>
  <c r="Y41" i="6"/>
  <c r="AC41" i="6"/>
  <c r="H40" i="6"/>
  <c r="L40" i="6"/>
  <c r="P40" i="6"/>
  <c r="T40" i="6"/>
  <c r="X40" i="6"/>
  <c r="AB40" i="6"/>
  <c r="AF40" i="6"/>
  <c r="G39" i="6"/>
  <c r="K39" i="6"/>
  <c r="O39" i="6"/>
  <c r="S39" i="6"/>
  <c r="W39" i="6"/>
  <c r="AA39" i="6"/>
  <c r="AE39" i="6"/>
  <c r="AD33" i="6"/>
  <c r="V33" i="6"/>
  <c r="P33" i="6"/>
  <c r="H26" i="6"/>
  <c r="L26" i="6"/>
  <c r="P26" i="6"/>
  <c r="T26" i="6"/>
  <c r="X26" i="6"/>
  <c r="AB26" i="6"/>
  <c r="AF26" i="6"/>
  <c r="G26" i="6"/>
  <c r="M26" i="6"/>
  <c r="W26" i="6"/>
  <c r="AC26" i="6"/>
  <c r="I26" i="6"/>
  <c r="S26" i="6"/>
  <c r="Y26" i="6"/>
  <c r="O26" i="6"/>
  <c r="U26" i="6"/>
  <c r="AE26" i="6"/>
  <c r="AD6" i="6"/>
  <c r="AD10" i="6"/>
  <c r="AD14" i="6"/>
  <c r="AD5" i="6"/>
  <c r="AD20" i="6"/>
  <c r="AD24" i="6"/>
  <c r="AD28" i="6"/>
  <c r="AD32" i="6"/>
  <c r="AD7" i="6"/>
  <c r="AD8" i="6"/>
  <c r="AD9" i="6"/>
  <c r="AD4" i="6"/>
  <c r="AD12" i="6"/>
  <c r="AD38" i="6"/>
  <c r="AD42" i="6"/>
  <c r="AD46" i="6"/>
  <c r="AD50" i="6"/>
  <c r="AD54" i="6"/>
  <c r="AD58" i="6"/>
  <c r="AD62" i="6"/>
  <c r="AD66" i="6"/>
  <c r="AD70" i="6"/>
  <c r="AD16" i="6"/>
  <c r="AD17" i="6"/>
  <c r="AD18" i="6"/>
  <c r="AD19" i="6"/>
  <c r="AD25" i="6"/>
  <c r="AD26" i="6"/>
  <c r="AD27" i="6"/>
  <c r="AD13" i="6"/>
  <c r="AD15" i="6"/>
  <c r="Z6" i="6"/>
  <c r="Z10" i="6"/>
  <c r="Z14" i="6"/>
  <c r="Z5" i="6"/>
  <c r="Z4" i="6"/>
  <c r="Z11" i="6"/>
  <c r="Z12" i="6"/>
  <c r="Z13" i="6"/>
  <c r="Z20" i="6"/>
  <c r="Z24" i="6"/>
  <c r="Z28" i="6"/>
  <c r="Z32" i="6"/>
  <c r="Z7" i="6"/>
  <c r="Z9" i="6"/>
  <c r="Z15" i="6"/>
  <c r="Z21" i="6"/>
  <c r="Z22" i="6"/>
  <c r="Z23" i="6"/>
  <c r="Z29" i="6"/>
  <c r="Z30" i="6"/>
  <c r="Z31" i="6"/>
  <c r="Z38" i="6"/>
  <c r="Z42" i="6"/>
  <c r="Z46" i="6"/>
  <c r="Z50" i="6"/>
  <c r="Z54" i="6"/>
  <c r="Z58" i="6"/>
  <c r="Z62" i="6"/>
  <c r="Z66" i="6"/>
  <c r="Z70" i="6"/>
  <c r="Z8" i="6"/>
  <c r="Z17" i="6"/>
  <c r="Z18" i="6"/>
  <c r="Z19" i="6"/>
  <c r="Z25" i="6"/>
  <c r="Z26" i="6"/>
  <c r="Z27" i="6"/>
  <c r="V6" i="6"/>
  <c r="V10" i="6"/>
  <c r="V14" i="6"/>
  <c r="V5" i="6"/>
  <c r="V20" i="6"/>
  <c r="V24" i="6"/>
  <c r="V28" i="6"/>
  <c r="V32" i="6"/>
  <c r="V11" i="6"/>
  <c r="V12" i="6"/>
  <c r="V13" i="6"/>
  <c r="V38" i="6"/>
  <c r="V42" i="6"/>
  <c r="V46" i="6"/>
  <c r="V50" i="6"/>
  <c r="V54" i="6"/>
  <c r="V58" i="6"/>
  <c r="V62" i="6"/>
  <c r="V66" i="6"/>
  <c r="V70" i="6"/>
  <c r="V74" i="6"/>
  <c r="V8" i="6"/>
  <c r="V16" i="6"/>
  <c r="V21" i="6"/>
  <c r="V22" i="6"/>
  <c r="V23" i="6"/>
  <c r="V29" i="6"/>
  <c r="V30" i="6"/>
  <c r="V31" i="6"/>
  <c r="V4" i="6"/>
  <c r="V15" i="6"/>
  <c r="R6" i="6"/>
  <c r="R10" i="6"/>
  <c r="R14" i="6"/>
  <c r="R5" i="6"/>
  <c r="R4" i="6"/>
  <c r="R7" i="6"/>
  <c r="R8" i="6"/>
  <c r="R9" i="6"/>
  <c r="R15" i="6"/>
  <c r="R16" i="6"/>
  <c r="R20" i="6"/>
  <c r="R24" i="6"/>
  <c r="R28" i="6"/>
  <c r="R32" i="6"/>
  <c r="R13" i="6"/>
  <c r="R17" i="6"/>
  <c r="R18" i="6"/>
  <c r="R19" i="6"/>
  <c r="R25" i="6"/>
  <c r="R26" i="6"/>
  <c r="R27" i="6"/>
  <c r="R33" i="6"/>
  <c r="R34" i="6"/>
  <c r="R35" i="6"/>
  <c r="R38" i="6"/>
  <c r="R42" i="6"/>
  <c r="R46" i="6"/>
  <c r="R50" i="6"/>
  <c r="R54" i="6"/>
  <c r="R58" i="6"/>
  <c r="R62" i="6"/>
  <c r="R66" i="6"/>
  <c r="R70" i="6"/>
  <c r="R74" i="6"/>
  <c r="R11" i="6"/>
  <c r="R12" i="6"/>
  <c r="R21" i="6"/>
  <c r="R22" i="6"/>
  <c r="R23" i="6"/>
  <c r="R29" i="6"/>
  <c r="N6" i="6"/>
  <c r="N10" i="6"/>
  <c r="N14" i="6"/>
  <c r="N5" i="6"/>
  <c r="N20" i="6"/>
  <c r="N24" i="6"/>
  <c r="N28" i="6"/>
  <c r="N32" i="6"/>
  <c r="N7" i="6"/>
  <c r="N8" i="6"/>
  <c r="N9" i="6"/>
  <c r="N4" i="6"/>
  <c r="N11" i="6"/>
  <c r="N16" i="6"/>
  <c r="N38" i="6"/>
  <c r="N42" i="6"/>
  <c r="N46" i="6"/>
  <c r="N50" i="6"/>
  <c r="N54" i="6"/>
  <c r="N58" i="6"/>
  <c r="N62" i="6"/>
  <c r="N66" i="6"/>
  <c r="N70" i="6"/>
  <c r="N74" i="6"/>
  <c r="N12" i="6"/>
  <c r="N15" i="6"/>
  <c r="N17" i="6"/>
  <c r="N18" i="6"/>
  <c r="N19" i="6"/>
  <c r="N25" i="6"/>
  <c r="N26" i="6"/>
  <c r="N27" i="6"/>
  <c r="N13" i="6"/>
  <c r="J6" i="6"/>
  <c r="J10" i="6"/>
  <c r="J14" i="6"/>
  <c r="J5" i="6"/>
  <c r="J4" i="6"/>
  <c r="J11" i="6"/>
  <c r="J12" i="6"/>
  <c r="J13" i="6"/>
  <c r="J20" i="6"/>
  <c r="J24" i="6"/>
  <c r="J28" i="6"/>
  <c r="J32" i="6"/>
  <c r="J8" i="6"/>
  <c r="J21" i="6"/>
  <c r="J22" i="6"/>
  <c r="J23" i="6"/>
  <c r="J29" i="6"/>
  <c r="J30" i="6"/>
  <c r="J31" i="6"/>
  <c r="J38" i="6"/>
  <c r="J42" i="6"/>
  <c r="J46" i="6"/>
  <c r="J50" i="6"/>
  <c r="J54" i="6"/>
  <c r="J58" i="6"/>
  <c r="J62" i="6"/>
  <c r="J66" i="6"/>
  <c r="J70" i="6"/>
  <c r="J74" i="6"/>
  <c r="J7" i="6"/>
  <c r="J9" i="6"/>
  <c r="J16" i="6"/>
  <c r="J17" i="6"/>
  <c r="J18" i="6"/>
  <c r="J19" i="6"/>
  <c r="J25" i="6"/>
  <c r="J26" i="6"/>
  <c r="J27" i="6"/>
  <c r="G33" i="6"/>
  <c r="K33" i="6"/>
  <c r="O33" i="6"/>
  <c r="S33" i="6"/>
  <c r="W33" i="6"/>
  <c r="AA33" i="6"/>
  <c r="AE33" i="6"/>
  <c r="H33" i="6"/>
  <c r="M33" i="6"/>
  <c r="X33" i="6"/>
  <c r="AC33" i="6"/>
  <c r="V26" i="6"/>
  <c r="G25" i="6"/>
  <c r="K25" i="6"/>
  <c r="O25" i="6"/>
  <c r="S25" i="6"/>
  <c r="W25" i="6"/>
  <c r="AA25" i="6"/>
  <c r="AE25" i="6"/>
  <c r="H25" i="6"/>
  <c r="M25" i="6"/>
  <c r="X25" i="6"/>
  <c r="AC25" i="6"/>
  <c r="I25" i="6"/>
  <c r="T25" i="6"/>
  <c r="Y25" i="6"/>
  <c r="P25" i="6"/>
  <c r="U25" i="6"/>
  <c r="AF25" i="6"/>
  <c r="AD22" i="6"/>
  <c r="N21" i="6"/>
  <c r="G19" i="6"/>
  <c r="L19" i="6"/>
  <c r="W19" i="6"/>
  <c r="AB19" i="6"/>
  <c r="H19" i="6"/>
  <c r="S19" i="6"/>
  <c r="X19" i="6"/>
  <c r="O19" i="6"/>
  <c r="T19" i="6"/>
  <c r="AE19" i="6"/>
  <c r="Z16" i="6"/>
  <c r="J15" i="6"/>
  <c r="H8" i="6"/>
  <c r="L8" i="6"/>
  <c r="P8" i="6"/>
  <c r="T8" i="6"/>
  <c r="X8" i="6"/>
  <c r="AB8" i="6"/>
  <c r="AF8" i="6"/>
  <c r="G8" i="6"/>
  <c r="W8" i="6"/>
  <c r="S8" i="6"/>
  <c r="U8" i="6"/>
  <c r="AE8" i="6"/>
  <c r="K8" i="6"/>
  <c r="O8" i="6"/>
  <c r="I61" i="6"/>
  <c r="M61" i="6"/>
  <c r="Q61" i="6"/>
  <c r="U61" i="6"/>
  <c r="Y61" i="6"/>
  <c r="AC61" i="6"/>
  <c r="H60" i="6"/>
  <c r="L60" i="6"/>
  <c r="P60" i="6"/>
  <c r="T60" i="6"/>
  <c r="X60" i="6"/>
  <c r="AB60" i="6"/>
  <c r="AF60" i="6"/>
  <c r="I53" i="6"/>
  <c r="M53" i="6"/>
  <c r="Q53" i="6"/>
  <c r="U53" i="6"/>
  <c r="Y53" i="6"/>
  <c r="AC53" i="6"/>
  <c r="H52" i="6"/>
  <c r="L52" i="6"/>
  <c r="P52" i="6"/>
  <c r="T52" i="6"/>
  <c r="X52" i="6"/>
  <c r="AB52" i="6"/>
  <c r="AF52" i="6"/>
  <c r="G51" i="6"/>
  <c r="K51" i="6"/>
  <c r="O51" i="6"/>
  <c r="S51" i="6"/>
  <c r="W51" i="6"/>
  <c r="AA51" i="6"/>
  <c r="AE51" i="6"/>
  <c r="AD47" i="6"/>
  <c r="Y47" i="6"/>
  <c r="T47" i="6"/>
  <c r="N47" i="6"/>
  <c r="I47" i="6"/>
  <c r="I45" i="6"/>
  <c r="M45" i="6"/>
  <c r="Q45" i="6"/>
  <c r="U45" i="6"/>
  <c r="Y45" i="6"/>
  <c r="AC45" i="6"/>
  <c r="V44" i="6"/>
  <c r="H44" i="6"/>
  <c r="L44" i="6"/>
  <c r="P44" i="6"/>
  <c r="T44" i="6"/>
  <c r="X44" i="6"/>
  <c r="AB44" i="6"/>
  <c r="AF44" i="6"/>
  <c r="V43" i="6"/>
  <c r="G43" i="6"/>
  <c r="K43" i="6"/>
  <c r="O43" i="6"/>
  <c r="S43" i="6"/>
  <c r="W43" i="6"/>
  <c r="AA43" i="6"/>
  <c r="AE43" i="6"/>
  <c r="AD41" i="6"/>
  <c r="X41" i="6"/>
  <c r="S41" i="6"/>
  <c r="N41" i="6"/>
  <c r="H41" i="6"/>
  <c r="AD40" i="6"/>
  <c r="Y40" i="6"/>
  <c r="S40" i="6"/>
  <c r="N40" i="6"/>
  <c r="I40" i="6"/>
  <c r="AD39" i="6"/>
  <c r="Y39" i="6"/>
  <c r="T39" i="6"/>
  <c r="N39" i="6"/>
  <c r="I39" i="6"/>
  <c r="V37" i="6"/>
  <c r="I37" i="6"/>
  <c r="M37" i="6"/>
  <c r="Q37" i="6"/>
  <c r="U37" i="6"/>
  <c r="Y37" i="6"/>
  <c r="AC37" i="6"/>
  <c r="V36" i="6"/>
  <c r="H36" i="6"/>
  <c r="L36" i="6"/>
  <c r="P36" i="6"/>
  <c r="T36" i="6"/>
  <c r="X36" i="6"/>
  <c r="AB36" i="6"/>
  <c r="AF36" i="6"/>
  <c r="V35" i="6"/>
  <c r="N34" i="6"/>
  <c r="H34" i="6"/>
  <c r="L34" i="6"/>
  <c r="P34" i="6"/>
  <c r="T34" i="6"/>
  <c r="X34" i="6"/>
  <c r="AB34" i="6"/>
  <c r="AF34" i="6"/>
  <c r="G34" i="6"/>
  <c r="M34" i="6"/>
  <c r="W34" i="6"/>
  <c r="AC34" i="6"/>
  <c r="Z33" i="6"/>
  <c r="T33" i="6"/>
  <c r="L33" i="6"/>
  <c r="R31" i="6"/>
  <c r="AD30" i="6"/>
  <c r="N30" i="6"/>
  <c r="Q26" i="6"/>
  <c r="V25" i="6"/>
  <c r="AD21" i="6"/>
  <c r="V19" i="6"/>
  <c r="H18" i="6"/>
  <c r="L18" i="6"/>
  <c r="P18" i="6"/>
  <c r="T18" i="6"/>
  <c r="X18" i="6"/>
  <c r="AB18" i="6"/>
  <c r="AF18" i="6"/>
  <c r="G18" i="6"/>
  <c r="M18" i="6"/>
  <c r="W18" i="6"/>
  <c r="AC18" i="6"/>
  <c r="I18" i="6"/>
  <c r="S18" i="6"/>
  <c r="Y18" i="6"/>
  <c r="O18" i="6"/>
  <c r="U18" i="6"/>
  <c r="AE18" i="6"/>
  <c r="AD11" i="6"/>
  <c r="V9" i="6"/>
  <c r="I69" i="6"/>
  <c r="M69" i="6"/>
  <c r="Q69" i="6"/>
  <c r="U69" i="6"/>
  <c r="Y69" i="6"/>
  <c r="AC69" i="6"/>
  <c r="H68" i="6"/>
  <c r="L68" i="6"/>
  <c r="P68" i="6"/>
  <c r="T68" i="6"/>
  <c r="X68" i="6"/>
  <c r="AB68" i="6"/>
  <c r="AF68" i="6"/>
  <c r="G67" i="6"/>
  <c r="K67" i="6"/>
  <c r="O67" i="6"/>
  <c r="S67" i="6"/>
  <c r="W67" i="6"/>
  <c r="AA67" i="6"/>
  <c r="AE67" i="6"/>
  <c r="G59" i="6"/>
  <c r="K59" i="6"/>
  <c r="O59" i="6"/>
  <c r="S59" i="6"/>
  <c r="W59" i="6"/>
  <c r="AA59" i="6"/>
  <c r="AE59" i="6"/>
  <c r="R73" i="6"/>
  <c r="R72" i="6"/>
  <c r="R71" i="6"/>
  <c r="AE69" i="6"/>
  <c r="Z69" i="6"/>
  <c r="T69" i="6"/>
  <c r="O69" i="6"/>
  <c r="J69" i="6"/>
  <c r="AE68" i="6"/>
  <c r="Z68" i="6"/>
  <c r="U68" i="6"/>
  <c r="O68" i="6"/>
  <c r="J68" i="6"/>
  <c r="AF67" i="6"/>
  <c r="Z67" i="6"/>
  <c r="U67" i="6"/>
  <c r="P67" i="6"/>
  <c r="J67" i="6"/>
  <c r="R65" i="6"/>
  <c r="R64" i="6"/>
  <c r="R63" i="6"/>
  <c r="AE61" i="6"/>
  <c r="Z61" i="6"/>
  <c r="T61" i="6"/>
  <c r="O61" i="6"/>
  <c r="J61" i="6"/>
  <c r="AE60" i="6"/>
  <c r="Z60" i="6"/>
  <c r="U60" i="6"/>
  <c r="O60" i="6"/>
  <c r="J60" i="6"/>
  <c r="AF59" i="6"/>
  <c r="Z59" i="6"/>
  <c r="U59" i="6"/>
  <c r="P59" i="6"/>
  <c r="J59" i="6"/>
  <c r="R57" i="6"/>
  <c r="R56" i="6"/>
  <c r="R55" i="6"/>
  <c r="AE53" i="6"/>
  <c r="Z53" i="6"/>
  <c r="T53" i="6"/>
  <c r="O53" i="6"/>
  <c r="J53" i="6"/>
  <c r="AE52" i="6"/>
  <c r="Z52" i="6"/>
  <c r="U52" i="6"/>
  <c r="O52" i="6"/>
  <c r="J52" i="6"/>
  <c r="AF51" i="6"/>
  <c r="Z51" i="6"/>
  <c r="U51" i="6"/>
  <c r="P51" i="6"/>
  <c r="J51" i="6"/>
  <c r="R49" i="6"/>
  <c r="R48" i="6"/>
  <c r="AC47" i="6"/>
  <c r="X47" i="6"/>
  <c r="R47" i="6"/>
  <c r="M47" i="6"/>
  <c r="H47" i="6"/>
  <c r="AE45" i="6"/>
  <c r="Z45" i="6"/>
  <c r="T45" i="6"/>
  <c r="O45" i="6"/>
  <c r="J45" i="6"/>
  <c r="AE44" i="6"/>
  <c r="Z44" i="6"/>
  <c r="U44" i="6"/>
  <c r="O44" i="6"/>
  <c r="J44" i="6"/>
  <c r="AF43" i="6"/>
  <c r="Z43" i="6"/>
  <c r="U43" i="6"/>
  <c r="P43" i="6"/>
  <c r="J43" i="6"/>
  <c r="AB41" i="6"/>
  <c r="W41" i="6"/>
  <c r="R41" i="6"/>
  <c r="L41" i="6"/>
  <c r="G41" i="6"/>
  <c r="AC40" i="6"/>
  <c r="W40" i="6"/>
  <c r="R40" i="6"/>
  <c r="M40" i="6"/>
  <c r="G40" i="6"/>
  <c r="AC39" i="6"/>
  <c r="X39" i="6"/>
  <c r="R39" i="6"/>
  <c r="M39" i="6"/>
  <c r="H39" i="6"/>
  <c r="AE37" i="6"/>
  <c r="Z37" i="6"/>
  <c r="T37" i="6"/>
  <c r="O37" i="6"/>
  <c r="J37" i="6"/>
  <c r="AE36" i="6"/>
  <c r="Z36" i="6"/>
  <c r="U36" i="6"/>
  <c r="O36" i="6"/>
  <c r="J36" i="6"/>
  <c r="Z35" i="6"/>
  <c r="N35" i="6"/>
  <c r="G35" i="6"/>
  <c r="L35" i="6"/>
  <c r="W35" i="6"/>
  <c r="AA35" i="6"/>
  <c r="AE35" i="6"/>
  <c r="Z34" i="6"/>
  <c r="S34" i="6"/>
  <c r="K34" i="6"/>
  <c r="AF33" i="6"/>
  <c r="Y33" i="6"/>
  <c r="Q33" i="6"/>
  <c r="J33" i="6"/>
  <c r="N29" i="6"/>
  <c r="G27" i="6"/>
  <c r="L27" i="6"/>
  <c r="W27" i="6"/>
  <c r="AB27" i="6"/>
  <c r="H27" i="6"/>
  <c r="S27" i="6"/>
  <c r="X27" i="6"/>
  <c r="O27" i="6"/>
  <c r="T27" i="6"/>
  <c r="AE27" i="6"/>
  <c r="K26" i="6"/>
  <c r="Q25" i="6"/>
  <c r="N23" i="6"/>
  <c r="P19" i="6"/>
  <c r="V18" i="6"/>
  <c r="G17" i="6"/>
  <c r="K17" i="6"/>
  <c r="O17" i="6"/>
  <c r="S17" i="6"/>
  <c r="W17" i="6"/>
  <c r="AA17" i="6"/>
  <c r="AE17" i="6"/>
  <c r="H17" i="6"/>
  <c r="M17" i="6"/>
  <c r="X17" i="6"/>
  <c r="AC17" i="6"/>
  <c r="I17" i="6"/>
  <c r="T17" i="6"/>
  <c r="Y17" i="6"/>
  <c r="P17" i="6"/>
  <c r="U17" i="6"/>
  <c r="AF17" i="6"/>
  <c r="AA8" i="6"/>
  <c r="V7" i="6"/>
  <c r="AE16" i="6"/>
  <c r="Y16" i="6"/>
  <c r="P15" i="6"/>
  <c r="AE9" i="6"/>
  <c r="AF7" i="6"/>
  <c r="H4" i="6"/>
  <c r="L4" i="6"/>
  <c r="P4" i="6"/>
  <c r="T4" i="6"/>
  <c r="X4" i="6"/>
  <c r="AB4" i="6"/>
  <c r="AF4" i="6"/>
  <c r="K4" i="6"/>
  <c r="S4" i="6"/>
  <c r="AA4" i="6"/>
  <c r="AC5" i="6"/>
  <c r="AC9" i="6"/>
  <c r="AC13" i="6"/>
  <c r="AC4" i="6"/>
  <c r="AC6" i="6"/>
  <c r="AC7" i="6"/>
  <c r="AC8" i="6"/>
  <c r="AC14" i="6"/>
  <c r="AC15" i="6"/>
  <c r="AC16" i="6"/>
  <c r="AC19" i="6"/>
  <c r="AC23" i="6"/>
  <c r="AC27" i="6"/>
  <c r="AC31" i="6"/>
  <c r="Y5" i="6"/>
  <c r="Y9" i="6"/>
  <c r="Y13" i="6"/>
  <c r="Y4" i="6"/>
  <c r="Y19" i="6"/>
  <c r="Y23" i="6"/>
  <c r="Y27" i="6"/>
  <c r="Y31" i="6"/>
  <c r="Y6" i="6"/>
  <c r="Y7" i="6"/>
  <c r="Y8" i="6"/>
  <c r="Y14" i="6"/>
  <c r="U5" i="6"/>
  <c r="U9" i="6"/>
  <c r="U13" i="6"/>
  <c r="U4" i="6"/>
  <c r="U10" i="6"/>
  <c r="U11" i="6"/>
  <c r="U12" i="6"/>
  <c r="U19" i="6"/>
  <c r="U23" i="6"/>
  <c r="U27" i="6"/>
  <c r="U31" i="6"/>
  <c r="U35" i="6"/>
  <c r="Q5" i="6"/>
  <c r="Q9" i="6"/>
  <c r="Q13" i="6"/>
  <c r="Q4" i="6"/>
  <c r="Q19" i="6"/>
  <c r="Q23" i="6"/>
  <c r="Q27" i="6"/>
  <c r="Q31" i="6"/>
  <c r="Q35" i="6"/>
  <c r="Q10" i="6"/>
  <c r="Q11" i="6"/>
  <c r="Q12" i="6"/>
  <c r="M5" i="6"/>
  <c r="M9" i="6"/>
  <c r="M13" i="6"/>
  <c r="M4" i="6"/>
  <c r="M6" i="6"/>
  <c r="M7" i="6"/>
  <c r="M8" i="6"/>
  <c r="M14" i="6"/>
  <c r="M15" i="6"/>
  <c r="M16" i="6"/>
  <c r="M19" i="6"/>
  <c r="M23" i="6"/>
  <c r="M27" i="6"/>
  <c r="M31" i="6"/>
  <c r="M35" i="6"/>
  <c r="I5" i="6"/>
  <c r="I9" i="6"/>
  <c r="I13" i="6"/>
  <c r="I4" i="6"/>
  <c r="I19" i="6"/>
  <c r="I23" i="6"/>
  <c r="I27" i="6"/>
  <c r="I31" i="6"/>
  <c r="I35" i="6"/>
  <c r="I6" i="6"/>
  <c r="I7" i="6"/>
  <c r="I8" i="6"/>
  <c r="I14" i="6"/>
  <c r="H30" i="6"/>
  <c r="L30" i="6"/>
  <c r="P30" i="6"/>
  <c r="T30" i="6"/>
  <c r="X30" i="6"/>
  <c r="AB30" i="6"/>
  <c r="AF30" i="6"/>
  <c r="G29" i="6"/>
  <c r="K29" i="6"/>
  <c r="O29" i="6"/>
  <c r="S29" i="6"/>
  <c r="W29" i="6"/>
  <c r="AA29" i="6"/>
  <c r="AE29" i="6"/>
  <c r="H22" i="6"/>
  <c r="L22" i="6"/>
  <c r="P22" i="6"/>
  <c r="T22" i="6"/>
  <c r="X22" i="6"/>
  <c r="AB22" i="6"/>
  <c r="AF22" i="6"/>
  <c r="G21" i="6"/>
  <c r="K21" i="6"/>
  <c r="O21" i="6"/>
  <c r="S21" i="6"/>
  <c r="W21" i="6"/>
  <c r="AA21" i="6"/>
  <c r="AE21" i="6"/>
  <c r="G15" i="6"/>
  <c r="K15" i="6"/>
  <c r="O15" i="6"/>
  <c r="S15" i="6"/>
  <c r="W15" i="6"/>
  <c r="AA15" i="6"/>
  <c r="AE15" i="6"/>
  <c r="H15" i="6"/>
  <c r="X15" i="6"/>
  <c r="G9" i="6"/>
  <c r="L9" i="6"/>
  <c r="W9" i="6"/>
  <c r="AB9" i="6"/>
  <c r="H9" i="6"/>
  <c r="S9" i="6"/>
  <c r="X9" i="6"/>
  <c r="G7" i="6"/>
  <c r="K7" i="6"/>
  <c r="O7" i="6"/>
  <c r="S7" i="6"/>
  <c r="W7" i="6"/>
  <c r="AA7" i="6"/>
  <c r="AE7" i="6"/>
  <c r="H7" i="6"/>
  <c r="X7" i="6"/>
  <c r="T7" i="6"/>
  <c r="AE4" i="6"/>
  <c r="O4" i="6"/>
  <c r="AE31" i="6"/>
  <c r="T31" i="6"/>
  <c r="AE30" i="6"/>
  <c r="U30" i="6"/>
  <c r="O30" i="6"/>
  <c r="AF29" i="6"/>
  <c r="U29" i="6"/>
  <c r="P29" i="6"/>
  <c r="AE23" i="6"/>
  <c r="T23" i="6"/>
  <c r="AE22" i="6"/>
  <c r="U22" i="6"/>
  <c r="O22" i="6"/>
  <c r="AF21" i="6"/>
  <c r="U21" i="6"/>
  <c r="P21" i="6"/>
  <c r="H16" i="6"/>
  <c r="L16" i="6"/>
  <c r="P16" i="6"/>
  <c r="T16" i="6"/>
  <c r="X16" i="6"/>
  <c r="AB16" i="6"/>
  <c r="AF16" i="6"/>
  <c r="G16" i="6"/>
  <c r="W16" i="6"/>
  <c r="T15" i="6"/>
  <c r="L15" i="6"/>
  <c r="H12" i="6"/>
  <c r="L12" i="6"/>
  <c r="P12" i="6"/>
  <c r="T12" i="6"/>
  <c r="X12" i="6"/>
  <c r="AB12" i="6"/>
  <c r="AF12" i="6"/>
  <c r="G11" i="6"/>
  <c r="K11" i="6"/>
  <c r="O11" i="6"/>
  <c r="S11" i="6"/>
  <c r="W11" i="6"/>
  <c r="AA11" i="6"/>
  <c r="AE11" i="6"/>
  <c r="AE13" i="6"/>
  <c r="T13" i="6"/>
  <c r="AE12" i="6"/>
  <c r="O12" i="6"/>
  <c r="AF11" i="6"/>
  <c r="P11" i="6"/>
</calcChain>
</file>

<file path=xl/sharedStrings.xml><?xml version="1.0" encoding="utf-8"?>
<sst xmlns="http://schemas.openxmlformats.org/spreadsheetml/2006/main" count="582" uniqueCount="191">
  <si>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</si>
  <si>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</si>
  <si>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</si>
  <si>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</si>
  <si>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</si>
  <si>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</si>
  <si>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</si>
  <si>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</si>
  <si>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</si>
  <si>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</si>
  <si>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</si>
  <si>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</si>
  <si>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</si>
  <si>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</si>
  <si>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</si>
  <si>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</si>
  <si>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</si>
  <si>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</si>
  <si>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</si>
  <si>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</si>
  <si>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</si>
  <si>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</si>
  <si>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</si>
  <si>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</si>
  <si>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</si>
  <si>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</si>
  <si>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</si>
  <si>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</si>
  <si>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</si>
  <si>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</si>
  <si>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</si>
  <si>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</si>
  <si>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</si>
  <si>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</si>
  <si>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</si>
  <si>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</si>
  <si>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</si>
  <si>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</si>
  <si>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</si>
  <si>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</si>
  <si>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</si>
  <si>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</si>
  <si>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</si>
  <si>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</si>
  <si>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</si>
  <si>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</si>
  <si>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</si>
  <si>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</si>
  <si>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</si>
  <si>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</si>
  <si>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</si>
  <si>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</si>
  <si>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</si>
  <si>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</si>
  <si>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</si>
  <si>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</si>
  <si>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</si>
  <si>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</si>
  <si>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</si>
  <si>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</si>
  <si>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</si>
  <si>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</si>
  <si>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</si>
  <si>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</si>
  <si>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</si>
  <si>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</si>
  <si>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</si>
  <si>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</si>
  <si>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</si>
  <si>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</si>
  <si>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</si>
  <si>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</si>
  <si>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</si>
  <si>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</si>
  <si>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</si>
  <si>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</si>
  <si>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</si>
  <si>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</si>
  <si>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</si>
  <si>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</si>
  <si>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</si>
  <si>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</si>
  <si>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</si>
  <si>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</si>
  <si>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</si>
  <si>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</si>
  <si>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</si>
  <si>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</si>
  <si>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</si>
  <si>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</si>
  <si>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</si>
  <si>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</si>
  <si>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</si>
  <si>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</si>
  <si>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</si>
  <si>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</si>
  <si>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</si>
  <si>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</si>
  <si>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</si>
  <si>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</si>
  <si>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</si>
  <si>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</si>
  <si>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</si>
  <si>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</si>
  <si>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</si>
  <si>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</si>
  <si>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</si>
  <si>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</si>
  <si>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</si>
  <si>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</si>
  <si>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</si>
  <si>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</si>
  <si>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</si>
  <si>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</si>
  <si>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</si>
  <si>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</si>
  <si>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</si>
  <si>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</si>
  <si>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</si>
  <si>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</si>
  <si>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</si>
  <si>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</si>
  <si>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</si>
  <si>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</si>
  <si>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</si>
  <si>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</si>
  <si>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</si>
  <si>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</si>
  <si>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</si>
  <si>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</si>
  <si>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</si>
  <si>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</si>
  <si>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</si>
  <si>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</si>
  <si>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</si>
  <si>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</si>
  <si>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</si>
  <si>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</si>
  <si>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</si>
  <si>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</si>
  <si>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</si>
  <si>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</si>
  <si>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</si>
  <si>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</si>
  <si>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</si>
  <si>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</si>
  <si>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</si>
  <si>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</si>
  <si>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</si>
  <si>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</si>
  <si>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</si>
  <si>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</si>
  <si>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</si>
  <si>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</si>
  <si>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</si>
  <si>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</si>
  <si>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</si>
  <si>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</si>
  <si>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</si>
  <si>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</si>
  <si>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</si>
  <si>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Residential Space Heating Apartment</t>
  </si>
  <si>
    <t>RSDSH_Att</t>
  </si>
  <si>
    <t>Residential Space Heating Attached</t>
  </si>
  <si>
    <t>RSDSH_Det</t>
  </si>
  <si>
    <t>Residential Space Heating Detached</t>
  </si>
  <si>
    <t>RSDSC_Apt</t>
  </si>
  <si>
    <t>Residential Space Cooling Apartment</t>
  </si>
  <si>
    <t>RSDSC_Att</t>
  </si>
  <si>
    <t>Residential Space Cooling Attached</t>
  </si>
  <si>
    <t>RSDSC_Det</t>
  </si>
  <si>
    <t>Residential Space Cooling Detached</t>
  </si>
  <si>
    <t>RSDWH_Apt</t>
  </si>
  <si>
    <t>Residential Water Heating Apartment</t>
  </si>
  <si>
    <t>RSDWH_Att</t>
  </si>
  <si>
    <t>Residential Water Heating Attached</t>
  </si>
  <si>
    <t>RSDWH_Det</t>
  </si>
  <si>
    <t>Residential Water Heating Detached</t>
  </si>
  <si>
    <t>RSDLT_Apt</t>
  </si>
  <si>
    <t>Residential Lighting Apartment</t>
  </si>
  <si>
    <t>RSDLT_Att</t>
  </si>
  <si>
    <t>Residential Lighting Attached</t>
  </si>
  <si>
    <t>RSDLT_Det</t>
  </si>
  <si>
    <t>Residential Lighting Detached</t>
  </si>
  <si>
    <t>RSDPF_Apt</t>
  </si>
  <si>
    <t>Residential Pumps &amp; Fans Apartment</t>
  </si>
  <si>
    <t>RSDPF_Att</t>
  </si>
  <si>
    <t>Residential Pumps &amp; Fans Attached</t>
  </si>
  <si>
    <t>RSDPF_Det</t>
  </si>
  <si>
    <t>Residential Pumps &amp; Fans Detached</t>
  </si>
  <si>
    <t>~TFM_INS-TS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</si>
</sst>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E+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164" fontId="0" fillId="0" borderId="0" xfId="0" applyNumberFormat="1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5" fontId="4" fillId="0" borderId="0" xfId="1" applyNumberFormat="1"/>
    <xf numFmtId="0" fontId="4" fillId="0" borderId="3" xfId="1" applyBorder="1"/>
    <xf numFmtId="165" fontId="4" fillId="0" borderId="3" xfId="1" applyNumberFormat="1" applyBorder="1"/>
    <xf numFmtId="165" fontId="4" fillId="0" borderId="2" xfId="1" applyNumberFormat="1" applyBorder="1"/>
    <xf numFmtId="166" fontId="4" fillId="0" borderId="3" xfId="1" applyNumberFormat="1" applyBorder="1"/>
    <xf numFmtId="166" fontId="4" fillId="0" borderId="0" xfId="1" applyNumberFormat="1"/>
    <xf numFmtId="166" fontId="4" fillId="0" borderId="2" xfId="1" applyNumberFormat="1" applyBorder="1"/>
    <xf numFmtId="0" fontId="4" fillId="0" borderId="4" xfId="1" applyBorder="1"/>
    <xf numFmtId="0" fontId="4" fillId="0" borderId="5" xfId="1" applyBorder="1"/>
    <xf numFmtId="0" fontId="4" fillId="0" borderId="6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0" fontId="12" fillId="0" borderId="0" xfId="0" applyFont="1"/>
  </cellXfs>
  <cellStyles count="2"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Drive\PhD\TIMES-Ireland\Scen_SYS_Demands_BASE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ANDS"/>
    </sheetNames>
    <sheetDataSet>
      <sheetData sheetId="0">
        <row r="2">
          <cell r="F2" t="str">
            <v>Cset_CN</v>
          </cell>
          <cell r="H2">
            <v>2018</v>
          </cell>
          <cell r="I2">
            <v>2019</v>
          </cell>
          <cell r="J2">
            <v>2020</v>
          </cell>
          <cell r="K2">
            <v>2021</v>
          </cell>
          <cell r="L2">
            <v>2022</v>
          </cell>
          <cell r="M2">
            <v>2023</v>
          </cell>
          <cell r="N2">
            <v>2024</v>
          </cell>
          <cell r="O2">
            <v>2025</v>
          </cell>
          <cell r="P2">
            <v>2026</v>
          </cell>
          <cell r="Q2">
            <v>2027</v>
          </cell>
          <cell r="R2">
            <v>2028</v>
          </cell>
          <cell r="S2">
            <v>2029</v>
          </cell>
          <cell r="T2">
            <v>2030</v>
          </cell>
          <cell r="U2">
            <v>2031</v>
          </cell>
          <cell r="V2">
            <v>2032</v>
          </cell>
          <cell r="W2">
            <v>2033</v>
          </cell>
          <cell r="X2">
            <v>2034</v>
          </cell>
          <cell r="Y2">
            <v>2035</v>
          </cell>
          <cell r="Z2">
            <v>2036</v>
          </cell>
          <cell r="AA2">
            <v>2037</v>
          </cell>
          <cell r="AB2">
            <v>2038</v>
          </cell>
          <cell r="AC2">
            <v>2039</v>
          </cell>
          <cell r="AD2">
            <v>2040</v>
          </cell>
          <cell r="AE2">
            <v>2041</v>
          </cell>
          <cell r="AF2">
            <v>2042</v>
          </cell>
          <cell r="AG2">
            <v>2043</v>
          </cell>
          <cell r="AH2">
            <v>2044</v>
          </cell>
          <cell r="AI2">
            <v>2045</v>
          </cell>
          <cell r="AJ2">
            <v>2046</v>
          </cell>
          <cell r="AK2">
            <v>2047</v>
          </cell>
          <cell r="AL2">
            <v>2048</v>
          </cell>
          <cell r="AM2">
            <v>2049</v>
          </cell>
          <cell r="AN2">
            <v>2050</v>
          </cell>
          <cell r="AO2">
            <v>2051</v>
          </cell>
          <cell r="AP2">
            <v>2052</v>
          </cell>
          <cell r="AQ2">
            <v>2053</v>
          </cell>
          <cell r="AR2">
            <v>2054</v>
          </cell>
          <cell r="AS2">
            <v>2055</v>
          </cell>
          <cell r="AT2">
            <v>2056</v>
          </cell>
          <cell r="AU2">
            <v>2057</v>
          </cell>
          <cell r="AV2">
            <v>2058</v>
          </cell>
          <cell r="AW2">
            <v>2059</v>
          </cell>
          <cell r="AX2">
            <v>2060</v>
          </cell>
          <cell r="AY2">
            <v>2061</v>
          </cell>
          <cell r="AZ2">
            <v>2062</v>
          </cell>
          <cell r="BA2">
            <v>2063</v>
          </cell>
          <cell r="BB2">
            <v>2064</v>
          </cell>
          <cell r="BC2">
            <v>2065</v>
          </cell>
          <cell r="BD2">
            <v>2066</v>
          </cell>
          <cell r="BE2">
            <v>2067</v>
          </cell>
          <cell r="BF2">
            <v>2068</v>
          </cell>
          <cell r="BG2">
            <v>2069</v>
          </cell>
          <cell r="BH2">
            <v>2070</v>
          </cell>
          <cell r="BI2">
            <v>2071</v>
          </cell>
          <cell r="BJ2">
            <v>2072</v>
          </cell>
          <cell r="BK2">
            <v>2073</v>
          </cell>
          <cell r="BL2">
            <v>2074</v>
          </cell>
          <cell r="BM2">
            <v>2075</v>
          </cell>
          <cell r="BN2">
            <v>2076</v>
          </cell>
          <cell r="BO2">
            <v>2077</v>
          </cell>
          <cell r="BP2">
            <v>2078</v>
          </cell>
          <cell r="BQ2">
            <v>2079</v>
          </cell>
          <cell r="BR2">
            <v>2080</v>
          </cell>
          <cell r="BS2">
            <v>2081</v>
          </cell>
          <cell r="BT2">
            <v>2082</v>
          </cell>
          <cell r="BU2">
            <v>2083</v>
          </cell>
          <cell r="BV2">
            <v>2084</v>
          </cell>
          <cell r="BW2">
            <v>2085</v>
          </cell>
          <cell r="BX2">
            <v>2086</v>
          </cell>
          <cell r="BY2">
            <v>2087</v>
          </cell>
          <cell r="BZ2">
            <v>2088</v>
          </cell>
          <cell r="CA2">
            <v>2089</v>
          </cell>
          <cell r="CB2">
            <v>2090</v>
          </cell>
          <cell r="CC2">
            <v>2091</v>
          </cell>
          <cell r="CD2">
            <v>2092</v>
          </cell>
          <cell r="CE2">
            <v>2093</v>
          </cell>
          <cell r="CF2">
            <v>2094</v>
          </cell>
          <cell r="CG2">
            <v>2095</v>
          </cell>
          <cell r="CH2">
            <v>2096</v>
          </cell>
          <cell r="CI2">
            <v>2097</v>
          </cell>
          <cell r="CJ2">
            <v>2098</v>
          </cell>
          <cell r="CK2">
            <v>2099</v>
          </cell>
          <cell r="CL2">
            <v>2100</v>
          </cell>
        </row>
        <row r="3">
          <cell r="F3" t="str">
            <v>INEM</v>
          </cell>
          <cell r="H3">
            <v>2.0712927345907701</v>
          </cell>
          <cell r="I3">
            <v>2.0621875420000002</v>
          </cell>
          <cell r="J3">
            <v>2.2653176519999998</v>
          </cell>
          <cell r="K3">
            <v>2.2704972030000001</v>
          </cell>
          <cell r="L3">
            <v>2.275765807</v>
          </cell>
          <cell r="M3">
            <v>2.2811236949999998</v>
          </cell>
          <cell r="N3">
            <v>2.286571071</v>
          </cell>
          <cell r="O3">
            <v>2.2921080040000001</v>
          </cell>
          <cell r="P3">
            <v>2.2977346120000002</v>
          </cell>
          <cell r="Q3">
            <v>2.3034509449999998</v>
          </cell>
          <cell r="R3">
            <v>2.3092569589999998</v>
          </cell>
          <cell r="S3">
            <v>2.3151526310000001</v>
          </cell>
          <cell r="T3">
            <v>2.3211379069999998</v>
          </cell>
          <cell r="U3">
            <v>2.3272575959999999</v>
          </cell>
          <cell r="V3">
            <v>2.3334641779999998</v>
          </cell>
          <cell r="W3">
            <v>2.3397573170000001</v>
          </cell>
          <cell r="X3">
            <v>2.346136778</v>
          </cell>
          <cell r="Y3">
            <v>2.352601843</v>
          </cell>
          <cell r="Z3">
            <v>2.3591522110000001</v>
          </cell>
          <cell r="AA3">
            <v>2.3657874190000001</v>
          </cell>
          <cell r="AB3">
            <v>2.3725064859999998</v>
          </cell>
          <cell r="AC3">
            <v>2.3793087590000002</v>
          </cell>
          <cell r="AD3">
            <v>2.3861935160000001</v>
          </cell>
          <cell r="AE3">
            <v>2.3931596009999998</v>
          </cell>
          <cell r="AF3">
            <v>2.400205879</v>
          </cell>
          <cell r="AG3">
            <v>2.4073311589999999</v>
          </cell>
          <cell r="AH3">
            <v>2.4145335179999998</v>
          </cell>
          <cell r="AI3">
            <v>2.4218109999999999</v>
          </cell>
          <cell r="AJ3">
            <v>2.429161492</v>
          </cell>
          <cell r="AK3">
            <v>2.4365820290000002</v>
          </cell>
          <cell r="AL3">
            <v>2.4440691029999999</v>
          </cell>
          <cell r="AM3">
            <v>2.4516183599999999</v>
          </cell>
          <cell r="AN3">
            <v>2.4592249329999998</v>
          </cell>
          <cell r="AO3">
            <v>2.466882392</v>
          </cell>
          <cell r="AP3">
            <v>2.4745829939999999</v>
          </cell>
          <cell r="AQ3">
            <v>2.4823171990000001</v>
          </cell>
          <cell r="AR3">
            <v>2.490073583</v>
          </cell>
          <cell r="AS3">
            <v>2.4811520749999998</v>
          </cell>
          <cell r="AT3">
            <v>2.4871833560000001</v>
          </cell>
          <cell r="AU3">
            <v>2.4932964119999999</v>
          </cell>
          <cell r="AV3">
            <v>2.4994689540000001</v>
          </cell>
          <cell r="AW3">
            <v>2.5056746419999998</v>
          </cell>
          <cell r="AX3">
            <v>2.5118867900000001</v>
          </cell>
          <cell r="AY3">
            <v>2.5008454169999998</v>
          </cell>
          <cell r="AZ3">
            <v>2.50451961</v>
          </cell>
          <cell r="BA3">
            <v>2.5081291829999999</v>
          </cell>
          <cell r="BB3">
            <v>2.5116737179999999</v>
          </cell>
          <cell r="BC3">
            <v>2.515152692</v>
          </cell>
          <cell r="BD3">
            <v>2.5185654789999998</v>
          </cell>
          <cell r="BE3">
            <v>2.5219113480000002</v>
          </cell>
          <cell r="BF3">
            <v>2.5251894579999998</v>
          </cell>
          <cell r="BG3">
            <v>2.5283988609999999</v>
          </cell>
          <cell r="BH3">
            <v>2.5315384989999998</v>
          </cell>
          <cell r="BI3">
            <v>2.5346071960000001</v>
          </cell>
          <cell r="BJ3">
            <v>2.5376036630000001</v>
          </cell>
          <cell r="BK3">
            <v>2.54052649</v>
          </cell>
          <cell r="BL3">
            <v>2.5433741460000001</v>
          </cell>
          <cell r="BM3">
            <v>2.5461449740000002</v>
          </cell>
          <cell r="BN3">
            <v>2.5488371860000001</v>
          </cell>
          <cell r="BO3">
            <v>2.5514488609999999</v>
          </cell>
          <cell r="BP3">
            <v>2.5539779419999999</v>
          </cell>
          <cell r="BQ3">
            <v>2.5564222280000002</v>
          </cell>
          <cell r="BR3">
            <v>2.5587793699999999</v>
          </cell>
          <cell r="BS3">
            <v>2.5610468690000001</v>
          </cell>
          <cell r="BT3">
            <v>2.5632220640000001</v>
          </cell>
          <cell r="BU3">
            <v>2.5653021329999999</v>
          </cell>
          <cell r="BV3">
            <v>2.567284082</v>
          </cell>
          <cell r="BW3">
            <v>2.5691647390000001</v>
          </cell>
          <cell r="BX3">
            <v>2.5709407479999999</v>
          </cell>
          <cell r="BY3">
            <v>2.5726085599999999</v>
          </cell>
          <cell r="BZ3">
            <v>2.5741644259999998</v>
          </cell>
          <cell r="CA3">
            <v>2.5756043860000002</v>
          </cell>
          <cell r="CB3">
            <v>2.5769242619999999</v>
          </cell>
          <cell r="CC3">
            <v>2.5781196479999999</v>
          </cell>
          <cell r="CD3">
            <v>2.579185898</v>
          </cell>
          <cell r="CE3">
            <v>2.5801181149999999</v>
          </cell>
          <cell r="CF3">
            <v>2.5809111420000002</v>
          </cell>
          <cell r="CG3">
            <v>2.5815595469999999</v>
          </cell>
          <cell r="CH3">
            <v>2.582057609</v>
          </cell>
          <cell r="CI3">
            <v>2.5823993070000002</v>
          </cell>
          <cell r="CJ3">
            <v>2.5825783040000001</v>
          </cell>
          <cell r="CK3">
            <v>2.5825879270000001</v>
          </cell>
          <cell r="CL3">
            <v>2.58242116</v>
          </cell>
        </row>
        <row r="4">
          <cell r="F4" t="str">
            <v>IFAB</v>
          </cell>
          <cell r="H4">
            <v>22.2490403410117</v>
          </cell>
          <cell r="I4">
            <v>21.66628807</v>
          </cell>
          <cell r="J4">
            <v>22.058152969999998</v>
          </cell>
          <cell r="K4">
            <v>22.368072170000001</v>
          </cell>
          <cell r="L4">
            <v>22.67688987</v>
          </cell>
          <cell r="M4">
            <v>22.984614189999999</v>
          </cell>
          <cell r="N4">
            <v>23.29125312</v>
          </cell>
          <cell r="O4">
            <v>23.596814569999999</v>
          </cell>
          <cell r="P4">
            <v>23.901306349999999</v>
          </cell>
          <cell r="Q4">
            <v>24.20473616</v>
          </cell>
          <cell r="R4">
            <v>24.507111600000002</v>
          </cell>
          <cell r="S4">
            <v>24.808440210000001</v>
          </cell>
          <cell r="T4">
            <v>25.108729400000001</v>
          </cell>
          <cell r="U4">
            <v>25.40791011</v>
          </cell>
          <cell r="V4">
            <v>25.706078900000001</v>
          </cell>
          <cell r="W4">
            <v>26.003243059999999</v>
          </cell>
          <cell r="X4">
            <v>26.299409780000001</v>
          </cell>
          <cell r="Y4">
            <v>26.59458622</v>
          </cell>
          <cell r="Z4">
            <v>26.888779490000001</v>
          </cell>
          <cell r="AA4">
            <v>27.18199663</v>
          </cell>
          <cell r="AB4">
            <v>27.474244649999999</v>
          </cell>
          <cell r="AC4">
            <v>27.765530529999999</v>
          </cell>
          <cell r="AD4">
            <v>28.055861190000002</v>
          </cell>
          <cell r="AE4">
            <v>28.345243549999999</v>
          </cell>
          <cell r="AF4">
            <v>28.633684479999999</v>
          </cell>
          <cell r="AG4">
            <v>28.921190840000001</v>
          </cell>
          <cell r="AH4">
            <v>29.207769460000002</v>
          </cell>
          <cell r="AI4">
            <v>29.493427189999998</v>
          </cell>
          <cell r="AJ4">
            <v>29.778170840000001</v>
          </cell>
          <cell r="AK4">
            <v>30.06200724</v>
          </cell>
          <cell r="AL4">
            <v>30.34494321</v>
          </cell>
          <cell r="AM4">
            <v>30.626985609999998</v>
          </cell>
          <cell r="AN4">
            <v>30.908141270000002</v>
          </cell>
          <cell r="AO4">
            <v>31.188417099999999</v>
          </cell>
          <cell r="AP4">
            <v>31.467820020000001</v>
          </cell>
          <cell r="AQ4">
            <v>31.746356980000002</v>
          </cell>
          <cell r="AR4">
            <v>32.024034999999998</v>
          </cell>
          <cell r="AS4">
            <v>31.682665539999999</v>
          </cell>
          <cell r="AT4">
            <v>31.89727465</v>
          </cell>
          <cell r="AU4">
            <v>32.114238999999998</v>
          </cell>
          <cell r="AV4">
            <v>32.333041799999997</v>
          </cell>
          <cell r="AW4">
            <v>32.553093400000002</v>
          </cell>
          <cell r="AX4">
            <v>32.773868309999997</v>
          </cell>
          <cell r="AY4">
            <v>32.381830780000001</v>
          </cell>
          <cell r="AZ4">
            <v>32.512112600000002</v>
          </cell>
          <cell r="BA4">
            <v>32.640240720000001</v>
          </cell>
          <cell r="BB4">
            <v>32.766282480000001</v>
          </cell>
          <cell r="BC4">
            <v>32.890302149999997</v>
          </cell>
          <cell r="BD4">
            <v>33.012361120000001</v>
          </cell>
          <cell r="BE4">
            <v>33.132518079999997</v>
          </cell>
          <cell r="BF4">
            <v>33.25082914</v>
          </cell>
          <cell r="BG4">
            <v>33.367348</v>
          </cell>
          <cell r="BH4">
            <v>33.482126100000002</v>
          </cell>
          <cell r="BI4">
            <v>33.595212709999998</v>
          </cell>
          <cell r="BJ4">
            <v>33.706655069999996</v>
          </cell>
          <cell r="BK4">
            <v>33.816498500000002</v>
          </cell>
          <cell r="BL4">
            <v>33.924786490000002</v>
          </cell>
          <cell r="BM4">
            <v>34.031560829999997</v>
          </cell>
          <cell r="BN4">
            <v>34.136861629999999</v>
          </cell>
          <cell r="BO4">
            <v>34.240727489999998</v>
          </cell>
          <cell r="BP4">
            <v>34.3431955</v>
          </cell>
          <cell r="BQ4">
            <v>34.444301369999998</v>
          </cell>
          <cell r="BR4">
            <v>34.54407947</v>
          </cell>
          <cell r="BS4">
            <v>34.642562910000002</v>
          </cell>
          <cell r="BT4">
            <v>34.739783600000003</v>
          </cell>
          <cell r="BU4">
            <v>34.83577227</v>
          </cell>
          <cell r="BV4">
            <v>34.930558589999997</v>
          </cell>
          <cell r="BW4">
            <v>35.024171180000003</v>
          </cell>
          <cell r="BX4">
            <v>35.116637650000001</v>
          </cell>
          <cell r="BY4">
            <v>35.207984670000002</v>
          </cell>
          <cell r="BZ4">
            <v>35.298238009999999</v>
          </cell>
          <cell r="CA4">
            <v>35.387422559999997</v>
          </cell>
          <cell r="CB4">
            <v>35.47556238</v>
          </cell>
          <cell r="CC4">
            <v>35.562680749999998</v>
          </cell>
          <cell r="CD4">
            <v>35.648800190000003</v>
          </cell>
          <cell r="CE4">
            <v>35.733942480000003</v>
          </cell>
          <cell r="CF4">
            <v>35.818128710000003</v>
          </cell>
          <cell r="CG4">
            <v>35.901379329999997</v>
          </cell>
          <cell r="CH4">
            <v>35.9837141</v>
          </cell>
          <cell r="CI4">
            <v>36.065152220000002</v>
          </cell>
          <cell r="CJ4">
            <v>36.145712269999997</v>
          </cell>
          <cell r="CK4">
            <v>36.22541227</v>
          </cell>
          <cell r="CL4">
            <v>36.30426971</v>
          </cell>
        </row>
        <row r="5">
          <cell r="F5" t="str">
            <v>ITAP</v>
          </cell>
          <cell r="H5">
            <v>1.2014578872914701</v>
          </cell>
          <cell r="I5">
            <v>1.2266704420000001</v>
          </cell>
          <cell r="J5">
            <v>0.82191421200000003</v>
          </cell>
          <cell r="K5">
            <v>0.86056238600000001</v>
          </cell>
          <cell r="L5">
            <v>0.90048290099999995</v>
          </cell>
          <cell r="M5">
            <v>0.94171641800000006</v>
          </cell>
          <cell r="N5">
            <v>0.984307351</v>
          </cell>
          <cell r="O5">
            <v>1.0282994860000001</v>
          </cell>
          <cell r="P5">
            <v>1.0737403649999999</v>
          </cell>
          <cell r="Q5">
            <v>1.1206762770000001</v>
          </cell>
          <cell r="R5">
            <v>1.16915664</v>
          </cell>
          <cell r="S5">
            <v>1.219232748</v>
          </cell>
          <cell r="T5">
            <v>1.2709571449999999</v>
          </cell>
          <cell r="U5">
            <v>1.324361109</v>
          </cell>
          <cell r="V5">
            <v>1.3795234569999999</v>
          </cell>
          <cell r="W5">
            <v>1.4365029899999999</v>
          </cell>
          <cell r="X5">
            <v>1.4953597590000001</v>
          </cell>
          <cell r="Y5">
            <v>1.556155693</v>
          </cell>
          <cell r="Z5">
            <v>1.618954596</v>
          </cell>
          <cell r="AA5">
            <v>1.6838227750000001</v>
          </cell>
          <cell r="AB5">
            <v>1.7508277889999999</v>
          </cell>
          <cell r="AC5">
            <v>1.8200403220000001</v>
          </cell>
          <cell r="AD5">
            <v>1.8915341880000001</v>
          </cell>
          <cell r="AE5">
            <v>1.9653832010000001</v>
          </cell>
          <cell r="AF5">
            <v>2.041666803</v>
          </cell>
          <cell r="AG5">
            <v>2.1204638130000002</v>
          </cell>
          <cell r="AH5">
            <v>2.2018574270000002</v>
          </cell>
          <cell r="AI5">
            <v>2.285934594</v>
          </cell>
          <cell r="AJ5">
            <v>2.3727828889999998</v>
          </cell>
          <cell r="AK5">
            <v>2.4624936420000001</v>
          </cell>
          <cell r="AL5">
            <v>2.5551625590000002</v>
          </cell>
          <cell r="AM5">
            <v>2.650886598</v>
          </cell>
          <cell r="AN5">
            <v>2.7497670959999998</v>
          </cell>
          <cell r="AO5">
            <v>2.8519078929999999</v>
          </cell>
          <cell r="AP5">
            <v>2.957417832</v>
          </cell>
          <cell r="AQ5">
            <v>3.0664076320000002</v>
          </cell>
          <cell r="AR5">
            <v>3.1789923940000002</v>
          </cell>
          <cell r="AS5">
            <v>3.0409427249999998</v>
          </cell>
          <cell r="AT5">
            <v>3.1268901740000001</v>
          </cell>
          <cell r="AU5">
            <v>3.216218306</v>
          </cell>
          <cell r="AV5">
            <v>3.3088610859999998</v>
          </cell>
          <cell r="AW5">
            <v>3.4047030569999999</v>
          </cell>
          <cell r="AX5">
            <v>3.503634989</v>
          </cell>
          <cell r="AY5">
            <v>3.3298768600000002</v>
          </cell>
          <cell r="AZ5">
            <v>3.3866474530000001</v>
          </cell>
          <cell r="BA5">
            <v>3.4434180460000001</v>
          </cell>
          <cell r="BB5">
            <v>3.5001886400000002</v>
          </cell>
          <cell r="BC5">
            <v>3.5569592330000002</v>
          </cell>
          <cell r="BD5">
            <v>3.6137298260000001</v>
          </cell>
          <cell r="BE5">
            <v>3.6705004190000001</v>
          </cell>
          <cell r="BF5">
            <v>3.7272710120000001</v>
          </cell>
          <cell r="BG5">
            <v>3.7840416050000001</v>
          </cell>
          <cell r="BH5">
            <v>3.8408121990000001</v>
          </cell>
          <cell r="BI5">
            <v>3.8975827920000001</v>
          </cell>
          <cell r="BJ5">
            <v>3.9543533850000001</v>
          </cell>
          <cell r="BK5">
            <v>4.0111239779999996</v>
          </cell>
          <cell r="BL5">
            <v>4.0678945710000001</v>
          </cell>
          <cell r="BM5">
            <v>4.1246651639999996</v>
          </cell>
          <cell r="BN5">
            <v>4.1814357580000001</v>
          </cell>
          <cell r="BO5">
            <v>4.2382063509999996</v>
          </cell>
          <cell r="BP5">
            <v>4.2949769440000001</v>
          </cell>
          <cell r="BQ5">
            <v>4.3517475369999996</v>
          </cell>
          <cell r="BR5">
            <v>4.40851813</v>
          </cell>
          <cell r="BS5">
            <v>4.4652887229999996</v>
          </cell>
          <cell r="BT5">
            <v>4.5220593170000001</v>
          </cell>
          <cell r="BU5">
            <v>4.5788299099999996</v>
          </cell>
          <cell r="BV5">
            <v>4.635600503</v>
          </cell>
          <cell r="BW5">
            <v>4.6923710959999996</v>
          </cell>
          <cell r="BX5">
            <v>4.749141689</v>
          </cell>
          <cell r="BY5">
            <v>4.8059122820000004</v>
          </cell>
          <cell r="BZ5">
            <v>4.862682876</v>
          </cell>
          <cell r="CA5">
            <v>4.9194534689999996</v>
          </cell>
          <cell r="CB5">
            <v>4.976224062</v>
          </cell>
          <cell r="CC5">
            <v>5.0329946550000004</v>
          </cell>
          <cell r="CD5">
            <v>5.089765248</v>
          </cell>
          <cell r="CE5">
            <v>5.1465358410000004</v>
          </cell>
          <cell r="CF5">
            <v>5.203306435</v>
          </cell>
          <cell r="CG5">
            <v>5.2600770280000004</v>
          </cell>
          <cell r="CH5">
            <v>5.316847621</v>
          </cell>
          <cell r="CI5">
            <v>5.3736182140000004</v>
          </cell>
          <cell r="CJ5">
            <v>5.4303888069999999</v>
          </cell>
          <cell r="CK5">
            <v>5.4871594000000004</v>
          </cell>
          <cell r="CL5">
            <v>5.543929994</v>
          </cell>
        </row>
        <row r="6">
          <cell r="F6" t="str">
            <v>IWAP</v>
          </cell>
          <cell r="H6">
            <v>6.6890404714869804</v>
          </cell>
          <cell r="I6">
            <v>6.4509543440000003</v>
          </cell>
          <cell r="J6">
            <v>5.7840131420000001</v>
          </cell>
          <cell r="K6">
            <v>5.8396988219999999</v>
          </cell>
          <cell r="L6">
            <v>5.8972164940000003</v>
          </cell>
          <cell r="M6">
            <v>5.9566251819999998</v>
          </cell>
          <cell r="N6">
            <v>6.0179892720000003</v>
          </cell>
          <cell r="O6">
            <v>6.0813716209999997</v>
          </cell>
          <cell r="P6">
            <v>6.1468396820000004</v>
          </cell>
          <cell r="Q6">
            <v>6.2144624420000003</v>
          </cell>
          <cell r="R6">
            <v>6.2843119549999997</v>
          </cell>
          <cell r="S6">
            <v>6.3564595070000003</v>
          </cell>
          <cell r="T6">
            <v>6.4309832849999999</v>
          </cell>
          <cell r="U6">
            <v>6.507959939</v>
          </cell>
          <cell r="V6">
            <v>6.5874714890000003</v>
          </cell>
          <cell r="W6">
            <v>6.6696022519999998</v>
          </cell>
          <cell r="X6">
            <v>6.7544396109999996</v>
          </cell>
          <cell r="Y6">
            <v>6.8420717179999997</v>
          </cell>
          <cell r="Z6">
            <v>6.9325913210000003</v>
          </cell>
          <cell r="AA6">
            <v>7.0260950019999999</v>
          </cell>
          <cell r="AB6">
            <v>7.1226808769999996</v>
          </cell>
          <cell r="AC6">
            <v>7.2224508939999996</v>
          </cell>
          <cell r="AD6">
            <v>7.325510832</v>
          </cell>
          <cell r="AE6">
            <v>7.4319695379999997</v>
          </cell>
          <cell r="AF6">
            <v>7.5419396909999996</v>
          </cell>
          <cell r="AG6">
            <v>7.6555378039999997</v>
          </cell>
          <cell r="AH6">
            <v>7.7728842189999998</v>
          </cell>
          <cell r="AI6">
            <v>7.8941023469999996</v>
          </cell>
          <cell r="AJ6">
            <v>8.0193217319999999</v>
          </cell>
          <cell r="AK6">
            <v>8.1486742149999998</v>
          </cell>
          <cell r="AL6">
            <v>8.2822985370000008</v>
          </cell>
          <cell r="AM6">
            <v>8.4203349719999991</v>
          </cell>
          <cell r="AN6">
            <v>8.5629314589999996</v>
          </cell>
          <cell r="AO6">
            <v>8.7102382370000004</v>
          </cell>
          <cell r="AP6">
            <v>8.8624132099999997</v>
          </cell>
          <cell r="AQ6">
            <v>9.019618114</v>
          </cell>
          <cell r="AR6">
            <v>9.1820192850000009</v>
          </cell>
          <cell r="AS6">
            <v>8.9824850279999993</v>
          </cell>
          <cell r="AT6">
            <v>9.1063668470000003</v>
          </cell>
          <cell r="AU6">
            <v>9.2351214729999995</v>
          </cell>
          <cell r="AV6">
            <v>9.3686537229999995</v>
          </cell>
          <cell r="AW6">
            <v>9.5067971809999996</v>
          </cell>
          <cell r="AX6">
            <v>9.6493944070000008</v>
          </cell>
          <cell r="AY6">
            <v>9.3989451670000008</v>
          </cell>
          <cell r="AZ6">
            <v>9.4807724289999999</v>
          </cell>
          <cell r="BA6">
            <v>9.5625996900000008</v>
          </cell>
          <cell r="BB6">
            <v>9.6444269519999999</v>
          </cell>
          <cell r="BC6">
            <v>9.7262542140000008</v>
          </cell>
          <cell r="BD6">
            <v>9.8080814759999999</v>
          </cell>
          <cell r="BE6">
            <v>9.8899087380000008</v>
          </cell>
          <cell r="BF6">
            <v>9.9717359999999999</v>
          </cell>
          <cell r="BG6">
            <v>10.053563260000001</v>
          </cell>
          <cell r="BH6">
            <v>10.13539052</v>
          </cell>
          <cell r="BI6">
            <v>10.217217789999999</v>
          </cell>
          <cell r="BJ6">
            <v>10.29904505</v>
          </cell>
          <cell r="BK6">
            <v>10.380872310000001</v>
          </cell>
          <cell r="BL6">
            <v>10.46269957</v>
          </cell>
          <cell r="BM6">
            <v>10.544526830000001</v>
          </cell>
          <cell r="BN6">
            <v>10.6263541</v>
          </cell>
          <cell r="BO6">
            <v>10.708181359999999</v>
          </cell>
          <cell r="BP6">
            <v>10.79000862</v>
          </cell>
          <cell r="BQ6">
            <v>10.871835880000001</v>
          </cell>
          <cell r="BR6">
            <v>10.95366314</v>
          </cell>
          <cell r="BS6">
            <v>11.03549041</v>
          </cell>
          <cell r="BT6">
            <v>11.11731767</v>
          </cell>
          <cell r="BU6">
            <v>11.199144929999999</v>
          </cell>
          <cell r="BV6">
            <v>11.28097219</v>
          </cell>
          <cell r="BW6">
            <v>11.362799450000001</v>
          </cell>
          <cell r="BX6">
            <v>11.44462671</v>
          </cell>
          <cell r="BY6">
            <v>11.526453979999999</v>
          </cell>
          <cell r="BZ6">
            <v>11.60828124</v>
          </cell>
          <cell r="CA6">
            <v>11.690108499999999</v>
          </cell>
          <cell r="CB6">
            <v>11.77193576</v>
          </cell>
          <cell r="CC6">
            <v>11.853763020000001</v>
          </cell>
          <cell r="CD6">
            <v>11.93559029</v>
          </cell>
          <cell r="CE6">
            <v>12.017417549999999</v>
          </cell>
          <cell r="CF6">
            <v>12.09924481</v>
          </cell>
          <cell r="CG6">
            <v>12.181072070000001</v>
          </cell>
          <cell r="CH6">
            <v>12.26289933</v>
          </cell>
          <cell r="CI6">
            <v>12.3447266</v>
          </cell>
          <cell r="CJ6">
            <v>12.42655386</v>
          </cell>
          <cell r="CK6">
            <v>12.508381119999999</v>
          </cell>
          <cell r="CL6">
            <v>12.59020838</v>
          </cell>
        </row>
        <row r="7">
          <cell r="F7" t="str">
            <v>IPX4</v>
          </cell>
          <cell r="H7">
            <v>0.67287296253748397</v>
          </cell>
          <cell r="I7">
            <v>0.68901566299999994</v>
          </cell>
          <cell r="J7">
            <v>1.2574088990000001</v>
          </cell>
          <cell r="K7">
            <v>1.284153721</v>
          </cell>
          <cell r="L7">
            <v>1.3107757920000001</v>
          </cell>
          <cell r="M7">
            <v>1.3372764429999999</v>
          </cell>
          <cell r="N7">
            <v>1.363656757</v>
          </cell>
          <cell r="O7">
            <v>1.389917589</v>
          </cell>
          <cell r="P7">
            <v>1.4160595739999999</v>
          </cell>
          <cell r="Q7">
            <v>1.44208487</v>
          </cell>
          <cell r="R7">
            <v>1.46799353</v>
          </cell>
          <cell r="S7">
            <v>1.4937875810000001</v>
          </cell>
          <cell r="T7">
            <v>1.5194675630000001</v>
          </cell>
          <cell r="U7">
            <v>1.545040704</v>
          </cell>
          <cell r="V7">
            <v>1.5705010109999999</v>
          </cell>
          <cell r="W7">
            <v>1.595850478</v>
          </cell>
          <cell r="X7">
            <v>1.6210892480000001</v>
          </cell>
          <cell r="Y7">
            <v>1.6462193389999999</v>
          </cell>
          <cell r="Z7">
            <v>1.671240565</v>
          </cell>
          <cell r="AA7">
            <v>1.6961548799999999</v>
          </cell>
          <cell r="AB7">
            <v>1.7209629070000001</v>
          </cell>
          <cell r="AC7">
            <v>1.745665985</v>
          </cell>
          <cell r="AD7">
            <v>1.7702642369999999</v>
          </cell>
          <cell r="AE7">
            <v>1.7947595059999999</v>
          </cell>
          <cell r="AF7">
            <v>1.819152042</v>
          </cell>
          <cell r="AG7">
            <v>1.8434433130000001</v>
          </cell>
          <cell r="AH7">
            <v>1.867633911</v>
          </cell>
          <cell r="AI7">
            <v>1.891725165</v>
          </cell>
          <cell r="AJ7">
            <v>1.9157175529999999</v>
          </cell>
          <cell r="AK7">
            <v>1.939612202</v>
          </cell>
          <cell r="AL7">
            <v>1.9634096839999999</v>
          </cell>
          <cell r="AM7">
            <v>1.98711137</v>
          </cell>
          <cell r="AN7">
            <v>2.0107180260000002</v>
          </cell>
          <cell r="AO7">
            <v>2.034230365</v>
          </cell>
          <cell r="AP7">
            <v>2.057649493</v>
          </cell>
          <cell r="AQ7">
            <v>2.080976143</v>
          </cell>
          <cell r="AR7">
            <v>2.1042111449999998</v>
          </cell>
          <cell r="AS7">
            <v>2.0756518019999999</v>
          </cell>
          <cell r="AT7">
            <v>2.0936131439999999</v>
          </cell>
          <cell r="AU7">
            <v>2.1117592959999998</v>
          </cell>
          <cell r="AV7">
            <v>2.1300467259999998</v>
          </cell>
          <cell r="AW7">
            <v>2.1484259319999999</v>
          </cell>
          <cell r="AX7">
            <v>2.1668529059999999</v>
          </cell>
          <cell r="AY7">
            <v>2.1341227790000001</v>
          </cell>
          <cell r="AZ7">
            <v>2.145004079</v>
          </cell>
          <cell r="BA7">
            <v>2.1557011930000001</v>
          </cell>
          <cell r="BB7">
            <v>2.1662199649999998</v>
          </cell>
          <cell r="BC7">
            <v>2.17656597</v>
          </cell>
          <cell r="BD7">
            <v>2.1867445289999998</v>
          </cell>
          <cell r="BE7">
            <v>2.196760727</v>
          </cell>
          <cell r="BF7">
            <v>2.2066194229999998</v>
          </cell>
          <cell r="BG7">
            <v>2.2163252660000001</v>
          </cell>
          <cell r="BH7">
            <v>2.2258827050000001</v>
          </cell>
          <cell r="BI7">
            <v>2.2352959999999999</v>
          </cell>
          <cell r="BJ7">
            <v>2.2445692369999999</v>
          </cell>
          <cell r="BK7">
            <v>2.25370633</v>
          </cell>
          <cell r="BL7">
            <v>2.2627110350000001</v>
          </cell>
          <cell r="BM7">
            <v>2.2715869579999999</v>
          </cell>
          <cell r="BN7">
            <v>2.2803375620000002</v>
          </cell>
          <cell r="BO7">
            <v>2.288966174</v>
          </cell>
          <cell r="BP7">
            <v>2.2974759929999999</v>
          </cell>
          <cell r="BQ7">
            <v>2.305870096</v>
          </cell>
          <cell r="BR7">
            <v>2.3141514440000002</v>
          </cell>
          <cell r="BS7">
            <v>2.322322888</v>
          </cell>
          <cell r="BT7">
            <v>2.3303871740000002</v>
          </cell>
          <cell r="BU7">
            <v>2.3383469460000001</v>
          </cell>
          <cell r="BV7">
            <v>2.3462047570000002</v>
          </cell>
          <cell r="BW7">
            <v>2.3539630659999999</v>
          </cell>
          <cell r="BX7">
            <v>2.361624247</v>
          </cell>
          <cell r="BY7">
            <v>2.3691905910000002</v>
          </cell>
          <cell r="BZ7">
            <v>2.3766643109999999</v>
          </cell>
          <cell r="CA7">
            <v>2.384047544</v>
          </cell>
          <cell r="CB7">
            <v>2.3913423549999999</v>
          </cell>
          <cell r="CC7">
            <v>2.3985507410000002</v>
          </cell>
          <cell r="CD7">
            <v>2.4056746329999998</v>
          </cell>
          <cell r="CE7">
            <v>2.4127158999999998</v>
          </cell>
          <cell r="CF7">
            <v>2.4196763469999998</v>
          </cell>
          <cell r="CG7">
            <v>2.4265577270000001</v>
          </cell>
          <cell r="CH7">
            <v>2.433361734</v>
          </cell>
          <cell r="CI7">
            <v>2.44009001</v>
          </cell>
          <cell r="CJ7">
            <v>2.4467441459999999</v>
          </cell>
          <cell r="CK7">
            <v>2.4533256840000002</v>
          </cell>
          <cell r="CL7">
            <v>2.4598361190000002</v>
          </cell>
        </row>
        <row r="8">
          <cell r="F8" t="str">
            <v>ICAF</v>
          </cell>
          <cell r="H8">
            <v>10.5976971594968</v>
          </cell>
          <cell r="I8">
            <v>10.01814809</v>
          </cell>
          <cell r="J8">
            <v>10.12574641</v>
          </cell>
          <cell r="K8">
            <v>10.23813985</v>
          </cell>
          <cell r="L8">
            <v>10.354233280000001</v>
          </cell>
          <cell r="M8">
            <v>10.474148449999999</v>
          </cell>
          <cell r="N8">
            <v>10.598011140000001</v>
          </cell>
          <cell r="O8">
            <v>10.72595126</v>
          </cell>
          <cell r="P8">
            <v>10.85810298</v>
          </cell>
          <cell r="Q8">
            <v>10.994604900000001</v>
          </cell>
          <cell r="R8">
            <v>11.13560015</v>
          </cell>
          <cell r="S8">
            <v>11.28123658</v>
          </cell>
          <cell r="T8">
            <v>11.43166692</v>
          </cell>
          <cell r="U8">
            <v>11.586998700000001</v>
          </cell>
          <cell r="V8">
            <v>11.747450410000001</v>
          </cell>
          <cell r="W8">
            <v>11.91319122</v>
          </cell>
          <cell r="X8">
            <v>12.08439591</v>
          </cell>
          <cell r="Y8">
            <v>12.26124508</v>
          </cell>
          <cell r="Z8">
            <v>12.443925350000001</v>
          </cell>
          <cell r="AA8">
            <v>12.632629530000001</v>
          </cell>
          <cell r="AB8">
            <v>12.827556899999999</v>
          </cell>
          <cell r="AC8">
            <v>13.028913380000001</v>
          </cell>
          <cell r="AD8">
            <v>13.23691176</v>
          </cell>
          <cell r="AE8">
            <v>13.451771969999999</v>
          </cell>
          <cell r="AF8">
            <v>13.6737213</v>
          </cell>
          <cell r="AG8">
            <v>13.90299467</v>
          </cell>
          <cell r="AH8">
            <v>14.13983488</v>
          </cell>
          <cell r="AI8">
            <v>14.384492910000001</v>
          </cell>
          <cell r="AJ8">
            <v>14.637228199999999</v>
          </cell>
          <cell r="AK8">
            <v>14.898308930000001</v>
          </cell>
          <cell r="AL8">
            <v>15.16801237</v>
          </cell>
          <cell r="AM8">
            <v>15.44662516</v>
          </cell>
          <cell r="AN8">
            <v>15.734443669999999</v>
          </cell>
          <cell r="AO8">
            <v>16.031774370000001</v>
          </cell>
          <cell r="AP8">
            <v>16.33893415</v>
          </cell>
          <cell r="AQ8">
            <v>16.656250750000002</v>
          </cell>
          <cell r="AR8">
            <v>16.984063119999998</v>
          </cell>
          <cell r="AS8">
            <v>16.582748280000001</v>
          </cell>
          <cell r="AT8">
            <v>16.833003049999999</v>
          </cell>
          <cell r="AU8">
            <v>17.093101430000001</v>
          </cell>
          <cell r="AV8">
            <v>17.362851119999998</v>
          </cell>
          <cell r="AW8">
            <v>17.641915959999999</v>
          </cell>
          <cell r="AX8">
            <v>17.92997789</v>
          </cell>
          <cell r="AY8">
            <v>17.424043139999998</v>
          </cell>
          <cell r="AZ8">
            <v>17.589343119999999</v>
          </cell>
          <cell r="BA8">
            <v>17.75464311</v>
          </cell>
          <cell r="BB8">
            <v>17.91994309</v>
          </cell>
          <cell r="BC8">
            <v>18.085243080000001</v>
          </cell>
          <cell r="BD8">
            <v>18.250543059999998</v>
          </cell>
          <cell r="BE8">
            <v>18.415843049999999</v>
          </cell>
          <cell r="BF8">
            <v>18.581143040000001</v>
          </cell>
          <cell r="BG8">
            <v>18.746443020000001</v>
          </cell>
          <cell r="BH8">
            <v>18.911743009999999</v>
          </cell>
          <cell r="BI8">
            <v>19.077042989999999</v>
          </cell>
          <cell r="BJ8">
            <v>19.24234298</v>
          </cell>
          <cell r="BK8">
            <v>19.40764296</v>
          </cell>
          <cell r="BL8">
            <v>19.572942950000002</v>
          </cell>
          <cell r="BM8">
            <v>19.738242929999998</v>
          </cell>
          <cell r="BN8">
            <v>19.90354292</v>
          </cell>
          <cell r="BO8">
            <v>20.0688429</v>
          </cell>
          <cell r="BP8">
            <v>20.234142890000001</v>
          </cell>
          <cell r="BQ8">
            <v>20.399442870000001</v>
          </cell>
          <cell r="BR8">
            <v>20.564742859999999</v>
          </cell>
          <cell r="BS8">
            <v>20.730042839999999</v>
          </cell>
          <cell r="BT8">
            <v>20.895342830000001</v>
          </cell>
          <cell r="BU8">
            <v>21.060642820000002</v>
          </cell>
          <cell r="BV8">
            <v>21.225942799999999</v>
          </cell>
          <cell r="BW8">
            <v>21.39124279</v>
          </cell>
          <cell r="BX8">
            <v>21.55654277</v>
          </cell>
          <cell r="BY8">
            <v>21.721842760000001</v>
          </cell>
          <cell r="BZ8">
            <v>21.887142740000002</v>
          </cell>
          <cell r="CA8">
            <v>22.052442729999999</v>
          </cell>
          <cell r="CB8">
            <v>22.21774271</v>
          </cell>
          <cell r="CC8">
            <v>22.383042700000001</v>
          </cell>
          <cell r="CD8">
            <v>22.548342680000001</v>
          </cell>
          <cell r="CE8">
            <v>22.713642669999999</v>
          </cell>
          <cell r="CF8">
            <v>22.878942649999999</v>
          </cell>
          <cell r="CG8">
            <v>23.04424264</v>
          </cell>
          <cell r="CH8">
            <v>23.209542620000001</v>
          </cell>
          <cell r="CI8">
            <v>23.374842610000002</v>
          </cell>
          <cell r="CJ8">
            <v>23.540142599999999</v>
          </cell>
          <cell r="CK8">
            <v>23.70544258</v>
          </cell>
          <cell r="CL8">
            <v>23.870742570000001</v>
          </cell>
        </row>
        <row r="9">
          <cell r="F9" t="str">
            <v>IRAP</v>
          </cell>
          <cell r="H9">
            <v>1.14056826967015</v>
          </cell>
          <cell r="I9">
            <v>1.166030828</v>
          </cell>
          <cell r="J9">
            <v>1.449528948</v>
          </cell>
          <cell r="K9">
            <v>1.476720966</v>
          </cell>
          <cell r="L9">
            <v>1.5048077099999999</v>
          </cell>
          <cell r="M9">
            <v>1.533818814</v>
          </cell>
          <cell r="N9">
            <v>1.5637846200000001</v>
          </cell>
          <cell r="O9">
            <v>1.5947364589999999</v>
          </cell>
          <cell r="P9">
            <v>1.6267072119999999</v>
          </cell>
          <cell r="Q9">
            <v>1.6597300420000001</v>
          </cell>
          <cell r="R9">
            <v>1.693839809</v>
          </cell>
          <cell r="S9">
            <v>1.7290723560000001</v>
          </cell>
          <cell r="T9">
            <v>1.765464659</v>
          </cell>
          <cell r="U9">
            <v>1.803078529</v>
          </cell>
          <cell r="V9">
            <v>1.8419294909999999</v>
          </cell>
          <cell r="W9">
            <v>1.8820583289999999</v>
          </cell>
          <cell r="X9">
            <v>1.923507098</v>
          </cell>
          <cell r="Y9">
            <v>1.966319264</v>
          </cell>
          <cell r="Z9">
            <v>2.0105394219999999</v>
          </cell>
          <cell r="AA9">
            <v>2.0562138609999998</v>
          </cell>
          <cell r="AB9">
            <v>2.1033901400000001</v>
          </cell>
          <cell r="AC9">
            <v>2.152118781</v>
          </cell>
          <cell r="AD9">
            <v>2.202450588</v>
          </cell>
          <cell r="AE9">
            <v>2.2544363660000002</v>
          </cell>
          <cell r="AF9">
            <v>2.3081311539999998</v>
          </cell>
          <cell r="AG9">
            <v>2.3635928119999998</v>
          </cell>
          <cell r="AH9">
            <v>2.4208777889999999</v>
          </cell>
          <cell r="AI9">
            <v>2.4800453579999999</v>
          </cell>
          <cell r="AJ9">
            <v>2.5411590249999998</v>
          </cell>
          <cell r="AK9">
            <v>2.6042808829999999</v>
          </cell>
          <cell r="AL9">
            <v>2.6694772609999999</v>
          </cell>
          <cell r="AM9">
            <v>2.7368158990000002</v>
          </cell>
          <cell r="AN9">
            <v>2.8063673580000001</v>
          </cell>
          <cell r="AO9">
            <v>2.878203611</v>
          </cell>
          <cell r="AP9">
            <v>2.9523980440000002</v>
          </cell>
          <cell r="AQ9">
            <v>3.0290310960000002</v>
          </cell>
          <cell r="AR9">
            <v>3.1081789739999999</v>
          </cell>
          <cell r="AS9">
            <v>3.0109133140000002</v>
          </cell>
          <cell r="AT9">
            <v>3.0713415529999999</v>
          </cell>
          <cell r="AU9">
            <v>3.1341466960000002</v>
          </cell>
          <cell r="AV9">
            <v>3.199282314</v>
          </cell>
          <cell r="AW9">
            <v>3.2666672299999999</v>
          </cell>
          <cell r="AX9">
            <v>3.3362246469999999</v>
          </cell>
          <cell r="AY9">
            <v>3.21405816</v>
          </cell>
          <cell r="AZ9">
            <v>3.2539726309999999</v>
          </cell>
          <cell r="BA9">
            <v>3.2938871029999999</v>
          </cell>
          <cell r="BB9">
            <v>3.3338015749999999</v>
          </cell>
          <cell r="BC9">
            <v>3.3737160469999998</v>
          </cell>
          <cell r="BD9">
            <v>3.4136305189999998</v>
          </cell>
          <cell r="BE9">
            <v>3.4535449909999998</v>
          </cell>
          <cell r="BF9">
            <v>3.4934594630000002</v>
          </cell>
          <cell r="BG9">
            <v>3.5333739350000002</v>
          </cell>
          <cell r="BH9">
            <v>3.5732884070000002</v>
          </cell>
          <cell r="BI9">
            <v>3.6132028780000001</v>
          </cell>
          <cell r="BJ9">
            <v>3.65311735</v>
          </cell>
          <cell r="BK9">
            <v>3.693031822</v>
          </cell>
          <cell r="BL9">
            <v>3.732946294</v>
          </cell>
          <cell r="BM9">
            <v>3.772860766</v>
          </cell>
          <cell r="BN9">
            <v>3.812775238</v>
          </cell>
          <cell r="BO9">
            <v>3.8526897099999999</v>
          </cell>
          <cell r="BP9">
            <v>3.8926041819999999</v>
          </cell>
          <cell r="BQ9">
            <v>3.9325186539999999</v>
          </cell>
          <cell r="BR9">
            <v>3.9724331249999998</v>
          </cell>
          <cell r="BS9">
            <v>4.0123475969999998</v>
          </cell>
          <cell r="BT9">
            <v>4.0522620690000002</v>
          </cell>
          <cell r="BU9">
            <v>4.0921765409999997</v>
          </cell>
          <cell r="BV9">
            <v>4.1320910130000001</v>
          </cell>
          <cell r="BW9">
            <v>4.1720054849999997</v>
          </cell>
          <cell r="BX9">
            <v>4.2119199570000001</v>
          </cell>
          <cell r="BY9">
            <v>4.2518344289999996</v>
          </cell>
          <cell r="BZ9">
            <v>4.2917489010000001</v>
          </cell>
          <cell r="CA9">
            <v>4.3316633720000004</v>
          </cell>
          <cell r="CB9">
            <v>4.3715778439999999</v>
          </cell>
          <cell r="CC9">
            <v>4.4114923160000004</v>
          </cell>
          <cell r="CD9">
            <v>4.4514067879999999</v>
          </cell>
          <cell r="CE9">
            <v>4.4913212600000003</v>
          </cell>
          <cell r="CF9">
            <v>4.5312357319999998</v>
          </cell>
          <cell r="CG9">
            <v>4.5711502040000003</v>
          </cell>
          <cell r="CH9">
            <v>4.6110646759999998</v>
          </cell>
          <cell r="CI9">
            <v>4.6509791480000002</v>
          </cell>
          <cell r="CJ9">
            <v>4.6908936189999997</v>
          </cell>
          <cell r="CK9">
            <v>4.7308080910000001</v>
          </cell>
          <cell r="CL9">
            <v>4.7707225629999996</v>
          </cell>
        </row>
        <row r="10">
          <cell r="F10" t="str">
            <v>IONM</v>
          </cell>
          <cell r="H10">
            <v>17.770098364755199</v>
          </cell>
          <cell r="I10">
            <v>17.35242646</v>
          </cell>
          <cell r="J10">
            <v>14.23391084</v>
          </cell>
          <cell r="K10">
            <v>14.4709246</v>
          </cell>
          <cell r="L10">
            <v>14.7160344</v>
          </cell>
          <cell r="M10">
            <v>14.969512809999999</v>
          </cell>
          <cell r="N10">
            <v>15.23164472</v>
          </cell>
          <cell r="O10">
            <v>15.502725959999999</v>
          </cell>
          <cell r="P10">
            <v>15.783059250000001</v>
          </cell>
          <cell r="Q10">
            <v>16.07296096</v>
          </cell>
          <cell r="R10">
            <v>16.372759819999999</v>
          </cell>
          <cell r="S10">
            <v>16.682791389999998</v>
          </cell>
          <cell r="T10">
            <v>17.003410410000001</v>
          </cell>
          <cell r="U10">
            <v>17.34452087</v>
          </cell>
          <cell r="V10">
            <v>17.696795420000001</v>
          </cell>
          <cell r="W10">
            <v>18.060613440000001</v>
          </cell>
          <cell r="X10">
            <v>18.436366660000001</v>
          </cell>
          <cell r="Y10">
            <v>18.82446186</v>
          </cell>
          <cell r="Z10">
            <v>19.225320889999999</v>
          </cell>
          <cell r="AA10">
            <v>19.639383429999999</v>
          </cell>
          <cell r="AB10">
            <v>20.06709871</v>
          </cell>
          <cell r="AC10">
            <v>20.50895023</v>
          </cell>
          <cell r="AD10">
            <v>20.965402300000001</v>
          </cell>
          <cell r="AE10">
            <v>21.43698908</v>
          </cell>
          <cell r="AF10">
            <v>21.924231049999999</v>
          </cell>
          <cell r="AG10">
            <v>22.42766237</v>
          </cell>
          <cell r="AH10">
            <v>22.94788569</v>
          </cell>
          <cell r="AI10">
            <v>23.485462569999999</v>
          </cell>
          <cell r="AJ10">
            <v>24.041023060000001</v>
          </cell>
          <cell r="AK10">
            <v>24.61522458</v>
          </cell>
          <cell r="AL10">
            <v>25.208724579999998</v>
          </cell>
          <cell r="AM10">
            <v>25.822235280000001</v>
          </cell>
          <cell r="AN10">
            <v>26.45648259</v>
          </cell>
          <cell r="AO10">
            <v>27.112260920000001</v>
          </cell>
          <cell r="AP10">
            <v>27.790337269999998</v>
          </cell>
          <cell r="AQ10">
            <v>28.491574530000001</v>
          </cell>
          <cell r="AR10">
            <v>29.216862970000001</v>
          </cell>
          <cell r="AS10">
            <v>28.466020100000001</v>
          </cell>
          <cell r="AT10">
            <v>29.03725979</v>
          </cell>
          <cell r="AU10">
            <v>29.630968809999999</v>
          </cell>
          <cell r="AV10">
            <v>30.246708250000001</v>
          </cell>
          <cell r="AW10">
            <v>30.883710730000001</v>
          </cell>
          <cell r="AX10">
            <v>31.541250290000001</v>
          </cell>
          <cell r="AY10">
            <v>30.38638714</v>
          </cell>
          <cell r="AZ10">
            <v>30.76370627</v>
          </cell>
          <cell r="BA10">
            <v>31.1410254</v>
          </cell>
          <cell r="BB10">
            <v>31.51834453</v>
          </cell>
          <cell r="BC10">
            <v>31.89566366</v>
          </cell>
          <cell r="BD10">
            <v>32.27298279</v>
          </cell>
          <cell r="BE10">
            <v>32.650301910000003</v>
          </cell>
          <cell r="BF10">
            <v>33.02762104</v>
          </cell>
          <cell r="BG10">
            <v>33.404940170000003</v>
          </cell>
          <cell r="BH10">
            <v>33.7822593</v>
          </cell>
          <cell r="BI10">
            <v>34.159578430000003</v>
          </cell>
          <cell r="BJ10">
            <v>34.53689756</v>
          </cell>
          <cell r="BK10">
            <v>34.914216690000003</v>
          </cell>
          <cell r="BL10">
            <v>35.29153582</v>
          </cell>
          <cell r="BM10">
            <v>35.668854949999997</v>
          </cell>
          <cell r="BN10">
            <v>36.04617408</v>
          </cell>
          <cell r="BO10">
            <v>36.423493209999997</v>
          </cell>
          <cell r="BP10">
            <v>36.80081234</v>
          </cell>
          <cell r="BQ10">
            <v>37.178131469999997</v>
          </cell>
          <cell r="BR10">
            <v>37.55545059</v>
          </cell>
          <cell r="BS10">
            <v>37.932769720000003</v>
          </cell>
          <cell r="BT10">
            <v>38.31008885</v>
          </cell>
          <cell r="BU10">
            <v>38.687407980000003</v>
          </cell>
          <cell r="BV10">
            <v>39.06472711</v>
          </cell>
          <cell r="BW10">
            <v>39.442046240000003</v>
          </cell>
          <cell r="BX10">
            <v>39.81936537</v>
          </cell>
          <cell r="BY10">
            <v>40.196684500000003</v>
          </cell>
          <cell r="BZ10">
            <v>40.57400363</v>
          </cell>
          <cell r="CA10">
            <v>40.951322759999996</v>
          </cell>
          <cell r="CB10">
            <v>41.32864189</v>
          </cell>
          <cell r="CC10">
            <v>41.705961019999997</v>
          </cell>
          <cell r="CD10">
            <v>42.083280139999999</v>
          </cell>
          <cell r="CE10">
            <v>42.460599270000003</v>
          </cell>
          <cell r="CF10">
            <v>42.8379184</v>
          </cell>
          <cell r="CG10">
            <v>43.215237530000003</v>
          </cell>
          <cell r="CH10">
            <v>43.59255666</v>
          </cell>
          <cell r="CI10">
            <v>43.969875790000003</v>
          </cell>
          <cell r="CJ10">
            <v>44.34719492</v>
          </cell>
          <cell r="CK10">
            <v>44.724514050000003</v>
          </cell>
          <cell r="CL10">
            <v>45.10183318</v>
          </cell>
        </row>
        <row r="11">
          <cell r="F11" t="str">
            <v>IMAP</v>
          </cell>
          <cell r="H11">
            <v>19.5397050142764</v>
          </cell>
          <cell r="I11">
            <v>20.047656180000001</v>
          </cell>
          <cell r="J11">
            <v>18.18372415</v>
          </cell>
          <cell r="K11">
            <v>18.284651449999998</v>
          </cell>
          <cell r="L11">
            <v>18.385267850000002</v>
          </cell>
          <cell r="M11">
            <v>18.48557409</v>
          </cell>
          <cell r="N11">
            <v>18.585570950000001</v>
          </cell>
          <cell r="O11">
            <v>18.685259250000001</v>
          </cell>
          <cell r="P11">
            <v>18.784639869999999</v>
          </cell>
          <cell r="Q11">
            <v>18.88371377</v>
          </cell>
          <cell r="R11">
            <v>18.982481979999999</v>
          </cell>
          <cell r="S11">
            <v>19.080945620000001</v>
          </cell>
          <cell r="T11">
            <v>19.179105929999999</v>
          </cell>
          <cell r="U11">
            <v>19.277663839999999</v>
          </cell>
          <cell r="V11">
            <v>19.375861100000002</v>
          </cell>
          <cell r="W11">
            <v>19.473700740000002</v>
          </cell>
          <cell r="X11">
            <v>19.571185830000001</v>
          </cell>
          <cell r="Y11">
            <v>19.668319539999999</v>
          </cell>
          <cell r="Z11">
            <v>19.765105080000001</v>
          </cell>
          <cell r="AA11">
            <v>19.861545769999999</v>
          </cell>
          <cell r="AB11">
            <v>19.957644989999999</v>
          </cell>
          <cell r="AC11">
            <v>20.05340623</v>
          </cell>
          <cell r="AD11">
            <v>20.14883309</v>
          </cell>
          <cell r="AE11">
            <v>20.24392928</v>
          </cell>
          <cell r="AF11">
            <v>20.33869864</v>
          </cell>
          <cell r="AG11">
            <v>20.43314513</v>
          </cell>
          <cell r="AH11">
            <v>20.527272880000002</v>
          </cell>
          <cell r="AI11">
            <v>20.621086179999999</v>
          </cell>
          <cell r="AJ11">
            <v>20.71458951</v>
          </cell>
          <cell r="AK11">
            <v>20.807787529999999</v>
          </cell>
          <cell r="AL11">
            <v>20.900685110000001</v>
          </cell>
          <cell r="AM11">
            <v>20.9932874</v>
          </cell>
          <cell r="AN11">
            <v>21.08559975</v>
          </cell>
          <cell r="AO11">
            <v>21.177627820000001</v>
          </cell>
          <cell r="AP11">
            <v>21.26937758</v>
          </cell>
          <cell r="AQ11">
            <v>21.36085533</v>
          </cell>
          <cell r="AR11">
            <v>21.45206773</v>
          </cell>
          <cell r="AS11">
            <v>21.34638078</v>
          </cell>
          <cell r="AT11">
            <v>21.417422290000001</v>
          </cell>
          <cell r="AU11">
            <v>21.489193390000001</v>
          </cell>
          <cell r="AV11">
            <v>21.56152187</v>
          </cell>
          <cell r="AW11">
            <v>21.634211929999999</v>
          </cell>
          <cell r="AX11">
            <v>21.707089499999999</v>
          </cell>
          <cell r="AY11">
            <v>21.57764285</v>
          </cell>
          <cell r="AZ11">
            <v>21.620678550000001</v>
          </cell>
          <cell r="BA11">
            <v>21.66298531</v>
          </cell>
          <cell r="BB11">
            <v>21.70458627</v>
          </cell>
          <cell r="BC11">
            <v>21.745503509999999</v>
          </cell>
          <cell r="BD11">
            <v>21.785758080000001</v>
          </cell>
          <cell r="BE11">
            <v>21.82537013</v>
          </cell>
          <cell r="BF11">
            <v>21.864358880000001</v>
          </cell>
          <cell r="BG11">
            <v>21.902742740000001</v>
          </cell>
          <cell r="BH11">
            <v>21.940539319999999</v>
          </cell>
          <cell r="BI11">
            <v>21.977765510000001</v>
          </cell>
          <cell r="BJ11">
            <v>22.014437449999999</v>
          </cell>
          <cell r="BK11">
            <v>22.050570650000001</v>
          </cell>
          <cell r="BL11">
            <v>22.086179990000002</v>
          </cell>
          <cell r="BM11">
            <v>22.121279730000001</v>
          </cell>
          <cell r="BN11">
            <v>22.155883580000001</v>
          </cell>
          <cell r="BO11">
            <v>22.190004720000001</v>
          </cell>
          <cell r="BP11">
            <v>22.2236558</v>
          </cell>
          <cell r="BQ11">
            <v>22.25684901</v>
          </cell>
          <cell r="BR11">
            <v>22.289596070000002</v>
          </cell>
          <cell r="BS11">
            <v>22.321908260000001</v>
          </cell>
          <cell r="BT11">
            <v>22.353796450000001</v>
          </cell>
          <cell r="BU11">
            <v>22.385271119999999</v>
          </cell>
          <cell r="BV11">
            <v>22.416342350000001</v>
          </cell>
          <cell r="BW11">
            <v>22.447019900000001</v>
          </cell>
          <cell r="BX11">
            <v>22.477313150000001</v>
          </cell>
          <cell r="BY11">
            <v>22.507231170000001</v>
          </cell>
          <cell r="BZ11">
            <v>22.536782720000001</v>
          </cell>
          <cell r="CA11">
            <v>22.565976259999999</v>
          </cell>
          <cell r="CB11">
            <v>22.594819959999999</v>
          </cell>
          <cell r="CC11">
            <v>22.623321730000001</v>
          </cell>
          <cell r="CD11">
            <v>22.651489210000001</v>
          </cell>
          <cell r="CE11">
            <v>22.679329800000001</v>
          </cell>
          <cell r="CF11">
            <v>22.706850639999999</v>
          </cell>
          <cell r="CG11">
            <v>22.734058659999999</v>
          </cell>
          <cell r="CH11">
            <v>22.760960579999999</v>
          </cell>
          <cell r="CI11">
            <v>22.78756289</v>
          </cell>
          <cell r="CJ11">
            <v>22.813871890000001</v>
          </cell>
          <cell r="CK11">
            <v>22.839893679999999</v>
          </cell>
          <cell r="CL11">
            <v>22.865634180000001</v>
          </cell>
        </row>
        <row r="12">
          <cell r="F12" t="str">
            <v>IMAE</v>
          </cell>
          <cell r="H12">
            <v>1.28965569884044</v>
          </cell>
          <cell r="I12">
            <v>1.3174050900000001</v>
          </cell>
          <cell r="J12">
            <v>2.2668447500000002</v>
          </cell>
          <cell r="K12">
            <v>2.2415571600000002</v>
          </cell>
          <cell r="L12">
            <v>2.2154381540000001</v>
          </cell>
          <cell r="M12">
            <v>2.188460439</v>
          </cell>
          <cell r="N12">
            <v>2.1605954569999999</v>
          </cell>
          <cell r="O12">
            <v>2.1318140880000001</v>
          </cell>
          <cell r="P12">
            <v>2.1020859449999998</v>
          </cell>
          <cell r="Q12">
            <v>2.0713799380000002</v>
          </cell>
          <cell r="R12">
            <v>2.039663569</v>
          </cell>
          <cell r="S12">
            <v>2.0069034979999998</v>
          </cell>
          <cell r="T12">
            <v>1.9730652580000001</v>
          </cell>
          <cell r="U12">
            <v>1.9381247939999999</v>
          </cell>
          <cell r="V12">
            <v>1.9020330059999999</v>
          </cell>
          <cell r="W12">
            <v>1.8647519130000001</v>
          </cell>
          <cell r="X12">
            <v>1.826241843</v>
          </cell>
          <cell r="Y12">
            <v>1.7864621389999999</v>
          </cell>
          <cell r="Z12">
            <v>1.745370737</v>
          </cell>
          <cell r="AA12">
            <v>1.7029238870000001</v>
          </cell>
          <cell r="AB12">
            <v>1.6590767120000001</v>
          </cell>
          <cell r="AC12">
            <v>1.613782788</v>
          </cell>
          <cell r="AD12">
            <v>1.5669927349999999</v>
          </cell>
          <cell r="AE12">
            <v>1.5186580199999999</v>
          </cell>
          <cell r="AF12">
            <v>1.4687265899999999</v>
          </cell>
          <cell r="AG12">
            <v>1.4171463950000001</v>
          </cell>
          <cell r="AH12">
            <v>1.3638597560000001</v>
          </cell>
          <cell r="AI12">
            <v>1.3088104009999999</v>
          </cell>
          <cell r="AJ12">
            <v>1.2519420569999999</v>
          </cell>
          <cell r="AK12">
            <v>1.193190014</v>
          </cell>
          <cell r="AL12">
            <v>1.13249237</v>
          </cell>
          <cell r="AM12">
            <v>1.0697830079999999</v>
          </cell>
          <cell r="AN12">
            <v>1.004995807</v>
          </cell>
          <cell r="AO12">
            <v>0.938060428</v>
          </cell>
          <cell r="AP12">
            <v>0.86890230999999996</v>
          </cell>
          <cell r="AQ12">
            <v>0.79744689400000002</v>
          </cell>
          <cell r="AR12">
            <v>0.72361680500000003</v>
          </cell>
          <cell r="AS12">
            <v>0.81352034299999998</v>
          </cell>
          <cell r="AT12">
            <v>0.75712209200000002</v>
          </cell>
          <cell r="AU12">
            <v>0.69850545500000005</v>
          </cell>
          <cell r="AV12">
            <v>0.63771376300000004</v>
          </cell>
          <cell r="AW12">
            <v>0.57482277999999998</v>
          </cell>
          <cell r="AX12">
            <v>0.50990418100000001</v>
          </cell>
          <cell r="AY12">
            <v>0.623923326</v>
          </cell>
          <cell r="AZ12">
            <v>0.58667077000000001</v>
          </cell>
          <cell r="BA12">
            <v>0.54941821300000004</v>
          </cell>
          <cell r="BB12">
            <v>0.51216565700000005</v>
          </cell>
          <cell r="BC12">
            <v>0.474913101</v>
          </cell>
          <cell r="BD12">
            <v>0.43766054500000001</v>
          </cell>
          <cell r="BE12">
            <v>0.40040798799999999</v>
          </cell>
          <cell r="BF12">
            <v>0.363155432</v>
          </cell>
          <cell r="BG12">
            <v>0.32590287600000001</v>
          </cell>
          <cell r="BH12">
            <v>0.28865032000000002</v>
          </cell>
          <cell r="BI12">
            <v>0.251397763</v>
          </cell>
          <cell r="BJ12">
            <v>0.214145207</v>
          </cell>
          <cell r="BK12">
            <v>0.17689265100000001</v>
          </cell>
          <cell r="BL12">
            <v>0.13964009399999999</v>
          </cell>
          <cell r="BM12">
            <v>0.102387538</v>
          </cell>
          <cell r="BN12">
            <v>6.5134981999999994E-2</v>
          </cell>
          <cell r="BO12">
            <v>2.7882425999999998E-2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</row>
        <row r="13">
          <cell r="F13" t="str">
            <v>IEOE</v>
          </cell>
          <cell r="H13">
            <v>4.2689583715443504</v>
          </cell>
          <cell r="I13">
            <v>6.5958660199999999</v>
          </cell>
          <cell r="J13">
            <v>7.0076904100000004</v>
          </cell>
          <cell r="K13">
            <v>7.4489320550000002</v>
          </cell>
          <cell r="L13">
            <v>7.904681042</v>
          </cell>
          <cell r="M13">
            <v>8.3754135830000003</v>
          </cell>
          <cell r="N13">
            <v>8.8616279870000003</v>
          </cell>
          <cell r="O13">
            <v>9.3638323769999996</v>
          </cell>
          <cell r="P13">
            <v>9.8825569709999996</v>
          </cell>
          <cell r="Q13">
            <v>10.41834426</v>
          </cell>
          <cell r="R13">
            <v>10.971761280000001</v>
          </cell>
          <cell r="S13">
            <v>11.543389810000001</v>
          </cell>
          <cell r="T13">
            <v>12.13383123</v>
          </cell>
          <cell r="U13">
            <v>12.743505320000001</v>
          </cell>
          <cell r="V13">
            <v>13.37326876</v>
          </cell>
          <cell r="W13">
            <v>14.02378433</v>
          </cell>
          <cell r="X13">
            <v>14.695744250000001</v>
          </cell>
          <cell r="Y13">
            <v>15.389857940000001</v>
          </cell>
          <cell r="Z13">
            <v>16.106859350000001</v>
          </cell>
          <cell r="AA13">
            <v>16.847511900000001</v>
          </cell>
          <cell r="AB13">
            <v>17.612598640000002</v>
          </cell>
          <cell r="AC13">
            <v>18.402929629999999</v>
          </cell>
          <cell r="AD13">
            <v>19.219366470000001</v>
          </cell>
          <cell r="AE13">
            <v>20.062756029999999</v>
          </cell>
          <cell r="AF13">
            <v>20.934006570000001</v>
          </cell>
          <cell r="AG13">
            <v>21.834026309999999</v>
          </cell>
          <cell r="AH13">
            <v>22.763821700000001</v>
          </cell>
          <cell r="AI13">
            <v>23.724374619999999</v>
          </cell>
          <cell r="AJ13">
            <v>24.71666694</v>
          </cell>
          <cell r="AK13">
            <v>25.74182785</v>
          </cell>
          <cell r="AL13">
            <v>26.80093741</v>
          </cell>
          <cell r="AM13">
            <v>27.895149329999999</v>
          </cell>
          <cell r="AN13">
            <v>29.025617329999999</v>
          </cell>
          <cell r="AO13">
            <v>30.193568769999999</v>
          </cell>
          <cell r="AP13">
            <v>31.400304640000002</v>
          </cell>
          <cell r="AQ13">
            <v>32.647125940000002</v>
          </cell>
          <cell r="AR13">
            <v>33.935382760000003</v>
          </cell>
          <cell r="AS13">
            <v>32.366661280000002</v>
          </cell>
          <cell r="AT13">
            <v>33.350751000000002</v>
          </cell>
          <cell r="AU13">
            <v>34.37354921</v>
          </cell>
          <cell r="AV13">
            <v>35.434299809999999</v>
          </cell>
          <cell r="AW13">
            <v>36.531680809999997</v>
          </cell>
          <cell r="AX13">
            <v>37.664441570000001</v>
          </cell>
          <cell r="AY13">
            <v>35.674928319999999</v>
          </cell>
          <cell r="AZ13">
            <v>36.32494595</v>
          </cell>
          <cell r="BA13">
            <v>36.974963580000001</v>
          </cell>
          <cell r="BB13">
            <v>37.624981220000002</v>
          </cell>
          <cell r="BC13">
            <v>38.274998850000003</v>
          </cell>
          <cell r="BD13">
            <v>38.925016479999996</v>
          </cell>
          <cell r="BE13">
            <v>39.575034109999997</v>
          </cell>
          <cell r="BF13">
            <v>40.225051739999998</v>
          </cell>
          <cell r="BG13">
            <v>40.875069379999999</v>
          </cell>
          <cell r="BH13">
            <v>41.52508701</v>
          </cell>
          <cell r="BI13">
            <v>42.175104640000001</v>
          </cell>
          <cell r="BJ13">
            <v>42.825122270000001</v>
          </cell>
          <cell r="BK13">
            <v>43.475139900000002</v>
          </cell>
          <cell r="BL13">
            <v>44.125157539999996</v>
          </cell>
          <cell r="BM13">
            <v>44.775175169999997</v>
          </cell>
          <cell r="BN13">
            <v>45.425192799999998</v>
          </cell>
          <cell r="BO13">
            <v>46.075210429999998</v>
          </cell>
          <cell r="BP13">
            <v>46.725228059999999</v>
          </cell>
          <cell r="BQ13">
            <v>47.37524569</v>
          </cell>
          <cell r="BR13">
            <v>48.025263330000001</v>
          </cell>
          <cell r="BS13">
            <v>48.675280960000002</v>
          </cell>
          <cell r="BT13">
            <v>49.325298590000003</v>
          </cell>
          <cell r="BU13">
            <v>49.975316220000003</v>
          </cell>
          <cell r="BV13">
            <v>50.625333849999997</v>
          </cell>
          <cell r="BW13">
            <v>51.275351489999998</v>
          </cell>
          <cell r="BX13">
            <v>51.925369119999999</v>
          </cell>
          <cell r="BY13">
            <v>52.57538675</v>
          </cell>
          <cell r="BZ13">
            <v>53.225404380000001</v>
          </cell>
          <cell r="CA13">
            <v>53.875422010000001</v>
          </cell>
          <cell r="CB13">
            <v>54.525439650000003</v>
          </cell>
          <cell r="CC13">
            <v>55.175457280000003</v>
          </cell>
          <cell r="CD13">
            <v>55.825474909999997</v>
          </cell>
          <cell r="CE13">
            <v>56.475492539999998</v>
          </cell>
          <cell r="CF13">
            <v>57.125510169999998</v>
          </cell>
          <cell r="CG13">
            <v>57.77552781</v>
          </cell>
          <cell r="CH13">
            <v>58.42554544</v>
          </cell>
          <cell r="CI13">
            <v>59.075563070000001</v>
          </cell>
          <cell r="CJ13">
            <v>59.725580700000002</v>
          </cell>
          <cell r="CK13">
            <v>60.375598330000003</v>
          </cell>
          <cell r="CL13">
            <v>61.025615969999997</v>
          </cell>
        </row>
        <row r="14">
          <cell r="F14" t="str">
            <v>ITEM</v>
          </cell>
          <cell r="H14">
            <v>0.16518244671693</v>
          </cell>
          <cell r="I14">
            <v>0.190364161</v>
          </cell>
          <cell r="J14">
            <v>0.186509807</v>
          </cell>
          <cell r="K14">
            <v>0.18249421699999999</v>
          </cell>
          <cell r="L14">
            <v>0.17847807299999999</v>
          </cell>
          <cell r="M14">
            <v>0.174461326</v>
          </cell>
          <cell r="N14">
            <v>0.17044395000000001</v>
          </cell>
          <cell r="O14">
            <v>0.166425983</v>
          </cell>
          <cell r="P14">
            <v>0.162407411</v>
          </cell>
          <cell r="Q14">
            <v>0.158388217</v>
          </cell>
          <cell r="R14">
            <v>0.154368387</v>
          </cell>
          <cell r="S14">
            <v>0.15034794300000001</v>
          </cell>
          <cell r="T14">
            <v>0.14632685100000001</v>
          </cell>
          <cell r="U14">
            <v>0.14230211200000001</v>
          </cell>
          <cell r="V14">
            <v>0.13827695500000001</v>
          </cell>
          <cell r="W14">
            <v>0.13425135799999999</v>
          </cell>
          <cell r="X14">
            <v>0.130225323</v>
          </cell>
          <cell r="Y14">
            <v>0.12619882499999999</v>
          </cell>
          <cell r="Z14">
            <v>0.122171849</v>
          </cell>
          <cell r="AA14">
            <v>0.118144386</v>
          </cell>
          <cell r="AB14">
            <v>0.114116444</v>
          </cell>
          <cell r="AC14">
            <v>0.110087975</v>
          </cell>
          <cell r="AD14">
            <v>0.106058957</v>
          </cell>
          <cell r="AE14">
            <v>0.10202939599999999</v>
          </cell>
          <cell r="AF14">
            <v>9.7999260000000005E-2</v>
          </cell>
          <cell r="AG14">
            <v>9.3968513000000004E-2</v>
          </cell>
          <cell r="AH14">
            <v>8.9937158000000003E-2</v>
          </cell>
          <cell r="AI14">
            <v>8.5905138000000006E-2</v>
          </cell>
          <cell r="AJ14">
            <v>8.1872447000000001E-2</v>
          </cell>
          <cell r="AK14">
            <v>7.7839034000000001E-2</v>
          </cell>
          <cell r="AL14">
            <v>7.3804883000000002E-2</v>
          </cell>
          <cell r="AM14">
            <v>6.9769948999999998E-2</v>
          </cell>
          <cell r="AN14">
            <v>6.5734196999999994E-2</v>
          </cell>
          <cell r="AO14">
            <v>6.1697573999999998E-2</v>
          </cell>
          <cell r="AP14">
            <v>5.7660046999999999E-2</v>
          </cell>
          <cell r="AQ14">
            <v>5.3621546999999999E-2</v>
          </cell>
          <cell r="AR14">
            <v>4.9582037000000002E-2</v>
          </cell>
          <cell r="AS14">
            <v>5.4542416000000003E-2</v>
          </cell>
          <cell r="AT14">
            <v>5.1426144E-2</v>
          </cell>
          <cell r="AU14">
            <v>4.8267984999999999E-2</v>
          </cell>
          <cell r="AV14">
            <v>4.5075219E-2</v>
          </cell>
          <cell r="AW14">
            <v>4.1856262999999998E-2</v>
          </cell>
          <cell r="AX14">
            <v>3.8618676999999997E-2</v>
          </cell>
          <cell r="AY14">
            <v>4.4362213999999997E-2</v>
          </cell>
          <cell r="AZ14">
            <v>4.2456344E-2</v>
          </cell>
          <cell r="BA14">
            <v>4.0579243000000001E-2</v>
          </cell>
          <cell r="BB14">
            <v>3.8730054999999999E-2</v>
          </cell>
          <cell r="BC14">
            <v>3.6907962000000002E-2</v>
          </cell>
          <cell r="BD14">
            <v>3.5112182999999998E-2</v>
          </cell>
          <cell r="BE14">
            <v>3.3341967E-2</v>
          </cell>
          <cell r="BF14">
            <v>3.1596596999999997E-2</v>
          </cell>
          <cell r="BG14">
            <v>2.9875386E-2</v>
          </cell>
          <cell r="BH14">
            <v>2.8177673E-2</v>
          </cell>
          <cell r="BI14">
            <v>2.6502826E-2</v>
          </cell>
          <cell r="BJ14">
            <v>2.4850236000000001E-2</v>
          </cell>
          <cell r="BK14">
            <v>2.3219321000000001E-2</v>
          </cell>
          <cell r="BL14">
            <v>2.1609519000000001E-2</v>
          </cell>
          <cell r="BM14">
            <v>2.002029E-2</v>
          </cell>
          <cell r="BN14">
            <v>1.8451114000000001E-2</v>
          </cell>
          <cell r="BO14">
            <v>1.6901493E-2</v>
          </cell>
          <cell r="BP14">
            <v>1.5370945E-2</v>
          </cell>
          <cell r="BQ14">
            <v>1.3859006E-2</v>
          </cell>
          <cell r="BR14">
            <v>1.2365229E-2</v>
          </cell>
          <cell r="BS14">
            <v>1.0889183E-2</v>
          </cell>
          <cell r="BT14">
            <v>9.4304509999999994E-3</v>
          </cell>
          <cell r="BU14">
            <v>7.9886330000000002E-3</v>
          </cell>
          <cell r="BV14">
            <v>6.56334E-3</v>
          </cell>
          <cell r="BW14">
            <v>5.1541979999999996E-3</v>
          </cell>
          <cell r="BX14">
            <v>3.760846E-3</v>
          </cell>
          <cell r="BY14">
            <v>2.3829319999999999E-3</v>
          </cell>
          <cell r="BZ14">
            <v>1.02012E-3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</row>
        <row r="15">
          <cell r="F15" t="str">
            <v>IOMA</v>
          </cell>
          <cell r="H15">
            <v>4.2546573385120396</v>
          </cell>
          <cell r="I15">
            <v>3.3313444579999998</v>
          </cell>
          <cell r="J15">
            <v>3.4153449619999998</v>
          </cell>
          <cell r="K15">
            <v>3.5061957530000001</v>
          </cell>
          <cell r="L15">
            <v>3.600030335</v>
          </cell>
          <cell r="M15">
            <v>3.6969487339999998</v>
          </cell>
          <cell r="N15">
            <v>3.7970526690000002</v>
          </cell>
          <cell r="O15">
            <v>3.9004478150000002</v>
          </cell>
          <cell r="P15">
            <v>4.0072426759999997</v>
          </cell>
          <cell r="Q15">
            <v>4.1175514020000001</v>
          </cell>
          <cell r="R15">
            <v>4.2314898430000003</v>
          </cell>
          <cell r="S15">
            <v>4.3491789320000001</v>
          </cell>
          <cell r="T15">
            <v>4.4707435589999998</v>
          </cell>
          <cell r="U15">
            <v>4.596335174</v>
          </cell>
          <cell r="V15">
            <v>4.7260656689999996</v>
          </cell>
          <cell r="W15">
            <v>4.8600729310000004</v>
          </cell>
          <cell r="X15">
            <v>4.9984999339999998</v>
          </cell>
          <cell r="Y15">
            <v>5.1414936070000001</v>
          </cell>
          <cell r="Z15">
            <v>5.2892070950000001</v>
          </cell>
          <cell r="AA15">
            <v>5.441798629</v>
          </cell>
          <cell r="AB15">
            <v>5.5994320929999999</v>
          </cell>
          <cell r="AC15">
            <v>5.7622758889999997</v>
          </cell>
          <cell r="AD15">
            <v>5.9305057669999997</v>
          </cell>
          <cell r="AE15">
            <v>6.1043031279999997</v>
          </cell>
          <cell r="AF15">
            <v>6.2838550250000003</v>
          </cell>
          <cell r="AG15">
            <v>6.4693586810000001</v>
          </cell>
          <cell r="AH15">
            <v>6.6610164059999999</v>
          </cell>
          <cell r="AI15">
            <v>6.8590316409999996</v>
          </cell>
          <cell r="AJ15">
            <v>7.0636247790000004</v>
          </cell>
          <cell r="AK15">
            <v>7.2750162139999999</v>
          </cell>
          <cell r="AL15">
            <v>7.4934489439999998</v>
          </cell>
          <cell r="AM15">
            <v>7.7191546659999997</v>
          </cell>
          <cell r="AN15">
            <v>7.9523876790000001</v>
          </cell>
          <cell r="AO15">
            <v>8.1934079339999997</v>
          </cell>
          <cell r="AP15">
            <v>8.4424810360000002</v>
          </cell>
          <cell r="AQ15">
            <v>8.6998951899999994</v>
          </cell>
          <cell r="AR15">
            <v>8.9659386039999998</v>
          </cell>
          <cell r="AS15">
            <v>8.6449396010000008</v>
          </cell>
          <cell r="AT15">
            <v>8.8483785709999996</v>
          </cell>
          <cell r="AU15">
            <v>9.0598196729999998</v>
          </cell>
          <cell r="AV15">
            <v>9.2791066000000004</v>
          </cell>
          <cell r="AW15">
            <v>9.5059660610000005</v>
          </cell>
          <cell r="AX15">
            <v>9.7401395100000006</v>
          </cell>
          <cell r="AY15">
            <v>9.3288512689999994</v>
          </cell>
          <cell r="AZ15">
            <v>9.4632281620000001</v>
          </cell>
          <cell r="BA15">
            <v>9.5976050540000006</v>
          </cell>
          <cell r="BB15">
            <v>9.7319819459999994</v>
          </cell>
          <cell r="BC15">
            <v>9.866358838</v>
          </cell>
          <cell r="BD15">
            <v>10.000735730000001</v>
          </cell>
          <cell r="BE15">
            <v>10.135112619999999</v>
          </cell>
          <cell r="BF15">
            <v>10.26948951</v>
          </cell>
          <cell r="BG15">
            <v>10.403866409999999</v>
          </cell>
          <cell r="BH15">
            <v>10.5382433</v>
          </cell>
          <cell r="BI15">
            <v>10.67262019</v>
          </cell>
          <cell r="BJ15">
            <v>10.80699708</v>
          </cell>
          <cell r="BK15">
            <v>10.94137398</v>
          </cell>
          <cell r="BL15">
            <v>11.07575087</v>
          </cell>
          <cell r="BM15">
            <v>11.210127760000001</v>
          </cell>
          <cell r="BN15">
            <v>11.344504649999999</v>
          </cell>
          <cell r="BO15">
            <v>11.47888154</v>
          </cell>
          <cell r="BP15">
            <v>11.613258439999999</v>
          </cell>
          <cell r="BQ15">
            <v>11.74763533</v>
          </cell>
          <cell r="BR15">
            <v>11.88201222</v>
          </cell>
          <cell r="BS15">
            <v>12.01638911</v>
          </cell>
          <cell r="BT15">
            <v>12.15076601</v>
          </cell>
          <cell r="BU15">
            <v>12.2851429</v>
          </cell>
          <cell r="BV15">
            <v>12.419519790000001</v>
          </cell>
          <cell r="BW15">
            <v>12.553896679999999</v>
          </cell>
          <cell r="BX15">
            <v>12.68827357</v>
          </cell>
          <cell r="BY15">
            <v>12.822650469999999</v>
          </cell>
          <cell r="BZ15">
            <v>12.95702736</v>
          </cell>
          <cell r="CA15">
            <v>13.09140425</v>
          </cell>
          <cell r="CB15">
            <v>13.22578114</v>
          </cell>
          <cell r="CC15">
            <v>13.36015804</v>
          </cell>
          <cell r="CD15">
            <v>13.49453493</v>
          </cell>
          <cell r="CE15">
            <v>13.628911820000001</v>
          </cell>
          <cell r="CF15">
            <v>13.763288709999999</v>
          </cell>
          <cell r="CG15">
            <v>13.8976656</v>
          </cell>
          <cell r="CH15">
            <v>14.032042499999999</v>
          </cell>
          <cell r="CI15">
            <v>14.16641939</v>
          </cell>
          <cell r="CJ15">
            <v>14.30079628</v>
          </cell>
          <cell r="CK15">
            <v>14.435173170000001</v>
          </cell>
          <cell r="CL15">
            <v>14.56955007</v>
          </cell>
        </row>
        <row r="16">
          <cell r="F16" t="str">
            <v>ICON</v>
          </cell>
          <cell r="H16">
            <v>4.0239683065477196</v>
          </cell>
          <cell r="I16">
            <v>4.1335439039999997</v>
          </cell>
          <cell r="J16">
            <v>4.0998448639999996</v>
          </cell>
          <cell r="K16">
            <v>4.1718591050000002</v>
          </cell>
          <cell r="L16">
            <v>4.2462518930000002</v>
          </cell>
          <cell r="M16">
            <v>4.323101963</v>
          </cell>
          <cell r="N16">
            <v>4.4024906709999998</v>
          </cell>
          <cell r="O16">
            <v>4.4845020780000002</v>
          </cell>
          <cell r="P16">
            <v>4.5692230460000003</v>
          </cell>
          <cell r="Q16">
            <v>4.656743337</v>
          </cell>
          <cell r="R16">
            <v>4.7471557090000003</v>
          </cell>
          <cell r="S16">
            <v>4.840556018</v>
          </cell>
          <cell r="T16">
            <v>4.937043332</v>
          </cell>
          <cell r="U16">
            <v>5.0367685699999996</v>
          </cell>
          <cell r="V16">
            <v>5.1397893369999998</v>
          </cell>
          <cell r="W16">
            <v>5.2462151510000004</v>
          </cell>
          <cell r="X16">
            <v>5.3561592180000002</v>
          </cell>
          <cell r="Y16">
            <v>5.4697385580000004</v>
          </cell>
          <cell r="Z16">
            <v>5.5870741429999997</v>
          </cell>
          <cell r="AA16">
            <v>5.708291032</v>
          </cell>
          <cell r="AB16">
            <v>5.8335185210000002</v>
          </cell>
          <cell r="AC16">
            <v>5.9628902889999997</v>
          </cell>
          <cell r="AD16">
            <v>6.0965445550000004</v>
          </cell>
          <cell r="AE16">
            <v>6.2346242439999999</v>
          </cell>
          <cell r="AF16">
            <v>6.3772771529999996</v>
          </cell>
          <cell r="AG16">
            <v>6.5246561300000003</v>
          </cell>
          <cell r="AH16">
            <v>6.6769192559999997</v>
          </cell>
          <cell r="AI16">
            <v>6.8342300370000002</v>
          </cell>
          <cell r="AJ16">
            <v>6.9967576019999997</v>
          </cell>
          <cell r="AK16">
            <v>7.1646769189999997</v>
          </cell>
          <cell r="AL16">
            <v>7.3381690019999999</v>
          </cell>
          <cell r="AM16">
            <v>7.5174211499999997</v>
          </cell>
          <cell r="AN16">
            <v>7.7026271719999997</v>
          </cell>
          <cell r="AO16">
            <v>7.8939876580000004</v>
          </cell>
          <cell r="AP16">
            <v>8.0917102199999995</v>
          </cell>
          <cell r="AQ16">
            <v>8.2960097770000001</v>
          </cell>
          <cell r="AR16">
            <v>8.5071088540000002</v>
          </cell>
          <cell r="AS16">
            <v>8.2457520029999998</v>
          </cell>
          <cell r="AT16">
            <v>8.4063363100000004</v>
          </cell>
          <cell r="AU16">
            <v>8.5732370909999993</v>
          </cell>
          <cell r="AV16">
            <v>8.7463309640000002</v>
          </cell>
          <cell r="AW16">
            <v>8.9254022079999995</v>
          </cell>
          <cell r="AX16">
            <v>9.1102467390000008</v>
          </cell>
          <cell r="AY16">
            <v>8.785596859</v>
          </cell>
          <cell r="AZ16">
            <v>8.8916670979999992</v>
          </cell>
          <cell r="BA16">
            <v>8.9977373370000002</v>
          </cell>
          <cell r="BB16">
            <v>9.1038075759999995</v>
          </cell>
          <cell r="BC16">
            <v>9.2098778150000005</v>
          </cell>
          <cell r="BD16">
            <v>9.3159480539999997</v>
          </cell>
          <cell r="BE16">
            <v>9.4220182930000007</v>
          </cell>
          <cell r="BF16">
            <v>9.5280885319999999</v>
          </cell>
          <cell r="BG16">
            <v>9.6341587709999992</v>
          </cell>
          <cell r="BH16">
            <v>9.7402290100000002</v>
          </cell>
          <cell r="BI16">
            <v>9.8462992489999994</v>
          </cell>
          <cell r="BJ16">
            <v>9.9523694880000004</v>
          </cell>
          <cell r="BK16">
            <v>10.05843973</v>
          </cell>
          <cell r="BL16">
            <v>10.164509969999999</v>
          </cell>
          <cell r="BM16">
            <v>10.270580199999999</v>
          </cell>
          <cell r="BN16">
            <v>10.376650440000001</v>
          </cell>
          <cell r="BO16">
            <v>10.48272068</v>
          </cell>
          <cell r="BP16">
            <v>10.588790919999999</v>
          </cell>
          <cell r="BQ16">
            <v>10.69486116</v>
          </cell>
          <cell r="BR16">
            <v>10.8009314</v>
          </cell>
          <cell r="BS16">
            <v>10.907001640000001</v>
          </cell>
          <cell r="BT16">
            <v>11.01307188</v>
          </cell>
          <cell r="BU16">
            <v>11.119142119999999</v>
          </cell>
          <cell r="BV16">
            <v>11.22521236</v>
          </cell>
          <cell r="BW16">
            <v>11.331282590000001</v>
          </cell>
          <cell r="BX16">
            <v>11.43735283</v>
          </cell>
          <cell r="BY16">
            <v>11.543423069999999</v>
          </cell>
          <cell r="BZ16">
            <v>11.64949331</v>
          </cell>
          <cell r="CA16">
            <v>11.75556355</v>
          </cell>
          <cell r="CB16">
            <v>11.861633790000001</v>
          </cell>
          <cell r="CC16">
            <v>11.96770403</v>
          </cell>
          <cell r="CD16">
            <v>12.073774269999999</v>
          </cell>
          <cell r="CE16">
            <v>12.179844510000001</v>
          </cell>
          <cell r="CF16">
            <v>12.28591475</v>
          </cell>
          <cell r="CG16">
            <v>12.39198498</v>
          </cell>
          <cell r="CH16">
            <v>12.498055219999999</v>
          </cell>
          <cell r="CI16">
            <v>12.604125460000001</v>
          </cell>
          <cell r="CJ16">
            <v>12.7101957</v>
          </cell>
          <cell r="CK16">
            <v>12.816265939999999</v>
          </cell>
          <cell r="CL16">
            <v>12.92233618</v>
          </cell>
        </row>
        <row r="17">
          <cell r="F17" t="str">
            <v>TRAPS</v>
          </cell>
          <cell r="H17">
            <v>14.5565610923972</v>
          </cell>
          <cell r="I17">
            <v>14.87639834</v>
          </cell>
          <cell r="J17">
            <v>10.76129175</v>
          </cell>
          <cell r="K17">
            <v>15.43006688</v>
          </cell>
          <cell r="L17">
            <v>15.666329230000001</v>
          </cell>
          <cell r="M17">
            <v>15.90029708</v>
          </cell>
          <cell r="N17">
            <v>16.132313230000001</v>
          </cell>
          <cell r="O17">
            <v>16.362611139999998</v>
          </cell>
          <cell r="P17">
            <v>16.59153894</v>
          </cell>
          <cell r="Q17">
            <v>16.819055380000002</v>
          </cell>
          <cell r="R17">
            <v>17.04589752</v>
          </cell>
          <cell r="S17">
            <v>17.272880170000001</v>
          </cell>
          <cell r="T17">
            <v>17.499797470000001</v>
          </cell>
          <cell r="U17">
            <v>17.687375280000001</v>
          </cell>
          <cell r="V17">
            <v>17.87501254</v>
          </cell>
          <cell r="W17">
            <v>18.063014620000001</v>
          </cell>
          <cell r="X17">
            <v>18.251534450000001</v>
          </cell>
          <cell r="Y17">
            <v>18.44023219</v>
          </cell>
          <cell r="Z17">
            <v>18.628936410000001</v>
          </cell>
          <cell r="AA17">
            <v>18.817451420000001</v>
          </cell>
          <cell r="AB17">
            <v>19.005647889999999</v>
          </cell>
          <cell r="AC17">
            <v>19.193131690000001</v>
          </cell>
          <cell r="AD17">
            <v>19.379665039999999</v>
          </cell>
          <cell r="AI17">
            <v>20.685999649999999</v>
          </cell>
          <cell r="AN17">
            <v>21.835590020000001</v>
          </cell>
          <cell r="AS17">
            <v>22.749439280000001</v>
          </cell>
          <cell r="AX17">
            <v>23.637134119999999</v>
          </cell>
          <cell r="BC17">
            <v>24.312487879999999</v>
          </cell>
          <cell r="BH17">
            <v>25.05107344</v>
          </cell>
          <cell r="BM17">
            <v>25.874132150000001</v>
          </cell>
          <cell r="BR17">
            <v>26.79602779</v>
          </cell>
          <cell r="BW17">
            <v>27.81167649</v>
          </cell>
          <cell r="CB17">
            <v>28.903060279999998</v>
          </cell>
          <cell r="CG17">
            <v>30.0448822</v>
          </cell>
          <cell r="CL17">
            <v>31.223598679999998</v>
          </cell>
        </row>
        <row r="18">
          <cell r="F18" t="str">
            <v>TRAPM</v>
          </cell>
          <cell r="H18">
            <v>31.276118540281001</v>
          </cell>
          <cell r="I18">
            <v>31.984256429999999</v>
          </cell>
          <cell r="J18">
            <v>23.13677727</v>
          </cell>
          <cell r="K18">
            <v>33.174643779999997</v>
          </cell>
          <cell r="L18">
            <v>33.682607849999997</v>
          </cell>
          <cell r="M18">
            <v>34.18563872</v>
          </cell>
          <cell r="N18">
            <v>34.684473449999999</v>
          </cell>
          <cell r="O18">
            <v>35.179613949999997</v>
          </cell>
          <cell r="P18">
            <v>35.671808710000001</v>
          </cell>
          <cell r="Q18">
            <v>36.160969080000001</v>
          </cell>
          <cell r="R18">
            <v>36.648679680000001</v>
          </cell>
          <cell r="S18">
            <v>37.136692369999999</v>
          </cell>
          <cell r="T18">
            <v>37.624564569999997</v>
          </cell>
          <cell r="U18">
            <v>38.02785686</v>
          </cell>
          <cell r="V18">
            <v>38.431276969999999</v>
          </cell>
          <cell r="W18">
            <v>38.835481440000002</v>
          </cell>
          <cell r="X18">
            <v>39.240799070000001</v>
          </cell>
          <cell r="Y18">
            <v>39.646499210000002</v>
          </cell>
          <cell r="Z18">
            <v>40.052213289999997</v>
          </cell>
          <cell r="AA18">
            <v>40.457520549999998</v>
          </cell>
          <cell r="AB18">
            <v>40.862142970000001</v>
          </cell>
          <cell r="AC18">
            <v>41.265233139999999</v>
          </cell>
          <cell r="AD18">
            <v>41.666279840000001</v>
          </cell>
          <cell r="AI18">
            <v>44.474899239999999</v>
          </cell>
          <cell r="AN18">
            <v>46.946518529999999</v>
          </cell>
          <cell r="AS18">
            <v>48.91129445</v>
          </cell>
          <cell r="AX18">
            <v>50.819838359999999</v>
          </cell>
          <cell r="BC18">
            <v>52.271848939999998</v>
          </cell>
          <cell r="BH18">
            <v>53.859807889999999</v>
          </cell>
          <cell r="BM18">
            <v>55.629384119999997</v>
          </cell>
          <cell r="BR18">
            <v>57.611459740000001</v>
          </cell>
          <cell r="BW18">
            <v>59.795104459999997</v>
          </cell>
          <cell r="CB18">
            <v>62.1415796</v>
          </cell>
          <cell r="CG18">
            <v>64.596496740000006</v>
          </cell>
          <cell r="CL18">
            <v>67.130737159999995</v>
          </cell>
        </row>
        <row r="19">
          <cell r="F19" t="str">
            <v>TRAPL</v>
          </cell>
          <cell r="H19">
            <v>27.131577542973599</v>
          </cell>
          <cell r="I19">
            <v>27.52133693</v>
          </cell>
          <cell r="J19">
            <v>19.908389740000001</v>
          </cell>
          <cell r="K19">
            <v>28.545623719999998</v>
          </cell>
          <cell r="L19">
            <v>28.982709079999999</v>
          </cell>
          <cell r="M19">
            <v>29.415549599999999</v>
          </cell>
          <cell r="N19">
            <v>29.84477948</v>
          </cell>
          <cell r="O19">
            <v>30.270830610000001</v>
          </cell>
          <cell r="P19">
            <v>30.694347029999999</v>
          </cell>
          <cell r="Q19">
            <v>31.115252460000001</v>
          </cell>
          <cell r="R19">
            <v>31.534910419999999</v>
          </cell>
          <cell r="S19">
            <v>31.954828320000001</v>
          </cell>
          <cell r="T19">
            <v>32.374625330000001</v>
          </cell>
          <cell r="U19">
            <v>32.721644269999999</v>
          </cell>
          <cell r="V19">
            <v>33.068773200000003</v>
          </cell>
          <cell r="W19">
            <v>33.416577050000001</v>
          </cell>
          <cell r="X19">
            <v>33.765338739999997</v>
          </cell>
          <cell r="Y19">
            <v>34.114429549999997</v>
          </cell>
          <cell r="Z19">
            <v>34.463532370000003</v>
          </cell>
          <cell r="AA19">
            <v>34.812285129999999</v>
          </cell>
          <cell r="AB19">
            <v>35.160448600000002</v>
          </cell>
          <cell r="AC19">
            <v>35.507293629999999</v>
          </cell>
          <cell r="AD19">
            <v>35.852380320000002</v>
          </cell>
          <cell r="AI19">
            <v>38.269099349999998</v>
          </cell>
          <cell r="AN19">
            <v>40.395841529999998</v>
          </cell>
          <cell r="AS19">
            <v>42.086462670000003</v>
          </cell>
          <cell r="AX19">
            <v>43.728698119999997</v>
          </cell>
          <cell r="BC19">
            <v>44.978102579999998</v>
          </cell>
          <cell r="BH19">
            <v>46.344485859999999</v>
          </cell>
          <cell r="BM19">
            <v>47.86714448</v>
          </cell>
          <cell r="BR19">
            <v>49.572651399999998</v>
          </cell>
          <cell r="BW19">
            <v>51.451601510000003</v>
          </cell>
          <cell r="CB19">
            <v>53.47066152</v>
          </cell>
          <cell r="CG19">
            <v>55.583032080000002</v>
          </cell>
          <cell r="CL19">
            <v>57.763657559999999</v>
          </cell>
        </row>
        <row r="20">
          <cell r="F20" t="str">
            <v>TRAF</v>
          </cell>
          <cell r="H20">
            <v>11.625551</v>
          </cell>
          <cell r="I20">
            <v>14.23064449</v>
          </cell>
          <cell r="J20">
            <v>11.754512350000001</v>
          </cell>
          <cell r="K20">
            <v>14.843386020000001</v>
          </cell>
          <cell r="L20">
            <v>15.15958067</v>
          </cell>
          <cell r="M20">
            <v>15.48251091</v>
          </cell>
          <cell r="N20">
            <v>15.812320229999999</v>
          </cell>
          <cell r="O20">
            <v>16.149155159999999</v>
          </cell>
          <cell r="P20">
            <v>16.49316537</v>
          </cell>
          <cell r="Q20">
            <v>16.844503710000001</v>
          </cell>
          <cell r="R20">
            <v>17.203326279999999</v>
          </cell>
          <cell r="S20">
            <v>17.569792499999998</v>
          </cell>
          <cell r="T20">
            <v>17.944065210000002</v>
          </cell>
          <cell r="Y20">
            <v>19.9384719</v>
          </cell>
          <cell r="AD20">
            <v>22.154548420000001</v>
          </cell>
          <cell r="AI20">
            <v>24.616932439999999</v>
          </cell>
          <cell r="AN20">
            <v>27.353000000000002</v>
          </cell>
          <cell r="AS20">
            <v>30.39316985</v>
          </cell>
          <cell r="AX20">
            <v>33.771241680000003</v>
          </cell>
          <cell r="BC20">
            <v>37.52477185</v>
          </cell>
          <cell r="BH20">
            <v>41.695490970000002</v>
          </cell>
          <cell r="BM20">
            <v>46.32976781</v>
          </cell>
          <cell r="BR20">
            <v>51.479124859999999</v>
          </cell>
          <cell r="BW20">
            <v>57.200811090000002</v>
          </cell>
          <cell r="CB20">
            <v>63.558438449999997</v>
          </cell>
          <cell r="CG20">
            <v>70.622689109999996</v>
          </cell>
          <cell r="CL20">
            <v>78.472101249999994</v>
          </cell>
        </row>
        <row r="21">
          <cell r="F21" t="str">
            <v>TTURS</v>
          </cell>
          <cell r="H21">
            <v>7.7245727925227703</v>
          </cell>
          <cell r="I21">
            <v>10.927548</v>
          </cell>
          <cell r="J21">
            <v>10.927548</v>
          </cell>
          <cell r="K21">
            <v>10.927548</v>
          </cell>
          <cell r="L21">
            <v>10.927548</v>
          </cell>
          <cell r="M21">
            <v>10.927548</v>
          </cell>
          <cell r="N21">
            <v>10.927548</v>
          </cell>
          <cell r="O21">
            <v>10.927548</v>
          </cell>
          <cell r="P21">
            <v>10.927548</v>
          </cell>
          <cell r="Q21">
            <v>10.927548</v>
          </cell>
          <cell r="R21">
            <v>10.927548</v>
          </cell>
          <cell r="S21">
            <v>10.927548</v>
          </cell>
          <cell r="T21">
            <v>10.927548</v>
          </cell>
          <cell r="U21">
            <v>10.927548</v>
          </cell>
          <cell r="V21">
            <v>10.927548</v>
          </cell>
          <cell r="W21">
            <v>10.927548</v>
          </cell>
          <cell r="X21">
            <v>10.927548</v>
          </cell>
          <cell r="Y21">
            <v>10.927548</v>
          </cell>
          <cell r="Z21">
            <v>10.927548</v>
          </cell>
          <cell r="AA21">
            <v>10.927548</v>
          </cell>
          <cell r="AB21">
            <v>10.927548</v>
          </cell>
          <cell r="AC21">
            <v>10.927548</v>
          </cell>
          <cell r="AD21">
            <v>10.927548</v>
          </cell>
          <cell r="AE21">
            <v>10.927548</v>
          </cell>
          <cell r="AF21">
            <v>10.927548</v>
          </cell>
          <cell r="AG21">
            <v>10.927548</v>
          </cell>
          <cell r="AH21">
            <v>10.927548</v>
          </cell>
          <cell r="AI21">
            <v>10.927548</v>
          </cell>
          <cell r="AJ21">
            <v>10.927548</v>
          </cell>
          <cell r="AK21">
            <v>10.927548</v>
          </cell>
          <cell r="AL21">
            <v>10.927548</v>
          </cell>
          <cell r="AM21">
            <v>10.927548</v>
          </cell>
          <cell r="AN21">
            <v>10.927548</v>
          </cell>
          <cell r="AO21">
            <v>10.927548</v>
          </cell>
          <cell r="AP21">
            <v>10.927548</v>
          </cell>
          <cell r="AQ21">
            <v>10.927548</v>
          </cell>
          <cell r="AR21">
            <v>10.927548</v>
          </cell>
          <cell r="AS21">
            <v>10.927548</v>
          </cell>
          <cell r="AT21">
            <v>10.927548</v>
          </cell>
          <cell r="AU21">
            <v>10.927548</v>
          </cell>
          <cell r="AV21">
            <v>10.927548</v>
          </cell>
          <cell r="AW21">
            <v>10.927548</v>
          </cell>
          <cell r="AX21">
            <v>10.927548</v>
          </cell>
          <cell r="AY21">
            <v>10.927548</v>
          </cell>
          <cell r="AZ21">
            <v>10.927548</v>
          </cell>
          <cell r="BA21">
            <v>10.927548</v>
          </cell>
          <cell r="BB21">
            <v>10.927548</v>
          </cell>
          <cell r="BC21">
            <v>10.927548</v>
          </cell>
          <cell r="BD21">
            <v>10.927548</v>
          </cell>
          <cell r="BE21">
            <v>10.927548</v>
          </cell>
          <cell r="BF21">
            <v>10.927548</v>
          </cell>
          <cell r="BG21">
            <v>10.927548</v>
          </cell>
          <cell r="BH21">
            <v>10.927548</v>
          </cell>
          <cell r="BI21">
            <v>10.927548</v>
          </cell>
          <cell r="BJ21">
            <v>10.927548</v>
          </cell>
          <cell r="BK21">
            <v>10.927548</v>
          </cell>
          <cell r="BL21">
            <v>10.927548</v>
          </cell>
          <cell r="BM21">
            <v>10.927548</v>
          </cell>
          <cell r="BN21">
            <v>10.927548</v>
          </cell>
          <cell r="BO21">
            <v>10.927548</v>
          </cell>
          <cell r="BP21">
            <v>10.927548</v>
          </cell>
          <cell r="BQ21">
            <v>10.927548</v>
          </cell>
          <cell r="BR21">
            <v>10.927548</v>
          </cell>
          <cell r="BS21">
            <v>10.927548</v>
          </cell>
          <cell r="BT21">
            <v>10.927548</v>
          </cell>
          <cell r="BU21">
            <v>10.927548</v>
          </cell>
          <cell r="BV21">
            <v>10.927548</v>
          </cell>
          <cell r="BW21">
            <v>10.927548</v>
          </cell>
          <cell r="BX21">
            <v>10.927548</v>
          </cell>
          <cell r="BY21">
            <v>10.927548</v>
          </cell>
          <cell r="BZ21">
            <v>10.927548</v>
          </cell>
          <cell r="CA21">
            <v>10.927548</v>
          </cell>
          <cell r="CB21">
            <v>10.927548</v>
          </cell>
          <cell r="CC21">
            <v>10.927548</v>
          </cell>
          <cell r="CD21">
            <v>10.927548</v>
          </cell>
          <cell r="CE21">
            <v>10.927548</v>
          </cell>
          <cell r="CF21">
            <v>10.927548</v>
          </cell>
          <cell r="CG21">
            <v>10.927548</v>
          </cell>
          <cell r="CH21">
            <v>10.927548</v>
          </cell>
          <cell r="CI21">
            <v>10.927548</v>
          </cell>
          <cell r="CJ21">
            <v>10.927548</v>
          </cell>
          <cell r="CK21">
            <v>10.927548</v>
          </cell>
          <cell r="CL21">
            <v>10.927548</v>
          </cell>
        </row>
        <row r="22">
          <cell r="F22" t="str">
            <v>TNAV</v>
          </cell>
          <cell r="H22">
            <v>3.5132998087277101</v>
          </cell>
          <cell r="I22">
            <v>3.063821683</v>
          </cell>
          <cell r="J22">
            <v>3.0676449140000002</v>
          </cell>
          <cell r="K22">
            <v>3.070448576</v>
          </cell>
          <cell r="L22">
            <v>3.0725033769999999</v>
          </cell>
          <cell r="M22">
            <v>3.0740086999999998</v>
          </cell>
          <cell r="N22">
            <v>3.0751111400000002</v>
          </cell>
          <cell r="O22">
            <v>3.0759183409999999</v>
          </cell>
          <cell r="P22">
            <v>3.0765092699999999</v>
          </cell>
          <cell r="Q22">
            <v>3.07694182</v>
          </cell>
          <cell r="R22">
            <v>3.0772584119999999</v>
          </cell>
          <cell r="S22">
            <v>3.0774901159999999</v>
          </cell>
          <cell r="T22">
            <v>3.077659685</v>
          </cell>
          <cell r="U22">
            <v>3.0777837770000001</v>
          </cell>
          <cell r="V22">
            <v>3.0778745870000002</v>
          </cell>
          <cell r="W22">
            <v>3.0779410390000002</v>
          </cell>
          <cell r="X22">
            <v>3.0779896670000002</v>
          </cell>
          <cell r="Y22">
            <v>3.0780252510000001</v>
          </cell>
          <cell r="Z22">
            <v>3.0780512889999998</v>
          </cell>
          <cell r="AA22">
            <v>3.0780703429999998</v>
          </cell>
          <cell r="AB22">
            <v>3.0780842860000002</v>
          </cell>
          <cell r="AC22">
            <v>3.0780944880000001</v>
          </cell>
          <cell r="AD22">
            <v>3.0781019540000001</v>
          </cell>
          <cell r="AE22">
            <v>3.0781074159999999</v>
          </cell>
          <cell r="AF22">
            <v>3.0781114139999999</v>
          </cell>
          <cell r="AG22">
            <v>3.0781143389999999</v>
          </cell>
          <cell r="AH22">
            <v>3.0781164790000002</v>
          </cell>
          <cell r="AI22">
            <v>3.0781180450000001</v>
          </cell>
          <cell r="AJ22">
            <v>3.0781191919999999</v>
          </cell>
          <cell r="AK22">
            <v>3.07812003</v>
          </cell>
          <cell r="AL22">
            <v>3.0781206440000002</v>
          </cell>
          <cell r="AM22">
            <v>3.078121093</v>
          </cell>
          <cell r="AN22">
            <v>3.0781214210000001</v>
          </cell>
          <cell r="AO22">
            <v>3.078121662</v>
          </cell>
          <cell r="AP22">
            <v>3.0781218379999999</v>
          </cell>
          <cell r="AQ22">
            <v>3.078121967</v>
          </cell>
          <cell r="AR22">
            <v>3.0781220610000002</v>
          </cell>
          <cell r="AS22">
            <v>3.0781221300000001</v>
          </cell>
          <cell r="AT22">
            <v>3.0781221799999998</v>
          </cell>
          <cell r="AU22">
            <v>3.0781222170000002</v>
          </cell>
          <cell r="AV22">
            <v>3.0781222439999998</v>
          </cell>
          <cell r="AW22">
            <v>3.0781222640000001</v>
          </cell>
          <cell r="AX22">
            <v>3.0781222779999999</v>
          </cell>
          <cell r="AY22">
            <v>3.078122289</v>
          </cell>
          <cell r="AZ22">
            <v>3.0781222970000002</v>
          </cell>
          <cell r="BA22">
            <v>3.0781223020000001</v>
          </cell>
          <cell r="BB22">
            <v>3.078122306</v>
          </cell>
          <cell r="BC22">
            <v>3.0781223089999998</v>
          </cell>
          <cell r="BD22">
            <v>3.0781223120000001</v>
          </cell>
          <cell r="BE22">
            <v>3.0781223130000002</v>
          </cell>
          <cell r="BF22">
            <v>3.0781223139999998</v>
          </cell>
          <cell r="BG22">
            <v>3.0781223149999999</v>
          </cell>
          <cell r="BH22">
            <v>3.078122316</v>
          </cell>
          <cell r="BI22">
            <v>3.078122316</v>
          </cell>
          <cell r="BJ22">
            <v>3.0781223170000001</v>
          </cell>
          <cell r="BK22">
            <v>3.0781223170000001</v>
          </cell>
          <cell r="BL22">
            <v>3.0781223170000001</v>
          </cell>
          <cell r="BM22">
            <v>3.0781223170000001</v>
          </cell>
          <cell r="BN22">
            <v>3.0781223170000001</v>
          </cell>
          <cell r="BO22">
            <v>3.0781223170000001</v>
          </cell>
          <cell r="BP22">
            <v>3.0781223180000001</v>
          </cell>
          <cell r="BQ22">
            <v>3.0781223180000001</v>
          </cell>
          <cell r="BR22">
            <v>3.0781223180000001</v>
          </cell>
          <cell r="BS22">
            <v>3.0781223180000001</v>
          </cell>
          <cell r="BT22">
            <v>3.0781223180000001</v>
          </cell>
          <cell r="BU22">
            <v>3.0781223180000001</v>
          </cell>
          <cell r="BV22">
            <v>3.0781223180000001</v>
          </cell>
          <cell r="BW22">
            <v>3.0781223180000001</v>
          </cell>
          <cell r="BX22">
            <v>3.0781223180000001</v>
          </cell>
          <cell r="BY22">
            <v>3.0781223180000001</v>
          </cell>
          <cell r="BZ22">
            <v>3.0781223180000001</v>
          </cell>
          <cell r="CA22">
            <v>3.0781223180000001</v>
          </cell>
          <cell r="CB22">
            <v>3.0781223180000001</v>
          </cell>
          <cell r="CC22">
            <v>3.0781223180000001</v>
          </cell>
          <cell r="CD22">
            <v>3.0781223180000001</v>
          </cell>
          <cell r="CE22">
            <v>3.0781223180000001</v>
          </cell>
          <cell r="CF22">
            <v>3.0781223180000001</v>
          </cell>
          <cell r="CG22">
            <v>3.0781223180000001</v>
          </cell>
          <cell r="CH22">
            <v>3.0781223180000001</v>
          </cell>
          <cell r="CI22">
            <v>3.0781223180000001</v>
          </cell>
          <cell r="CJ22">
            <v>3.0781223180000001</v>
          </cell>
          <cell r="CK22">
            <v>3.0781223180000001</v>
          </cell>
          <cell r="CL22">
            <v>3.0781223180000001</v>
          </cell>
        </row>
        <row r="23">
          <cell r="F23" t="str">
            <v>TOTH</v>
          </cell>
          <cell r="H23">
            <v>21.784659175997099</v>
          </cell>
          <cell r="I23">
            <v>13.63038308</v>
          </cell>
          <cell r="J23">
            <v>13.57977245</v>
          </cell>
          <cell r="K23">
            <v>13.45641792</v>
          </cell>
          <cell r="L23">
            <v>13.161374650000001</v>
          </cell>
          <cell r="M23">
            <v>12.48596777</v>
          </cell>
          <cell r="N23">
            <v>11.082962500000001</v>
          </cell>
          <cell r="O23">
            <v>8.6768985000000001</v>
          </cell>
          <cell r="P23">
            <v>5.6468117209999997</v>
          </cell>
          <cell r="Q23">
            <v>3.024291002</v>
          </cell>
          <cell r="R23">
            <v>1.39538575</v>
          </cell>
          <cell r="S23">
            <v>0.58209679999999997</v>
          </cell>
          <cell r="T23">
            <v>0</v>
          </cell>
          <cell r="Y23">
            <v>0</v>
          </cell>
          <cell r="AD23">
            <v>0</v>
          </cell>
          <cell r="AI23">
            <v>0</v>
          </cell>
          <cell r="AN23">
            <v>0</v>
          </cell>
          <cell r="AS23">
            <v>0</v>
          </cell>
          <cell r="AX23">
            <v>0</v>
          </cell>
          <cell r="BC23">
            <v>0</v>
          </cell>
          <cell r="BH23">
            <v>0</v>
          </cell>
          <cell r="BM23">
            <v>0</v>
          </cell>
          <cell r="BR23">
            <v>0</v>
          </cell>
          <cell r="BW23">
            <v>0</v>
          </cell>
          <cell r="CB23">
            <v>0</v>
          </cell>
          <cell r="CG23">
            <v>0</v>
          </cell>
          <cell r="CL23">
            <v>0</v>
          </cell>
        </row>
        <row r="24">
          <cell r="F24" t="str">
            <v>TAVIDOM</v>
          </cell>
          <cell r="H24">
            <v>0.23349320028657899</v>
          </cell>
          <cell r="I24">
            <v>0.23</v>
          </cell>
          <cell r="J24">
            <v>0.23</v>
          </cell>
          <cell r="K24">
            <v>0.23</v>
          </cell>
          <cell r="L24">
            <v>0.23</v>
          </cell>
          <cell r="M24">
            <v>0.23</v>
          </cell>
          <cell r="N24">
            <v>0.23</v>
          </cell>
          <cell r="O24">
            <v>0.23</v>
          </cell>
          <cell r="P24">
            <v>0.23</v>
          </cell>
          <cell r="Q24">
            <v>0.23</v>
          </cell>
          <cell r="R24">
            <v>0.23</v>
          </cell>
          <cell r="S24">
            <v>0.23</v>
          </cell>
          <cell r="T24">
            <v>0.23</v>
          </cell>
          <cell r="U24">
            <v>0.23</v>
          </cell>
          <cell r="V24">
            <v>0.23</v>
          </cell>
          <cell r="W24">
            <v>0.23</v>
          </cell>
          <cell r="X24">
            <v>0.23</v>
          </cell>
          <cell r="Y24">
            <v>0.23</v>
          </cell>
          <cell r="Z24">
            <v>0.23</v>
          </cell>
          <cell r="AA24">
            <v>0.23</v>
          </cell>
          <cell r="AB24">
            <v>0.23</v>
          </cell>
          <cell r="AC24">
            <v>0.23</v>
          </cell>
          <cell r="AD24">
            <v>0.23</v>
          </cell>
          <cell r="AE24">
            <v>0.23</v>
          </cell>
          <cell r="AF24">
            <v>0.23</v>
          </cell>
          <cell r="AG24">
            <v>0.23</v>
          </cell>
          <cell r="AH24">
            <v>0.23</v>
          </cell>
          <cell r="AI24">
            <v>0.23</v>
          </cell>
          <cell r="AJ24">
            <v>0.23</v>
          </cell>
          <cell r="AK24">
            <v>0.23</v>
          </cell>
          <cell r="AL24">
            <v>0.23</v>
          </cell>
          <cell r="AM24">
            <v>0.23</v>
          </cell>
          <cell r="AN24">
            <v>0.23</v>
          </cell>
          <cell r="AO24">
            <v>0.23</v>
          </cell>
          <cell r="AP24">
            <v>0.23</v>
          </cell>
          <cell r="AQ24">
            <v>0.23</v>
          </cell>
          <cell r="AR24">
            <v>0.23</v>
          </cell>
          <cell r="AS24">
            <v>0.23</v>
          </cell>
          <cell r="AT24">
            <v>0.23</v>
          </cell>
          <cell r="AU24">
            <v>0.23</v>
          </cell>
          <cell r="AV24">
            <v>0.23</v>
          </cell>
          <cell r="AW24">
            <v>0.23</v>
          </cell>
          <cell r="AX24">
            <v>0.23</v>
          </cell>
          <cell r="AY24">
            <v>0.23</v>
          </cell>
          <cell r="AZ24">
            <v>0.23</v>
          </cell>
          <cell r="BA24">
            <v>0.23</v>
          </cell>
          <cell r="BB24">
            <v>0.23</v>
          </cell>
          <cell r="BC24">
            <v>0.23</v>
          </cell>
          <cell r="BD24">
            <v>0.23</v>
          </cell>
          <cell r="BE24">
            <v>0.23</v>
          </cell>
          <cell r="BF24">
            <v>0.23</v>
          </cell>
          <cell r="BG24">
            <v>0.23</v>
          </cell>
          <cell r="BH24">
            <v>0.23</v>
          </cell>
          <cell r="BI24">
            <v>0.23</v>
          </cell>
          <cell r="BJ24">
            <v>0.23</v>
          </cell>
          <cell r="BK24">
            <v>0.23</v>
          </cell>
          <cell r="BL24">
            <v>0.23</v>
          </cell>
          <cell r="BM24">
            <v>0.23</v>
          </cell>
          <cell r="BN24">
            <v>0.23</v>
          </cell>
          <cell r="BO24">
            <v>0.23</v>
          </cell>
          <cell r="BP24">
            <v>0.23</v>
          </cell>
          <cell r="BQ24">
            <v>0.23</v>
          </cell>
          <cell r="BR24">
            <v>0.23</v>
          </cell>
          <cell r="BS24">
            <v>0.23</v>
          </cell>
          <cell r="BT24">
            <v>0.23</v>
          </cell>
          <cell r="BU24">
            <v>0.23</v>
          </cell>
          <cell r="BV24">
            <v>0.23</v>
          </cell>
          <cell r="BW24">
            <v>0.23</v>
          </cell>
          <cell r="BX24">
            <v>0.23</v>
          </cell>
          <cell r="BY24">
            <v>0.23</v>
          </cell>
          <cell r="BZ24">
            <v>0.23</v>
          </cell>
          <cell r="CA24">
            <v>0.23</v>
          </cell>
          <cell r="CB24">
            <v>0.23</v>
          </cell>
          <cell r="CC24">
            <v>0.23</v>
          </cell>
          <cell r="CD24">
            <v>0.23</v>
          </cell>
          <cell r="CE24">
            <v>0.23</v>
          </cell>
          <cell r="CF24">
            <v>0.23</v>
          </cell>
          <cell r="CG24">
            <v>0.23</v>
          </cell>
          <cell r="CH24">
            <v>0.23</v>
          </cell>
          <cell r="CI24">
            <v>0.23</v>
          </cell>
          <cell r="CJ24">
            <v>0.23</v>
          </cell>
          <cell r="CK24">
            <v>0.23</v>
          </cell>
          <cell r="CL24">
            <v>0.23</v>
          </cell>
        </row>
        <row r="25">
          <cell r="F25" t="str">
            <v>TAVIINT</v>
          </cell>
          <cell r="H25">
            <v>45.935836654432002</v>
          </cell>
          <cell r="I25">
            <v>46.104277330000002</v>
          </cell>
          <cell r="J25">
            <v>46.814427170000002</v>
          </cell>
          <cell r="K25">
            <v>47.5103723</v>
          </cell>
          <cell r="L25">
            <v>48.192396850000002</v>
          </cell>
          <cell r="M25">
            <v>48.860779260000001</v>
          </cell>
          <cell r="N25">
            <v>49.515792400000002</v>
          </cell>
          <cell r="O25">
            <v>50.15770371</v>
          </cell>
          <cell r="P25">
            <v>50.786775239999997</v>
          </cell>
          <cell r="Q25">
            <v>51.403263819999999</v>
          </cell>
          <cell r="R25">
            <v>52.007421139999998</v>
          </cell>
          <cell r="S25">
            <v>52.599493860000003</v>
          </cell>
          <cell r="T25">
            <v>53.179723690000003</v>
          </cell>
          <cell r="U25">
            <v>53.748347529999997</v>
          </cell>
          <cell r="V25">
            <v>54.305597519999999</v>
          </cell>
          <cell r="W25">
            <v>54.851701169999998</v>
          </cell>
          <cell r="X25">
            <v>55.386881420000002</v>
          </cell>
          <cell r="Y25">
            <v>55.911356779999998</v>
          </cell>
          <cell r="Z25">
            <v>56.425341359999997</v>
          </cell>
          <cell r="AA25">
            <v>56.929045010000003</v>
          </cell>
          <cell r="AB25">
            <v>57.422673379999999</v>
          </cell>
          <cell r="AC25">
            <v>57.906427979999997</v>
          </cell>
          <cell r="AD25">
            <v>58.380506330000003</v>
          </cell>
          <cell r="AE25">
            <v>58.845101960000001</v>
          </cell>
          <cell r="AF25">
            <v>59.300404559999997</v>
          </cell>
          <cell r="AG25">
            <v>59.746600020000002</v>
          </cell>
          <cell r="AH25">
            <v>60.183870480000003</v>
          </cell>
          <cell r="AI25">
            <v>60.612394479999999</v>
          </cell>
          <cell r="AJ25">
            <v>61.032346969999999</v>
          </cell>
          <cell r="AK25">
            <v>61.443899389999999</v>
          </cell>
          <cell r="AL25">
            <v>61.847219770000002</v>
          </cell>
          <cell r="AM25">
            <v>62.242472769999999</v>
          </cell>
          <cell r="AN25">
            <v>62.629819759999997</v>
          </cell>
          <cell r="AO25">
            <v>63.009418869999998</v>
          </cell>
          <cell r="AP25">
            <v>63.38142509</v>
          </cell>
          <cell r="AQ25">
            <v>63.745990280000001</v>
          </cell>
          <cell r="AR25">
            <v>64.103263290000001</v>
          </cell>
          <cell r="AS25">
            <v>64.453389970000003</v>
          </cell>
          <cell r="AT25">
            <v>64.796513279999999</v>
          </cell>
          <cell r="AU25">
            <v>65.132773299999997</v>
          </cell>
          <cell r="AV25">
            <v>65.462307300000006</v>
          </cell>
          <cell r="AW25">
            <v>65.785249820000004</v>
          </cell>
          <cell r="AX25">
            <v>66.101732720000001</v>
          </cell>
          <cell r="AY25">
            <v>66.4118852</v>
          </cell>
          <cell r="AZ25">
            <v>66.715833869999997</v>
          </cell>
          <cell r="BA25">
            <v>67.013702850000001</v>
          </cell>
          <cell r="BB25">
            <v>67.305613719999997</v>
          </cell>
          <cell r="BC25">
            <v>67.591685670000004</v>
          </cell>
          <cell r="BD25">
            <v>67.872035490000002</v>
          </cell>
          <cell r="BE25">
            <v>68.146777639999996</v>
          </cell>
          <cell r="BF25">
            <v>68.416024280000002</v>
          </cell>
          <cell r="BG25">
            <v>68.679885339999998</v>
          </cell>
          <cell r="BH25">
            <v>68.938468540000002</v>
          </cell>
          <cell r="BI25">
            <v>69.191879450000002</v>
          </cell>
          <cell r="BJ25">
            <v>69.440221539999996</v>
          </cell>
          <cell r="BK25">
            <v>69.683596179999995</v>
          </cell>
          <cell r="BL25">
            <v>69.92210274</v>
          </cell>
          <cell r="BM25">
            <v>70.155838599999996</v>
          </cell>
          <cell r="BN25">
            <v>70.384899169999997</v>
          </cell>
          <cell r="BO25">
            <v>70.609377989999999</v>
          </cell>
          <cell r="BP25">
            <v>70.829366680000007</v>
          </cell>
          <cell r="BQ25">
            <v>71.04495507</v>
          </cell>
          <cell r="BR25">
            <v>71.256231170000007</v>
          </cell>
          <cell r="BS25">
            <v>71.463281230000007</v>
          </cell>
          <cell r="BT25">
            <v>71.666189799999998</v>
          </cell>
          <cell r="BU25">
            <v>71.865039710000005</v>
          </cell>
          <cell r="BV25">
            <v>72.059912139999994</v>
          </cell>
          <cell r="BW25">
            <v>72.250886649999998</v>
          </cell>
          <cell r="BX25">
            <v>72.438041200000001</v>
          </cell>
          <cell r="BY25">
            <v>72.621452219999995</v>
          </cell>
          <cell r="BZ25">
            <v>72.801194570000007</v>
          </cell>
          <cell r="CA25">
            <v>72.977341640000006</v>
          </cell>
          <cell r="CB25">
            <v>73.149965350000002</v>
          </cell>
          <cell r="CC25">
            <v>73.319136159999999</v>
          </cell>
          <cell r="CD25">
            <v>73.48492315</v>
          </cell>
          <cell r="CE25">
            <v>73.647394009999999</v>
          </cell>
          <cell r="CF25">
            <v>73.806615050000005</v>
          </cell>
          <cell r="CG25">
            <v>73.962651280000003</v>
          </cell>
          <cell r="CH25">
            <v>74.115566419999993</v>
          </cell>
          <cell r="CI25">
            <v>74.265422880000003</v>
          </cell>
          <cell r="CJ25">
            <v>74.412281849999999</v>
          </cell>
          <cell r="CK25">
            <v>74.556203289999999</v>
          </cell>
          <cell r="CL25">
            <v>74.697245960000004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65"/>
  <sheetViews>
    <sheetView tabSelected="1" zoomScaleNormal="100" workbookViewId="0">
      <selection activeCell="H10" sqref="H10"/>
    </sheetView>
  </sheetViews>
  <sheetFormatPr defaultRowHeight="12.75" x14ac:dyDescent="0.2"/>
  <cols>
    <col min="1" max="6" width="9.140625" style="4"/>
    <col min="7" max="7" width="10.7109375" style="4" bestFit="1" customWidth="1"/>
    <col min="8" max="8" width="9.140625" style="4"/>
    <col min="9" max="9" width="11.7109375" style="4" bestFit="1" customWidth="1"/>
    <col min="10" max="16384" width="9.140625" style="4"/>
  </cols>
  <sheetData>
    <row r="4" spans="3:37" x14ac:dyDescent="0.2">
      <c r="C4" s="3" t="s">
        <v>88</v>
      </c>
    </row>
    <row r="5" spans="3:37" ht="15.75" thickBot="1" x14ac:dyDescent="0.3">
      <c r="C5" s="5" t="s">
        <v>89</v>
      </c>
      <c r="D5" s="6" t="s">
        <v>90</v>
      </c>
      <c r="E5" s="7" t="s">
        <v>91</v>
      </c>
      <c r="F5" s="7" t="s">
        <v>1</v>
      </c>
      <c r="G5" s="7" t="s">
        <v>2</v>
      </c>
      <c r="H5" s="7" t="s">
        <v>87</v>
      </c>
      <c r="I5" s="8" t="s">
        <v>4</v>
      </c>
      <c r="J5" s="9" t="str">
        <f>Regions!C$3</f>
        <v>IE</v>
      </c>
      <c r="K5" s="9" t="str">
        <f>Regions!D$3</f>
        <v>National</v>
      </c>
      <c r="L5" s="9" t="str">
        <f>Regions!E$3</f>
        <v>IE-CW</v>
      </c>
      <c r="M5" s="9" t="str">
        <f>Regions!F$3</f>
        <v>IE-D</v>
      </c>
      <c r="N5" s="9" t="str">
        <f>Regions!G$3</f>
        <v>IE-KE</v>
      </c>
      <c r="O5" s="9" t="str">
        <f>Regions!H$3</f>
        <v>IE-KK</v>
      </c>
      <c r="P5" s="9" t="str">
        <f>Regions!I$3</f>
        <v>IE-LS</v>
      </c>
      <c r="Q5" s="9" t="str">
        <f>Regions!J$3</f>
        <v>IE-LD</v>
      </c>
      <c r="R5" s="9" t="str">
        <f>Regions!K$3</f>
        <v>IE-LH</v>
      </c>
      <c r="S5" s="9" t="str">
        <f>Regions!L$3</f>
        <v>IE-MH</v>
      </c>
      <c r="T5" s="9" t="str">
        <f>Regions!M$3</f>
        <v>IE-OY</v>
      </c>
      <c r="U5" s="9" t="str">
        <f>Regions!N$3</f>
        <v>IE-WH</v>
      </c>
      <c r="V5" s="9" t="str">
        <f>Regions!O$3</f>
        <v>IE-WX</v>
      </c>
      <c r="W5" s="9" t="str">
        <f>Regions!P$3</f>
        <v>IE-WW</v>
      </c>
      <c r="X5" s="9" t="str">
        <f>Regions!Q$3</f>
        <v>IE-CE</v>
      </c>
      <c r="Y5" s="9" t="str">
        <f>Regions!R$3</f>
        <v>IE-CO</v>
      </c>
      <c r="Z5" s="9" t="str">
        <f>Regions!S$3</f>
        <v>IE-KY</v>
      </c>
      <c r="AA5" s="9" t="str">
        <f>Regions!T$3</f>
        <v>IE-LK</v>
      </c>
      <c r="AB5" s="9" t="str">
        <f>Regions!U$3</f>
        <v>IE-TA</v>
      </c>
      <c r="AC5" s="9" t="str">
        <f>Regions!V$3</f>
        <v>IE-WD</v>
      </c>
      <c r="AD5" s="9" t="str">
        <f>Regions!W$3</f>
        <v>IE-G</v>
      </c>
      <c r="AE5" s="9" t="str">
        <f>Regions!X$3</f>
        <v>IE-LM</v>
      </c>
      <c r="AF5" s="9" t="str">
        <f>Regions!Y$3</f>
        <v>IE-MO</v>
      </c>
      <c r="AG5" s="9" t="str">
        <f>Regions!Z$3</f>
        <v>IE-RN</v>
      </c>
      <c r="AH5" s="9" t="str">
        <f>Regions!AA$3</f>
        <v>IE-SO</v>
      </c>
      <c r="AI5" s="9" t="str">
        <f>Regions!AB$3</f>
        <v>IE-CN</v>
      </c>
      <c r="AJ5" s="9" t="str">
        <f>Regions!AC$3</f>
        <v>IE-DL</v>
      </c>
      <c r="AK5" s="9" t="str">
        <f>Regions!AD$3</f>
        <v>IE-MN</v>
      </c>
    </row>
    <row r="6" spans="3:37" ht="15" x14ac:dyDescent="0.25">
      <c r="C6" s="4" t="s">
        <v>92</v>
      </c>
      <c r="D6" s="30" t="s">
        <v>93</v>
      </c>
      <c r="G6" s="11" t="s">
        <v>85</v>
      </c>
      <c r="H6" s="4">
        <v>2018</v>
      </c>
      <c r="I6" s="4" t="s">
        <v>34</v>
      </c>
      <c r="J6" s="28">
        <v>14.5565610923972</v>
      </c>
      <c r="K6" s="29"/>
      <c r="L6" s="28">
        <v>0.19075815329593299</v>
      </c>
      <c r="M6" s="28">
        <v>3.8137077787050999</v>
      </c>
      <c r="N6" s="28">
        <v>0.70334338163959498</v>
      </c>
      <c r="O6" s="28">
        <v>0.32630593319176299</v>
      </c>
      <c r="P6" s="28">
        <v>0.25725946218495199</v>
      </c>
      <c r="Q6" s="28">
        <v>0.129264106093787</v>
      </c>
      <c r="R6" s="28">
        <v>0.37066642356770202</v>
      </c>
      <c r="S6" s="28">
        <v>0.61012642539130302</v>
      </c>
      <c r="T6" s="28">
        <v>0.25256357827040099</v>
      </c>
      <c r="U6" s="28">
        <v>0.28627808516599801</v>
      </c>
      <c r="V6" s="28">
        <v>0.49824919039150301</v>
      </c>
      <c r="W6" s="28">
        <v>0.44072764898712002</v>
      </c>
      <c r="X6" s="28">
        <v>0.38789417997018399</v>
      </c>
      <c r="Y6" s="28">
        <v>1.6403528726431</v>
      </c>
      <c r="Z6" s="28">
        <v>0.50223766282260596</v>
      </c>
      <c r="AA6" s="28">
        <v>0.59887772521592197</v>
      </c>
      <c r="AB6" s="28">
        <v>0.54597893159747002</v>
      </c>
      <c r="AC6" s="28">
        <v>0.36254754715780002</v>
      </c>
      <c r="AD6" s="28">
        <v>0.81031808544859996</v>
      </c>
      <c r="AE6" s="28">
        <v>0.103998215898054</v>
      </c>
      <c r="AF6" s="28">
        <v>0.43396473286285803</v>
      </c>
      <c r="AG6" s="28">
        <v>0.22701130303233</v>
      </c>
      <c r="AH6" s="28">
        <v>0.20014421509334299</v>
      </c>
      <c r="AI6" s="28">
        <v>0.22324073939976699</v>
      </c>
      <c r="AJ6" s="28">
        <v>0.43304852577361902</v>
      </c>
      <c r="AK6" s="28">
        <v>0.20769618859639599</v>
      </c>
    </row>
    <row r="7" spans="3:37" ht="15" x14ac:dyDescent="0.25">
      <c r="C7" s="4" t="s">
        <v>92</v>
      </c>
      <c r="D7" s="30" t="s">
        <v>93</v>
      </c>
      <c r="G7" s="11" t="s">
        <v>85</v>
      </c>
      <c r="H7" s="4">
        <v>2018</v>
      </c>
      <c r="I7" s="4" t="s">
        <v>36</v>
      </c>
      <c r="J7" s="28">
        <v>31.276118540281001</v>
      </c>
      <c r="K7" s="29"/>
      <c r="L7" s="28">
        <v>0.43519149385547101</v>
      </c>
      <c r="M7" s="28">
        <v>7.6211536449989303</v>
      </c>
      <c r="N7" s="28">
        <v>1.55190938276765</v>
      </c>
      <c r="O7" s="28">
        <v>0.73703191607760699</v>
      </c>
      <c r="P7" s="28">
        <v>0.55451713599955699</v>
      </c>
      <c r="Q7" s="28">
        <v>0.28568437258778701</v>
      </c>
      <c r="R7" s="28">
        <v>0.76950577172521395</v>
      </c>
      <c r="S7" s="28">
        <v>1.33594997982505</v>
      </c>
      <c r="T7" s="28">
        <v>0.56616320344762305</v>
      </c>
      <c r="U7" s="28">
        <v>0.63911185847442997</v>
      </c>
      <c r="V7" s="28">
        <v>1.1334816009734401</v>
      </c>
      <c r="W7" s="28">
        <v>0.96185938421931305</v>
      </c>
      <c r="X7" s="28">
        <v>0.87235861089184197</v>
      </c>
      <c r="Y7" s="28">
        <v>3.5254749048173299</v>
      </c>
      <c r="Z7" s="28">
        <v>1.15388698840036</v>
      </c>
      <c r="AA7" s="28">
        <v>1.29957366713114</v>
      </c>
      <c r="AB7" s="28">
        <v>1.2604324784412999</v>
      </c>
      <c r="AC7" s="28">
        <v>0.79517788054022298</v>
      </c>
      <c r="AD7" s="28">
        <v>1.7803554187858499</v>
      </c>
      <c r="AE7" s="28">
        <v>0.23333731031609201</v>
      </c>
      <c r="AF7" s="28">
        <v>0.98601597898071303</v>
      </c>
      <c r="AG7" s="28">
        <v>0.53090140271719199</v>
      </c>
      <c r="AH7" s="28">
        <v>0.43310682655274901</v>
      </c>
      <c r="AI7" s="28">
        <v>0.47060177269377002</v>
      </c>
      <c r="AJ7" s="28">
        <v>0.86668930093951202</v>
      </c>
      <c r="AK7" s="28">
        <v>0.47664625412085698</v>
      </c>
    </row>
    <row r="8" spans="3:37" ht="15" x14ac:dyDescent="0.25">
      <c r="C8" s="4" t="s">
        <v>92</v>
      </c>
      <c r="D8" s="30" t="s">
        <v>93</v>
      </c>
      <c r="G8" s="11" t="s">
        <v>85</v>
      </c>
      <c r="H8" s="4">
        <v>2018</v>
      </c>
      <c r="I8" s="4" t="s">
        <v>38</v>
      </c>
      <c r="J8" s="28">
        <v>27.131577542973599</v>
      </c>
      <c r="K8" s="29"/>
      <c r="L8" s="28">
        <v>0.373897486374975</v>
      </c>
      <c r="M8" s="28">
        <v>6.66074493403499</v>
      </c>
      <c r="N8" s="28">
        <v>1.3457957919305099</v>
      </c>
      <c r="O8" s="28">
        <v>0.64805463087287196</v>
      </c>
      <c r="P8" s="28">
        <v>0.48149946813234101</v>
      </c>
      <c r="Q8" s="28">
        <v>0.247929982488685</v>
      </c>
      <c r="R8" s="28">
        <v>0.67368745787157902</v>
      </c>
      <c r="S8" s="28">
        <v>1.1456149031137901</v>
      </c>
      <c r="T8" s="28">
        <v>0.49378011021821799</v>
      </c>
      <c r="U8" s="28">
        <v>0.54722173482691405</v>
      </c>
      <c r="V8" s="28">
        <v>0.97262646758485305</v>
      </c>
      <c r="W8" s="28">
        <v>0.83286416374941896</v>
      </c>
      <c r="X8" s="28">
        <v>0.74674766413249005</v>
      </c>
      <c r="Y8" s="28">
        <v>3.0449422514531701</v>
      </c>
      <c r="Z8" s="28">
        <v>1.0126394376791299</v>
      </c>
      <c r="AA8" s="28">
        <v>1.1217784798314201</v>
      </c>
      <c r="AB8" s="28">
        <v>1.08524276473925</v>
      </c>
      <c r="AC8" s="28">
        <v>0.68342924139985906</v>
      </c>
      <c r="AD8" s="28">
        <v>1.55274051805081</v>
      </c>
      <c r="AE8" s="28">
        <v>0.20031586047476799</v>
      </c>
      <c r="AF8" s="28">
        <v>0.86102306186829503</v>
      </c>
      <c r="AG8" s="28">
        <v>0.451316097288887</v>
      </c>
      <c r="AH8" s="28">
        <v>0.37617525772313698</v>
      </c>
      <c r="AI8" s="28">
        <v>0.40231788404487301</v>
      </c>
      <c r="AJ8" s="28">
        <v>0.74109890371757103</v>
      </c>
      <c r="AK8" s="28">
        <v>0.42809298937083901</v>
      </c>
    </row>
    <row r="9" spans="3:37" ht="15" x14ac:dyDescent="0.25">
      <c r="C9" s="4" t="s">
        <v>92</v>
      </c>
      <c r="D9" s="30" t="s">
        <v>93</v>
      </c>
      <c r="G9" s="11" t="s">
        <v>85</v>
      </c>
      <c r="H9" s="4">
        <v>2018</v>
      </c>
      <c r="I9" s="4" t="s">
        <v>40</v>
      </c>
      <c r="J9" s="28">
        <v>11.625551</v>
      </c>
      <c r="K9" s="29"/>
      <c r="L9" s="28">
        <v>0.17794099599204999</v>
      </c>
      <c r="M9" s="28">
        <v>2.6576907930321299</v>
      </c>
      <c r="N9" s="28">
        <v>0.48228404218784598</v>
      </c>
      <c r="O9" s="28">
        <v>0.31014966827589202</v>
      </c>
      <c r="P9" s="28">
        <v>0.22090468018989401</v>
      </c>
      <c r="Q9" s="28">
        <v>0.106603976450188</v>
      </c>
      <c r="R9" s="28">
        <v>0.27935990585939302</v>
      </c>
      <c r="S9" s="28">
        <v>0.43225128206324598</v>
      </c>
      <c r="T9" s="28">
        <v>0.20333600685129699</v>
      </c>
      <c r="U9" s="28">
        <v>0.23152778091853199</v>
      </c>
      <c r="V9" s="28">
        <v>0.46795618987426502</v>
      </c>
      <c r="W9" s="28">
        <v>0.30871042636808299</v>
      </c>
      <c r="X9" s="28">
        <v>0.30378726686741397</v>
      </c>
      <c r="Y9" s="28">
        <v>1.6254277052660899</v>
      </c>
      <c r="Z9" s="28">
        <v>0.44225677339931202</v>
      </c>
      <c r="AA9" s="28">
        <v>0.49831113834882401</v>
      </c>
      <c r="AB9" s="28">
        <v>0.40793968700183098</v>
      </c>
      <c r="AC9" s="28">
        <v>0.3789208277735</v>
      </c>
      <c r="AD9" s="28">
        <v>0.60506096800451603</v>
      </c>
      <c r="AE9" s="28">
        <v>8.0693470189707697E-2</v>
      </c>
      <c r="AF9" s="28">
        <v>0.34078379979033402</v>
      </c>
      <c r="AG9" s="28">
        <v>0.15133440977952001</v>
      </c>
      <c r="AH9" s="28">
        <v>0.16503078794415499</v>
      </c>
      <c r="AI9" s="28">
        <v>0.19182704360164701</v>
      </c>
      <c r="AJ9" s="28">
        <v>0.40087863270627699</v>
      </c>
      <c r="AK9" s="28">
        <v>0.154582741264056</v>
      </c>
    </row>
    <row r="10" spans="3:37" ht="15" x14ac:dyDescent="0.25">
      <c r="C10" s="4" t="s">
        <v>92</v>
      </c>
      <c r="D10" s="30" t="s">
        <v>93</v>
      </c>
      <c r="G10" s="11" t="s">
        <v>85</v>
      </c>
      <c r="H10" s="4">
        <v>2018</v>
      </c>
      <c r="I10" s="4" t="s">
        <v>42</v>
      </c>
      <c r="J10" s="28">
        <v>7.7245727925227703</v>
      </c>
      <c r="K10" s="29"/>
      <c r="L10" s="28">
        <v>9.2353600579585193E-2</v>
      </c>
      <c r="M10" s="28">
        <v>2.18565051154552</v>
      </c>
      <c r="N10" s="28">
        <v>0.36094016622216002</v>
      </c>
      <c r="O10" s="28">
        <v>0.160971553655473</v>
      </c>
      <c r="P10" s="28">
        <v>0.13739325701343899</v>
      </c>
      <c r="Q10" s="28">
        <v>6.6303111018221506E-2</v>
      </c>
      <c r="R10" s="28">
        <v>0.20907225210952099</v>
      </c>
      <c r="S10" s="28">
        <v>0.31639527280693802</v>
      </c>
      <c r="T10" s="28">
        <v>0.126466294083908</v>
      </c>
      <c r="U10" s="28">
        <v>0.14400037102947</v>
      </c>
      <c r="V10" s="28">
        <v>0.24287511041201201</v>
      </c>
      <c r="W10" s="28">
        <v>0.23103810796296301</v>
      </c>
      <c r="X10" s="28">
        <v>0.19274182814699201</v>
      </c>
      <c r="Y10" s="28">
        <v>0.880626263602864</v>
      </c>
      <c r="Z10" s="28">
        <v>0.239606430141375</v>
      </c>
      <c r="AA10" s="28">
        <v>0.31616005760135901</v>
      </c>
      <c r="AB10" s="28">
        <v>0.25882270135028701</v>
      </c>
      <c r="AC10" s="28">
        <v>0.18845766705778599</v>
      </c>
      <c r="AD10" s="28">
        <v>0.418614934630201</v>
      </c>
      <c r="AE10" s="28">
        <v>5.1980938259190403E-2</v>
      </c>
      <c r="AF10" s="28">
        <v>0.21170504023817699</v>
      </c>
      <c r="AG10" s="28">
        <v>0.104701587785582</v>
      </c>
      <c r="AH10" s="28">
        <v>0.106309162052679</v>
      </c>
      <c r="AI10" s="28">
        <v>0.12357071379453501</v>
      </c>
      <c r="AJ10" s="28">
        <v>0.25823709659708599</v>
      </c>
      <c r="AK10" s="28">
        <v>9.95787628254481E-2</v>
      </c>
    </row>
    <row r="11" spans="3:37" ht="15" x14ac:dyDescent="0.25">
      <c r="C11" s="4" t="s">
        <v>92</v>
      </c>
      <c r="D11" s="30" t="s">
        <v>93</v>
      </c>
      <c r="G11" s="11" t="s">
        <v>85</v>
      </c>
      <c r="H11" s="4">
        <v>2018</v>
      </c>
      <c r="I11" s="4" t="s">
        <v>44</v>
      </c>
      <c r="J11" s="28">
        <v>3.5132998087277199</v>
      </c>
      <c r="K11" s="29"/>
      <c r="L11" s="28">
        <v>4.2004379525771102E-2</v>
      </c>
      <c r="M11" s="28">
        <v>0.99408028513777102</v>
      </c>
      <c r="N11" s="28">
        <v>0.16416325549782501</v>
      </c>
      <c r="O11" s="28">
        <v>7.3213282321037701E-2</v>
      </c>
      <c r="P11" s="28">
        <v>6.2489372105217399E-2</v>
      </c>
      <c r="Q11" s="28">
        <v>3.0156063450376601E-2</v>
      </c>
      <c r="R11" s="28">
        <v>9.5090501840783506E-2</v>
      </c>
      <c r="S11" s="28">
        <v>0.143903291650118</v>
      </c>
      <c r="T11" s="28">
        <v>5.75195572298293E-2</v>
      </c>
      <c r="U11" s="28">
        <v>6.5494427922832596E-2</v>
      </c>
      <c r="V11" s="28">
        <v>0.110464759912835</v>
      </c>
      <c r="W11" s="28">
        <v>0.105081039730871</v>
      </c>
      <c r="X11" s="28">
        <v>8.7663078095158206E-2</v>
      </c>
      <c r="Y11" s="28">
        <v>0.40052753292342302</v>
      </c>
      <c r="Z11" s="28">
        <v>0.108978094685117</v>
      </c>
      <c r="AA11" s="28">
        <v>0.14379631077765201</v>
      </c>
      <c r="AB11" s="28">
        <v>0.117718063066032</v>
      </c>
      <c r="AC11" s="28">
        <v>8.5714550618035304E-2</v>
      </c>
      <c r="AD11" s="28">
        <v>0.190394965426499</v>
      </c>
      <c r="AE11" s="28">
        <v>2.36420350158753E-2</v>
      </c>
      <c r="AF11" s="28">
        <v>9.6287949813282703E-2</v>
      </c>
      <c r="AG11" s="28">
        <v>4.7620506430678201E-2</v>
      </c>
      <c r="AH11" s="28">
        <v>4.8351665359049598E-2</v>
      </c>
      <c r="AI11" s="28">
        <v>5.6202585799816303E-2</v>
      </c>
      <c r="AJ11" s="28">
        <v>0.117451717583548</v>
      </c>
      <c r="AK11" s="28">
        <v>4.5290536808279797E-2</v>
      </c>
    </row>
    <row r="12" spans="3:37" ht="15" x14ac:dyDescent="0.25">
      <c r="C12" s="4" t="s">
        <v>92</v>
      </c>
      <c r="D12" s="30" t="s">
        <v>93</v>
      </c>
      <c r="G12" s="11" t="s">
        <v>85</v>
      </c>
      <c r="H12" s="4">
        <v>2018</v>
      </c>
      <c r="I12" s="4" t="s">
        <v>46</v>
      </c>
      <c r="J12" s="28">
        <v>21.784659175997099</v>
      </c>
      <c r="K12" s="29"/>
      <c r="L12" s="28">
        <v>0.26045346019004401</v>
      </c>
      <c r="M12" s="28">
        <v>6.1639203553045503</v>
      </c>
      <c r="N12" s="28">
        <v>1.0179149987024101</v>
      </c>
      <c r="O12" s="28">
        <v>0.45396820349853301</v>
      </c>
      <c r="P12" s="28">
        <v>0.387473243829765</v>
      </c>
      <c r="Q12" s="28">
        <v>0.18698647998221901</v>
      </c>
      <c r="R12" s="28">
        <v>0.58962066611279595</v>
      </c>
      <c r="S12" s="28">
        <v>0.89229053413382597</v>
      </c>
      <c r="T12" s="28">
        <v>0.35665727903246103</v>
      </c>
      <c r="U12" s="28">
        <v>0.40610647195022498</v>
      </c>
      <c r="V12" s="28">
        <v>0.68495069497951599</v>
      </c>
      <c r="W12" s="28">
        <v>0.65156825805464502</v>
      </c>
      <c r="X12" s="28">
        <v>0.54356598713202597</v>
      </c>
      <c r="Y12" s="28">
        <v>2.4835215524915499</v>
      </c>
      <c r="Z12" s="28">
        <v>0.67573243947675998</v>
      </c>
      <c r="AA12" s="28">
        <v>0.89162718572295796</v>
      </c>
      <c r="AB12" s="28">
        <v>0.72992571723638999</v>
      </c>
      <c r="AC12" s="28">
        <v>0.53148389642096905</v>
      </c>
      <c r="AD12" s="28">
        <v>1.1805680290473299</v>
      </c>
      <c r="AE12" s="28">
        <v>0.146595423985277</v>
      </c>
      <c r="AF12" s="28">
        <v>0.59704559349789399</v>
      </c>
      <c r="AG12" s="28">
        <v>0.29527696435231898</v>
      </c>
      <c r="AH12" s="28">
        <v>0.29981060762935702</v>
      </c>
      <c r="AI12" s="28">
        <v>0.34849123135384003</v>
      </c>
      <c r="AJ12" s="28">
        <v>0.72827420843415902</v>
      </c>
      <c r="AK12" s="28">
        <v>0.28082969344526898</v>
      </c>
    </row>
    <row r="13" spans="3:37" ht="15" x14ac:dyDescent="0.25">
      <c r="C13" s="4" t="s">
        <v>92</v>
      </c>
      <c r="D13" s="30" t="s">
        <v>93</v>
      </c>
      <c r="G13" s="11" t="s">
        <v>85</v>
      </c>
      <c r="H13" s="4">
        <v>2018</v>
      </c>
      <c r="I13" s="4" t="s">
        <v>48</v>
      </c>
      <c r="J13" s="28">
        <v>0.23349320028657899</v>
      </c>
      <c r="K13" s="29"/>
      <c r="L13" s="28">
        <v>0</v>
      </c>
      <c r="M13" s="28">
        <v>0.13599128494106499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4.7489540821759602E-2</v>
      </c>
      <c r="Y13" s="28">
        <v>4.7056267691773199E-4</v>
      </c>
      <c r="Z13" s="28">
        <v>4.7235778638893701E-2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9.4112535383546506E-5</v>
      </c>
      <c r="AG13" s="28">
        <v>0</v>
      </c>
      <c r="AH13" s="28">
        <v>0</v>
      </c>
      <c r="AI13" s="28">
        <v>0</v>
      </c>
      <c r="AJ13" s="28">
        <v>0</v>
      </c>
      <c r="AK13" s="28">
        <v>0</v>
      </c>
    </row>
    <row r="14" spans="3:37" ht="15" x14ac:dyDescent="0.25">
      <c r="C14" s="4" t="s">
        <v>92</v>
      </c>
      <c r="D14" s="30" t="s">
        <v>93</v>
      </c>
      <c r="G14" s="11" t="s">
        <v>85</v>
      </c>
      <c r="H14" s="4">
        <v>2018</v>
      </c>
      <c r="I14" s="12" t="s">
        <v>50</v>
      </c>
      <c r="J14" s="28">
        <v>45.935836654432002</v>
      </c>
      <c r="K14" s="29"/>
      <c r="L14" s="28">
        <v>0</v>
      </c>
      <c r="M14" s="28">
        <v>40.411547456014503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2.3928132767411898</v>
      </c>
      <c r="Y14" s="28">
        <v>2.2124403851853902</v>
      </c>
      <c r="Z14" s="28">
        <v>0.24110252653151401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0.68832808501139198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</row>
    <row r="15" spans="3:37" ht="15" x14ac:dyDescent="0.25">
      <c r="C15" s="4" t="s">
        <v>92</v>
      </c>
      <c r="D15" s="31" t="s">
        <v>93</v>
      </c>
      <c r="G15" s="11" t="s">
        <v>85</v>
      </c>
      <c r="H15" s="4">
        <v>2018</v>
      </c>
      <c r="I15" s="4" t="s">
        <v>94</v>
      </c>
      <c r="J15" s="28">
        <v>1.1293662452688</v>
      </c>
      <c r="K15" s="28">
        <v>1.1293662452688</v>
      </c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</row>
    <row r="16" spans="3:37" ht="15" x14ac:dyDescent="0.25">
      <c r="C16" s="4" t="s">
        <v>92</v>
      </c>
      <c r="D16" s="31" t="s">
        <v>93</v>
      </c>
      <c r="G16" s="11" t="s">
        <v>85</v>
      </c>
      <c r="H16" s="4">
        <v>2018</v>
      </c>
      <c r="I16" s="4" t="s">
        <v>95</v>
      </c>
      <c r="J16" s="28">
        <v>2.0006897535500099</v>
      </c>
      <c r="K16" s="28">
        <v>2.0006897535500099</v>
      </c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</row>
    <row r="17" spans="3:37" ht="15" x14ac:dyDescent="0.25">
      <c r="C17" s="4" t="s">
        <v>92</v>
      </c>
      <c r="D17" s="31" t="s">
        <v>93</v>
      </c>
      <c r="G17" s="11" t="s">
        <v>85</v>
      </c>
      <c r="H17" s="4">
        <v>2018</v>
      </c>
      <c r="I17" s="4" t="s">
        <v>96</v>
      </c>
      <c r="J17" s="28">
        <v>0.77162665337257497</v>
      </c>
      <c r="K17" s="28">
        <v>0.77162665337257497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</row>
    <row r="18" spans="3:37" ht="15" x14ac:dyDescent="0.25">
      <c r="C18" s="4" t="s">
        <v>92</v>
      </c>
      <c r="D18" s="31" t="s">
        <v>93</v>
      </c>
      <c r="G18" s="11" t="s">
        <v>85</v>
      </c>
      <c r="H18" s="4">
        <v>2018</v>
      </c>
      <c r="I18" s="4" t="s">
        <v>97</v>
      </c>
      <c r="J18" s="28">
        <v>1.0288379823457801</v>
      </c>
      <c r="K18" s="28">
        <v>1.0288379823457801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</row>
    <row r="19" spans="3:37" ht="15" x14ac:dyDescent="0.25">
      <c r="C19" s="4" t="s">
        <v>92</v>
      </c>
      <c r="D19" s="31" t="s">
        <v>93</v>
      </c>
      <c r="G19" s="11" t="s">
        <v>85</v>
      </c>
      <c r="H19" s="4">
        <v>2018</v>
      </c>
      <c r="I19" s="4" t="s">
        <v>98</v>
      </c>
      <c r="J19" s="28">
        <v>0.83034086441921995</v>
      </c>
      <c r="K19" s="28">
        <v>0.83034086441921995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</row>
    <row r="20" spans="3:37" ht="15" x14ac:dyDescent="0.25">
      <c r="C20" s="4" t="s">
        <v>92</v>
      </c>
      <c r="D20" s="31" t="s">
        <v>93</v>
      </c>
      <c r="G20" s="11" t="s">
        <v>85</v>
      </c>
      <c r="H20" s="4">
        <v>2018</v>
      </c>
      <c r="I20" s="4" t="s">
        <v>99</v>
      </c>
      <c r="J20" s="28">
        <v>9.2169270601308995</v>
      </c>
      <c r="K20" s="28">
        <v>9.2169270601308995</v>
      </c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</row>
    <row r="21" spans="3:37" ht="15" x14ac:dyDescent="0.25">
      <c r="C21" s="4" t="s">
        <v>92</v>
      </c>
      <c r="D21" s="31" t="s">
        <v>93</v>
      </c>
      <c r="G21" s="11" t="s">
        <v>85</v>
      </c>
      <c r="H21" s="4">
        <v>2018</v>
      </c>
      <c r="I21" s="4" t="s">
        <v>100</v>
      </c>
      <c r="J21" s="28">
        <v>0</v>
      </c>
      <c r="K21" s="28">
        <v>0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</row>
    <row r="22" spans="3:37" ht="15" x14ac:dyDescent="0.25">
      <c r="C22" s="4" t="s">
        <v>92</v>
      </c>
      <c r="D22" s="30" t="s">
        <v>93</v>
      </c>
      <c r="G22" s="11" t="s">
        <v>85</v>
      </c>
      <c r="H22" s="4">
        <v>2018</v>
      </c>
      <c r="I22" s="4" t="s">
        <v>52</v>
      </c>
      <c r="J22" s="28">
        <v>206.79888500000001</v>
      </c>
      <c r="K22" s="28">
        <v>206.79888500000001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</row>
    <row r="23" spans="3:37" ht="15" x14ac:dyDescent="0.25">
      <c r="C23" s="4" t="s">
        <v>92</v>
      </c>
      <c r="D23" s="30" t="s">
        <v>93</v>
      </c>
      <c r="G23" s="11" t="s">
        <v>85</v>
      </c>
      <c r="H23" s="4">
        <v>2018</v>
      </c>
      <c r="I23" s="4" t="s">
        <v>54</v>
      </c>
      <c r="J23" s="28">
        <v>766.351721</v>
      </c>
      <c r="K23" s="28">
        <v>766.351721</v>
      </c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</row>
    <row r="24" spans="3:37" ht="15" x14ac:dyDescent="0.25">
      <c r="C24" s="4" t="s">
        <v>92</v>
      </c>
      <c r="D24" s="30" t="s">
        <v>93</v>
      </c>
      <c r="G24" s="11" t="s">
        <v>85</v>
      </c>
      <c r="H24" s="4">
        <v>2018</v>
      </c>
      <c r="I24" s="4" t="s">
        <v>56</v>
      </c>
      <c r="J24" s="28">
        <v>724.42972899999995</v>
      </c>
      <c r="K24" s="28">
        <v>724.42972899999995</v>
      </c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</row>
    <row r="25" spans="3:37" ht="15" x14ac:dyDescent="0.25">
      <c r="C25" s="4" t="s">
        <v>92</v>
      </c>
      <c r="D25" s="30" t="s">
        <v>93</v>
      </c>
      <c r="G25" s="11" t="s">
        <v>85</v>
      </c>
      <c r="H25" s="4">
        <v>2018</v>
      </c>
      <c r="I25" s="4" t="s">
        <v>58</v>
      </c>
      <c r="J25" s="28">
        <v>12.7133829170957</v>
      </c>
      <c r="K25" s="28">
        <v>12.7133829170957</v>
      </c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</row>
    <row r="26" spans="3:37" ht="15" x14ac:dyDescent="0.25">
      <c r="C26" s="4" t="s">
        <v>92</v>
      </c>
      <c r="D26" s="30" t="s">
        <v>93</v>
      </c>
      <c r="G26" s="11" t="s">
        <v>85</v>
      </c>
      <c r="H26" s="4">
        <v>2018</v>
      </c>
      <c r="I26" s="4" t="s">
        <v>60</v>
      </c>
      <c r="J26" s="28">
        <v>11.4839387329157</v>
      </c>
      <c r="K26" s="28">
        <v>11.4839387329157</v>
      </c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</row>
    <row r="27" spans="3:37" ht="15" x14ac:dyDescent="0.25">
      <c r="C27" s="4" t="s">
        <v>92</v>
      </c>
      <c r="D27" s="30" t="s">
        <v>93</v>
      </c>
      <c r="G27" s="11" t="s">
        <v>85</v>
      </c>
      <c r="H27" s="4">
        <v>2018</v>
      </c>
      <c r="I27" s="4" t="s">
        <v>62</v>
      </c>
      <c r="J27" s="28">
        <v>8.8153537670115707</v>
      </c>
      <c r="K27" s="28">
        <v>8.8153537670115707</v>
      </c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</row>
    <row r="28" spans="3:37" ht="15" x14ac:dyDescent="0.25">
      <c r="C28" s="4" t="s">
        <v>92</v>
      </c>
      <c r="D28" s="30" t="s">
        <v>93</v>
      </c>
      <c r="G28" s="11" t="s">
        <v>85</v>
      </c>
      <c r="H28" s="4">
        <v>2018</v>
      </c>
      <c r="I28" s="4" t="s">
        <v>64</v>
      </c>
      <c r="J28" s="28">
        <v>4.3126302226859501</v>
      </c>
      <c r="K28" s="28">
        <v>4.3126302226859501</v>
      </c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</row>
    <row r="29" spans="3:37" ht="15" x14ac:dyDescent="0.25">
      <c r="C29" s="4" t="s">
        <v>92</v>
      </c>
      <c r="D29" s="30" t="s">
        <v>93</v>
      </c>
      <c r="G29" s="11" t="s">
        <v>85</v>
      </c>
      <c r="H29" s="4">
        <v>2018</v>
      </c>
      <c r="I29" s="4" t="s">
        <v>66</v>
      </c>
      <c r="J29" s="28">
        <v>1.3178746133407899</v>
      </c>
      <c r="K29" s="28">
        <v>1.3178746133407899</v>
      </c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</row>
    <row r="30" spans="3:37" ht="15" x14ac:dyDescent="0.25">
      <c r="C30" s="4" t="s">
        <v>92</v>
      </c>
      <c r="D30" s="30" t="s">
        <v>93</v>
      </c>
      <c r="G30" s="11" t="s">
        <v>85</v>
      </c>
      <c r="H30" s="4">
        <v>2018</v>
      </c>
      <c r="I30" s="4" t="s">
        <v>68</v>
      </c>
      <c r="J30" s="28">
        <v>1.2331093201030401</v>
      </c>
      <c r="K30" s="28">
        <v>1.2331093201030401</v>
      </c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</row>
    <row r="31" spans="3:37" ht="15" x14ac:dyDescent="0.25">
      <c r="C31" s="4" t="s">
        <v>92</v>
      </c>
      <c r="D31" s="30" t="s">
        <v>93</v>
      </c>
      <c r="G31" s="11" t="s">
        <v>85</v>
      </c>
      <c r="H31" s="4">
        <v>2018</v>
      </c>
      <c r="I31" s="4" t="s">
        <v>70</v>
      </c>
      <c r="J31" s="28">
        <v>35.9977015327608</v>
      </c>
      <c r="K31" s="28">
        <v>35.9977015327608</v>
      </c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</row>
    <row r="32" spans="3:37" ht="15" x14ac:dyDescent="0.25">
      <c r="C32" s="4" t="s">
        <v>92</v>
      </c>
      <c r="D32" s="30" t="s">
        <v>93</v>
      </c>
      <c r="G32" s="11" t="s">
        <v>85</v>
      </c>
      <c r="H32" s="4">
        <v>2018</v>
      </c>
      <c r="I32" s="4" t="s">
        <v>72</v>
      </c>
      <c r="J32" s="28">
        <v>0.84071163403600102</v>
      </c>
      <c r="K32" s="28">
        <v>0.84071163403600102</v>
      </c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</row>
    <row r="33" spans="3:37" ht="15" x14ac:dyDescent="0.25">
      <c r="C33" s="4" t="s">
        <v>92</v>
      </c>
      <c r="D33" s="30" t="s">
        <v>93</v>
      </c>
      <c r="G33" s="11" t="s">
        <v>85</v>
      </c>
      <c r="H33" s="4">
        <v>2018</v>
      </c>
      <c r="I33" s="4" t="s">
        <v>74</v>
      </c>
      <c r="J33" s="28">
        <v>2.5953782987835501</v>
      </c>
      <c r="K33" s="28">
        <v>2.5953782987835501</v>
      </c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</row>
    <row r="34" spans="3:37" ht="15" x14ac:dyDescent="0.25">
      <c r="C34" s="4" t="s">
        <v>92</v>
      </c>
      <c r="D34" s="30" t="s">
        <v>93</v>
      </c>
      <c r="G34" s="11" t="s">
        <v>85</v>
      </c>
      <c r="H34" s="4">
        <v>2018</v>
      </c>
      <c r="I34" s="4" t="s">
        <v>76</v>
      </c>
      <c r="J34" s="28">
        <v>1.1448908452668201</v>
      </c>
      <c r="K34" s="28">
        <v>1.1448908452668201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</row>
    <row r="35" spans="3:37" ht="15" x14ac:dyDescent="0.25">
      <c r="C35" s="4" t="s">
        <v>92</v>
      </c>
      <c r="D35" s="30" t="s">
        <v>93</v>
      </c>
      <c r="G35" s="11" t="s">
        <v>85</v>
      </c>
      <c r="H35" s="4">
        <v>2018</v>
      </c>
      <c r="I35" s="4" t="s">
        <v>78</v>
      </c>
      <c r="J35" s="28">
        <v>8.0991705816317694</v>
      </c>
      <c r="K35" s="28">
        <v>8.0991705816317694</v>
      </c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</row>
    <row r="36" spans="3:37" ht="15" x14ac:dyDescent="0.25">
      <c r="C36" s="4" t="s">
        <v>92</v>
      </c>
      <c r="D36" s="32" t="s">
        <v>93</v>
      </c>
      <c r="G36" s="11" t="s">
        <v>85</v>
      </c>
      <c r="H36" s="4">
        <v>2018</v>
      </c>
      <c r="I36" s="4" t="s">
        <v>80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</row>
    <row r="37" spans="3:37" ht="15" x14ac:dyDescent="0.25">
      <c r="C37" s="4" t="s">
        <v>92</v>
      </c>
      <c r="D37" s="30" t="s">
        <v>93</v>
      </c>
      <c r="G37" s="11" t="s">
        <v>85</v>
      </c>
      <c r="H37" s="4">
        <v>2018</v>
      </c>
      <c r="I37" s="4" t="s">
        <v>6</v>
      </c>
      <c r="J37" s="28">
        <v>2.0712927345907701</v>
      </c>
      <c r="K37" s="28">
        <v>2.0712927345907701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</row>
    <row r="38" spans="3:37" ht="15" x14ac:dyDescent="0.25">
      <c r="C38" s="4" t="s">
        <v>92</v>
      </c>
      <c r="D38" s="30" t="s">
        <v>93</v>
      </c>
      <c r="G38" s="11" t="s">
        <v>85</v>
      </c>
      <c r="H38" s="4">
        <v>2018</v>
      </c>
      <c r="I38" s="4" t="s">
        <v>8</v>
      </c>
      <c r="J38" s="28">
        <v>22.2490403410117</v>
      </c>
      <c r="K38" s="28">
        <v>22.2490403410117</v>
      </c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</row>
    <row r="39" spans="3:37" ht="15" x14ac:dyDescent="0.25">
      <c r="C39" s="4" t="s">
        <v>92</v>
      </c>
      <c r="D39" s="30" t="s">
        <v>93</v>
      </c>
      <c r="G39" s="11" t="s">
        <v>85</v>
      </c>
      <c r="H39" s="4">
        <v>2018</v>
      </c>
      <c r="I39" s="4" t="s">
        <v>10</v>
      </c>
      <c r="J39" s="28">
        <v>1.2014578872914701</v>
      </c>
      <c r="K39" s="28">
        <v>1.2014578872914701</v>
      </c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</row>
    <row r="40" spans="3:37" ht="15" x14ac:dyDescent="0.25">
      <c r="C40" s="4" t="s">
        <v>92</v>
      </c>
      <c r="D40" s="30" t="s">
        <v>93</v>
      </c>
      <c r="G40" s="11" t="s">
        <v>85</v>
      </c>
      <c r="H40" s="4">
        <v>2018</v>
      </c>
      <c r="I40" s="4" t="s">
        <v>12</v>
      </c>
      <c r="J40" s="28">
        <v>6.6890404714869804</v>
      </c>
      <c r="K40" s="28">
        <v>6.6890404714869804</v>
      </c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</row>
    <row r="41" spans="3:37" ht="15" x14ac:dyDescent="0.25">
      <c r="C41" s="4" t="s">
        <v>92</v>
      </c>
      <c r="D41" s="30" t="s">
        <v>93</v>
      </c>
      <c r="G41" s="11" t="s">
        <v>85</v>
      </c>
      <c r="H41" s="4">
        <v>2018</v>
      </c>
      <c r="I41" s="4" t="s">
        <v>14</v>
      </c>
      <c r="J41" s="28">
        <v>0.67287296253748397</v>
      </c>
      <c r="K41" s="28">
        <v>0.67287296253748397</v>
      </c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</row>
    <row r="42" spans="3:37" ht="15" x14ac:dyDescent="0.25">
      <c r="C42" s="4" t="s">
        <v>92</v>
      </c>
      <c r="D42" s="30" t="s">
        <v>93</v>
      </c>
      <c r="G42" s="11" t="s">
        <v>85</v>
      </c>
      <c r="H42" s="4">
        <v>2018</v>
      </c>
      <c r="I42" s="4" t="s">
        <v>16</v>
      </c>
      <c r="J42" s="28">
        <v>10.5976971594968</v>
      </c>
      <c r="K42" s="28">
        <v>10.5976971594968</v>
      </c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</row>
    <row r="43" spans="3:37" ht="15" x14ac:dyDescent="0.25">
      <c r="C43" s="4" t="s">
        <v>92</v>
      </c>
      <c r="D43" s="30" t="s">
        <v>93</v>
      </c>
      <c r="G43" s="11" t="s">
        <v>85</v>
      </c>
      <c r="H43" s="4">
        <v>2018</v>
      </c>
      <c r="I43" s="4" t="s">
        <v>18</v>
      </c>
      <c r="J43" s="28">
        <v>1.14056826967015</v>
      </c>
      <c r="K43" s="28">
        <v>1.14056826967015</v>
      </c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</row>
    <row r="44" spans="3:37" ht="15" x14ac:dyDescent="0.25">
      <c r="C44" s="4" t="s">
        <v>92</v>
      </c>
      <c r="D44" s="30" t="s">
        <v>93</v>
      </c>
      <c r="G44" s="11" t="s">
        <v>85</v>
      </c>
      <c r="H44" s="4">
        <v>2018</v>
      </c>
      <c r="I44" s="4" t="s">
        <v>20</v>
      </c>
      <c r="J44" s="28">
        <v>17.770098364755199</v>
      </c>
      <c r="K44" s="28">
        <v>17.770098364755199</v>
      </c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</row>
    <row r="45" spans="3:37" ht="15" x14ac:dyDescent="0.25">
      <c r="C45" s="4" t="s">
        <v>92</v>
      </c>
      <c r="D45" s="30" t="s">
        <v>93</v>
      </c>
      <c r="G45" s="11" t="s">
        <v>85</v>
      </c>
      <c r="H45" s="4">
        <v>2018</v>
      </c>
      <c r="I45" s="4" t="s">
        <v>22</v>
      </c>
      <c r="J45" s="28">
        <v>19.5397050142764</v>
      </c>
      <c r="K45" s="28">
        <v>19.5397050142764</v>
      </c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</row>
    <row r="46" spans="3:37" ht="15" x14ac:dyDescent="0.25">
      <c r="C46" s="4" t="s">
        <v>92</v>
      </c>
      <c r="D46" s="30" t="s">
        <v>93</v>
      </c>
      <c r="G46" s="11" t="s">
        <v>85</v>
      </c>
      <c r="H46" s="4">
        <v>2018</v>
      </c>
      <c r="I46" s="4" t="s">
        <v>24</v>
      </c>
      <c r="J46" s="28">
        <v>1.28965569884044</v>
      </c>
      <c r="K46" s="28">
        <v>1.28965569884044</v>
      </c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</row>
    <row r="47" spans="3:37" ht="15" x14ac:dyDescent="0.25">
      <c r="C47" s="4" t="s">
        <v>92</v>
      </c>
      <c r="D47" s="30" t="s">
        <v>93</v>
      </c>
      <c r="G47" s="11" t="s">
        <v>85</v>
      </c>
      <c r="H47" s="4">
        <v>2018</v>
      </c>
      <c r="I47" s="4" t="s">
        <v>26</v>
      </c>
      <c r="J47" s="28">
        <v>4.2689583715443504</v>
      </c>
      <c r="K47" s="28">
        <v>4.2689583715443504</v>
      </c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</row>
    <row r="48" spans="3:37" ht="15" x14ac:dyDescent="0.25">
      <c r="C48" s="4" t="s">
        <v>92</v>
      </c>
      <c r="D48" s="30" t="s">
        <v>93</v>
      </c>
      <c r="G48" s="11" t="s">
        <v>85</v>
      </c>
      <c r="H48" s="4">
        <v>2018</v>
      </c>
      <c r="I48" s="4" t="s">
        <v>28</v>
      </c>
      <c r="J48" s="28">
        <v>0.16518244671693</v>
      </c>
      <c r="K48" s="28">
        <v>0.16518244671693</v>
      </c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</row>
    <row r="49" spans="3:37" ht="15" x14ac:dyDescent="0.25">
      <c r="C49" s="4" t="s">
        <v>92</v>
      </c>
      <c r="D49" s="30" t="s">
        <v>93</v>
      </c>
      <c r="G49" s="11" t="s">
        <v>85</v>
      </c>
      <c r="H49" s="4">
        <v>2018</v>
      </c>
      <c r="I49" s="4" t="s">
        <v>30</v>
      </c>
      <c r="J49" s="28">
        <v>4.2546573385120396</v>
      </c>
      <c r="K49" s="28">
        <v>4.2546573385120396</v>
      </c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</row>
    <row r="50" spans="3:37" ht="15" x14ac:dyDescent="0.25">
      <c r="C50" s="4" t="s">
        <v>92</v>
      </c>
      <c r="D50" s="30" t="s">
        <v>93</v>
      </c>
      <c r="G50" s="11" t="s">
        <v>85</v>
      </c>
      <c r="H50" s="4">
        <v>2018</v>
      </c>
      <c r="I50" s="13" t="s">
        <v>32</v>
      </c>
      <c r="J50" s="28">
        <v>4.0239683065477196</v>
      </c>
      <c r="K50" s="28">
        <v>4.0239683065477196</v>
      </c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</row>
    <row r="51" spans="3:37" ht="15" x14ac:dyDescent="0.25">
      <c r="C51" s="4" t="s">
        <v>92</v>
      </c>
      <c r="D51" s="32" t="s">
        <v>93</v>
      </c>
      <c r="G51" s="11" t="s">
        <v>85</v>
      </c>
      <c r="H51" s="4">
        <v>2018</v>
      </c>
      <c r="I51" t="s">
        <v>160</v>
      </c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</row>
    <row r="52" spans="3:37" ht="15" x14ac:dyDescent="0.25">
      <c r="C52" s="4" t="s">
        <v>92</v>
      </c>
      <c r="D52" s="32" t="s">
        <v>93</v>
      </c>
      <c r="G52" s="11" t="s">
        <v>85</v>
      </c>
      <c r="H52" s="4">
        <v>2018</v>
      </c>
      <c r="I52" t="s">
        <v>162</v>
      </c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</row>
    <row r="53" spans="3:37" ht="15" x14ac:dyDescent="0.25">
      <c r="C53" s="4" t="s">
        <v>92</v>
      </c>
      <c r="D53" s="32" t="s">
        <v>93</v>
      </c>
      <c r="G53" s="11" t="s">
        <v>85</v>
      </c>
      <c r="H53" s="4">
        <v>2018</v>
      </c>
      <c r="I53" t="s">
        <v>164</v>
      </c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</row>
    <row r="54" spans="3:37" ht="15" x14ac:dyDescent="0.25">
      <c r="C54" s="4" t="s">
        <v>92</v>
      </c>
      <c r="D54" s="32" t="s">
        <v>93</v>
      </c>
      <c r="G54" s="11" t="s">
        <v>85</v>
      </c>
      <c r="H54" s="4">
        <v>2018</v>
      </c>
      <c r="I54" t="s">
        <v>166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</row>
    <row r="55" spans="3:37" ht="15" x14ac:dyDescent="0.25">
      <c r="C55" s="4" t="s">
        <v>92</v>
      </c>
      <c r="D55" s="32" t="s">
        <v>93</v>
      </c>
      <c r="G55" s="11" t="s">
        <v>85</v>
      </c>
      <c r="H55" s="4">
        <v>2018</v>
      </c>
      <c r="I55" t="s">
        <v>168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</row>
    <row r="56" spans="3:37" ht="15" x14ac:dyDescent="0.25">
      <c r="C56" s="4" t="s">
        <v>92</v>
      </c>
      <c r="D56" s="10" t="s">
        <v>93</v>
      </c>
      <c r="G56" s="11" t="s">
        <v>85</v>
      </c>
      <c r="H56" s="4">
        <v>2018</v>
      </c>
      <c r="I56" t="s">
        <v>170</v>
      </c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</row>
    <row r="57" spans="3:37" ht="15" x14ac:dyDescent="0.25">
      <c r="C57" s="4" t="s">
        <v>92</v>
      </c>
      <c r="D57" s="10" t="s">
        <v>93</v>
      </c>
      <c r="G57" s="11" t="s">
        <v>85</v>
      </c>
      <c r="H57" s="4">
        <v>2018</v>
      </c>
      <c r="I57" t="s">
        <v>172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</row>
    <row r="58" spans="3:37" ht="15" x14ac:dyDescent="0.25">
      <c r="C58" s="4" t="s">
        <v>92</v>
      </c>
      <c r="D58" s="10" t="s">
        <v>93</v>
      </c>
      <c r="G58" s="11" t="s">
        <v>85</v>
      </c>
      <c r="H58" s="4">
        <v>2018</v>
      </c>
      <c r="I58" t="s">
        <v>174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</row>
    <row r="59" spans="3:37" ht="15" x14ac:dyDescent="0.25">
      <c r="C59" s="4" t="s">
        <v>92</v>
      </c>
      <c r="D59" s="10" t="s">
        <v>93</v>
      </c>
      <c r="G59" s="11" t="s">
        <v>85</v>
      </c>
      <c r="H59" s="4">
        <v>2018</v>
      </c>
      <c r="I59" t="s">
        <v>176</v>
      </c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</row>
    <row r="60" spans="3:37" ht="15" x14ac:dyDescent="0.25">
      <c r="C60" s="4" t="s">
        <v>92</v>
      </c>
      <c r="D60" s="10" t="s">
        <v>93</v>
      </c>
      <c r="G60" s="11" t="s">
        <v>85</v>
      </c>
      <c r="H60" s="4">
        <v>2018</v>
      </c>
      <c r="I60" t="s">
        <v>178</v>
      </c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</row>
    <row r="61" spans="3:37" ht="15" x14ac:dyDescent="0.25">
      <c r="C61" s="4" t="s">
        <v>92</v>
      </c>
      <c r="D61" s="10" t="s">
        <v>93</v>
      </c>
      <c r="G61" s="11" t="s">
        <v>85</v>
      </c>
      <c r="H61" s="4">
        <v>2018</v>
      </c>
      <c r="I61" t="s">
        <v>180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</row>
    <row r="62" spans="3:37" ht="15" x14ac:dyDescent="0.25">
      <c r="C62" s="4" t="s">
        <v>92</v>
      </c>
      <c r="D62" s="10" t="s">
        <v>93</v>
      </c>
      <c r="G62" s="11" t="s">
        <v>85</v>
      </c>
      <c r="H62" s="4">
        <v>2018</v>
      </c>
      <c r="I62" t="s">
        <v>182</v>
      </c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</row>
    <row r="63" spans="3:37" ht="15" x14ac:dyDescent="0.25">
      <c r="C63" s="4" t="s">
        <v>92</v>
      </c>
      <c r="D63" s="10" t="s">
        <v>93</v>
      </c>
      <c r="G63" s="11" t="s">
        <v>85</v>
      </c>
      <c r="H63" s="4">
        <v>2018</v>
      </c>
      <c r="I63" t="s">
        <v>184</v>
      </c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</row>
    <row r="64" spans="3:37" ht="15" x14ac:dyDescent="0.25">
      <c r="C64" s="4" t="s">
        <v>92</v>
      </c>
      <c r="D64" s="10" t="s">
        <v>93</v>
      </c>
      <c r="G64" s="11" t="s">
        <v>85</v>
      </c>
      <c r="H64" s="4">
        <v>2018</v>
      </c>
      <c r="I64" t="s">
        <v>186</v>
      </c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</row>
    <row r="65" spans="3:37" ht="15" x14ac:dyDescent="0.25">
      <c r="C65" s="4" t="s">
        <v>92</v>
      </c>
      <c r="D65" s="10" t="s">
        <v>93</v>
      </c>
      <c r="G65" s="11" t="s">
        <v>85</v>
      </c>
      <c r="H65" s="4">
        <v>2018</v>
      </c>
      <c r="I65" t="s">
        <v>188</v>
      </c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102"/>
  <sheetViews>
    <sheetView workbookViewId="0">
      <selection activeCell="B3" sqref="B3"/>
    </sheetView>
  </sheetViews>
  <sheetFormatPr defaultRowHeight="12.75" x14ac:dyDescent="0.2"/>
  <cols>
    <col min="1" max="3" width="9.140625" style="4"/>
    <col min="4" max="4" width="11.140625" style="4" bestFit="1" customWidth="1"/>
    <col min="5" max="16384" width="9.140625" style="4"/>
  </cols>
  <sheetData>
    <row r="2" spans="2:32" x14ac:dyDescent="0.2">
      <c r="B2" s="4" t="s">
        <v>101</v>
      </c>
    </row>
    <row r="3" spans="2:32" ht="15.75" thickBot="1" x14ac:dyDescent="0.25">
      <c r="B3" s="14" t="s">
        <v>91</v>
      </c>
      <c r="C3" s="14" t="s">
        <v>1</v>
      </c>
      <c r="D3" s="14" t="s">
        <v>2</v>
      </c>
      <c r="E3" s="14" t="s">
        <v>4</v>
      </c>
      <c r="F3" s="14" t="s">
        <v>87</v>
      </c>
      <c r="G3" s="9" t="str">
        <f>Regions!E$3</f>
        <v>IE-CW</v>
      </c>
      <c r="H3" s="9" t="str">
        <f>Regions!F$3</f>
        <v>IE-D</v>
      </c>
      <c r="I3" s="9" t="str">
        <f>Regions!G$3</f>
        <v>IE-KE</v>
      </c>
      <c r="J3" s="9" t="str">
        <f>Regions!H$3</f>
        <v>IE-KK</v>
      </c>
      <c r="K3" s="9" t="str">
        <f>Regions!I$3</f>
        <v>IE-LS</v>
      </c>
      <c r="L3" s="9" t="str">
        <f>Regions!J$3</f>
        <v>IE-LD</v>
      </c>
      <c r="M3" s="9" t="str">
        <f>Regions!K$3</f>
        <v>IE-LH</v>
      </c>
      <c r="N3" s="9" t="str">
        <f>Regions!L$3</f>
        <v>IE-MH</v>
      </c>
      <c r="O3" s="9" t="str">
        <f>Regions!M$3</f>
        <v>IE-OY</v>
      </c>
      <c r="P3" s="9" t="str">
        <f>Regions!N$3</f>
        <v>IE-WH</v>
      </c>
      <c r="Q3" s="9" t="str">
        <f>Regions!O$3</f>
        <v>IE-WX</v>
      </c>
      <c r="R3" s="9" t="str">
        <f>Regions!P$3</f>
        <v>IE-WW</v>
      </c>
      <c r="S3" s="9" t="str">
        <f>Regions!Q$3</f>
        <v>IE-CE</v>
      </c>
      <c r="T3" s="9" t="str">
        <f>Regions!R$3</f>
        <v>IE-CO</v>
      </c>
      <c r="U3" s="9" t="str">
        <f>Regions!S$3</f>
        <v>IE-KY</v>
      </c>
      <c r="V3" s="9" t="str">
        <f>Regions!T$3</f>
        <v>IE-LK</v>
      </c>
      <c r="W3" s="9" t="str">
        <f>Regions!U$3</f>
        <v>IE-TA</v>
      </c>
      <c r="X3" s="9" t="str">
        <f>Regions!V$3</f>
        <v>IE-WD</v>
      </c>
      <c r="Y3" s="9" t="str">
        <f>Regions!W$3</f>
        <v>IE-G</v>
      </c>
      <c r="Z3" s="9" t="str">
        <f>Regions!X$3</f>
        <v>IE-LM</v>
      </c>
      <c r="AA3" s="9" t="str">
        <f>Regions!Y$3</f>
        <v>IE-MO</v>
      </c>
      <c r="AB3" s="9" t="str">
        <f>Regions!Z$3</f>
        <v>IE-RN</v>
      </c>
      <c r="AC3" s="9" t="str">
        <f>Regions!AA$3</f>
        <v>IE-SO</v>
      </c>
      <c r="AD3" s="9" t="str">
        <f>Regions!AB$3</f>
        <v>IE-CN</v>
      </c>
      <c r="AE3" s="9" t="str">
        <f>Regions!AC$3</f>
        <v>IE-DL</v>
      </c>
      <c r="AF3" s="9" t="str">
        <f>Regions!AD$3</f>
        <v>IE-MN</v>
      </c>
    </row>
    <row r="4" spans="2:32" x14ac:dyDescent="0.2">
      <c r="D4" s="4" t="s">
        <v>85</v>
      </c>
      <c r="E4" s="4" t="str">
        <f>[1]DEMANDS!$F$17</f>
        <v>TRAPS</v>
      </c>
      <c r="F4" s="4">
        <v>2020</v>
      </c>
      <c r="G4" s="15">
        <f>HLOOKUP(REG_TRA_DEMANDS!G$3,'BY-Demands'!$J$5:$AK$14,MATCH($E4,'BY-Demands'!$I$5:$I$14,0),FALSE)*HLOOKUP(REG_TRA_DEMANDS!$F4,[1]DEMANDS!$H$2:$CL$25,MATCH($E4,[1]DEMANDS!$F$2:$F$25,0),FALSE)/HLOOKUP(2018,[1]DEMANDS!$H$2:$CL$25,MATCH($E4,[1]DEMANDS!$F$2:$F$25,0),FALSE)</f>
        <v>0.14102260336618419</v>
      </c>
      <c r="H4" s="15">
        <f>HLOOKUP(REG_TRA_DEMANDS!H$3,'BY-Demands'!$J$5:$AK$14,MATCH($E4,'BY-Demands'!$I$5:$I$14,0),FALSE)*HLOOKUP(REG_TRA_DEMANDS!$F4,[1]DEMANDS!$H$2:$CL$25,MATCH($E4,[1]DEMANDS!$F$2:$F$25,0),FALSE)/HLOOKUP(2018,[1]DEMANDS!$H$2:$CL$25,MATCH($E4,[1]DEMANDS!$F$2:$F$25,0),FALSE)</f>
        <v>2.8193762108637852</v>
      </c>
      <c r="I4" s="15">
        <f>HLOOKUP(REG_TRA_DEMANDS!I$3,'BY-Demands'!$J$5:$AK$14,MATCH($E4,'BY-Demands'!$I$5:$I$14,0),FALSE)*HLOOKUP(REG_TRA_DEMANDS!$F4,[1]DEMANDS!$H$2:$CL$25,MATCH($E4,[1]DEMANDS!$F$2:$F$25,0),FALSE)/HLOOKUP(2018,[1]DEMANDS!$H$2:$CL$25,MATCH($E4,[1]DEMANDS!$F$2:$F$25,0),FALSE)</f>
        <v>0.51996369762144268</v>
      </c>
      <c r="J4" s="15">
        <f>HLOOKUP(REG_TRA_DEMANDS!J$3,'BY-Demands'!$J$5:$AK$14,MATCH($E4,'BY-Demands'!$I$5:$I$14,0),FALSE)*HLOOKUP(REG_TRA_DEMANDS!$F4,[1]DEMANDS!$H$2:$CL$25,MATCH($E4,[1]DEMANDS!$F$2:$F$25,0),FALSE)/HLOOKUP(2018,[1]DEMANDS!$H$2:$CL$25,MATCH($E4,[1]DEMANDS!$F$2:$F$25,0),FALSE)</f>
        <v>0.2412295956815371</v>
      </c>
      <c r="K4" s="15">
        <f>HLOOKUP(REG_TRA_DEMANDS!K$3,'BY-Demands'!$J$5:$AK$14,MATCH($E4,'BY-Demands'!$I$5:$I$14,0),FALSE)*HLOOKUP(REG_TRA_DEMANDS!$F4,[1]DEMANDS!$H$2:$CL$25,MATCH($E4,[1]DEMANDS!$F$2:$F$25,0),FALSE)/HLOOKUP(2018,[1]DEMANDS!$H$2:$CL$25,MATCH($E4,[1]DEMANDS!$F$2:$F$25,0),FALSE)</f>
        <v>0.19018531303154435</v>
      </c>
      <c r="L4" s="15">
        <f>HLOOKUP(REG_TRA_DEMANDS!L$3,'BY-Demands'!$J$5:$AK$14,MATCH($E4,'BY-Demands'!$I$5:$I$14,0),FALSE)*HLOOKUP(REG_TRA_DEMANDS!$F4,[1]DEMANDS!$H$2:$CL$25,MATCH($E4,[1]DEMANDS!$F$2:$F$25,0),FALSE)/HLOOKUP(2018,[1]DEMANDS!$H$2:$CL$25,MATCH($E4,[1]DEMANDS!$F$2:$F$25,0),FALSE)</f>
        <v>9.5561633661176384E-2</v>
      </c>
      <c r="M4" s="15">
        <f>HLOOKUP(REG_TRA_DEMANDS!M$3,'BY-Demands'!$J$5:$AK$14,MATCH($E4,'BY-Demands'!$I$5:$I$14,0),FALSE)*HLOOKUP(REG_TRA_DEMANDS!$F4,[1]DEMANDS!$H$2:$CL$25,MATCH($E4,[1]DEMANDS!$F$2:$F$25,0),FALSE)/HLOOKUP(2018,[1]DEMANDS!$H$2:$CL$25,MATCH($E4,[1]DEMANDS!$F$2:$F$25,0),FALSE)</f>
        <v>0.27402416687719383</v>
      </c>
      <c r="N4" s="15">
        <f>HLOOKUP(REG_TRA_DEMANDS!N$3,'BY-Demands'!$J$5:$AK$14,MATCH($E4,'BY-Demands'!$I$5:$I$14,0),FALSE)*HLOOKUP(REG_TRA_DEMANDS!$F4,[1]DEMANDS!$H$2:$CL$25,MATCH($E4,[1]DEMANDS!$F$2:$F$25,0),FALSE)/HLOOKUP(2018,[1]DEMANDS!$H$2:$CL$25,MATCH($E4,[1]DEMANDS!$F$2:$F$25,0),FALSE)</f>
        <v>0.45105079601868803</v>
      </c>
      <c r="O4" s="15">
        <f>HLOOKUP(REG_TRA_DEMANDS!O$3,'BY-Demands'!$J$5:$AK$14,MATCH($E4,'BY-Demands'!$I$5:$I$14,0),FALSE)*HLOOKUP(REG_TRA_DEMANDS!$F4,[1]DEMANDS!$H$2:$CL$25,MATCH($E4,[1]DEMANDS!$F$2:$F$25,0),FALSE)/HLOOKUP(2018,[1]DEMANDS!$H$2:$CL$25,MATCH($E4,[1]DEMANDS!$F$2:$F$25,0),FALSE)</f>
        <v>0.18671376666095213</v>
      </c>
      <c r="P4" s="15">
        <f>HLOOKUP(REG_TRA_DEMANDS!P$3,'BY-Demands'!$J$5:$AK$14,MATCH($E4,'BY-Demands'!$I$5:$I$14,0),FALSE)*HLOOKUP(REG_TRA_DEMANDS!$F4,[1]DEMANDS!$H$2:$CL$25,MATCH($E4,[1]DEMANDS!$F$2:$F$25,0),FALSE)/HLOOKUP(2018,[1]DEMANDS!$H$2:$CL$25,MATCH($E4,[1]DEMANDS!$F$2:$F$25,0),FALSE)</f>
        <v>0.21163803569729758</v>
      </c>
      <c r="Q4" s="15">
        <f>HLOOKUP(REG_TRA_DEMANDS!Q$3,'BY-Demands'!$J$5:$AK$14,MATCH($E4,'BY-Demands'!$I$5:$I$14,0),FALSE)*HLOOKUP(REG_TRA_DEMANDS!$F4,[1]DEMANDS!$H$2:$CL$25,MATCH($E4,[1]DEMANDS!$F$2:$F$25,0),FALSE)/HLOOKUP(2018,[1]DEMANDS!$H$2:$CL$25,MATCH($E4,[1]DEMANDS!$F$2:$F$25,0),FALSE)</f>
        <v>0.36834282959899767</v>
      </c>
      <c r="R4" s="15">
        <f>HLOOKUP(REG_TRA_DEMANDS!R$3,'BY-Demands'!$J$5:$AK$14,MATCH($E4,'BY-Demands'!$I$5:$I$14,0),FALSE)*HLOOKUP(REG_TRA_DEMANDS!$F4,[1]DEMANDS!$H$2:$CL$25,MATCH($E4,[1]DEMANDS!$F$2:$F$25,0),FALSE)/HLOOKUP(2018,[1]DEMANDS!$H$2:$CL$25,MATCH($E4,[1]DEMANDS!$F$2:$F$25,0),FALSE)</f>
        <v>0.32581863140183054</v>
      </c>
      <c r="S4" s="15">
        <f>HLOOKUP(REG_TRA_DEMANDS!S$3,'BY-Demands'!$J$5:$AK$14,MATCH($E4,'BY-Demands'!$I$5:$I$14,0),FALSE)*HLOOKUP(REG_TRA_DEMANDS!$F4,[1]DEMANDS!$H$2:$CL$25,MATCH($E4,[1]DEMANDS!$F$2:$F$25,0),FALSE)/HLOOKUP(2018,[1]DEMANDS!$H$2:$CL$25,MATCH($E4,[1]DEMANDS!$F$2:$F$25,0),FALSE)</f>
        <v>0.28676020471389613</v>
      </c>
      <c r="T4" s="15">
        <f>HLOOKUP(REG_TRA_DEMANDS!T$3,'BY-Demands'!$J$5:$AK$14,MATCH($E4,'BY-Demands'!$I$5:$I$14,0),FALSE)*HLOOKUP(REG_TRA_DEMANDS!$F4,[1]DEMANDS!$H$2:$CL$25,MATCH($E4,[1]DEMANDS!$F$2:$F$25,0),FALSE)/HLOOKUP(2018,[1]DEMANDS!$H$2:$CL$25,MATCH($E4,[1]DEMANDS!$F$2:$F$25,0),FALSE)</f>
        <v>1.2126707484972317</v>
      </c>
      <c r="U4" s="15">
        <f>HLOOKUP(REG_TRA_DEMANDS!U$3,'BY-Demands'!$J$5:$AK$14,MATCH($E4,'BY-Demands'!$I$5:$I$14,0),FALSE)*HLOOKUP(REG_TRA_DEMANDS!$F4,[1]DEMANDS!$H$2:$CL$25,MATCH($E4,[1]DEMANDS!$F$2:$F$25,0),FALSE)/HLOOKUP(2018,[1]DEMANDS!$H$2:$CL$25,MATCH($E4,[1]DEMANDS!$F$2:$F$25,0),FALSE)</f>
        <v>0.37129140482878509</v>
      </c>
      <c r="V4" s="15">
        <f>HLOOKUP(REG_TRA_DEMANDS!V$3,'BY-Demands'!$J$5:$AK$14,MATCH($E4,'BY-Demands'!$I$5:$I$14,0),FALSE)*HLOOKUP(REG_TRA_DEMANDS!$F4,[1]DEMANDS!$H$2:$CL$25,MATCH($E4,[1]DEMANDS!$F$2:$F$25,0),FALSE)/HLOOKUP(2018,[1]DEMANDS!$H$2:$CL$25,MATCH($E4,[1]DEMANDS!$F$2:$F$25,0),FALSE)</f>
        <v>0.44273492088669852</v>
      </c>
      <c r="W4" s="15">
        <f>HLOOKUP(REG_TRA_DEMANDS!W$3,'BY-Demands'!$J$5:$AK$14,MATCH($E4,'BY-Demands'!$I$5:$I$14,0),FALSE)*HLOOKUP(REG_TRA_DEMANDS!$F4,[1]DEMANDS!$H$2:$CL$25,MATCH($E4,[1]DEMANDS!$F$2:$F$25,0),FALSE)/HLOOKUP(2018,[1]DEMANDS!$H$2:$CL$25,MATCH($E4,[1]DEMANDS!$F$2:$F$25,0),FALSE)</f>
        <v>0.40362820139863753</v>
      </c>
      <c r="X4" s="15">
        <f>HLOOKUP(REG_TRA_DEMANDS!X$3,'BY-Demands'!$J$5:$AK$14,MATCH($E4,'BY-Demands'!$I$5:$I$14,0),FALSE)*HLOOKUP(REG_TRA_DEMANDS!$F4,[1]DEMANDS!$H$2:$CL$25,MATCH($E4,[1]DEMANDS!$F$2:$F$25,0),FALSE)/HLOOKUP(2018,[1]DEMANDS!$H$2:$CL$25,MATCH($E4,[1]DEMANDS!$F$2:$F$25,0),FALSE)</f>
        <v>0.26802209006972721</v>
      </c>
      <c r="Y4" s="15">
        <f>HLOOKUP(REG_TRA_DEMANDS!Y$3,'BY-Demands'!$J$5:$AK$14,MATCH($E4,'BY-Demands'!$I$5:$I$14,0),FALSE)*HLOOKUP(REG_TRA_DEMANDS!$F4,[1]DEMANDS!$H$2:$CL$25,MATCH($E4,[1]DEMANDS!$F$2:$F$25,0),FALSE)/HLOOKUP(2018,[1]DEMANDS!$H$2:$CL$25,MATCH($E4,[1]DEMANDS!$F$2:$F$25,0),FALSE)</f>
        <v>0.59904734864666986</v>
      </c>
      <c r="Z4" s="15">
        <f>HLOOKUP(REG_TRA_DEMANDS!Z$3,'BY-Demands'!$J$5:$AK$14,MATCH($E4,'BY-Demands'!$I$5:$I$14,0),FALSE)*HLOOKUP(REG_TRA_DEMANDS!$F4,[1]DEMANDS!$H$2:$CL$25,MATCH($E4,[1]DEMANDS!$F$2:$F$25,0),FALSE)/HLOOKUP(2018,[1]DEMANDS!$H$2:$CL$25,MATCH($E4,[1]DEMANDS!$F$2:$F$25,0),FALSE)</f>
        <v>7.6883209959732524E-2</v>
      </c>
      <c r="AA4" s="15">
        <f>HLOOKUP(REG_TRA_DEMANDS!AA$3,'BY-Demands'!$J$5:$AK$14,MATCH($E4,'BY-Demands'!$I$5:$I$14,0),FALSE)*HLOOKUP(REG_TRA_DEMANDS!$F4,[1]DEMANDS!$H$2:$CL$25,MATCH($E4,[1]DEMANDS!$F$2:$F$25,0),FALSE)/HLOOKUP(2018,[1]DEMANDS!$H$2:$CL$25,MATCH($E4,[1]DEMANDS!$F$2:$F$25,0),FALSE)</f>
        <v>0.32081898120752922</v>
      </c>
      <c r="AB4" s="15">
        <f>HLOOKUP(REG_TRA_DEMANDS!AB$3,'BY-Demands'!$J$5:$AK$14,MATCH($E4,'BY-Demands'!$I$5:$I$14,0),FALSE)*HLOOKUP(REG_TRA_DEMANDS!$F4,[1]DEMANDS!$H$2:$CL$25,MATCH($E4,[1]DEMANDS!$F$2:$F$25,0),FALSE)/HLOOKUP(2018,[1]DEMANDS!$H$2:$CL$25,MATCH($E4,[1]DEMANDS!$F$2:$F$25,0),FALSE)</f>
        <v>0.1678236258531208</v>
      </c>
      <c r="AC4" s="15">
        <f>HLOOKUP(REG_TRA_DEMANDS!AC$3,'BY-Demands'!$J$5:$AK$14,MATCH($E4,'BY-Demands'!$I$5:$I$14,0),FALSE)*HLOOKUP(REG_TRA_DEMANDS!$F4,[1]DEMANDS!$H$2:$CL$25,MATCH($E4,[1]DEMANDS!$F$2:$F$25,0),FALSE)/HLOOKUP(2018,[1]DEMANDS!$H$2:$CL$25,MATCH($E4,[1]DEMANDS!$F$2:$F$25,0),FALSE)</f>
        <v>0.14796147778469043</v>
      </c>
      <c r="AD4" s="15">
        <f>HLOOKUP(REG_TRA_DEMANDS!AD$3,'BY-Demands'!$J$5:$AK$14,MATCH($E4,'BY-Demands'!$I$5:$I$14,0),FALSE)*HLOOKUP(REG_TRA_DEMANDS!$F4,[1]DEMANDS!$H$2:$CL$25,MATCH($E4,[1]DEMANDS!$F$2:$F$25,0),FALSE)/HLOOKUP(2018,[1]DEMANDS!$H$2:$CL$25,MATCH($E4,[1]DEMANDS!$F$2:$F$25,0),FALSE)</f>
        <v>0.16503614500140071</v>
      </c>
      <c r="AE4" s="15">
        <f>HLOOKUP(REG_TRA_DEMANDS!AE$3,'BY-Demands'!$J$5:$AK$14,MATCH($E4,'BY-Demands'!$I$5:$I$14,0),FALSE)*HLOOKUP(REG_TRA_DEMANDS!$F4,[1]DEMANDS!$H$2:$CL$25,MATCH($E4,[1]DEMANDS!$F$2:$F$25,0),FALSE)/HLOOKUP(2018,[1]DEMANDS!$H$2:$CL$25,MATCH($E4,[1]DEMANDS!$F$2:$F$25,0),FALSE)</f>
        <v>0.32014165283799628</v>
      </c>
      <c r="AF4" s="15">
        <f>HLOOKUP(REG_TRA_DEMANDS!AF$3,'BY-Demands'!$J$5:$AK$14,MATCH($E4,'BY-Demands'!$I$5:$I$14,0),FALSE)*HLOOKUP(REG_TRA_DEMANDS!$F4,[1]DEMANDS!$H$2:$CL$25,MATCH($E4,[1]DEMANDS!$F$2:$F$25,0),FALSE)/HLOOKUP(2018,[1]DEMANDS!$H$2:$CL$25,MATCH($E4,[1]DEMANDS!$F$2:$F$25,0),FALSE)</f>
        <v>0.15354445783325901</v>
      </c>
    </row>
    <row r="5" spans="2:32" x14ac:dyDescent="0.2">
      <c r="D5" s="4" t="s">
        <v>85</v>
      </c>
      <c r="E5" s="4" t="str">
        <f>[1]DEMANDS!$F$17</f>
        <v>TRAPS</v>
      </c>
      <c r="F5" s="4">
        <v>2025</v>
      </c>
      <c r="G5" s="15">
        <f>HLOOKUP(REG_TRA_DEMANDS!G$3,'BY-Demands'!$J$5:$AK$14,MATCH($E5,'BY-Demands'!$I$5:$I$14,0),FALSE)*HLOOKUP(REG_TRA_DEMANDS!$F5,[1]DEMANDS!$H$2:$CL$25,MATCH($E5,[1]DEMANDS!$F$2:$F$25,0),FALSE)/HLOOKUP(2018,[1]DEMANDS!$H$2:$CL$25,MATCH($E5,[1]DEMANDS!$F$2:$F$25,0),FALSE)</f>
        <v>0.21442574687479565</v>
      </c>
      <c r="H5" s="15">
        <f>HLOOKUP(REG_TRA_DEMANDS!H$3,'BY-Demands'!$J$5:$AK$14,MATCH($E5,'BY-Demands'!$I$5:$I$14,0),FALSE)*HLOOKUP(REG_TRA_DEMANDS!$F5,[1]DEMANDS!$H$2:$CL$25,MATCH($E5,[1]DEMANDS!$F$2:$F$25,0),FALSE)/HLOOKUP(2018,[1]DEMANDS!$H$2:$CL$25,MATCH($E5,[1]DEMANDS!$F$2:$F$25,0),FALSE)</f>
        <v>4.2868790910469237</v>
      </c>
      <c r="I5" s="15">
        <f>HLOOKUP(REG_TRA_DEMANDS!I$3,'BY-Demands'!$J$5:$AK$14,MATCH($E5,'BY-Demands'!$I$5:$I$14,0),FALSE)*HLOOKUP(REG_TRA_DEMANDS!$F5,[1]DEMANDS!$H$2:$CL$25,MATCH($E5,[1]DEMANDS!$F$2:$F$25,0),FALSE)/HLOOKUP(2018,[1]DEMANDS!$H$2:$CL$25,MATCH($E5,[1]DEMANDS!$F$2:$F$25,0),FALSE)</f>
        <v>0.79060804118578143</v>
      </c>
      <c r="J5" s="15">
        <f>HLOOKUP(REG_TRA_DEMANDS!J$3,'BY-Demands'!$J$5:$AK$14,MATCH($E5,'BY-Demands'!$I$5:$I$14,0),FALSE)*HLOOKUP(REG_TRA_DEMANDS!$F5,[1]DEMANDS!$H$2:$CL$25,MATCH($E5,[1]DEMANDS!$F$2:$F$25,0),FALSE)/HLOOKUP(2018,[1]DEMANDS!$H$2:$CL$25,MATCH($E5,[1]DEMANDS!$F$2:$F$25,0),FALSE)</f>
        <v>0.36679110289862871</v>
      </c>
      <c r="K5" s="15">
        <f>HLOOKUP(REG_TRA_DEMANDS!K$3,'BY-Demands'!$J$5:$AK$14,MATCH($E5,'BY-Demands'!$I$5:$I$14,0),FALSE)*HLOOKUP(REG_TRA_DEMANDS!$F5,[1]DEMANDS!$H$2:$CL$25,MATCH($E5,[1]DEMANDS!$F$2:$F$25,0),FALSE)/HLOOKUP(2018,[1]DEMANDS!$H$2:$CL$25,MATCH($E5,[1]DEMANDS!$F$2:$F$25,0),FALSE)</f>
        <v>0.28917795316480799</v>
      </c>
      <c r="L5" s="15">
        <f>HLOOKUP(REG_TRA_DEMANDS!L$3,'BY-Demands'!$J$5:$AK$14,MATCH($E5,'BY-Demands'!$I$5:$I$14,0),FALSE)*HLOOKUP(REG_TRA_DEMANDS!$F5,[1]DEMANDS!$H$2:$CL$25,MATCH($E5,[1]DEMANDS!$F$2:$F$25,0),FALSE)/HLOOKUP(2018,[1]DEMANDS!$H$2:$CL$25,MATCH($E5,[1]DEMANDS!$F$2:$F$25,0),FALSE)</f>
        <v>0.14530205925333856</v>
      </c>
      <c r="M5" s="15">
        <f>HLOOKUP(REG_TRA_DEMANDS!M$3,'BY-Demands'!$J$5:$AK$14,MATCH($E5,'BY-Demands'!$I$5:$I$14,0),FALSE)*HLOOKUP(REG_TRA_DEMANDS!$F5,[1]DEMANDS!$H$2:$CL$25,MATCH($E5,[1]DEMANDS!$F$2:$F$25,0),FALSE)/HLOOKUP(2018,[1]DEMANDS!$H$2:$CL$25,MATCH($E5,[1]DEMANDS!$F$2:$F$25,0),FALSE)</f>
        <v>0.41665545268522164</v>
      </c>
      <c r="N5" s="15">
        <f>HLOOKUP(REG_TRA_DEMANDS!N$3,'BY-Demands'!$J$5:$AK$14,MATCH($E5,'BY-Demands'!$I$5:$I$14,0),FALSE)*HLOOKUP(REG_TRA_DEMANDS!$F5,[1]DEMANDS!$H$2:$CL$25,MATCH($E5,[1]DEMANDS!$F$2:$F$25,0),FALSE)/HLOOKUP(2018,[1]DEMANDS!$H$2:$CL$25,MATCH($E5,[1]DEMANDS!$F$2:$F$25,0),FALSE)</f>
        <v>0.68582554502727355</v>
      </c>
      <c r="O5" s="15">
        <f>HLOOKUP(REG_TRA_DEMANDS!O$3,'BY-Demands'!$J$5:$AK$14,MATCH($E5,'BY-Demands'!$I$5:$I$14,0),FALSE)*HLOOKUP(REG_TRA_DEMANDS!$F5,[1]DEMANDS!$H$2:$CL$25,MATCH($E5,[1]DEMANDS!$F$2:$F$25,0),FALSE)/HLOOKUP(2018,[1]DEMANDS!$H$2:$CL$25,MATCH($E5,[1]DEMANDS!$F$2:$F$25,0),FALSE)</f>
        <v>0.28389944528340255</v>
      </c>
      <c r="P5" s="15">
        <f>HLOOKUP(REG_TRA_DEMANDS!P$3,'BY-Demands'!$J$5:$AK$14,MATCH($E5,'BY-Demands'!$I$5:$I$14,0),FALSE)*HLOOKUP(REG_TRA_DEMANDS!$F5,[1]DEMANDS!$H$2:$CL$25,MATCH($E5,[1]DEMANDS!$F$2:$F$25,0),FALSE)/HLOOKUP(2018,[1]DEMANDS!$H$2:$CL$25,MATCH($E5,[1]DEMANDS!$F$2:$F$25,0),FALSE)</f>
        <v>0.3217969516111594</v>
      </c>
      <c r="Q5" s="15">
        <f>HLOOKUP(REG_TRA_DEMANDS!Q$3,'BY-Demands'!$J$5:$AK$14,MATCH($E5,'BY-Demands'!$I$5:$I$14,0),FALSE)*HLOOKUP(REG_TRA_DEMANDS!$F5,[1]DEMANDS!$H$2:$CL$25,MATCH($E5,[1]DEMANDS!$F$2:$F$25,0),FALSE)/HLOOKUP(2018,[1]DEMANDS!$H$2:$CL$25,MATCH($E5,[1]DEMANDS!$F$2:$F$25,0),FALSE)</f>
        <v>0.56006756688254267</v>
      </c>
      <c r="R5" s="15">
        <f>HLOOKUP(REG_TRA_DEMANDS!R$3,'BY-Demands'!$J$5:$AK$14,MATCH($E5,'BY-Demands'!$I$5:$I$14,0),FALSE)*HLOOKUP(REG_TRA_DEMANDS!$F5,[1]DEMANDS!$H$2:$CL$25,MATCH($E5,[1]DEMANDS!$F$2:$F$25,0),FALSE)/HLOOKUP(2018,[1]DEMANDS!$H$2:$CL$25,MATCH($E5,[1]DEMANDS!$F$2:$F$25,0),FALSE)</f>
        <v>0.49540925863246349</v>
      </c>
      <c r="S5" s="15">
        <f>HLOOKUP(REG_TRA_DEMANDS!S$3,'BY-Demands'!$J$5:$AK$14,MATCH($E5,'BY-Demands'!$I$5:$I$14,0),FALSE)*HLOOKUP(REG_TRA_DEMANDS!$F5,[1]DEMANDS!$H$2:$CL$25,MATCH($E5,[1]DEMANDS!$F$2:$F$25,0),FALSE)/HLOOKUP(2018,[1]DEMANDS!$H$2:$CL$25,MATCH($E5,[1]DEMANDS!$F$2:$F$25,0),FALSE)</f>
        <v>0.4360206775511199</v>
      </c>
      <c r="T5" s="15">
        <f>HLOOKUP(REG_TRA_DEMANDS!T$3,'BY-Demands'!$J$5:$AK$14,MATCH($E5,'BY-Demands'!$I$5:$I$14,0),FALSE)*HLOOKUP(REG_TRA_DEMANDS!$F5,[1]DEMANDS!$H$2:$CL$25,MATCH($E5,[1]DEMANDS!$F$2:$F$25,0),FALSE)/HLOOKUP(2018,[1]DEMANDS!$H$2:$CL$25,MATCH($E5,[1]DEMANDS!$F$2:$F$25,0),FALSE)</f>
        <v>1.8438734270458694</v>
      </c>
      <c r="U5" s="15">
        <f>HLOOKUP(REG_TRA_DEMANDS!U$3,'BY-Demands'!$J$5:$AK$14,MATCH($E5,'BY-Demands'!$I$5:$I$14,0),FALSE)*HLOOKUP(REG_TRA_DEMANDS!$F5,[1]DEMANDS!$H$2:$CL$25,MATCH($E5,[1]DEMANDS!$F$2:$F$25,0),FALSE)/HLOOKUP(2018,[1]DEMANDS!$H$2:$CL$25,MATCH($E5,[1]DEMANDS!$F$2:$F$25,0),FALSE)</f>
        <v>0.56455089388666835</v>
      </c>
      <c r="V5" s="15">
        <f>HLOOKUP(REG_TRA_DEMANDS!V$3,'BY-Demands'!$J$5:$AK$14,MATCH($E5,'BY-Demands'!$I$5:$I$14,0),FALSE)*HLOOKUP(REG_TRA_DEMANDS!$F5,[1]DEMANDS!$H$2:$CL$25,MATCH($E5,[1]DEMANDS!$F$2:$F$25,0),FALSE)/HLOOKUP(2018,[1]DEMANDS!$H$2:$CL$25,MATCH($E5,[1]DEMANDS!$F$2:$F$25,0),FALSE)</f>
        <v>0.6731812050879219</v>
      </c>
      <c r="W5" s="15">
        <f>HLOOKUP(REG_TRA_DEMANDS!W$3,'BY-Demands'!$J$5:$AK$14,MATCH($E5,'BY-Demands'!$I$5:$I$14,0),FALSE)*HLOOKUP(REG_TRA_DEMANDS!$F5,[1]DEMANDS!$H$2:$CL$25,MATCH($E5,[1]DEMANDS!$F$2:$F$25,0),FALSE)/HLOOKUP(2018,[1]DEMANDS!$H$2:$CL$25,MATCH($E5,[1]DEMANDS!$F$2:$F$25,0),FALSE)</f>
        <v>0.61371919450316081</v>
      </c>
      <c r="X5" s="15">
        <f>HLOOKUP(REG_TRA_DEMANDS!X$3,'BY-Demands'!$J$5:$AK$14,MATCH($E5,'BY-Demands'!$I$5:$I$14,0),FALSE)*HLOOKUP(REG_TRA_DEMANDS!$F5,[1]DEMANDS!$H$2:$CL$25,MATCH($E5,[1]DEMANDS!$F$2:$F$25,0),FALSE)/HLOOKUP(2018,[1]DEMANDS!$H$2:$CL$25,MATCH($E5,[1]DEMANDS!$F$2:$F$25,0),FALSE)</f>
        <v>0.40752925751139513</v>
      </c>
      <c r="Y5" s="15">
        <f>HLOOKUP(REG_TRA_DEMANDS!Y$3,'BY-Demands'!$J$5:$AK$14,MATCH($E5,'BY-Demands'!$I$5:$I$14,0),FALSE)*HLOOKUP(REG_TRA_DEMANDS!$F5,[1]DEMANDS!$H$2:$CL$25,MATCH($E5,[1]DEMANDS!$F$2:$F$25,0),FALSE)/HLOOKUP(2018,[1]DEMANDS!$H$2:$CL$25,MATCH($E5,[1]DEMANDS!$F$2:$F$25,0),FALSE)</f>
        <v>0.91085522519668349</v>
      </c>
      <c r="Z5" s="15">
        <f>HLOOKUP(REG_TRA_DEMANDS!Z$3,'BY-Demands'!$J$5:$AK$14,MATCH($E5,'BY-Demands'!$I$5:$I$14,0),FALSE)*HLOOKUP(REG_TRA_DEMANDS!$F5,[1]DEMANDS!$H$2:$CL$25,MATCH($E5,[1]DEMANDS!$F$2:$F$25,0),FALSE)/HLOOKUP(2018,[1]DEMANDS!$H$2:$CL$25,MATCH($E5,[1]DEMANDS!$F$2:$F$25,0),FALSE)</f>
        <v>0.11690139966385339</v>
      </c>
      <c r="AA5" s="15">
        <f>HLOOKUP(REG_TRA_DEMANDS!AA$3,'BY-Demands'!$J$5:$AK$14,MATCH($E5,'BY-Demands'!$I$5:$I$14,0),FALSE)*HLOOKUP(REG_TRA_DEMANDS!$F5,[1]DEMANDS!$H$2:$CL$25,MATCH($E5,[1]DEMANDS!$F$2:$F$25,0),FALSE)/HLOOKUP(2018,[1]DEMANDS!$H$2:$CL$25,MATCH($E5,[1]DEMANDS!$F$2:$F$25,0),FALSE)</f>
        <v>0.48780725936826008</v>
      </c>
      <c r="AB5" s="15">
        <f>HLOOKUP(REG_TRA_DEMANDS!AB$3,'BY-Demands'!$J$5:$AK$14,MATCH($E5,'BY-Demands'!$I$5:$I$14,0),FALSE)*HLOOKUP(REG_TRA_DEMANDS!$F5,[1]DEMANDS!$H$2:$CL$25,MATCH($E5,[1]DEMANDS!$F$2:$F$25,0),FALSE)/HLOOKUP(2018,[1]DEMANDS!$H$2:$CL$25,MATCH($E5,[1]DEMANDS!$F$2:$F$25,0),FALSE)</f>
        <v>0.25517686851482918</v>
      </c>
      <c r="AC5" s="15">
        <f>HLOOKUP(REG_TRA_DEMANDS!AC$3,'BY-Demands'!$J$5:$AK$14,MATCH($E5,'BY-Demands'!$I$5:$I$14,0),FALSE)*HLOOKUP(REG_TRA_DEMANDS!$F5,[1]DEMANDS!$H$2:$CL$25,MATCH($E5,[1]DEMANDS!$F$2:$F$25,0),FALSE)/HLOOKUP(2018,[1]DEMANDS!$H$2:$CL$25,MATCH($E5,[1]DEMANDS!$F$2:$F$25,0),FALSE)</f>
        <v>0.22497634865169769</v>
      </c>
      <c r="AD5" s="15">
        <f>HLOOKUP(REG_TRA_DEMANDS!AD$3,'BY-Demands'!$J$5:$AK$14,MATCH($E5,'BY-Demands'!$I$5:$I$14,0),FALSE)*HLOOKUP(REG_TRA_DEMANDS!$F5,[1]DEMANDS!$H$2:$CL$25,MATCH($E5,[1]DEMANDS!$F$2:$F$25,0),FALSE)/HLOOKUP(2018,[1]DEMANDS!$H$2:$CL$25,MATCH($E5,[1]DEMANDS!$F$2:$F$25,0),FALSE)</f>
        <v>0.2509384865160425</v>
      </c>
      <c r="AE5" s="15">
        <f>HLOOKUP(REG_TRA_DEMANDS!AE$3,'BY-Demands'!$J$5:$AK$14,MATCH($E5,'BY-Demands'!$I$5:$I$14,0),FALSE)*HLOOKUP(REG_TRA_DEMANDS!$F5,[1]DEMANDS!$H$2:$CL$25,MATCH($E5,[1]DEMANDS!$F$2:$F$25,0),FALSE)/HLOOKUP(2018,[1]DEMANDS!$H$2:$CL$25,MATCH($E5,[1]DEMANDS!$F$2:$F$25,0),FALSE)</f>
        <v>0.48677737736317861</v>
      </c>
      <c r="AF5" s="15">
        <f>HLOOKUP(REG_TRA_DEMANDS!AF$3,'BY-Demands'!$J$5:$AK$14,MATCH($E5,'BY-Demands'!$I$5:$I$14,0),FALSE)*HLOOKUP(REG_TRA_DEMANDS!$F5,[1]DEMANDS!$H$2:$CL$25,MATCH($E5,[1]DEMANDS!$F$2:$F$25,0),FALSE)/HLOOKUP(2018,[1]DEMANDS!$H$2:$CL$25,MATCH($E5,[1]DEMANDS!$F$2:$F$25,0),FALSE)</f>
        <v>0.23346530459298659</v>
      </c>
    </row>
    <row r="6" spans="2:32" x14ac:dyDescent="0.2">
      <c r="D6" s="4" t="s">
        <v>85</v>
      </c>
      <c r="E6" s="4" t="str">
        <f>[1]DEMANDS!$F$17</f>
        <v>TRAPS</v>
      </c>
      <c r="F6" s="4">
        <v>2030</v>
      </c>
      <c r="G6" s="15">
        <f>HLOOKUP(REG_TRA_DEMANDS!G$3,'BY-Demands'!$J$5:$AK$14,MATCH($E6,'BY-Demands'!$I$5:$I$14,0),FALSE)*HLOOKUP(REG_TRA_DEMANDS!$F6,[1]DEMANDS!$H$2:$CL$25,MATCH($E6,[1]DEMANDS!$F$2:$F$25,0),FALSE)/HLOOKUP(2018,[1]DEMANDS!$H$2:$CL$25,MATCH($E6,[1]DEMANDS!$F$2:$F$25,0),FALSE)</f>
        <v>0.22932813782326492</v>
      </c>
      <c r="H6" s="15">
        <f>HLOOKUP(REG_TRA_DEMANDS!H$3,'BY-Demands'!$J$5:$AK$14,MATCH($E6,'BY-Demands'!$I$5:$I$14,0),FALSE)*HLOOKUP(REG_TRA_DEMANDS!$F6,[1]DEMANDS!$H$2:$CL$25,MATCH($E6,[1]DEMANDS!$F$2:$F$25,0),FALSE)/HLOOKUP(2018,[1]DEMANDS!$H$2:$CL$25,MATCH($E6,[1]DEMANDS!$F$2:$F$25,0),FALSE)</f>
        <v>4.5848132202021432</v>
      </c>
      <c r="I6" s="15">
        <f>HLOOKUP(REG_TRA_DEMANDS!I$3,'BY-Demands'!$J$5:$AK$14,MATCH($E6,'BY-Demands'!$I$5:$I$14,0),FALSE)*HLOOKUP(REG_TRA_DEMANDS!$F6,[1]DEMANDS!$H$2:$CL$25,MATCH($E6,[1]DEMANDS!$F$2:$F$25,0),FALSE)/HLOOKUP(2018,[1]DEMANDS!$H$2:$CL$25,MATCH($E6,[1]DEMANDS!$F$2:$F$25,0),FALSE)</f>
        <v>0.84555456830984699</v>
      </c>
      <c r="J6" s="15">
        <f>HLOOKUP(REG_TRA_DEMANDS!J$3,'BY-Demands'!$J$5:$AK$14,MATCH($E6,'BY-Demands'!$I$5:$I$14,0),FALSE)*HLOOKUP(REG_TRA_DEMANDS!$F6,[1]DEMANDS!$H$2:$CL$25,MATCH($E6,[1]DEMANDS!$F$2:$F$25,0),FALSE)/HLOOKUP(2018,[1]DEMANDS!$H$2:$CL$25,MATCH($E6,[1]DEMANDS!$F$2:$F$25,0),FALSE)</f>
        <v>0.39228274507071942</v>
      </c>
      <c r="K6" s="15">
        <f>HLOOKUP(REG_TRA_DEMANDS!K$3,'BY-Demands'!$J$5:$AK$14,MATCH($E6,'BY-Demands'!$I$5:$I$14,0),FALSE)*HLOOKUP(REG_TRA_DEMANDS!$F6,[1]DEMANDS!$H$2:$CL$25,MATCH($E6,[1]DEMANDS!$F$2:$F$25,0),FALSE)/HLOOKUP(2018,[1]DEMANDS!$H$2:$CL$25,MATCH($E6,[1]DEMANDS!$F$2:$F$25,0),FALSE)</f>
        <v>0.30927555326437262</v>
      </c>
      <c r="L6" s="15">
        <f>HLOOKUP(REG_TRA_DEMANDS!L$3,'BY-Demands'!$J$5:$AK$14,MATCH($E6,'BY-Demands'!$I$5:$I$14,0),FALSE)*HLOOKUP(REG_TRA_DEMANDS!$F6,[1]DEMANDS!$H$2:$CL$25,MATCH($E6,[1]DEMANDS!$F$2:$F$25,0),FALSE)/HLOOKUP(2018,[1]DEMANDS!$H$2:$CL$25,MATCH($E6,[1]DEMANDS!$F$2:$F$25,0),FALSE)</f>
        <v>0.15540041788876519</v>
      </c>
      <c r="M6" s="15">
        <f>HLOOKUP(REG_TRA_DEMANDS!M$3,'BY-Demands'!$J$5:$AK$14,MATCH($E6,'BY-Demands'!$I$5:$I$14,0),FALSE)*HLOOKUP(REG_TRA_DEMANDS!$F6,[1]DEMANDS!$H$2:$CL$25,MATCH($E6,[1]DEMANDS!$F$2:$F$25,0),FALSE)/HLOOKUP(2018,[1]DEMANDS!$H$2:$CL$25,MATCH($E6,[1]DEMANDS!$F$2:$F$25,0),FALSE)</f>
        <v>0.44561262101609456</v>
      </c>
      <c r="N6" s="15">
        <f>HLOOKUP(REG_TRA_DEMANDS!N$3,'BY-Demands'!$J$5:$AK$14,MATCH($E6,'BY-Demands'!$I$5:$I$14,0),FALSE)*HLOOKUP(REG_TRA_DEMANDS!$F6,[1]DEMANDS!$H$2:$CL$25,MATCH($E6,[1]DEMANDS!$F$2:$F$25,0),FALSE)/HLOOKUP(2018,[1]DEMANDS!$H$2:$CL$25,MATCH($E6,[1]DEMANDS!$F$2:$F$25,0),FALSE)</f>
        <v>0.73348978564857903</v>
      </c>
      <c r="O6" s="15">
        <f>HLOOKUP(REG_TRA_DEMANDS!O$3,'BY-Demands'!$J$5:$AK$14,MATCH($E6,'BY-Demands'!$I$5:$I$14,0),FALSE)*HLOOKUP(REG_TRA_DEMANDS!$F6,[1]DEMANDS!$H$2:$CL$25,MATCH($E6,[1]DEMANDS!$F$2:$F$25,0),FALSE)/HLOOKUP(2018,[1]DEMANDS!$H$2:$CL$25,MATCH($E6,[1]DEMANDS!$F$2:$F$25,0),FALSE)</f>
        <v>0.30363019397067281</v>
      </c>
      <c r="P6" s="15">
        <f>HLOOKUP(REG_TRA_DEMANDS!P$3,'BY-Demands'!$J$5:$AK$14,MATCH($E6,'BY-Demands'!$I$5:$I$14,0),FALSE)*HLOOKUP(REG_TRA_DEMANDS!$F6,[1]DEMANDS!$H$2:$CL$25,MATCH($E6,[1]DEMANDS!$F$2:$F$25,0),FALSE)/HLOOKUP(2018,[1]DEMANDS!$H$2:$CL$25,MATCH($E6,[1]DEMANDS!$F$2:$F$25,0),FALSE)</f>
        <v>0.34416154191259973</v>
      </c>
      <c r="Q6" s="15">
        <f>HLOOKUP(REG_TRA_DEMANDS!Q$3,'BY-Demands'!$J$5:$AK$14,MATCH($E6,'BY-Demands'!$I$5:$I$14,0),FALSE)*HLOOKUP(REG_TRA_DEMANDS!$F6,[1]DEMANDS!$H$2:$CL$25,MATCH($E6,[1]DEMANDS!$F$2:$F$25,0),FALSE)/HLOOKUP(2018,[1]DEMANDS!$H$2:$CL$25,MATCH($E6,[1]DEMANDS!$F$2:$F$25,0),FALSE)</f>
        <v>0.59899174441666636</v>
      </c>
      <c r="R6" s="15">
        <f>HLOOKUP(REG_TRA_DEMANDS!R$3,'BY-Demands'!$J$5:$AK$14,MATCH($E6,'BY-Demands'!$I$5:$I$14,0),FALSE)*HLOOKUP(REG_TRA_DEMANDS!$F6,[1]DEMANDS!$H$2:$CL$25,MATCH($E6,[1]DEMANDS!$F$2:$F$25,0),FALSE)/HLOOKUP(2018,[1]DEMANDS!$H$2:$CL$25,MATCH($E6,[1]DEMANDS!$F$2:$F$25,0),FALSE)</f>
        <v>0.52983974358697383</v>
      </c>
      <c r="S6" s="15">
        <f>HLOOKUP(REG_TRA_DEMANDS!S$3,'BY-Demands'!$J$5:$AK$14,MATCH($E6,'BY-Demands'!$I$5:$I$14,0),FALSE)*HLOOKUP(REG_TRA_DEMANDS!$F6,[1]DEMANDS!$H$2:$CL$25,MATCH($E6,[1]DEMANDS!$F$2:$F$25,0),FALSE)/HLOOKUP(2018,[1]DEMANDS!$H$2:$CL$25,MATCH($E6,[1]DEMANDS!$F$2:$F$25,0),FALSE)</f>
        <v>0.46632371108690757</v>
      </c>
      <c r="T6" s="15">
        <f>HLOOKUP(REG_TRA_DEMANDS!T$3,'BY-Demands'!$J$5:$AK$14,MATCH($E6,'BY-Demands'!$I$5:$I$14,0),FALSE)*HLOOKUP(REG_TRA_DEMANDS!$F6,[1]DEMANDS!$H$2:$CL$25,MATCH($E6,[1]DEMANDS!$F$2:$F$25,0),FALSE)/HLOOKUP(2018,[1]DEMANDS!$H$2:$CL$25,MATCH($E6,[1]DEMANDS!$F$2:$F$25,0),FALSE)</f>
        <v>1.9720209236493254</v>
      </c>
      <c r="U6" s="15">
        <f>HLOOKUP(REG_TRA_DEMANDS!U$3,'BY-Demands'!$J$5:$AK$14,MATCH($E6,'BY-Demands'!$I$5:$I$14,0),FALSE)*HLOOKUP(REG_TRA_DEMANDS!$F6,[1]DEMANDS!$H$2:$CL$25,MATCH($E6,[1]DEMANDS!$F$2:$F$25,0),FALSE)/HLOOKUP(2018,[1]DEMANDS!$H$2:$CL$25,MATCH($E6,[1]DEMANDS!$F$2:$F$25,0),FALSE)</f>
        <v>0.60378665849808588</v>
      </c>
      <c r="V6" s="15">
        <f>HLOOKUP(REG_TRA_DEMANDS!V$3,'BY-Demands'!$J$5:$AK$14,MATCH($E6,'BY-Demands'!$I$5:$I$14,0),FALSE)*HLOOKUP(REG_TRA_DEMANDS!$F6,[1]DEMANDS!$H$2:$CL$25,MATCH($E6,[1]DEMANDS!$F$2:$F$25,0),FALSE)/HLOOKUP(2018,[1]DEMANDS!$H$2:$CL$25,MATCH($E6,[1]DEMANDS!$F$2:$F$25,0),FALSE)</f>
        <v>0.71996667578626872</v>
      </c>
      <c r="W6" s="15">
        <f>HLOOKUP(REG_TRA_DEMANDS!W$3,'BY-Demands'!$J$5:$AK$14,MATCH($E6,'BY-Demands'!$I$5:$I$14,0),FALSE)*HLOOKUP(REG_TRA_DEMANDS!$F6,[1]DEMANDS!$H$2:$CL$25,MATCH($E6,[1]DEMANDS!$F$2:$F$25,0),FALSE)/HLOOKUP(2018,[1]DEMANDS!$H$2:$CL$25,MATCH($E6,[1]DEMANDS!$F$2:$F$25,0),FALSE)</f>
        <v>0.65637211050025923</v>
      </c>
      <c r="X6" s="15">
        <f>HLOOKUP(REG_TRA_DEMANDS!X$3,'BY-Demands'!$J$5:$AK$14,MATCH($E6,'BY-Demands'!$I$5:$I$14,0),FALSE)*HLOOKUP(REG_TRA_DEMANDS!$F6,[1]DEMANDS!$H$2:$CL$25,MATCH($E6,[1]DEMANDS!$F$2:$F$25,0),FALSE)/HLOOKUP(2018,[1]DEMANDS!$H$2:$CL$25,MATCH($E6,[1]DEMANDS!$F$2:$F$25,0),FALSE)</f>
        <v>0.43585216372433405</v>
      </c>
      <c r="Y6" s="15">
        <f>HLOOKUP(REG_TRA_DEMANDS!Y$3,'BY-Demands'!$J$5:$AK$14,MATCH($E6,'BY-Demands'!$I$5:$I$14,0),FALSE)*HLOOKUP(REG_TRA_DEMANDS!$F6,[1]DEMANDS!$H$2:$CL$25,MATCH($E6,[1]DEMANDS!$F$2:$F$25,0),FALSE)/HLOOKUP(2018,[1]DEMANDS!$H$2:$CL$25,MATCH($E6,[1]DEMANDS!$F$2:$F$25,0),FALSE)</f>
        <v>0.97415882031608336</v>
      </c>
      <c r="Z6" s="15">
        <f>HLOOKUP(REG_TRA_DEMANDS!Z$3,'BY-Demands'!$J$5:$AK$14,MATCH($E6,'BY-Demands'!$I$5:$I$14,0),FALSE)*HLOOKUP(REG_TRA_DEMANDS!$F6,[1]DEMANDS!$H$2:$CL$25,MATCH($E6,[1]DEMANDS!$F$2:$F$25,0),FALSE)/HLOOKUP(2018,[1]DEMANDS!$H$2:$CL$25,MATCH($E6,[1]DEMANDS!$F$2:$F$25,0),FALSE)</f>
        <v>0.12502593874372062</v>
      </c>
      <c r="AA6" s="15">
        <f>HLOOKUP(REG_TRA_DEMANDS!AA$3,'BY-Demands'!$J$5:$AK$14,MATCH($E6,'BY-Demands'!$I$5:$I$14,0),FALSE)*HLOOKUP(REG_TRA_DEMANDS!$F6,[1]DEMANDS!$H$2:$CL$25,MATCH($E6,[1]DEMANDS!$F$2:$F$25,0),FALSE)/HLOOKUP(2018,[1]DEMANDS!$H$2:$CL$25,MATCH($E6,[1]DEMANDS!$F$2:$F$25,0),FALSE)</f>
        <v>0.5217094124098528</v>
      </c>
      <c r="AB6" s="15">
        <f>HLOOKUP(REG_TRA_DEMANDS!AB$3,'BY-Demands'!$J$5:$AK$14,MATCH($E6,'BY-Demands'!$I$5:$I$14,0),FALSE)*HLOOKUP(REG_TRA_DEMANDS!$F6,[1]DEMANDS!$H$2:$CL$25,MATCH($E6,[1]DEMANDS!$F$2:$F$25,0),FALSE)/HLOOKUP(2018,[1]DEMANDS!$H$2:$CL$25,MATCH($E6,[1]DEMANDS!$F$2:$F$25,0),FALSE)</f>
        <v>0.27291142470054025</v>
      </c>
      <c r="AC6" s="15">
        <f>HLOOKUP(REG_TRA_DEMANDS!AC$3,'BY-Demands'!$J$5:$AK$14,MATCH($E6,'BY-Demands'!$I$5:$I$14,0),FALSE)*HLOOKUP(REG_TRA_DEMANDS!$F6,[1]DEMANDS!$H$2:$CL$25,MATCH($E6,[1]DEMANDS!$F$2:$F$25,0),FALSE)/HLOOKUP(2018,[1]DEMANDS!$H$2:$CL$25,MATCH($E6,[1]DEMANDS!$F$2:$F$25,0),FALSE)</f>
        <v>0.24061199665867131</v>
      </c>
      <c r="AD6" s="15">
        <f>HLOOKUP(REG_TRA_DEMANDS!AD$3,'BY-Demands'!$J$5:$AK$14,MATCH($E6,'BY-Demands'!$I$5:$I$14,0),FALSE)*HLOOKUP(REG_TRA_DEMANDS!$F6,[1]DEMANDS!$H$2:$CL$25,MATCH($E6,[1]DEMANDS!$F$2:$F$25,0),FALSE)/HLOOKUP(2018,[1]DEMANDS!$H$2:$CL$25,MATCH($E6,[1]DEMANDS!$F$2:$F$25,0),FALSE)</f>
        <v>0.26837847907562451</v>
      </c>
      <c r="AE6" s="15">
        <f>HLOOKUP(REG_TRA_DEMANDS!AE$3,'BY-Demands'!$J$5:$AK$14,MATCH($E6,'BY-Demands'!$I$5:$I$14,0),FALSE)*HLOOKUP(REG_TRA_DEMANDS!$F6,[1]DEMANDS!$H$2:$CL$25,MATCH($E6,[1]DEMANDS!$F$2:$F$25,0),FALSE)/HLOOKUP(2018,[1]DEMANDS!$H$2:$CL$25,MATCH($E6,[1]DEMANDS!$F$2:$F$25,0),FALSE)</f>
        <v>0.52060795455861386</v>
      </c>
      <c r="AF6" s="15">
        <f>HLOOKUP(REG_TRA_DEMANDS!AF$3,'BY-Demands'!$J$5:$AK$14,MATCH($E6,'BY-Demands'!$I$5:$I$14,0),FALSE)*HLOOKUP(REG_TRA_DEMANDS!$F6,[1]DEMANDS!$H$2:$CL$25,MATCH($E6,[1]DEMANDS!$F$2:$F$25,0),FALSE)/HLOOKUP(2018,[1]DEMANDS!$H$2:$CL$25,MATCH($E6,[1]DEMANDS!$F$2:$F$25,0),FALSE)</f>
        <v>0.24969092718102243</v>
      </c>
    </row>
    <row r="7" spans="2:32" x14ac:dyDescent="0.2">
      <c r="D7" s="4" t="s">
        <v>85</v>
      </c>
      <c r="E7" s="4" t="str">
        <f>[1]DEMANDS!$F$17</f>
        <v>TRAPS</v>
      </c>
      <c r="F7" s="4">
        <v>2035</v>
      </c>
      <c r="G7" s="15">
        <f>HLOOKUP(REG_TRA_DEMANDS!G$3,'BY-Demands'!$J$5:$AK$14,MATCH($E7,'BY-Demands'!$I$5:$I$14,0),FALSE)*HLOOKUP(REG_TRA_DEMANDS!$F7,[1]DEMANDS!$H$2:$CL$25,MATCH($E7,[1]DEMANDS!$F$2:$F$25,0),FALSE)/HLOOKUP(2018,[1]DEMANDS!$H$2:$CL$25,MATCH($E7,[1]DEMANDS!$F$2:$F$25,0),FALSE)</f>
        <v>0.24165217434149686</v>
      </c>
      <c r="H7" s="15">
        <f>HLOOKUP(REG_TRA_DEMANDS!H$3,'BY-Demands'!$J$5:$AK$14,MATCH($E7,'BY-Demands'!$I$5:$I$14,0),FALSE)*HLOOKUP(REG_TRA_DEMANDS!$F7,[1]DEMANDS!$H$2:$CL$25,MATCH($E7,[1]DEMANDS!$F$2:$F$25,0),FALSE)/HLOOKUP(2018,[1]DEMANDS!$H$2:$CL$25,MATCH($E7,[1]DEMANDS!$F$2:$F$25,0),FALSE)</f>
        <v>4.8311999309274931</v>
      </c>
      <c r="I7" s="15">
        <f>HLOOKUP(REG_TRA_DEMANDS!I$3,'BY-Demands'!$J$5:$AK$14,MATCH($E7,'BY-Demands'!$I$5:$I$14,0),FALSE)*HLOOKUP(REG_TRA_DEMANDS!$F7,[1]DEMANDS!$H$2:$CL$25,MATCH($E7,[1]DEMANDS!$F$2:$F$25,0),FALSE)/HLOOKUP(2018,[1]DEMANDS!$H$2:$CL$25,MATCH($E7,[1]DEMANDS!$F$2:$F$25,0),FALSE)</f>
        <v>0.89099445840322589</v>
      </c>
      <c r="J7" s="15">
        <f>HLOOKUP(REG_TRA_DEMANDS!J$3,'BY-Demands'!$J$5:$AK$14,MATCH($E7,'BY-Demands'!$I$5:$I$14,0),FALSE)*HLOOKUP(REG_TRA_DEMANDS!$F7,[1]DEMANDS!$H$2:$CL$25,MATCH($E7,[1]DEMANDS!$F$2:$F$25,0),FALSE)/HLOOKUP(2018,[1]DEMANDS!$H$2:$CL$25,MATCH($E7,[1]DEMANDS!$F$2:$F$25,0),FALSE)</f>
        <v>0.41336392124740651</v>
      </c>
      <c r="K7" s="15">
        <f>HLOOKUP(REG_TRA_DEMANDS!K$3,'BY-Demands'!$J$5:$AK$14,MATCH($E7,'BY-Demands'!$I$5:$I$14,0),FALSE)*HLOOKUP(REG_TRA_DEMANDS!$F7,[1]DEMANDS!$H$2:$CL$25,MATCH($E7,[1]DEMANDS!$F$2:$F$25,0),FALSE)/HLOOKUP(2018,[1]DEMANDS!$H$2:$CL$25,MATCH($E7,[1]DEMANDS!$F$2:$F$25,0),FALSE)</f>
        <v>0.32589594380521381</v>
      </c>
      <c r="L7" s="15">
        <f>HLOOKUP(REG_TRA_DEMANDS!L$3,'BY-Demands'!$J$5:$AK$14,MATCH($E7,'BY-Demands'!$I$5:$I$14,0),FALSE)*HLOOKUP(REG_TRA_DEMANDS!$F7,[1]DEMANDS!$H$2:$CL$25,MATCH($E7,[1]DEMANDS!$F$2:$F$25,0),FALSE)/HLOOKUP(2018,[1]DEMANDS!$H$2:$CL$25,MATCH($E7,[1]DEMANDS!$F$2:$F$25,0),FALSE)</f>
        <v>0.16375159730873504</v>
      </c>
      <c r="M7" s="15">
        <f>HLOOKUP(REG_TRA_DEMANDS!M$3,'BY-Demands'!$J$5:$AK$14,MATCH($E7,'BY-Demands'!$I$5:$I$14,0),FALSE)*HLOOKUP(REG_TRA_DEMANDS!$F7,[1]DEMANDS!$H$2:$CL$25,MATCH($E7,[1]DEMANDS!$F$2:$F$25,0),FALSE)/HLOOKUP(2018,[1]DEMANDS!$H$2:$CL$25,MATCH($E7,[1]DEMANDS!$F$2:$F$25,0),FALSE)</f>
        <v>0.46955973132935103</v>
      </c>
      <c r="N7" s="15">
        <f>HLOOKUP(REG_TRA_DEMANDS!N$3,'BY-Demands'!$J$5:$AK$14,MATCH($E7,'BY-Demands'!$I$5:$I$14,0),FALSE)*HLOOKUP(REG_TRA_DEMANDS!$F7,[1]DEMANDS!$H$2:$CL$25,MATCH($E7,[1]DEMANDS!$F$2:$F$25,0),FALSE)/HLOOKUP(2018,[1]DEMANDS!$H$2:$CL$25,MATCH($E7,[1]DEMANDS!$F$2:$F$25,0),FALSE)</f>
        <v>0.77290734247298287</v>
      </c>
      <c r="O7" s="15">
        <f>HLOOKUP(REG_TRA_DEMANDS!O$3,'BY-Demands'!$J$5:$AK$14,MATCH($E7,'BY-Demands'!$I$5:$I$14,0),FALSE)*HLOOKUP(REG_TRA_DEMANDS!$F7,[1]DEMANDS!$H$2:$CL$25,MATCH($E7,[1]DEMANDS!$F$2:$F$25,0),FALSE)/HLOOKUP(2018,[1]DEMANDS!$H$2:$CL$25,MATCH($E7,[1]DEMANDS!$F$2:$F$25,0),FALSE)</f>
        <v>0.31994720432121343</v>
      </c>
      <c r="P7" s="15">
        <f>HLOOKUP(REG_TRA_DEMANDS!P$3,'BY-Demands'!$J$5:$AK$14,MATCH($E7,'BY-Demands'!$I$5:$I$14,0),FALSE)*HLOOKUP(REG_TRA_DEMANDS!$F7,[1]DEMANDS!$H$2:$CL$25,MATCH($E7,[1]DEMANDS!$F$2:$F$25,0),FALSE)/HLOOKUP(2018,[1]DEMANDS!$H$2:$CL$25,MATCH($E7,[1]DEMANDS!$F$2:$F$25,0),FALSE)</f>
        <v>0.36265669671985951</v>
      </c>
      <c r="Q7" s="15">
        <f>HLOOKUP(REG_TRA_DEMANDS!Q$3,'BY-Demands'!$J$5:$AK$14,MATCH($E7,'BY-Demands'!$I$5:$I$14,0),FALSE)*HLOOKUP(REG_TRA_DEMANDS!$F7,[1]DEMANDS!$H$2:$CL$25,MATCH($E7,[1]DEMANDS!$F$2:$F$25,0),FALSE)/HLOOKUP(2018,[1]DEMANDS!$H$2:$CL$25,MATCH($E7,[1]DEMANDS!$F$2:$F$25,0),FALSE)</f>
        <v>0.63118141029185648</v>
      </c>
      <c r="R7" s="15">
        <f>HLOOKUP(REG_TRA_DEMANDS!R$3,'BY-Demands'!$J$5:$AK$14,MATCH($E7,'BY-Demands'!$I$5:$I$14,0),FALSE)*HLOOKUP(REG_TRA_DEMANDS!$F7,[1]DEMANDS!$H$2:$CL$25,MATCH($E7,[1]DEMANDS!$F$2:$F$25,0),FALSE)/HLOOKUP(2018,[1]DEMANDS!$H$2:$CL$25,MATCH($E7,[1]DEMANDS!$F$2:$F$25,0),FALSE)</f>
        <v>0.55831319830890924</v>
      </c>
      <c r="S7" s="15">
        <f>HLOOKUP(REG_TRA_DEMANDS!S$3,'BY-Demands'!$J$5:$AK$14,MATCH($E7,'BY-Demands'!$I$5:$I$14,0),FALSE)*HLOOKUP(REG_TRA_DEMANDS!$F7,[1]DEMANDS!$H$2:$CL$25,MATCH($E7,[1]DEMANDS!$F$2:$F$25,0),FALSE)/HLOOKUP(2018,[1]DEMANDS!$H$2:$CL$25,MATCH($E7,[1]DEMANDS!$F$2:$F$25,0),FALSE)</f>
        <v>0.49138383017783871</v>
      </c>
      <c r="T7" s="15">
        <f>HLOOKUP(REG_TRA_DEMANDS!T$3,'BY-Demands'!$J$5:$AK$14,MATCH($E7,'BY-Demands'!$I$5:$I$14,0),FALSE)*HLOOKUP(REG_TRA_DEMANDS!$F7,[1]DEMANDS!$H$2:$CL$25,MATCH($E7,[1]DEMANDS!$F$2:$F$25,0),FALSE)/HLOOKUP(2018,[1]DEMANDS!$H$2:$CL$25,MATCH($E7,[1]DEMANDS!$F$2:$F$25,0),FALSE)</f>
        <v>2.0779968327045908</v>
      </c>
      <c r="U7" s="15">
        <f>HLOOKUP(REG_TRA_DEMANDS!U$3,'BY-Demands'!$J$5:$AK$14,MATCH($E7,'BY-Demands'!$I$5:$I$14,0),FALSE)*HLOOKUP(REG_TRA_DEMANDS!$F7,[1]DEMANDS!$H$2:$CL$25,MATCH($E7,[1]DEMANDS!$F$2:$F$25,0),FALSE)/HLOOKUP(2018,[1]DEMANDS!$H$2:$CL$25,MATCH($E7,[1]DEMANDS!$F$2:$F$25,0),FALSE)</f>
        <v>0.63623400185150492</v>
      </c>
      <c r="V7" s="15">
        <f>HLOOKUP(REG_TRA_DEMANDS!V$3,'BY-Demands'!$J$5:$AK$14,MATCH($E7,'BY-Demands'!$I$5:$I$14,0),FALSE)*HLOOKUP(REG_TRA_DEMANDS!$F7,[1]DEMANDS!$H$2:$CL$25,MATCH($E7,[1]DEMANDS!$F$2:$F$25,0),FALSE)/HLOOKUP(2018,[1]DEMANDS!$H$2:$CL$25,MATCH($E7,[1]DEMANDS!$F$2:$F$25,0),FALSE)</f>
        <v>0.75865750408374555</v>
      </c>
      <c r="W7" s="15">
        <f>HLOOKUP(REG_TRA_DEMANDS!W$3,'BY-Demands'!$J$5:$AK$14,MATCH($E7,'BY-Demands'!$I$5:$I$14,0),FALSE)*HLOOKUP(REG_TRA_DEMANDS!$F7,[1]DEMANDS!$H$2:$CL$25,MATCH($E7,[1]DEMANDS!$F$2:$F$25,0),FALSE)/HLOOKUP(2018,[1]DEMANDS!$H$2:$CL$25,MATCH($E7,[1]DEMANDS!$F$2:$F$25,0),FALSE)</f>
        <v>0.69164538283454302</v>
      </c>
      <c r="X7" s="15">
        <f>HLOOKUP(REG_TRA_DEMANDS!X$3,'BY-Demands'!$J$5:$AK$14,MATCH($E7,'BY-Demands'!$I$5:$I$14,0),FALSE)*HLOOKUP(REG_TRA_DEMANDS!$F7,[1]DEMANDS!$H$2:$CL$25,MATCH($E7,[1]DEMANDS!$F$2:$F$25,0),FALSE)/HLOOKUP(2018,[1]DEMANDS!$H$2:$CL$25,MATCH($E7,[1]DEMANDS!$F$2:$F$25,0),FALSE)</f>
        <v>0.45927474951460762</v>
      </c>
      <c r="Y7" s="15">
        <f>HLOOKUP(REG_TRA_DEMANDS!Y$3,'BY-Demands'!$J$5:$AK$14,MATCH($E7,'BY-Demands'!$I$5:$I$14,0),FALSE)*HLOOKUP(REG_TRA_DEMANDS!$F7,[1]DEMANDS!$H$2:$CL$25,MATCH($E7,[1]DEMANDS!$F$2:$F$25,0),FALSE)/HLOOKUP(2018,[1]DEMANDS!$H$2:$CL$25,MATCH($E7,[1]DEMANDS!$F$2:$F$25,0),FALSE)</f>
        <v>1.0265098706062377</v>
      </c>
      <c r="Z7" s="15">
        <f>HLOOKUP(REG_TRA_DEMANDS!Z$3,'BY-Demands'!$J$5:$AK$14,MATCH($E7,'BY-Demands'!$I$5:$I$14,0),FALSE)*HLOOKUP(REG_TRA_DEMANDS!$F7,[1]DEMANDS!$H$2:$CL$25,MATCH($E7,[1]DEMANDS!$F$2:$F$25,0),FALSE)/HLOOKUP(2018,[1]DEMANDS!$H$2:$CL$25,MATCH($E7,[1]DEMANDS!$F$2:$F$25,0),FALSE)</f>
        <v>0.13174480128465882</v>
      </c>
      <c r="AA7" s="15">
        <f>HLOOKUP(REG_TRA_DEMANDS!AA$3,'BY-Demands'!$J$5:$AK$14,MATCH($E7,'BY-Demands'!$I$5:$I$14,0),FALSE)*HLOOKUP(REG_TRA_DEMANDS!$F7,[1]DEMANDS!$H$2:$CL$25,MATCH($E7,[1]DEMANDS!$F$2:$F$25,0),FALSE)/HLOOKUP(2018,[1]DEMANDS!$H$2:$CL$25,MATCH($E7,[1]DEMANDS!$F$2:$F$25,0),FALSE)</f>
        <v>0.54974594517671027</v>
      </c>
      <c r="AB7" s="15">
        <f>HLOOKUP(REG_TRA_DEMANDS!AB$3,'BY-Demands'!$J$5:$AK$14,MATCH($E7,'BY-Demands'!$I$5:$I$14,0),FALSE)*HLOOKUP(REG_TRA_DEMANDS!$F7,[1]DEMANDS!$H$2:$CL$25,MATCH($E7,[1]DEMANDS!$F$2:$F$25,0),FALSE)/HLOOKUP(2018,[1]DEMANDS!$H$2:$CL$25,MATCH($E7,[1]DEMANDS!$F$2:$F$25,0),FALSE)</f>
        <v>0.2875776161072145</v>
      </c>
      <c r="AC7" s="15">
        <f>HLOOKUP(REG_TRA_DEMANDS!AC$3,'BY-Demands'!$J$5:$AK$14,MATCH($E7,'BY-Demands'!$I$5:$I$14,0),FALSE)*HLOOKUP(REG_TRA_DEMANDS!$F7,[1]DEMANDS!$H$2:$CL$25,MATCH($E7,[1]DEMANDS!$F$2:$F$25,0),FALSE)/HLOOKUP(2018,[1]DEMANDS!$H$2:$CL$25,MATCH($E7,[1]DEMANDS!$F$2:$F$25,0),FALSE)</f>
        <v>0.25354242491615547</v>
      </c>
      <c r="AD7" s="15">
        <f>HLOOKUP(REG_TRA_DEMANDS!AD$3,'BY-Demands'!$J$5:$AK$14,MATCH($E7,'BY-Demands'!$I$5:$I$14,0),FALSE)*HLOOKUP(REG_TRA_DEMANDS!$F7,[1]DEMANDS!$H$2:$CL$25,MATCH($E7,[1]DEMANDS!$F$2:$F$25,0),FALSE)/HLOOKUP(2018,[1]DEMANDS!$H$2:$CL$25,MATCH($E7,[1]DEMANDS!$F$2:$F$25,0),FALSE)</f>
        <v>0.28280107112311464</v>
      </c>
      <c r="AE7" s="15">
        <f>HLOOKUP(REG_TRA_DEMANDS!AE$3,'BY-Demands'!$J$5:$AK$14,MATCH($E7,'BY-Demands'!$I$5:$I$14,0),FALSE)*HLOOKUP(REG_TRA_DEMANDS!$F7,[1]DEMANDS!$H$2:$CL$25,MATCH($E7,[1]DEMANDS!$F$2:$F$25,0),FALSE)/HLOOKUP(2018,[1]DEMANDS!$H$2:$CL$25,MATCH($E7,[1]DEMANDS!$F$2:$F$25,0),FALSE)</f>
        <v>0.54858529525723754</v>
      </c>
      <c r="AF7" s="15">
        <f>HLOOKUP(REG_TRA_DEMANDS!AF$3,'BY-Demands'!$J$5:$AK$14,MATCH($E7,'BY-Demands'!$I$5:$I$14,0),FALSE)*HLOOKUP(REG_TRA_DEMANDS!$F7,[1]DEMANDS!$H$2:$CL$25,MATCH($E7,[1]DEMANDS!$F$2:$F$25,0),FALSE)/HLOOKUP(2018,[1]DEMANDS!$H$2:$CL$25,MATCH($E7,[1]DEMANDS!$F$2:$F$25,0),FALSE)</f>
        <v>0.26310925488410442</v>
      </c>
    </row>
    <row r="8" spans="2:32" x14ac:dyDescent="0.2">
      <c r="D8" s="4" t="s">
        <v>85</v>
      </c>
      <c r="E8" s="4" t="str">
        <f>[1]DEMANDS!$F$17</f>
        <v>TRAPS</v>
      </c>
      <c r="F8" s="4">
        <v>2040</v>
      </c>
      <c r="G8" s="15">
        <f>HLOOKUP(REG_TRA_DEMANDS!G$3,'BY-Demands'!$J$5:$AK$14,MATCH($E8,'BY-Demands'!$I$5:$I$14,0),FALSE)*HLOOKUP(REG_TRA_DEMANDS!$F8,[1]DEMANDS!$H$2:$CL$25,MATCH($E8,[1]DEMANDS!$F$2:$F$25,0),FALSE)/HLOOKUP(2018,[1]DEMANDS!$H$2:$CL$25,MATCH($E8,[1]DEMANDS!$F$2:$F$25,0),FALSE)</f>
        <v>0.25396308173741555</v>
      </c>
      <c r="H8" s="15">
        <f>HLOOKUP(REG_TRA_DEMANDS!H$3,'BY-Demands'!$J$5:$AK$14,MATCH($E8,'BY-Demands'!$I$5:$I$14,0),FALSE)*HLOOKUP(REG_TRA_DEMANDS!$F8,[1]DEMANDS!$H$2:$CL$25,MATCH($E8,[1]DEMANDS!$F$2:$F$25,0),FALSE)/HLOOKUP(2018,[1]DEMANDS!$H$2:$CL$25,MATCH($E8,[1]DEMANDS!$F$2:$F$25,0),FALSE)</f>
        <v>5.0773241593681879</v>
      </c>
      <c r="I8" s="15">
        <f>HLOOKUP(REG_TRA_DEMANDS!I$3,'BY-Demands'!$J$5:$AK$14,MATCH($E8,'BY-Demands'!$I$5:$I$14,0),FALSE)*HLOOKUP(REG_TRA_DEMANDS!$F8,[1]DEMANDS!$H$2:$CL$25,MATCH($E8,[1]DEMANDS!$F$2:$F$25,0),FALSE)/HLOOKUP(2018,[1]DEMANDS!$H$2:$CL$25,MATCH($E8,[1]DEMANDS!$F$2:$F$25,0),FALSE)</f>
        <v>0.93638594017891974</v>
      </c>
      <c r="J8" s="15">
        <f>HLOOKUP(REG_TRA_DEMANDS!J$3,'BY-Demands'!$J$5:$AK$14,MATCH($E8,'BY-Demands'!$I$5:$I$14,0),FALSE)*HLOOKUP(REG_TRA_DEMANDS!$F8,[1]DEMANDS!$H$2:$CL$25,MATCH($E8,[1]DEMANDS!$F$2:$F$25,0),FALSE)/HLOOKUP(2018,[1]DEMANDS!$H$2:$CL$25,MATCH($E8,[1]DEMANDS!$F$2:$F$25,0),FALSE)</f>
        <v>0.43442263908910556</v>
      </c>
      <c r="K8" s="15">
        <f>HLOOKUP(REG_TRA_DEMANDS!K$3,'BY-Demands'!$J$5:$AK$14,MATCH($E8,'BY-Demands'!$I$5:$I$14,0),FALSE)*HLOOKUP(REG_TRA_DEMANDS!$F8,[1]DEMANDS!$H$2:$CL$25,MATCH($E8,[1]DEMANDS!$F$2:$F$25,0),FALSE)/HLOOKUP(2018,[1]DEMANDS!$H$2:$CL$25,MATCH($E8,[1]DEMANDS!$F$2:$F$25,0),FALSE)</f>
        <v>0.34249862820407939</v>
      </c>
      <c r="L8" s="15">
        <f>HLOOKUP(REG_TRA_DEMANDS!L$3,'BY-Demands'!$J$5:$AK$14,MATCH($E8,'BY-Demands'!$I$5:$I$14,0),FALSE)*HLOOKUP(REG_TRA_DEMANDS!$F8,[1]DEMANDS!$H$2:$CL$25,MATCH($E8,[1]DEMANDS!$F$2:$F$25,0),FALSE)/HLOOKUP(2018,[1]DEMANDS!$H$2:$CL$25,MATCH($E8,[1]DEMANDS!$F$2:$F$25,0),FALSE)</f>
        <v>0.17209387999621767</v>
      </c>
      <c r="M8" s="15">
        <f>HLOOKUP(REG_TRA_DEMANDS!M$3,'BY-Demands'!$J$5:$AK$14,MATCH($E8,'BY-Demands'!$I$5:$I$14,0),FALSE)*HLOOKUP(REG_TRA_DEMANDS!$F8,[1]DEMANDS!$H$2:$CL$25,MATCH($E8,[1]DEMANDS!$F$2:$F$25,0),FALSE)/HLOOKUP(2018,[1]DEMANDS!$H$2:$CL$25,MATCH($E8,[1]DEMANDS!$F$2:$F$25,0),FALSE)</f>
        <v>0.49348133015212414</v>
      </c>
      <c r="N8" s="15">
        <f>HLOOKUP(REG_TRA_DEMANDS!N$3,'BY-Demands'!$J$5:$AK$14,MATCH($E8,'BY-Demands'!$I$5:$I$14,0),FALSE)*HLOOKUP(REG_TRA_DEMANDS!$F8,[1]DEMANDS!$H$2:$CL$25,MATCH($E8,[1]DEMANDS!$F$2:$F$25,0),FALSE)/HLOOKUP(2018,[1]DEMANDS!$H$2:$CL$25,MATCH($E8,[1]DEMANDS!$F$2:$F$25,0),FALSE)</f>
        <v>0.81228290673074066</v>
      </c>
      <c r="O8" s="15">
        <f>HLOOKUP(REG_TRA_DEMANDS!O$3,'BY-Demands'!$J$5:$AK$14,MATCH($E8,'BY-Demands'!$I$5:$I$14,0),FALSE)*HLOOKUP(REG_TRA_DEMANDS!$F8,[1]DEMANDS!$H$2:$CL$25,MATCH($E8,[1]DEMANDS!$F$2:$F$25,0),FALSE)/HLOOKUP(2018,[1]DEMANDS!$H$2:$CL$25,MATCH($E8,[1]DEMANDS!$F$2:$F$25,0),FALSE)</f>
        <v>0.33624683172872544</v>
      </c>
      <c r="P8" s="15">
        <f>HLOOKUP(REG_TRA_DEMANDS!P$3,'BY-Demands'!$J$5:$AK$14,MATCH($E8,'BY-Demands'!$I$5:$I$14,0),FALSE)*HLOOKUP(REG_TRA_DEMANDS!$F8,[1]DEMANDS!$H$2:$CL$25,MATCH($E8,[1]DEMANDS!$F$2:$F$25,0),FALSE)/HLOOKUP(2018,[1]DEMANDS!$H$2:$CL$25,MATCH($E8,[1]DEMANDS!$F$2:$F$25,0),FALSE)</f>
        <v>0.3811321481491467</v>
      </c>
      <c r="Q8" s="15">
        <f>HLOOKUP(REG_TRA_DEMANDS!Q$3,'BY-Demands'!$J$5:$AK$14,MATCH($E8,'BY-Demands'!$I$5:$I$14,0),FALSE)*HLOOKUP(REG_TRA_DEMANDS!$F8,[1]DEMANDS!$H$2:$CL$25,MATCH($E8,[1]DEMANDS!$F$2:$F$25,0),FALSE)/HLOOKUP(2018,[1]DEMANDS!$H$2:$CL$25,MATCH($E8,[1]DEMANDS!$F$2:$F$25,0),FALSE)</f>
        <v>0.66333678366394744</v>
      </c>
      <c r="R8" s="15">
        <f>HLOOKUP(REG_TRA_DEMANDS!R$3,'BY-Demands'!$J$5:$AK$14,MATCH($E8,'BY-Demands'!$I$5:$I$14,0),FALSE)*HLOOKUP(REG_TRA_DEMANDS!$F8,[1]DEMANDS!$H$2:$CL$25,MATCH($E8,[1]DEMANDS!$F$2:$F$25,0),FALSE)/HLOOKUP(2018,[1]DEMANDS!$H$2:$CL$25,MATCH($E8,[1]DEMANDS!$F$2:$F$25,0),FALSE)</f>
        <v>0.58675631950585316</v>
      </c>
      <c r="S8" s="15">
        <f>HLOOKUP(REG_TRA_DEMANDS!S$3,'BY-Demands'!$J$5:$AK$14,MATCH($E8,'BY-Demands'!$I$5:$I$14,0),FALSE)*HLOOKUP(REG_TRA_DEMANDS!$F8,[1]DEMANDS!$H$2:$CL$25,MATCH($E8,[1]DEMANDS!$F$2:$F$25,0),FALSE)/HLOOKUP(2018,[1]DEMANDS!$H$2:$CL$25,MATCH($E8,[1]DEMANDS!$F$2:$F$25,0),FALSE)</f>
        <v>0.51641725206057498</v>
      </c>
      <c r="T8" s="15">
        <f>HLOOKUP(REG_TRA_DEMANDS!T$3,'BY-Demands'!$J$5:$AK$14,MATCH($E8,'BY-Demands'!$I$5:$I$14,0),FALSE)*HLOOKUP(REG_TRA_DEMANDS!$F8,[1]DEMANDS!$H$2:$CL$25,MATCH($E8,[1]DEMANDS!$F$2:$F$25,0),FALSE)/HLOOKUP(2018,[1]DEMANDS!$H$2:$CL$25,MATCH($E8,[1]DEMANDS!$F$2:$F$25,0),FALSE)</f>
        <v>2.183859842818817</v>
      </c>
      <c r="U8" s="15">
        <f>HLOOKUP(REG_TRA_DEMANDS!U$3,'BY-Demands'!$J$5:$AK$14,MATCH($E8,'BY-Demands'!$I$5:$I$14,0),FALSE)*HLOOKUP(REG_TRA_DEMANDS!$F8,[1]DEMANDS!$H$2:$CL$25,MATCH($E8,[1]DEMANDS!$F$2:$F$25,0),FALSE)/HLOOKUP(2018,[1]DEMANDS!$H$2:$CL$25,MATCH($E8,[1]DEMANDS!$F$2:$F$25,0),FALSE)</f>
        <v>0.66864677819118634</v>
      </c>
      <c r="V8" s="15">
        <f>HLOOKUP(REG_TRA_DEMANDS!V$3,'BY-Demands'!$J$5:$AK$14,MATCH($E8,'BY-Demands'!$I$5:$I$14,0),FALSE)*HLOOKUP(REG_TRA_DEMANDS!$F8,[1]DEMANDS!$H$2:$CL$25,MATCH($E8,[1]DEMANDS!$F$2:$F$25,0),FALSE)/HLOOKUP(2018,[1]DEMANDS!$H$2:$CL$25,MATCH($E8,[1]DEMANDS!$F$2:$F$25,0),FALSE)</f>
        <v>0.79730711401771237</v>
      </c>
      <c r="W8" s="15">
        <f>HLOOKUP(REG_TRA_DEMANDS!W$3,'BY-Demands'!$J$5:$AK$14,MATCH($E8,'BY-Demands'!$I$5:$I$14,0),FALSE)*HLOOKUP(REG_TRA_DEMANDS!$F8,[1]DEMANDS!$H$2:$CL$25,MATCH($E8,[1]DEMANDS!$F$2:$F$25,0),FALSE)/HLOOKUP(2018,[1]DEMANDS!$H$2:$CL$25,MATCH($E8,[1]DEMANDS!$F$2:$F$25,0),FALSE)</f>
        <v>0.72688107761814513</v>
      </c>
      <c r="X8" s="15">
        <f>HLOOKUP(REG_TRA_DEMANDS!X$3,'BY-Demands'!$J$5:$AK$14,MATCH($E8,'BY-Demands'!$I$5:$I$14,0),FALSE)*HLOOKUP(REG_TRA_DEMANDS!$F8,[1]DEMANDS!$H$2:$CL$25,MATCH($E8,[1]DEMANDS!$F$2:$F$25,0),FALSE)/HLOOKUP(2018,[1]DEMANDS!$H$2:$CL$25,MATCH($E8,[1]DEMANDS!$F$2:$F$25,0),FALSE)</f>
        <v>0.48267238260425605</v>
      </c>
      <c r="Y8" s="15">
        <f>HLOOKUP(REG_TRA_DEMANDS!Y$3,'BY-Demands'!$J$5:$AK$14,MATCH($E8,'BY-Demands'!$I$5:$I$14,0),FALSE)*HLOOKUP(REG_TRA_DEMANDS!$F8,[1]DEMANDS!$H$2:$CL$25,MATCH($E8,[1]DEMANDS!$F$2:$F$25,0),FALSE)/HLOOKUP(2018,[1]DEMANDS!$H$2:$CL$25,MATCH($E8,[1]DEMANDS!$F$2:$F$25,0),FALSE)</f>
        <v>1.0788051499368148</v>
      </c>
      <c r="Z8" s="15">
        <f>HLOOKUP(REG_TRA_DEMANDS!Z$3,'BY-Demands'!$J$5:$AK$14,MATCH($E8,'BY-Demands'!$I$5:$I$14,0),FALSE)*HLOOKUP(REG_TRA_DEMANDS!$F8,[1]DEMANDS!$H$2:$CL$25,MATCH($E8,[1]DEMANDS!$F$2:$F$25,0),FALSE)/HLOOKUP(2018,[1]DEMANDS!$H$2:$CL$25,MATCH($E8,[1]DEMANDS!$F$2:$F$25,0),FALSE)</f>
        <v>0.13845650604348758</v>
      </c>
      <c r="AA8" s="15">
        <f>HLOOKUP(REG_TRA_DEMANDS!AA$3,'BY-Demands'!$J$5:$AK$14,MATCH($E8,'BY-Demands'!$I$5:$I$14,0),FALSE)*HLOOKUP(REG_TRA_DEMANDS!$F8,[1]DEMANDS!$H$2:$CL$25,MATCH($E8,[1]DEMANDS!$F$2:$F$25,0),FALSE)/HLOOKUP(2018,[1]DEMANDS!$H$2:$CL$25,MATCH($E8,[1]DEMANDS!$F$2:$F$25,0),FALSE)</f>
        <v>0.57775260988309984</v>
      </c>
      <c r="AB8" s="15">
        <f>HLOOKUP(REG_TRA_DEMANDS!AB$3,'BY-Demands'!$J$5:$AK$14,MATCH($E8,'BY-Demands'!$I$5:$I$14,0),FALSE)*HLOOKUP(REG_TRA_DEMANDS!$F8,[1]DEMANDS!$H$2:$CL$25,MATCH($E8,[1]DEMANDS!$F$2:$F$25,0),FALSE)/HLOOKUP(2018,[1]DEMANDS!$H$2:$CL$25,MATCH($E8,[1]DEMANDS!$F$2:$F$25,0),FALSE)</f>
        <v>0.30222818323197725</v>
      </c>
      <c r="AC8" s="15">
        <f>HLOOKUP(REG_TRA_DEMANDS!AC$3,'BY-Demands'!$J$5:$AK$14,MATCH($E8,'BY-Demands'!$I$5:$I$14,0),FALSE)*HLOOKUP(REG_TRA_DEMANDS!$F8,[1]DEMANDS!$H$2:$CL$25,MATCH($E8,[1]DEMANDS!$F$2:$F$25,0),FALSE)/HLOOKUP(2018,[1]DEMANDS!$H$2:$CL$25,MATCH($E8,[1]DEMANDS!$F$2:$F$25,0),FALSE)</f>
        <v>0.26645907804615571</v>
      </c>
      <c r="AD8" s="15">
        <f>HLOOKUP(REG_TRA_DEMANDS!AD$3,'BY-Demands'!$J$5:$AK$14,MATCH($E8,'BY-Demands'!$I$5:$I$14,0),FALSE)*HLOOKUP(REG_TRA_DEMANDS!$F8,[1]DEMANDS!$H$2:$CL$25,MATCH($E8,[1]DEMANDS!$F$2:$F$25,0),FALSE)/HLOOKUP(2018,[1]DEMANDS!$H$2:$CL$25,MATCH($E8,[1]DEMANDS!$F$2:$F$25,0),FALSE)</f>
        <v>0.29720829840153867</v>
      </c>
      <c r="AE8" s="15">
        <f>HLOOKUP(REG_TRA_DEMANDS!AE$3,'BY-Demands'!$J$5:$AK$14,MATCH($E8,'BY-Demands'!$I$5:$I$14,0),FALSE)*HLOOKUP(REG_TRA_DEMANDS!$F8,[1]DEMANDS!$H$2:$CL$25,MATCH($E8,[1]DEMANDS!$F$2:$F$25,0),FALSE)/HLOOKUP(2018,[1]DEMANDS!$H$2:$CL$25,MATCH($E8,[1]DEMANDS!$F$2:$F$25,0),FALSE)</f>
        <v>0.57653283095427033</v>
      </c>
      <c r="AF8" s="15">
        <f>HLOOKUP(REG_TRA_DEMANDS!AF$3,'BY-Demands'!$J$5:$AK$14,MATCH($E8,'BY-Demands'!$I$5:$I$14,0),FALSE)*HLOOKUP(REG_TRA_DEMANDS!$F8,[1]DEMANDS!$H$2:$CL$25,MATCH($E8,[1]DEMANDS!$F$2:$F$25,0),FALSE)/HLOOKUP(2018,[1]DEMANDS!$H$2:$CL$25,MATCH($E8,[1]DEMANDS!$F$2:$F$25,0),FALSE)</f>
        <v>0.2765132876875086</v>
      </c>
    </row>
    <row r="9" spans="2:32" x14ac:dyDescent="0.2">
      <c r="D9" s="4" t="s">
        <v>85</v>
      </c>
      <c r="E9" s="4" t="str">
        <f>[1]DEMANDS!$F$17</f>
        <v>TRAPS</v>
      </c>
      <c r="F9" s="4">
        <v>2045</v>
      </c>
      <c r="G9" s="15">
        <f>HLOOKUP(REG_TRA_DEMANDS!G$3,'BY-Demands'!$J$5:$AK$14,MATCH($E9,'BY-Demands'!$I$5:$I$14,0),FALSE)*HLOOKUP(REG_TRA_DEMANDS!$F9,[1]DEMANDS!$H$2:$CL$25,MATCH($E9,[1]DEMANDS!$F$2:$F$25,0),FALSE)/HLOOKUP(2018,[1]DEMANDS!$H$2:$CL$25,MATCH($E9,[1]DEMANDS!$F$2:$F$25,0),FALSE)</f>
        <v>0.27108209605737849</v>
      </c>
      <c r="H9" s="15">
        <f>HLOOKUP(REG_TRA_DEMANDS!H$3,'BY-Demands'!$J$5:$AK$14,MATCH($E9,'BY-Demands'!$I$5:$I$14,0),FALSE)*HLOOKUP(REG_TRA_DEMANDS!$F9,[1]DEMANDS!$H$2:$CL$25,MATCH($E9,[1]DEMANDS!$F$2:$F$25,0),FALSE)/HLOOKUP(2018,[1]DEMANDS!$H$2:$CL$25,MATCH($E9,[1]DEMANDS!$F$2:$F$25,0),FALSE)</f>
        <v>5.4195738454118745</v>
      </c>
      <c r="I9" s="15">
        <f>HLOOKUP(REG_TRA_DEMANDS!I$3,'BY-Demands'!$J$5:$AK$14,MATCH($E9,'BY-Demands'!$I$5:$I$14,0),FALSE)*HLOOKUP(REG_TRA_DEMANDS!$F9,[1]DEMANDS!$H$2:$CL$25,MATCH($E9,[1]DEMANDS!$F$2:$F$25,0),FALSE)/HLOOKUP(2018,[1]DEMANDS!$H$2:$CL$25,MATCH($E9,[1]DEMANDS!$F$2:$F$25,0),FALSE)</f>
        <v>0.99950536765345754</v>
      </c>
      <c r="J9" s="15">
        <f>HLOOKUP(REG_TRA_DEMANDS!J$3,'BY-Demands'!$J$5:$AK$14,MATCH($E9,'BY-Demands'!$I$5:$I$14,0),FALSE)*HLOOKUP(REG_TRA_DEMANDS!$F9,[1]DEMANDS!$H$2:$CL$25,MATCH($E9,[1]DEMANDS!$F$2:$F$25,0),FALSE)/HLOOKUP(2018,[1]DEMANDS!$H$2:$CL$25,MATCH($E9,[1]DEMANDS!$F$2:$F$25,0),FALSE)</f>
        <v>0.46370597952034126</v>
      </c>
      <c r="K9" s="15">
        <f>HLOOKUP(REG_TRA_DEMANDS!K$3,'BY-Demands'!$J$5:$AK$14,MATCH($E9,'BY-Demands'!$I$5:$I$14,0),FALSE)*HLOOKUP(REG_TRA_DEMANDS!$F9,[1]DEMANDS!$H$2:$CL$25,MATCH($E9,[1]DEMANDS!$F$2:$F$25,0),FALSE)/HLOOKUP(2018,[1]DEMANDS!$H$2:$CL$25,MATCH($E9,[1]DEMANDS!$F$2:$F$25,0),FALSE)</f>
        <v>0.36558560163612952</v>
      </c>
      <c r="L9" s="15">
        <f>HLOOKUP(REG_TRA_DEMANDS!L$3,'BY-Demands'!$J$5:$AK$14,MATCH($E9,'BY-Demands'!$I$5:$I$14,0),FALSE)*HLOOKUP(REG_TRA_DEMANDS!$F9,[1]DEMANDS!$H$2:$CL$25,MATCH($E9,[1]DEMANDS!$F$2:$F$25,0),FALSE)/HLOOKUP(2018,[1]DEMANDS!$H$2:$CL$25,MATCH($E9,[1]DEMANDS!$F$2:$F$25,0),FALSE)</f>
        <v>0.18369429678073013</v>
      </c>
      <c r="M9" s="15">
        <f>HLOOKUP(REG_TRA_DEMANDS!M$3,'BY-Demands'!$J$5:$AK$14,MATCH($E9,'BY-Demands'!$I$5:$I$14,0),FALSE)*HLOOKUP(REG_TRA_DEMANDS!$F9,[1]DEMANDS!$H$2:$CL$25,MATCH($E9,[1]DEMANDS!$F$2:$F$25,0),FALSE)/HLOOKUP(2018,[1]DEMANDS!$H$2:$CL$25,MATCH($E9,[1]DEMANDS!$F$2:$F$25,0),FALSE)</f>
        <v>0.52674566880998963</v>
      </c>
      <c r="N9" s="15">
        <f>HLOOKUP(REG_TRA_DEMANDS!N$3,'BY-Demands'!$J$5:$AK$14,MATCH($E9,'BY-Demands'!$I$5:$I$14,0),FALSE)*HLOOKUP(REG_TRA_DEMANDS!$F9,[1]DEMANDS!$H$2:$CL$25,MATCH($E9,[1]DEMANDS!$F$2:$F$25,0),FALSE)/HLOOKUP(2018,[1]DEMANDS!$H$2:$CL$25,MATCH($E9,[1]DEMANDS!$F$2:$F$25,0),FALSE)</f>
        <v>0.86703686001030511</v>
      </c>
      <c r="O9" s="15">
        <f>HLOOKUP(REG_TRA_DEMANDS!O$3,'BY-Demands'!$J$5:$AK$14,MATCH($E9,'BY-Demands'!$I$5:$I$14,0),FALSE)*HLOOKUP(REG_TRA_DEMANDS!$F9,[1]DEMANDS!$H$2:$CL$25,MATCH($E9,[1]DEMANDS!$F$2:$F$25,0),FALSE)/HLOOKUP(2018,[1]DEMANDS!$H$2:$CL$25,MATCH($E9,[1]DEMANDS!$F$2:$F$25,0),FALSE)</f>
        <v>0.35891238724186042</v>
      </c>
      <c r="P9" s="15">
        <f>HLOOKUP(REG_TRA_DEMANDS!P$3,'BY-Demands'!$J$5:$AK$14,MATCH($E9,'BY-Demands'!$I$5:$I$14,0),FALSE)*HLOOKUP(REG_TRA_DEMANDS!$F9,[1]DEMANDS!$H$2:$CL$25,MATCH($E9,[1]DEMANDS!$F$2:$F$25,0),FALSE)/HLOOKUP(2018,[1]DEMANDS!$H$2:$CL$25,MATCH($E9,[1]DEMANDS!$F$2:$F$25,0),FALSE)</f>
        <v>0.40682331025557278</v>
      </c>
      <c r="Q9" s="15">
        <f>HLOOKUP(REG_TRA_DEMANDS!Q$3,'BY-Demands'!$J$5:$AK$14,MATCH($E9,'BY-Demands'!$I$5:$I$14,0),FALSE)*HLOOKUP(REG_TRA_DEMANDS!$F9,[1]DEMANDS!$H$2:$CL$25,MATCH($E9,[1]DEMANDS!$F$2:$F$25,0),FALSE)/HLOOKUP(2018,[1]DEMANDS!$H$2:$CL$25,MATCH($E9,[1]DEMANDS!$F$2:$F$25,0),FALSE)</f>
        <v>0.70805065239169596</v>
      </c>
      <c r="R9" s="15">
        <f>HLOOKUP(REG_TRA_DEMANDS!R$3,'BY-Demands'!$J$5:$AK$14,MATCH($E9,'BY-Demands'!$I$5:$I$14,0),FALSE)*HLOOKUP(REG_TRA_DEMANDS!$F9,[1]DEMANDS!$H$2:$CL$25,MATCH($E9,[1]DEMANDS!$F$2:$F$25,0),FALSE)/HLOOKUP(2018,[1]DEMANDS!$H$2:$CL$25,MATCH($E9,[1]DEMANDS!$F$2:$F$25,0),FALSE)</f>
        <v>0.62630809123279685</v>
      </c>
      <c r="S9" s="15">
        <f>HLOOKUP(REG_TRA_DEMANDS!S$3,'BY-Demands'!$J$5:$AK$14,MATCH($E9,'BY-Demands'!$I$5:$I$14,0),FALSE)*HLOOKUP(REG_TRA_DEMANDS!$F9,[1]DEMANDS!$H$2:$CL$25,MATCH($E9,[1]DEMANDS!$F$2:$F$25,0),FALSE)/HLOOKUP(2018,[1]DEMANDS!$H$2:$CL$25,MATCH($E9,[1]DEMANDS!$F$2:$F$25,0),FALSE)</f>
        <v>0.55122764368372257</v>
      </c>
      <c r="T9" s="15">
        <f>HLOOKUP(REG_TRA_DEMANDS!T$3,'BY-Demands'!$J$5:$AK$14,MATCH($E9,'BY-Demands'!$I$5:$I$14,0),FALSE)*HLOOKUP(REG_TRA_DEMANDS!$F9,[1]DEMANDS!$H$2:$CL$25,MATCH($E9,[1]DEMANDS!$F$2:$F$25,0),FALSE)/HLOOKUP(2018,[1]DEMANDS!$H$2:$CL$25,MATCH($E9,[1]DEMANDS!$F$2:$F$25,0),FALSE)</f>
        <v>2.3310683570101118</v>
      </c>
      <c r="U9" s="15">
        <f>HLOOKUP(REG_TRA_DEMANDS!U$3,'BY-Demands'!$J$5:$AK$14,MATCH($E9,'BY-Demands'!$I$5:$I$14,0),FALSE)*HLOOKUP(REG_TRA_DEMANDS!$F9,[1]DEMANDS!$H$2:$CL$25,MATCH($E9,[1]DEMANDS!$F$2:$F$25,0),FALSE)/HLOOKUP(2018,[1]DEMANDS!$H$2:$CL$25,MATCH($E9,[1]DEMANDS!$F$2:$F$25,0),FALSE)</f>
        <v>0.71371858033086577</v>
      </c>
      <c r="V9" s="15">
        <f>HLOOKUP(REG_TRA_DEMANDS!V$3,'BY-Demands'!$J$5:$AK$14,MATCH($E9,'BY-Demands'!$I$5:$I$14,0),FALSE)*HLOOKUP(REG_TRA_DEMANDS!$F9,[1]DEMANDS!$H$2:$CL$25,MATCH($E9,[1]DEMANDS!$F$2:$F$25,0),FALSE)/HLOOKUP(2018,[1]DEMANDS!$H$2:$CL$25,MATCH($E9,[1]DEMANDS!$F$2:$F$25,0),FALSE)</f>
        <v>0.85105158667452951</v>
      </c>
      <c r="W9" s="15">
        <f>HLOOKUP(REG_TRA_DEMANDS!W$3,'BY-Demands'!$J$5:$AK$14,MATCH($E9,'BY-Demands'!$I$5:$I$14,0),FALSE)*HLOOKUP(REG_TRA_DEMANDS!$F9,[1]DEMANDS!$H$2:$CL$25,MATCH($E9,[1]DEMANDS!$F$2:$F$25,0),FALSE)/HLOOKUP(2018,[1]DEMANDS!$H$2:$CL$25,MATCH($E9,[1]DEMANDS!$F$2:$F$25,0),FALSE)</f>
        <v>0.77587830781210321</v>
      </c>
      <c r="X9" s="15">
        <f>HLOOKUP(REG_TRA_DEMANDS!X$3,'BY-Demands'!$J$5:$AK$14,MATCH($E9,'BY-Demands'!$I$5:$I$14,0),FALSE)*HLOOKUP(REG_TRA_DEMANDS!$F9,[1]DEMANDS!$H$2:$CL$25,MATCH($E9,[1]DEMANDS!$F$2:$F$25,0),FALSE)/HLOOKUP(2018,[1]DEMANDS!$H$2:$CL$25,MATCH($E9,[1]DEMANDS!$F$2:$F$25,0),FALSE)</f>
        <v>0.51520811722018833</v>
      </c>
      <c r="Y9" s="15">
        <f>HLOOKUP(REG_TRA_DEMANDS!Y$3,'BY-Demands'!$J$5:$AK$14,MATCH($E9,'BY-Demands'!$I$5:$I$14,0),FALSE)*HLOOKUP(REG_TRA_DEMANDS!$F9,[1]DEMANDS!$H$2:$CL$25,MATCH($E9,[1]DEMANDS!$F$2:$F$25,0),FALSE)/HLOOKUP(2018,[1]DEMANDS!$H$2:$CL$25,MATCH($E9,[1]DEMANDS!$F$2:$F$25,0),FALSE)</f>
        <v>1.1515246991085841</v>
      </c>
      <c r="Z9" s="15">
        <f>HLOOKUP(REG_TRA_DEMANDS!Z$3,'BY-Demands'!$J$5:$AK$14,MATCH($E9,'BY-Demands'!$I$5:$I$14,0),FALSE)*HLOOKUP(REG_TRA_DEMANDS!$F9,[1]DEMANDS!$H$2:$CL$25,MATCH($E9,[1]DEMANDS!$F$2:$F$25,0),FALSE)/HLOOKUP(2018,[1]DEMANDS!$H$2:$CL$25,MATCH($E9,[1]DEMANDS!$F$2:$F$25,0),FALSE)</f>
        <v>0.14778951182304889</v>
      </c>
      <c r="AA9" s="15">
        <f>HLOOKUP(REG_TRA_DEMANDS!AA$3,'BY-Demands'!$J$5:$AK$14,MATCH($E9,'BY-Demands'!$I$5:$I$14,0),FALSE)*HLOOKUP(REG_TRA_DEMANDS!$F9,[1]DEMANDS!$H$2:$CL$25,MATCH($E9,[1]DEMANDS!$F$2:$F$25,0),FALSE)/HLOOKUP(2018,[1]DEMANDS!$H$2:$CL$25,MATCH($E9,[1]DEMANDS!$F$2:$F$25,0),FALSE)</f>
        <v>0.61669746412853321</v>
      </c>
      <c r="AB9" s="15">
        <f>HLOOKUP(REG_TRA_DEMANDS!AB$3,'BY-Demands'!$J$5:$AK$14,MATCH($E9,'BY-Demands'!$I$5:$I$14,0),FALSE)*HLOOKUP(REG_TRA_DEMANDS!$F9,[1]DEMANDS!$H$2:$CL$25,MATCH($E9,[1]DEMANDS!$F$2:$F$25,0),FALSE)/HLOOKUP(2018,[1]DEMANDS!$H$2:$CL$25,MATCH($E9,[1]DEMANDS!$F$2:$F$25,0),FALSE)</f>
        <v>0.32260062697950614</v>
      </c>
      <c r="AC9" s="15">
        <f>HLOOKUP(REG_TRA_DEMANDS!AC$3,'BY-Demands'!$J$5:$AK$14,MATCH($E9,'BY-Demands'!$I$5:$I$14,0),FALSE)*HLOOKUP(REG_TRA_DEMANDS!$F9,[1]DEMANDS!$H$2:$CL$25,MATCH($E9,[1]DEMANDS!$F$2:$F$25,0),FALSE)/HLOOKUP(2018,[1]DEMANDS!$H$2:$CL$25,MATCH($E9,[1]DEMANDS!$F$2:$F$25,0),FALSE)</f>
        <v>0.28442041613336888</v>
      </c>
      <c r="AD9" s="15">
        <f>HLOOKUP(REG_TRA_DEMANDS!AD$3,'BY-Demands'!$J$5:$AK$14,MATCH($E9,'BY-Demands'!$I$5:$I$14,0),FALSE)*HLOOKUP(REG_TRA_DEMANDS!$F9,[1]DEMANDS!$H$2:$CL$25,MATCH($E9,[1]DEMANDS!$F$2:$F$25,0),FALSE)/HLOOKUP(2018,[1]DEMANDS!$H$2:$CL$25,MATCH($E9,[1]DEMANDS!$F$2:$F$25,0),FALSE)</f>
        <v>0.31724236430411101</v>
      </c>
      <c r="AE9" s="15">
        <f>HLOOKUP(REG_TRA_DEMANDS!AE$3,'BY-Demands'!$J$5:$AK$14,MATCH($E9,'BY-Demands'!$I$5:$I$14,0),FALSE)*HLOOKUP(REG_TRA_DEMANDS!$F9,[1]DEMANDS!$H$2:$CL$25,MATCH($E9,[1]DEMANDS!$F$2:$F$25,0),FALSE)/HLOOKUP(2018,[1]DEMANDS!$H$2:$CL$25,MATCH($E9,[1]DEMANDS!$F$2:$F$25,0),FALSE)</f>
        <v>0.61539546296170378</v>
      </c>
      <c r="AF9" s="15">
        <f>HLOOKUP(REG_TRA_DEMANDS!AF$3,'BY-Demands'!$J$5:$AK$14,MATCH($E9,'BY-Demands'!$I$5:$I$14,0),FALSE)*HLOOKUP(REG_TRA_DEMANDS!$F9,[1]DEMANDS!$H$2:$CL$25,MATCH($E9,[1]DEMANDS!$F$2:$F$25,0),FALSE)/HLOOKUP(2018,[1]DEMANDS!$H$2:$CL$25,MATCH($E9,[1]DEMANDS!$F$2:$F$25,0),FALSE)</f>
        <v>0.29515235482749874</v>
      </c>
    </row>
    <row r="10" spans="2:32" x14ac:dyDescent="0.2">
      <c r="D10" s="4" t="s">
        <v>85</v>
      </c>
      <c r="E10" s="4" t="str">
        <f>[1]DEMANDS!$F$17</f>
        <v>TRAPS</v>
      </c>
      <c r="F10" s="4">
        <v>2050</v>
      </c>
      <c r="G10" s="15">
        <f>HLOOKUP(REG_TRA_DEMANDS!G$3,'BY-Demands'!$J$5:$AK$14,MATCH($E10,'BY-Demands'!$I$5:$I$14,0),FALSE)*HLOOKUP(REG_TRA_DEMANDS!$F10,[1]DEMANDS!$H$2:$CL$25,MATCH($E10,[1]DEMANDS!$F$2:$F$25,0),FALSE)/HLOOKUP(2018,[1]DEMANDS!$H$2:$CL$25,MATCH($E10,[1]DEMANDS!$F$2:$F$25,0),FALSE)</f>
        <v>0.28614703719533202</v>
      </c>
      <c r="H10" s="15">
        <f>HLOOKUP(REG_TRA_DEMANDS!H$3,'BY-Demands'!$J$5:$AK$14,MATCH($E10,'BY-Demands'!$I$5:$I$14,0),FALSE)*HLOOKUP(REG_TRA_DEMANDS!$F10,[1]DEMANDS!$H$2:$CL$25,MATCH($E10,[1]DEMANDS!$F$2:$F$25,0),FALSE)/HLOOKUP(2018,[1]DEMANDS!$H$2:$CL$25,MATCH($E10,[1]DEMANDS!$F$2:$F$25,0),FALSE)</f>
        <v>5.7207577382671264</v>
      </c>
      <c r="I10" s="15">
        <f>HLOOKUP(REG_TRA_DEMANDS!I$3,'BY-Demands'!$J$5:$AK$14,MATCH($E10,'BY-Demands'!$I$5:$I$14,0),FALSE)*HLOOKUP(REG_TRA_DEMANDS!$F10,[1]DEMANDS!$H$2:$CL$25,MATCH($E10,[1]DEMANDS!$F$2:$F$25,0),FALSE)/HLOOKUP(2018,[1]DEMANDS!$H$2:$CL$25,MATCH($E10,[1]DEMANDS!$F$2:$F$25,0),FALSE)</f>
        <v>1.055051232724461</v>
      </c>
      <c r="J10" s="15">
        <f>HLOOKUP(REG_TRA_DEMANDS!J$3,'BY-Demands'!$J$5:$AK$14,MATCH($E10,'BY-Demands'!$I$5:$I$14,0),FALSE)*HLOOKUP(REG_TRA_DEMANDS!$F10,[1]DEMANDS!$H$2:$CL$25,MATCH($E10,[1]DEMANDS!$F$2:$F$25,0),FALSE)/HLOOKUP(2018,[1]DEMANDS!$H$2:$CL$25,MATCH($E10,[1]DEMANDS!$F$2:$F$25,0),FALSE)</f>
        <v>0.48947567581674445</v>
      </c>
      <c r="K10" s="15">
        <f>HLOOKUP(REG_TRA_DEMANDS!K$3,'BY-Demands'!$J$5:$AK$14,MATCH($E10,'BY-Demands'!$I$5:$I$14,0),FALSE)*HLOOKUP(REG_TRA_DEMANDS!$F10,[1]DEMANDS!$H$2:$CL$25,MATCH($E10,[1]DEMANDS!$F$2:$F$25,0),FALSE)/HLOOKUP(2018,[1]DEMANDS!$H$2:$CL$25,MATCH($E10,[1]DEMANDS!$F$2:$F$25,0),FALSE)</f>
        <v>0.38590241949180187</v>
      </c>
      <c r="L10" s="15">
        <f>HLOOKUP(REG_TRA_DEMANDS!L$3,'BY-Demands'!$J$5:$AK$14,MATCH($E10,'BY-Demands'!$I$5:$I$14,0),FALSE)*HLOOKUP(REG_TRA_DEMANDS!$F10,[1]DEMANDS!$H$2:$CL$25,MATCH($E10,[1]DEMANDS!$F$2:$F$25,0),FALSE)/HLOOKUP(2018,[1]DEMANDS!$H$2:$CL$25,MATCH($E10,[1]DEMANDS!$F$2:$F$25,0),FALSE)</f>
        <v>0.19390280486233255</v>
      </c>
      <c r="M10" s="15">
        <f>HLOOKUP(REG_TRA_DEMANDS!M$3,'BY-Demands'!$J$5:$AK$14,MATCH($E10,'BY-Demands'!$I$5:$I$14,0),FALSE)*HLOOKUP(REG_TRA_DEMANDS!$F10,[1]DEMANDS!$H$2:$CL$25,MATCH($E10,[1]DEMANDS!$F$2:$F$25,0),FALSE)/HLOOKUP(2018,[1]DEMANDS!$H$2:$CL$25,MATCH($E10,[1]DEMANDS!$F$2:$F$25,0),FALSE)</f>
        <v>0.55601869204061583</v>
      </c>
      <c r="N10" s="15">
        <f>HLOOKUP(REG_TRA_DEMANDS!N$3,'BY-Demands'!$J$5:$AK$14,MATCH($E10,'BY-Demands'!$I$5:$I$14,0),FALSE)*HLOOKUP(REG_TRA_DEMANDS!$F10,[1]DEMANDS!$H$2:$CL$25,MATCH($E10,[1]DEMANDS!$F$2:$F$25,0),FALSE)/HLOOKUP(2018,[1]DEMANDS!$H$2:$CL$25,MATCH($E10,[1]DEMANDS!$F$2:$F$25,0),FALSE)</f>
        <v>0.91522100588516442</v>
      </c>
      <c r="O10" s="15">
        <f>HLOOKUP(REG_TRA_DEMANDS!O$3,'BY-Demands'!$J$5:$AK$14,MATCH($E10,'BY-Demands'!$I$5:$I$14,0),FALSE)*HLOOKUP(REG_TRA_DEMANDS!$F10,[1]DEMANDS!$H$2:$CL$25,MATCH($E10,[1]DEMANDS!$F$2:$F$25,0),FALSE)/HLOOKUP(2018,[1]DEMANDS!$H$2:$CL$25,MATCH($E10,[1]DEMANDS!$F$2:$F$25,0),FALSE)</f>
        <v>0.37885835219535757</v>
      </c>
      <c r="P10" s="15">
        <f>HLOOKUP(REG_TRA_DEMANDS!P$3,'BY-Demands'!$J$5:$AK$14,MATCH($E10,'BY-Demands'!$I$5:$I$14,0),FALSE)*HLOOKUP(REG_TRA_DEMANDS!$F10,[1]DEMANDS!$H$2:$CL$25,MATCH($E10,[1]DEMANDS!$F$2:$F$25,0),FALSE)/HLOOKUP(2018,[1]DEMANDS!$H$2:$CL$25,MATCH($E10,[1]DEMANDS!$F$2:$F$25,0),FALSE)</f>
        <v>0.42943184586778954</v>
      </c>
      <c r="Q10" s="15">
        <f>HLOOKUP(REG_TRA_DEMANDS!Q$3,'BY-Demands'!$J$5:$AK$14,MATCH($E10,'BY-Demands'!$I$5:$I$14,0),FALSE)*HLOOKUP(REG_TRA_DEMANDS!$F10,[1]DEMANDS!$H$2:$CL$25,MATCH($E10,[1]DEMANDS!$F$2:$F$25,0),FALSE)/HLOOKUP(2018,[1]DEMANDS!$H$2:$CL$25,MATCH($E10,[1]DEMANDS!$F$2:$F$25,0),FALSE)</f>
        <v>0.74739940155701423</v>
      </c>
      <c r="R10" s="15">
        <f>HLOOKUP(REG_TRA_DEMANDS!R$3,'BY-Demands'!$J$5:$AK$14,MATCH($E10,'BY-Demands'!$I$5:$I$14,0),FALSE)*HLOOKUP(REG_TRA_DEMANDS!$F10,[1]DEMANDS!$H$2:$CL$25,MATCH($E10,[1]DEMANDS!$F$2:$F$25,0),FALSE)/HLOOKUP(2018,[1]DEMANDS!$H$2:$CL$25,MATCH($E10,[1]DEMANDS!$F$2:$F$25,0),FALSE)</f>
        <v>0.66111413215498682</v>
      </c>
      <c r="S10" s="15">
        <f>HLOOKUP(REG_TRA_DEMANDS!S$3,'BY-Demands'!$J$5:$AK$14,MATCH($E10,'BY-Demands'!$I$5:$I$14,0),FALSE)*HLOOKUP(REG_TRA_DEMANDS!$F10,[1]DEMANDS!$H$2:$CL$25,MATCH($E10,[1]DEMANDS!$F$2:$F$25,0),FALSE)/HLOOKUP(2018,[1]DEMANDS!$H$2:$CL$25,MATCH($E10,[1]DEMANDS!$F$2:$F$25,0),FALSE)</f>
        <v>0.58186121235714172</v>
      </c>
      <c r="T10" s="15">
        <f>HLOOKUP(REG_TRA_DEMANDS!T$3,'BY-Demands'!$J$5:$AK$14,MATCH($E10,'BY-Demands'!$I$5:$I$14,0),FALSE)*HLOOKUP(REG_TRA_DEMANDS!$F10,[1]DEMANDS!$H$2:$CL$25,MATCH($E10,[1]DEMANDS!$F$2:$F$25,0),FALSE)/HLOOKUP(2018,[1]DEMANDS!$H$2:$CL$25,MATCH($E10,[1]DEMANDS!$F$2:$F$25,0),FALSE)</f>
        <v>2.4606136427285401</v>
      </c>
      <c r="U10" s="15">
        <f>HLOOKUP(REG_TRA_DEMANDS!U$3,'BY-Demands'!$J$5:$AK$14,MATCH($E10,'BY-Demands'!$I$5:$I$14,0),FALSE)*HLOOKUP(REG_TRA_DEMANDS!$F10,[1]DEMANDS!$H$2:$CL$25,MATCH($E10,[1]DEMANDS!$F$2:$F$25,0),FALSE)/HLOOKUP(2018,[1]DEMANDS!$H$2:$CL$25,MATCH($E10,[1]DEMANDS!$F$2:$F$25,0),FALSE)</f>
        <v>0.75338231525887223</v>
      </c>
      <c r="V10" s="15">
        <f>HLOOKUP(REG_TRA_DEMANDS!V$3,'BY-Demands'!$J$5:$AK$14,MATCH($E10,'BY-Demands'!$I$5:$I$14,0),FALSE)*HLOOKUP(REG_TRA_DEMANDS!$F10,[1]DEMANDS!$H$2:$CL$25,MATCH($E10,[1]DEMANDS!$F$2:$F$25,0),FALSE)/HLOOKUP(2018,[1]DEMANDS!$H$2:$CL$25,MATCH($E10,[1]DEMANDS!$F$2:$F$25,0),FALSE)</f>
        <v>0.89834737730431713</v>
      </c>
      <c r="W10" s="15">
        <f>HLOOKUP(REG_TRA_DEMANDS!W$3,'BY-Demands'!$J$5:$AK$14,MATCH($E10,'BY-Demands'!$I$5:$I$14,0),FALSE)*HLOOKUP(REG_TRA_DEMANDS!$F10,[1]DEMANDS!$H$2:$CL$25,MATCH($E10,[1]DEMANDS!$F$2:$F$25,0),FALSE)/HLOOKUP(2018,[1]DEMANDS!$H$2:$CL$25,MATCH($E10,[1]DEMANDS!$F$2:$F$25,0),FALSE)</f>
        <v>0.81899646724573194</v>
      </c>
      <c r="X10" s="15">
        <f>HLOOKUP(REG_TRA_DEMANDS!X$3,'BY-Demands'!$J$5:$AK$14,MATCH($E10,'BY-Demands'!$I$5:$I$14,0),FALSE)*HLOOKUP(REG_TRA_DEMANDS!$F10,[1]DEMANDS!$H$2:$CL$25,MATCH($E10,[1]DEMANDS!$F$2:$F$25,0),FALSE)/HLOOKUP(2018,[1]DEMANDS!$H$2:$CL$25,MATCH($E10,[1]DEMANDS!$F$2:$F$25,0),FALSE)</f>
        <v>0.54383996001837587</v>
      </c>
      <c r="Y10" s="15">
        <f>HLOOKUP(REG_TRA_DEMANDS!Y$3,'BY-Demands'!$J$5:$AK$14,MATCH($E10,'BY-Demands'!$I$5:$I$14,0),FALSE)*HLOOKUP(REG_TRA_DEMANDS!$F10,[1]DEMANDS!$H$2:$CL$25,MATCH($E10,[1]DEMANDS!$F$2:$F$25,0),FALSE)/HLOOKUP(2018,[1]DEMANDS!$H$2:$CL$25,MATCH($E10,[1]DEMANDS!$F$2:$F$25,0),FALSE)</f>
        <v>1.2155187882176584</v>
      </c>
      <c r="Z10" s="15">
        <f>HLOOKUP(REG_TRA_DEMANDS!Z$3,'BY-Demands'!$J$5:$AK$14,MATCH($E10,'BY-Demands'!$I$5:$I$14,0),FALSE)*HLOOKUP(REG_TRA_DEMANDS!$F10,[1]DEMANDS!$H$2:$CL$25,MATCH($E10,[1]DEMANDS!$F$2:$F$25,0),FALSE)/HLOOKUP(2018,[1]DEMANDS!$H$2:$CL$25,MATCH($E10,[1]DEMANDS!$F$2:$F$25,0),FALSE)</f>
        <v>0.15600267059967968</v>
      </c>
      <c r="AA10" s="15">
        <f>HLOOKUP(REG_TRA_DEMANDS!AA$3,'BY-Demands'!$J$5:$AK$14,MATCH($E10,'BY-Demands'!$I$5:$I$14,0),FALSE)*HLOOKUP(REG_TRA_DEMANDS!$F10,[1]DEMANDS!$H$2:$CL$25,MATCH($E10,[1]DEMANDS!$F$2:$F$25,0),FALSE)/HLOOKUP(2018,[1]DEMANDS!$H$2:$CL$25,MATCH($E10,[1]DEMANDS!$F$2:$F$25,0),FALSE)</f>
        <v>0.65096941027378918</v>
      </c>
      <c r="AB10" s="15">
        <f>HLOOKUP(REG_TRA_DEMANDS!AB$3,'BY-Demands'!$J$5:$AK$14,MATCH($E10,'BY-Demands'!$I$5:$I$14,0),FALSE)*HLOOKUP(REG_TRA_DEMANDS!$F10,[1]DEMANDS!$H$2:$CL$25,MATCH($E10,[1]DEMANDS!$F$2:$F$25,0),FALSE)/HLOOKUP(2018,[1]DEMANDS!$H$2:$CL$25,MATCH($E10,[1]DEMANDS!$F$2:$F$25,0),FALSE)</f>
        <v>0.34052862564557995</v>
      </c>
      <c r="AC10" s="15">
        <f>HLOOKUP(REG_TRA_DEMANDS!AC$3,'BY-Demands'!$J$5:$AK$14,MATCH($E10,'BY-Demands'!$I$5:$I$14,0),FALSE)*HLOOKUP(REG_TRA_DEMANDS!$F10,[1]DEMANDS!$H$2:$CL$25,MATCH($E10,[1]DEMANDS!$F$2:$F$25,0),FALSE)/HLOOKUP(2018,[1]DEMANDS!$H$2:$CL$25,MATCH($E10,[1]DEMANDS!$F$2:$F$25,0),FALSE)</f>
        <v>0.30022661244732435</v>
      </c>
      <c r="AD10" s="15">
        <f>HLOOKUP(REG_TRA_DEMANDS!AD$3,'BY-Demands'!$J$5:$AK$14,MATCH($E10,'BY-Demands'!$I$5:$I$14,0),FALSE)*HLOOKUP(REG_TRA_DEMANDS!$F10,[1]DEMANDS!$H$2:$CL$25,MATCH($E10,[1]DEMANDS!$F$2:$F$25,0),FALSE)/HLOOKUP(2018,[1]DEMANDS!$H$2:$CL$25,MATCH($E10,[1]DEMANDS!$F$2:$F$25,0),FALSE)</f>
        <v>0.33487258634465134</v>
      </c>
      <c r="AE10" s="15">
        <f>HLOOKUP(REG_TRA_DEMANDS!AE$3,'BY-Demands'!$J$5:$AK$14,MATCH($E10,'BY-Demands'!$I$5:$I$14,0),FALSE)*HLOOKUP(REG_TRA_DEMANDS!$F10,[1]DEMANDS!$H$2:$CL$25,MATCH($E10,[1]DEMANDS!$F$2:$F$25,0),FALSE)/HLOOKUP(2018,[1]DEMANDS!$H$2:$CL$25,MATCH($E10,[1]DEMANDS!$F$2:$F$25,0),FALSE)</f>
        <v>0.6495950525359242</v>
      </c>
      <c r="AF10" s="15">
        <f>HLOOKUP(REG_TRA_DEMANDS!AF$3,'BY-Demands'!$J$5:$AK$14,MATCH($E10,'BY-Demands'!$I$5:$I$14,0),FALSE)*HLOOKUP(REG_TRA_DEMANDS!$F10,[1]DEMANDS!$H$2:$CL$25,MATCH($E10,[1]DEMANDS!$F$2:$F$25,0),FALSE)/HLOOKUP(2018,[1]DEMANDS!$H$2:$CL$25,MATCH($E10,[1]DEMANDS!$F$2:$F$25,0),FALSE)</f>
        <v>0.31155496096369856</v>
      </c>
    </row>
    <row r="11" spans="2:32" x14ac:dyDescent="0.2">
      <c r="D11" s="4" t="s">
        <v>85</v>
      </c>
      <c r="E11" s="4" t="str">
        <f>[1]DEMANDS!$F$17</f>
        <v>TRAPS</v>
      </c>
      <c r="F11" s="4">
        <v>2055</v>
      </c>
      <c r="G11" s="15">
        <f>HLOOKUP(REG_TRA_DEMANDS!G$3,'BY-Demands'!$J$5:$AK$14,MATCH($E11,'BY-Demands'!$I$5:$I$14,0),FALSE)*HLOOKUP(REG_TRA_DEMANDS!$F11,[1]DEMANDS!$H$2:$CL$25,MATCH($E11,[1]DEMANDS!$F$2:$F$25,0),FALSE)/HLOOKUP(2018,[1]DEMANDS!$H$2:$CL$25,MATCH($E11,[1]DEMANDS!$F$2:$F$25,0),FALSE)</f>
        <v>0.29812268145100057</v>
      </c>
      <c r="H11" s="15">
        <f>HLOOKUP(REG_TRA_DEMANDS!H$3,'BY-Demands'!$J$5:$AK$14,MATCH($E11,'BY-Demands'!$I$5:$I$14,0),FALSE)*HLOOKUP(REG_TRA_DEMANDS!$F11,[1]DEMANDS!$H$2:$CL$25,MATCH($E11,[1]DEMANDS!$F$2:$F$25,0),FALSE)/HLOOKUP(2018,[1]DEMANDS!$H$2:$CL$25,MATCH($E11,[1]DEMANDS!$F$2:$F$25,0),FALSE)</f>
        <v>5.9601792616134732</v>
      </c>
      <c r="I11" s="15">
        <f>HLOOKUP(REG_TRA_DEMANDS!I$3,'BY-Demands'!$J$5:$AK$14,MATCH($E11,'BY-Demands'!$I$5:$I$14,0),FALSE)*HLOOKUP(REG_TRA_DEMANDS!$F11,[1]DEMANDS!$H$2:$CL$25,MATCH($E11,[1]DEMANDS!$F$2:$F$25,0),FALSE)/HLOOKUP(2018,[1]DEMANDS!$H$2:$CL$25,MATCH($E11,[1]DEMANDS!$F$2:$F$25,0),FALSE)</f>
        <v>1.0992065675427201</v>
      </c>
      <c r="J11" s="15">
        <f>HLOOKUP(REG_TRA_DEMANDS!J$3,'BY-Demands'!$J$5:$AK$14,MATCH($E11,'BY-Demands'!$I$5:$I$14,0),FALSE)*HLOOKUP(REG_TRA_DEMANDS!$F11,[1]DEMANDS!$H$2:$CL$25,MATCH($E11,[1]DEMANDS!$F$2:$F$25,0),FALSE)/HLOOKUP(2018,[1]DEMANDS!$H$2:$CL$25,MATCH($E11,[1]DEMANDS!$F$2:$F$25,0),FALSE)</f>
        <v>0.50996090125482174</v>
      </c>
      <c r="K11" s="15">
        <f>HLOOKUP(REG_TRA_DEMANDS!K$3,'BY-Demands'!$J$5:$AK$14,MATCH($E11,'BY-Demands'!$I$5:$I$14,0),FALSE)*HLOOKUP(REG_TRA_DEMANDS!$F11,[1]DEMANDS!$H$2:$CL$25,MATCH($E11,[1]DEMANDS!$F$2:$F$25,0),FALSE)/HLOOKUP(2018,[1]DEMANDS!$H$2:$CL$25,MATCH($E11,[1]DEMANDS!$F$2:$F$25,0),FALSE)</f>
        <v>0.40205296271787366</v>
      </c>
      <c r="L11" s="15">
        <f>HLOOKUP(REG_TRA_DEMANDS!L$3,'BY-Demands'!$J$5:$AK$14,MATCH($E11,'BY-Demands'!$I$5:$I$14,0),FALSE)*HLOOKUP(REG_TRA_DEMANDS!$F11,[1]DEMANDS!$H$2:$CL$25,MATCH($E11,[1]DEMANDS!$F$2:$F$25,0),FALSE)/HLOOKUP(2018,[1]DEMANDS!$H$2:$CL$25,MATCH($E11,[1]DEMANDS!$F$2:$F$25,0),FALSE)</f>
        <v>0.20201790203044503</v>
      </c>
      <c r="M11" s="15">
        <f>HLOOKUP(REG_TRA_DEMANDS!M$3,'BY-Demands'!$J$5:$AK$14,MATCH($E11,'BY-Demands'!$I$5:$I$14,0),FALSE)*HLOOKUP(REG_TRA_DEMANDS!$F11,[1]DEMANDS!$H$2:$CL$25,MATCH($E11,[1]DEMANDS!$F$2:$F$25,0),FALSE)/HLOOKUP(2018,[1]DEMANDS!$H$2:$CL$25,MATCH($E11,[1]DEMANDS!$F$2:$F$25,0),FALSE)</f>
        <v>0.57928883357570049</v>
      </c>
      <c r="N11" s="15">
        <f>HLOOKUP(REG_TRA_DEMANDS!N$3,'BY-Demands'!$J$5:$AK$14,MATCH($E11,'BY-Demands'!$I$5:$I$14,0),FALSE)*HLOOKUP(REG_TRA_DEMANDS!$F11,[1]DEMANDS!$H$2:$CL$25,MATCH($E11,[1]DEMANDS!$F$2:$F$25,0),FALSE)/HLOOKUP(2018,[1]DEMANDS!$H$2:$CL$25,MATCH($E11,[1]DEMANDS!$F$2:$F$25,0),FALSE)</f>
        <v>0.95352425476456482</v>
      </c>
      <c r="O11" s="15">
        <f>HLOOKUP(REG_TRA_DEMANDS!O$3,'BY-Demands'!$J$5:$AK$14,MATCH($E11,'BY-Demands'!$I$5:$I$14,0),FALSE)*HLOOKUP(REG_TRA_DEMANDS!$F11,[1]DEMANDS!$H$2:$CL$25,MATCH($E11,[1]DEMANDS!$F$2:$F$25,0),FALSE)/HLOOKUP(2018,[1]DEMANDS!$H$2:$CL$25,MATCH($E11,[1]DEMANDS!$F$2:$F$25,0),FALSE)</f>
        <v>0.3947140915860235</v>
      </c>
      <c r="P11" s="15">
        <f>HLOOKUP(REG_TRA_DEMANDS!P$3,'BY-Demands'!$J$5:$AK$14,MATCH($E11,'BY-Demands'!$I$5:$I$14,0),FALSE)*HLOOKUP(REG_TRA_DEMANDS!$F11,[1]DEMANDS!$H$2:$CL$25,MATCH($E11,[1]DEMANDS!$F$2:$F$25,0),FALSE)/HLOOKUP(2018,[1]DEMANDS!$H$2:$CL$25,MATCH($E11,[1]DEMANDS!$F$2:$F$25,0),FALSE)</f>
        <v>0.44740415502945025</v>
      </c>
      <c r="Q11" s="15">
        <f>HLOOKUP(REG_TRA_DEMANDS!Q$3,'BY-Demands'!$J$5:$AK$14,MATCH($E11,'BY-Demands'!$I$5:$I$14,0),FALSE)*HLOOKUP(REG_TRA_DEMANDS!$F11,[1]DEMANDS!$H$2:$CL$25,MATCH($E11,[1]DEMANDS!$F$2:$F$25,0),FALSE)/HLOOKUP(2018,[1]DEMANDS!$H$2:$CL$25,MATCH($E11,[1]DEMANDS!$F$2:$F$25,0),FALSE)</f>
        <v>0.77867908712592837</v>
      </c>
      <c r="R11" s="15">
        <f>HLOOKUP(REG_TRA_DEMANDS!R$3,'BY-Demands'!$J$5:$AK$14,MATCH($E11,'BY-Demands'!$I$5:$I$14,0),FALSE)*HLOOKUP(REG_TRA_DEMANDS!$F11,[1]DEMANDS!$H$2:$CL$25,MATCH($E11,[1]DEMANDS!$F$2:$F$25,0),FALSE)/HLOOKUP(2018,[1]DEMANDS!$H$2:$CL$25,MATCH($E11,[1]DEMANDS!$F$2:$F$25,0),FALSE)</f>
        <v>0.68878266137228783</v>
      </c>
      <c r="S11" s="15">
        <f>HLOOKUP(REG_TRA_DEMANDS!S$3,'BY-Demands'!$J$5:$AK$14,MATCH($E11,'BY-Demands'!$I$5:$I$14,0),FALSE)*HLOOKUP(REG_TRA_DEMANDS!$F11,[1]DEMANDS!$H$2:$CL$25,MATCH($E11,[1]DEMANDS!$F$2:$F$25,0),FALSE)/HLOOKUP(2018,[1]DEMANDS!$H$2:$CL$25,MATCH($E11,[1]DEMANDS!$F$2:$F$25,0),FALSE)</f>
        <v>0.60621289865681316</v>
      </c>
      <c r="T11" s="15">
        <f>HLOOKUP(REG_TRA_DEMANDS!T$3,'BY-Demands'!$J$5:$AK$14,MATCH($E11,'BY-Demands'!$I$5:$I$14,0),FALSE)*HLOOKUP(REG_TRA_DEMANDS!$F11,[1]DEMANDS!$H$2:$CL$25,MATCH($E11,[1]DEMANDS!$F$2:$F$25,0),FALSE)/HLOOKUP(2018,[1]DEMANDS!$H$2:$CL$25,MATCH($E11,[1]DEMANDS!$F$2:$F$25,0),FALSE)</f>
        <v>2.5635936837759208</v>
      </c>
      <c r="U11" s="15">
        <f>HLOOKUP(REG_TRA_DEMANDS!U$3,'BY-Demands'!$J$5:$AK$14,MATCH($E11,'BY-Demands'!$I$5:$I$14,0),FALSE)*HLOOKUP(REG_TRA_DEMANDS!$F11,[1]DEMANDS!$H$2:$CL$25,MATCH($E11,[1]DEMANDS!$F$2:$F$25,0),FALSE)/HLOOKUP(2018,[1]DEMANDS!$H$2:$CL$25,MATCH($E11,[1]DEMANDS!$F$2:$F$25,0),FALSE)</f>
        <v>0.78491239393619705</v>
      </c>
      <c r="V11" s="15">
        <f>HLOOKUP(REG_TRA_DEMANDS!V$3,'BY-Demands'!$J$5:$AK$14,MATCH($E11,'BY-Demands'!$I$5:$I$14,0),FALSE)*HLOOKUP(REG_TRA_DEMANDS!$F11,[1]DEMANDS!$H$2:$CL$25,MATCH($E11,[1]DEMANDS!$F$2:$F$25,0),FALSE)/HLOOKUP(2018,[1]DEMANDS!$H$2:$CL$25,MATCH($E11,[1]DEMANDS!$F$2:$F$25,0),FALSE)</f>
        <v>0.93594444178576908</v>
      </c>
      <c r="W11" s="15">
        <f>HLOOKUP(REG_TRA_DEMANDS!W$3,'BY-Demands'!$J$5:$AK$14,MATCH($E11,'BY-Demands'!$I$5:$I$14,0),FALSE)*HLOOKUP(REG_TRA_DEMANDS!$F11,[1]DEMANDS!$H$2:$CL$25,MATCH($E11,[1]DEMANDS!$F$2:$F$25,0),FALSE)/HLOOKUP(2018,[1]DEMANDS!$H$2:$CL$25,MATCH($E11,[1]DEMANDS!$F$2:$F$25,0),FALSE)</f>
        <v>0.85327258778333148</v>
      </c>
      <c r="X11" s="15">
        <f>HLOOKUP(REG_TRA_DEMANDS!X$3,'BY-Demands'!$J$5:$AK$14,MATCH($E11,'BY-Demands'!$I$5:$I$14,0),FALSE)*HLOOKUP(REG_TRA_DEMANDS!$F11,[1]DEMANDS!$H$2:$CL$25,MATCH($E11,[1]DEMANDS!$F$2:$F$25,0),FALSE)/HLOOKUP(2018,[1]DEMANDS!$H$2:$CL$25,MATCH($E11,[1]DEMANDS!$F$2:$F$25,0),FALSE)</f>
        <v>0.56660040498762154</v>
      </c>
      <c r="Y11" s="15">
        <f>HLOOKUP(REG_TRA_DEMANDS!Y$3,'BY-Demands'!$J$5:$AK$14,MATCH($E11,'BY-Demands'!$I$5:$I$14,0),FALSE)*HLOOKUP(REG_TRA_DEMANDS!$F11,[1]DEMANDS!$H$2:$CL$25,MATCH($E11,[1]DEMANDS!$F$2:$F$25,0),FALSE)/HLOOKUP(2018,[1]DEMANDS!$H$2:$CL$25,MATCH($E11,[1]DEMANDS!$F$2:$F$25,0),FALSE)</f>
        <v>1.266389909360315</v>
      </c>
      <c r="Z11" s="15">
        <f>HLOOKUP(REG_TRA_DEMANDS!Z$3,'BY-Demands'!$J$5:$AK$14,MATCH($E11,'BY-Demands'!$I$5:$I$14,0),FALSE)*HLOOKUP(REG_TRA_DEMANDS!$F11,[1]DEMANDS!$H$2:$CL$25,MATCH($E11,[1]DEMANDS!$F$2:$F$25,0),FALSE)/HLOOKUP(2018,[1]DEMANDS!$H$2:$CL$25,MATCH($E11,[1]DEMANDS!$F$2:$F$25,0),FALSE)</f>
        <v>0.16253159539424497</v>
      </c>
      <c r="AA11" s="15">
        <f>HLOOKUP(REG_TRA_DEMANDS!AA$3,'BY-Demands'!$J$5:$AK$14,MATCH($E11,'BY-Demands'!$I$5:$I$14,0),FALSE)*HLOOKUP(REG_TRA_DEMANDS!$F11,[1]DEMANDS!$H$2:$CL$25,MATCH($E11,[1]DEMANDS!$F$2:$F$25,0),FALSE)/HLOOKUP(2018,[1]DEMANDS!$H$2:$CL$25,MATCH($E11,[1]DEMANDS!$F$2:$F$25,0),FALSE)</f>
        <v>0.67821336902720319</v>
      </c>
      <c r="AB11" s="15">
        <f>HLOOKUP(REG_TRA_DEMANDS!AB$3,'BY-Demands'!$J$5:$AK$14,MATCH($E11,'BY-Demands'!$I$5:$I$14,0),FALSE)*HLOOKUP(REG_TRA_DEMANDS!$F11,[1]DEMANDS!$H$2:$CL$25,MATCH($E11,[1]DEMANDS!$F$2:$F$25,0),FALSE)/HLOOKUP(2018,[1]DEMANDS!$H$2:$CL$25,MATCH($E11,[1]DEMANDS!$F$2:$F$25,0),FALSE)</f>
        <v>0.35478021363885143</v>
      </c>
      <c r="AC11" s="15">
        <f>HLOOKUP(REG_TRA_DEMANDS!AC$3,'BY-Demands'!$J$5:$AK$14,MATCH($E11,'BY-Demands'!$I$5:$I$14,0),FALSE)*HLOOKUP(REG_TRA_DEMANDS!$F11,[1]DEMANDS!$H$2:$CL$25,MATCH($E11,[1]DEMANDS!$F$2:$F$25,0),FALSE)/HLOOKUP(2018,[1]DEMANDS!$H$2:$CL$25,MATCH($E11,[1]DEMANDS!$F$2:$F$25,0),FALSE)</f>
        <v>0.31279150615369983</v>
      </c>
      <c r="AD11" s="15">
        <f>HLOOKUP(REG_TRA_DEMANDS!AD$3,'BY-Demands'!$J$5:$AK$14,MATCH($E11,'BY-Demands'!$I$5:$I$14,0),FALSE)*HLOOKUP(REG_TRA_DEMANDS!$F11,[1]DEMANDS!$H$2:$CL$25,MATCH($E11,[1]DEMANDS!$F$2:$F$25,0),FALSE)/HLOOKUP(2018,[1]DEMANDS!$H$2:$CL$25,MATCH($E11,[1]DEMANDS!$F$2:$F$25,0),FALSE)</f>
        <v>0.34888746136955551</v>
      </c>
      <c r="AE11" s="15">
        <f>HLOOKUP(REG_TRA_DEMANDS!AE$3,'BY-Demands'!$J$5:$AK$14,MATCH($E11,'BY-Demands'!$I$5:$I$14,0),FALSE)*HLOOKUP(REG_TRA_DEMANDS!$F11,[1]DEMANDS!$H$2:$CL$25,MATCH($E11,[1]DEMANDS!$F$2:$F$25,0),FALSE)/HLOOKUP(2018,[1]DEMANDS!$H$2:$CL$25,MATCH($E11,[1]DEMANDS!$F$2:$F$25,0),FALSE)</f>
        <v>0.67678149254124975</v>
      </c>
      <c r="AF11" s="15">
        <f>HLOOKUP(REG_TRA_DEMANDS!AF$3,'BY-Demands'!$J$5:$AK$14,MATCH($E11,'BY-Demands'!$I$5:$I$14,0),FALSE)*HLOOKUP(REG_TRA_DEMANDS!$F11,[1]DEMANDS!$H$2:$CL$25,MATCH($E11,[1]DEMANDS!$F$2:$F$25,0),FALSE)/HLOOKUP(2018,[1]DEMANDS!$H$2:$CL$25,MATCH($E11,[1]DEMANDS!$F$2:$F$25,0),FALSE)</f>
        <v>0.32459396152494852</v>
      </c>
    </row>
    <row r="12" spans="2:32" x14ac:dyDescent="0.2">
      <c r="D12" s="4" t="s">
        <v>85</v>
      </c>
      <c r="E12" s="4" t="str">
        <f>[1]DEMANDS!$F$17</f>
        <v>TRAPS</v>
      </c>
      <c r="F12" s="4">
        <v>2060</v>
      </c>
      <c r="G12" s="15">
        <f>HLOOKUP(REG_TRA_DEMANDS!G$3,'BY-Demands'!$J$5:$AK$14,MATCH($E12,'BY-Demands'!$I$5:$I$14,0),FALSE)*HLOOKUP(REG_TRA_DEMANDS!$F12,[1]DEMANDS!$H$2:$CL$25,MATCH($E12,[1]DEMANDS!$F$2:$F$25,0),FALSE)/HLOOKUP(2018,[1]DEMANDS!$H$2:$CL$25,MATCH($E12,[1]DEMANDS!$F$2:$F$25,0),FALSE)</f>
        <v>0.30975558205807951</v>
      </c>
      <c r="H12" s="15">
        <f>HLOOKUP(REG_TRA_DEMANDS!H$3,'BY-Demands'!$J$5:$AK$14,MATCH($E12,'BY-Demands'!$I$5:$I$14,0),FALSE)*HLOOKUP(REG_TRA_DEMANDS!$F12,[1]DEMANDS!$H$2:$CL$25,MATCH($E12,[1]DEMANDS!$F$2:$F$25,0),FALSE)/HLOOKUP(2018,[1]DEMANDS!$H$2:$CL$25,MATCH($E12,[1]DEMANDS!$F$2:$F$25,0),FALSE)</f>
        <v>6.1927485267672155</v>
      </c>
      <c r="I12" s="15">
        <f>HLOOKUP(REG_TRA_DEMANDS!I$3,'BY-Demands'!$J$5:$AK$14,MATCH($E12,'BY-Demands'!$I$5:$I$14,0),FALSE)*HLOOKUP(REG_TRA_DEMANDS!$F12,[1]DEMANDS!$H$2:$CL$25,MATCH($E12,[1]DEMANDS!$F$2:$F$25,0),FALSE)/HLOOKUP(2018,[1]DEMANDS!$H$2:$CL$25,MATCH($E12,[1]DEMANDS!$F$2:$F$25,0),FALSE)</f>
        <v>1.1420981740606713</v>
      </c>
      <c r="J12" s="15">
        <f>HLOOKUP(REG_TRA_DEMANDS!J$3,'BY-Demands'!$J$5:$AK$14,MATCH($E12,'BY-Demands'!$I$5:$I$14,0),FALSE)*HLOOKUP(REG_TRA_DEMANDS!$F12,[1]DEMANDS!$H$2:$CL$25,MATCH($E12,[1]DEMANDS!$F$2:$F$25,0),FALSE)/HLOOKUP(2018,[1]DEMANDS!$H$2:$CL$25,MATCH($E12,[1]DEMANDS!$F$2:$F$25,0),FALSE)</f>
        <v>0.52985983832636674</v>
      </c>
      <c r="K12" s="15">
        <f>HLOOKUP(REG_TRA_DEMANDS!K$3,'BY-Demands'!$J$5:$AK$14,MATCH($E12,'BY-Demands'!$I$5:$I$14,0),FALSE)*HLOOKUP(REG_TRA_DEMANDS!$F12,[1]DEMANDS!$H$2:$CL$25,MATCH($E12,[1]DEMANDS!$F$2:$F$25,0),FALSE)/HLOOKUP(2018,[1]DEMANDS!$H$2:$CL$25,MATCH($E12,[1]DEMANDS!$F$2:$F$25,0),FALSE)</f>
        <v>0.41774127643930831</v>
      </c>
      <c r="L12" s="15">
        <f>HLOOKUP(REG_TRA_DEMANDS!L$3,'BY-Demands'!$J$5:$AK$14,MATCH($E12,'BY-Demands'!$I$5:$I$14,0),FALSE)*HLOOKUP(REG_TRA_DEMANDS!$F12,[1]DEMANDS!$H$2:$CL$25,MATCH($E12,[1]DEMANDS!$F$2:$F$25,0),FALSE)/HLOOKUP(2018,[1]DEMANDS!$H$2:$CL$25,MATCH($E12,[1]DEMANDS!$F$2:$F$25,0),FALSE)</f>
        <v>0.2099007446364915</v>
      </c>
      <c r="M12" s="15">
        <f>HLOOKUP(REG_TRA_DEMANDS!M$3,'BY-Demands'!$J$5:$AK$14,MATCH($E12,'BY-Demands'!$I$5:$I$14,0),FALSE)*HLOOKUP(REG_TRA_DEMANDS!$F12,[1]DEMANDS!$H$2:$CL$25,MATCH($E12,[1]DEMANDS!$F$2:$F$25,0),FALSE)/HLOOKUP(2018,[1]DEMANDS!$H$2:$CL$25,MATCH($E12,[1]DEMANDS!$F$2:$F$25,0),FALSE)</f>
        <v>0.60189298228044907</v>
      </c>
      <c r="N12" s="15">
        <f>HLOOKUP(REG_TRA_DEMANDS!N$3,'BY-Demands'!$J$5:$AK$14,MATCH($E12,'BY-Demands'!$I$5:$I$14,0),FALSE)*HLOOKUP(REG_TRA_DEMANDS!$F12,[1]DEMANDS!$H$2:$CL$25,MATCH($E12,[1]DEMANDS!$F$2:$F$25,0),FALSE)/HLOOKUP(2018,[1]DEMANDS!$H$2:$CL$25,MATCH($E12,[1]DEMANDS!$F$2:$F$25,0),FALSE)</f>
        <v>0.99073126239017639</v>
      </c>
      <c r="O12" s="15">
        <f>HLOOKUP(REG_TRA_DEMANDS!O$3,'BY-Demands'!$J$5:$AK$14,MATCH($E12,'BY-Demands'!$I$5:$I$14,0),FALSE)*HLOOKUP(REG_TRA_DEMANDS!$F12,[1]DEMANDS!$H$2:$CL$25,MATCH($E12,[1]DEMANDS!$F$2:$F$25,0),FALSE)/HLOOKUP(2018,[1]DEMANDS!$H$2:$CL$25,MATCH($E12,[1]DEMANDS!$F$2:$F$25,0),FALSE)</f>
        <v>0.41011603877529945</v>
      </c>
      <c r="P12" s="15">
        <f>HLOOKUP(REG_TRA_DEMANDS!P$3,'BY-Demands'!$J$5:$AK$14,MATCH($E12,'BY-Demands'!$I$5:$I$14,0),FALSE)*HLOOKUP(REG_TRA_DEMANDS!$F12,[1]DEMANDS!$H$2:$CL$25,MATCH($E12,[1]DEMANDS!$F$2:$F$25,0),FALSE)/HLOOKUP(2018,[1]DEMANDS!$H$2:$CL$25,MATCH($E12,[1]DEMANDS!$F$2:$F$25,0),FALSE)</f>
        <v>0.46486209563739139</v>
      </c>
      <c r="Q12" s="15">
        <f>HLOOKUP(REG_TRA_DEMANDS!Q$3,'BY-Demands'!$J$5:$AK$14,MATCH($E12,'BY-Demands'!$I$5:$I$14,0),FALSE)*HLOOKUP(REG_TRA_DEMANDS!$F12,[1]DEMANDS!$H$2:$CL$25,MATCH($E12,[1]DEMANDS!$F$2:$F$25,0),FALSE)/HLOOKUP(2018,[1]DEMANDS!$H$2:$CL$25,MATCH($E12,[1]DEMANDS!$F$2:$F$25,0),FALSE)</f>
        <v>0.80906354623940124</v>
      </c>
      <c r="R12" s="15">
        <f>HLOOKUP(REG_TRA_DEMANDS!R$3,'BY-Demands'!$J$5:$AK$14,MATCH($E12,'BY-Demands'!$I$5:$I$14,0),FALSE)*HLOOKUP(REG_TRA_DEMANDS!$F12,[1]DEMANDS!$H$2:$CL$25,MATCH($E12,[1]DEMANDS!$F$2:$F$25,0),FALSE)/HLOOKUP(2018,[1]DEMANDS!$H$2:$CL$25,MATCH($E12,[1]DEMANDS!$F$2:$F$25,0),FALSE)</f>
        <v>0.71565931564302321</v>
      </c>
      <c r="S12" s="15">
        <f>HLOOKUP(REG_TRA_DEMANDS!S$3,'BY-Demands'!$J$5:$AK$14,MATCH($E12,'BY-Demands'!$I$5:$I$14,0),FALSE)*HLOOKUP(REG_TRA_DEMANDS!$F12,[1]DEMANDS!$H$2:$CL$25,MATCH($E12,[1]DEMANDS!$F$2:$F$25,0),FALSE)/HLOOKUP(2018,[1]DEMANDS!$H$2:$CL$25,MATCH($E12,[1]DEMANDS!$F$2:$F$25,0),FALSE)</f>
        <v>0.629867638250865</v>
      </c>
      <c r="T12" s="15">
        <f>HLOOKUP(REG_TRA_DEMANDS!T$3,'BY-Demands'!$J$5:$AK$14,MATCH($E12,'BY-Demands'!$I$5:$I$14,0),FALSE)*HLOOKUP(REG_TRA_DEMANDS!$F12,[1]DEMANDS!$H$2:$CL$25,MATCH($E12,[1]DEMANDS!$F$2:$F$25,0),FALSE)/HLOOKUP(2018,[1]DEMANDS!$H$2:$CL$25,MATCH($E12,[1]DEMANDS!$F$2:$F$25,0),FALSE)</f>
        <v>2.6636264299432133</v>
      </c>
      <c r="U12" s="15">
        <f>HLOOKUP(REG_TRA_DEMANDS!U$3,'BY-Demands'!$J$5:$AK$14,MATCH($E12,'BY-Demands'!$I$5:$I$14,0),FALSE)*HLOOKUP(REG_TRA_DEMANDS!$F12,[1]DEMANDS!$H$2:$CL$25,MATCH($E12,[1]DEMANDS!$F$2:$F$25,0),FALSE)/HLOOKUP(2018,[1]DEMANDS!$H$2:$CL$25,MATCH($E12,[1]DEMANDS!$F$2:$F$25,0),FALSE)</f>
        <v>0.8155400798924729</v>
      </c>
      <c r="V12" s="15">
        <f>HLOOKUP(REG_TRA_DEMANDS!V$3,'BY-Demands'!$J$5:$AK$14,MATCH($E12,'BY-Demands'!$I$5:$I$14,0),FALSE)*HLOOKUP(REG_TRA_DEMANDS!$F12,[1]DEMANDS!$H$2:$CL$25,MATCH($E12,[1]DEMANDS!$F$2:$F$25,0),FALSE)/HLOOKUP(2018,[1]DEMANDS!$H$2:$CL$25,MATCH($E12,[1]DEMANDS!$F$2:$F$25,0),FALSE)</f>
        <v>0.97246547605276867</v>
      </c>
      <c r="W12" s="15">
        <f>HLOOKUP(REG_TRA_DEMANDS!W$3,'BY-Demands'!$J$5:$AK$14,MATCH($E12,'BY-Demands'!$I$5:$I$14,0),FALSE)*HLOOKUP(REG_TRA_DEMANDS!$F12,[1]DEMANDS!$H$2:$CL$25,MATCH($E12,[1]DEMANDS!$F$2:$F$25,0),FALSE)/HLOOKUP(2018,[1]DEMANDS!$H$2:$CL$25,MATCH($E12,[1]DEMANDS!$F$2:$F$25,0),FALSE)</f>
        <v>0.88656772371903847</v>
      </c>
      <c r="X12" s="15">
        <f>HLOOKUP(REG_TRA_DEMANDS!X$3,'BY-Demands'!$J$5:$AK$14,MATCH($E12,'BY-Demands'!$I$5:$I$14,0),FALSE)*HLOOKUP(REG_TRA_DEMANDS!$F12,[1]DEMANDS!$H$2:$CL$25,MATCH($E12,[1]DEMANDS!$F$2:$F$25,0),FALSE)/HLOOKUP(2018,[1]DEMANDS!$H$2:$CL$25,MATCH($E12,[1]DEMANDS!$F$2:$F$25,0),FALSE)</f>
        <v>0.58870944467246344</v>
      </c>
      <c r="Y12" s="15">
        <f>HLOOKUP(REG_TRA_DEMANDS!Y$3,'BY-Demands'!$J$5:$AK$14,MATCH($E12,'BY-Demands'!$I$5:$I$14,0),FALSE)*HLOOKUP(REG_TRA_DEMANDS!$F12,[1]DEMANDS!$H$2:$CL$25,MATCH($E12,[1]DEMANDS!$F$2:$F$25,0),FALSE)/HLOOKUP(2018,[1]DEMANDS!$H$2:$CL$25,MATCH($E12,[1]DEMANDS!$F$2:$F$25,0),FALSE)</f>
        <v>1.3158050959999048</v>
      </c>
      <c r="Z12" s="15">
        <f>HLOOKUP(REG_TRA_DEMANDS!Z$3,'BY-Demands'!$J$5:$AK$14,MATCH($E12,'BY-Demands'!$I$5:$I$14,0),FALSE)*HLOOKUP(REG_TRA_DEMANDS!$F12,[1]DEMANDS!$H$2:$CL$25,MATCH($E12,[1]DEMANDS!$F$2:$F$25,0),FALSE)/HLOOKUP(2018,[1]DEMANDS!$H$2:$CL$25,MATCH($E12,[1]DEMANDS!$F$2:$F$25,0),FALSE)</f>
        <v>0.1688736619741136</v>
      </c>
      <c r="AA12" s="15">
        <f>HLOOKUP(REG_TRA_DEMANDS!AA$3,'BY-Demands'!$J$5:$AK$14,MATCH($E12,'BY-Demands'!$I$5:$I$14,0),FALSE)*HLOOKUP(REG_TRA_DEMANDS!$F12,[1]DEMANDS!$H$2:$CL$25,MATCH($E12,[1]DEMANDS!$F$2:$F$25,0),FALSE)/HLOOKUP(2018,[1]DEMANDS!$H$2:$CL$25,MATCH($E12,[1]DEMANDS!$F$2:$F$25,0),FALSE)</f>
        <v>0.70467760406589908</v>
      </c>
      <c r="AB12" s="15">
        <f>HLOOKUP(REG_TRA_DEMANDS!AB$3,'BY-Demands'!$J$5:$AK$14,MATCH($E12,'BY-Demands'!$I$5:$I$14,0),FALSE)*HLOOKUP(REG_TRA_DEMANDS!$F12,[1]DEMANDS!$H$2:$CL$25,MATCH($E12,[1]DEMANDS!$F$2:$F$25,0),FALSE)/HLOOKUP(2018,[1]DEMANDS!$H$2:$CL$25,MATCH($E12,[1]DEMANDS!$F$2:$F$25,0),FALSE)</f>
        <v>0.36862392033883062</v>
      </c>
      <c r="AC12" s="15">
        <f>HLOOKUP(REG_TRA_DEMANDS!AC$3,'BY-Demands'!$J$5:$AK$14,MATCH($E12,'BY-Demands'!$I$5:$I$14,0),FALSE)*HLOOKUP(REG_TRA_DEMANDS!$F12,[1]DEMANDS!$H$2:$CL$25,MATCH($E12,[1]DEMANDS!$F$2:$F$25,0),FALSE)/HLOOKUP(2018,[1]DEMANDS!$H$2:$CL$25,MATCH($E12,[1]DEMANDS!$F$2:$F$25,0),FALSE)</f>
        <v>0.32499679185727198</v>
      </c>
      <c r="AD12" s="15">
        <f>HLOOKUP(REG_TRA_DEMANDS!AD$3,'BY-Demands'!$J$5:$AK$14,MATCH($E12,'BY-Demands'!$I$5:$I$14,0),FALSE)*HLOOKUP(REG_TRA_DEMANDS!$F12,[1]DEMANDS!$H$2:$CL$25,MATCH($E12,[1]DEMANDS!$F$2:$F$25,0),FALSE)/HLOOKUP(2018,[1]DEMANDS!$H$2:$CL$25,MATCH($E12,[1]DEMANDS!$F$2:$F$25,0),FALSE)</f>
        <v>0.36250122984035593</v>
      </c>
      <c r="AE12" s="15">
        <f>HLOOKUP(REG_TRA_DEMANDS!AE$3,'BY-Demands'!$J$5:$AK$14,MATCH($E12,'BY-Demands'!$I$5:$I$14,0),FALSE)*HLOOKUP(REG_TRA_DEMANDS!$F12,[1]DEMANDS!$H$2:$CL$25,MATCH($E12,[1]DEMANDS!$F$2:$F$25,0),FALSE)/HLOOKUP(2018,[1]DEMANDS!$H$2:$CL$25,MATCH($E12,[1]DEMANDS!$F$2:$F$25,0),FALSE)</f>
        <v>0.70318985502183762</v>
      </c>
      <c r="AF12" s="15">
        <f>HLOOKUP(REG_TRA_DEMANDS!AF$3,'BY-Demands'!$J$5:$AK$14,MATCH($E12,'BY-Demands'!$I$5:$I$14,0),FALSE)*HLOOKUP(REG_TRA_DEMANDS!$F12,[1]DEMANDS!$H$2:$CL$25,MATCH($E12,[1]DEMANDS!$F$2:$F$25,0),FALSE)/HLOOKUP(2018,[1]DEMANDS!$H$2:$CL$25,MATCH($E12,[1]DEMANDS!$F$2:$F$25,0),FALSE)</f>
        <v>0.33725978511710059</v>
      </c>
    </row>
    <row r="13" spans="2:32" x14ac:dyDescent="0.2">
      <c r="D13" s="4" t="s">
        <v>85</v>
      </c>
      <c r="E13" s="4" t="str">
        <f>[1]DEMANDS!$F$17</f>
        <v>TRAPS</v>
      </c>
      <c r="F13" s="4">
        <v>2065</v>
      </c>
      <c r="G13" s="15">
        <f>HLOOKUP(REG_TRA_DEMANDS!G$3,'BY-Demands'!$J$5:$AK$14,MATCH($E13,'BY-Demands'!$I$5:$I$14,0),FALSE)*HLOOKUP(REG_TRA_DEMANDS!$F13,[1]DEMANDS!$H$2:$CL$25,MATCH($E13,[1]DEMANDS!$F$2:$F$25,0),FALSE)/HLOOKUP(2018,[1]DEMANDS!$H$2:$CL$25,MATCH($E13,[1]DEMANDS!$F$2:$F$25,0),FALSE)</f>
        <v>0.31860583420632566</v>
      </c>
      <c r="H13" s="15">
        <f>HLOOKUP(REG_TRA_DEMANDS!H$3,'BY-Demands'!$J$5:$AK$14,MATCH($E13,'BY-Demands'!$I$5:$I$14,0),FALSE)*HLOOKUP(REG_TRA_DEMANDS!$F13,[1]DEMANDS!$H$2:$CL$25,MATCH($E13,[1]DEMANDS!$F$2:$F$25,0),FALSE)/HLOOKUP(2018,[1]DEMANDS!$H$2:$CL$25,MATCH($E13,[1]DEMANDS!$F$2:$F$25,0),FALSE)</f>
        <v>6.3696860514711062</v>
      </c>
      <c r="I13" s="15">
        <f>HLOOKUP(REG_TRA_DEMANDS!I$3,'BY-Demands'!$J$5:$AK$14,MATCH($E13,'BY-Demands'!$I$5:$I$14,0),FALSE)*HLOOKUP(REG_TRA_DEMANDS!$F13,[1]DEMANDS!$H$2:$CL$25,MATCH($E13,[1]DEMANDS!$F$2:$F$25,0),FALSE)/HLOOKUP(2018,[1]DEMANDS!$H$2:$CL$25,MATCH($E13,[1]DEMANDS!$F$2:$F$25,0),FALSE)</f>
        <v>1.1747298921118192</v>
      </c>
      <c r="J13" s="15">
        <f>HLOOKUP(REG_TRA_DEMANDS!J$3,'BY-Demands'!$J$5:$AK$14,MATCH($E13,'BY-Demands'!$I$5:$I$14,0),FALSE)*HLOOKUP(REG_TRA_DEMANDS!$F13,[1]DEMANDS!$H$2:$CL$25,MATCH($E13,[1]DEMANDS!$F$2:$F$25,0),FALSE)/HLOOKUP(2018,[1]DEMANDS!$H$2:$CL$25,MATCH($E13,[1]DEMANDS!$F$2:$F$25,0),FALSE)</f>
        <v>0.54499884935325449</v>
      </c>
      <c r="K13" s="15">
        <f>HLOOKUP(REG_TRA_DEMANDS!K$3,'BY-Demands'!$J$5:$AK$14,MATCH($E13,'BY-Demands'!$I$5:$I$14,0),FALSE)*HLOOKUP(REG_TRA_DEMANDS!$F13,[1]DEMANDS!$H$2:$CL$25,MATCH($E13,[1]DEMANDS!$F$2:$F$25,0),FALSE)/HLOOKUP(2018,[1]DEMANDS!$H$2:$CL$25,MATCH($E13,[1]DEMANDS!$F$2:$F$25,0),FALSE)</f>
        <v>0.42967686644434938</v>
      </c>
      <c r="L13" s="15">
        <f>HLOOKUP(REG_TRA_DEMANDS!L$3,'BY-Demands'!$J$5:$AK$14,MATCH($E13,'BY-Demands'!$I$5:$I$14,0),FALSE)*HLOOKUP(REG_TRA_DEMANDS!$F13,[1]DEMANDS!$H$2:$CL$25,MATCH($E13,[1]DEMANDS!$F$2:$F$25,0),FALSE)/HLOOKUP(2018,[1]DEMANDS!$H$2:$CL$25,MATCH($E13,[1]DEMANDS!$F$2:$F$25,0),FALSE)</f>
        <v>0.21589797155906965</v>
      </c>
      <c r="M13" s="15">
        <f>HLOOKUP(REG_TRA_DEMANDS!M$3,'BY-Demands'!$J$5:$AK$14,MATCH($E13,'BY-Demands'!$I$5:$I$14,0),FALSE)*HLOOKUP(REG_TRA_DEMANDS!$F13,[1]DEMANDS!$H$2:$CL$25,MATCH($E13,[1]DEMANDS!$F$2:$F$25,0),FALSE)/HLOOKUP(2018,[1]DEMANDS!$H$2:$CL$25,MATCH($E13,[1]DEMANDS!$F$2:$F$25,0),FALSE)</f>
        <v>0.61909010468272763</v>
      </c>
      <c r="N13" s="15">
        <f>HLOOKUP(REG_TRA_DEMANDS!N$3,'BY-Demands'!$J$5:$AK$14,MATCH($E13,'BY-Demands'!$I$5:$I$14,0),FALSE)*HLOOKUP(REG_TRA_DEMANDS!$F13,[1]DEMANDS!$H$2:$CL$25,MATCH($E13,[1]DEMANDS!$F$2:$F$25,0),FALSE)/HLOOKUP(2018,[1]DEMANDS!$H$2:$CL$25,MATCH($E13,[1]DEMANDS!$F$2:$F$25,0),FALSE)</f>
        <v>1.0190381662562678</v>
      </c>
      <c r="O13" s="15">
        <f>HLOOKUP(REG_TRA_DEMANDS!O$3,'BY-Demands'!$J$5:$AK$14,MATCH($E13,'BY-Demands'!$I$5:$I$14,0),FALSE)*HLOOKUP(REG_TRA_DEMANDS!$F13,[1]DEMANDS!$H$2:$CL$25,MATCH($E13,[1]DEMANDS!$F$2:$F$25,0),FALSE)/HLOOKUP(2018,[1]DEMANDS!$H$2:$CL$25,MATCH($E13,[1]DEMANDS!$F$2:$F$25,0),FALSE)</f>
        <v>0.42183376256605504</v>
      </c>
      <c r="P13" s="15">
        <f>HLOOKUP(REG_TRA_DEMANDS!P$3,'BY-Demands'!$J$5:$AK$14,MATCH($E13,'BY-Demands'!$I$5:$I$14,0),FALSE)*HLOOKUP(REG_TRA_DEMANDS!$F13,[1]DEMANDS!$H$2:$CL$25,MATCH($E13,[1]DEMANDS!$F$2:$F$25,0),FALSE)/HLOOKUP(2018,[1]DEMANDS!$H$2:$CL$25,MATCH($E13,[1]DEMANDS!$F$2:$F$25,0),FALSE)</f>
        <v>0.47814400885818886</v>
      </c>
      <c r="Q13" s="15">
        <f>HLOOKUP(REG_TRA_DEMANDS!Q$3,'BY-Demands'!$J$5:$AK$14,MATCH($E13,'BY-Demands'!$I$5:$I$14,0),FALSE)*HLOOKUP(REG_TRA_DEMANDS!$F13,[1]DEMANDS!$H$2:$CL$25,MATCH($E13,[1]DEMANDS!$F$2:$F$25,0),FALSE)/HLOOKUP(2018,[1]DEMANDS!$H$2:$CL$25,MATCH($E13,[1]DEMANDS!$F$2:$F$25,0),FALSE)</f>
        <v>0.83217988958533118</v>
      </c>
      <c r="R13" s="15">
        <f>HLOOKUP(REG_TRA_DEMANDS!R$3,'BY-Demands'!$J$5:$AK$14,MATCH($E13,'BY-Demands'!$I$5:$I$14,0),FALSE)*HLOOKUP(REG_TRA_DEMANDS!$F13,[1]DEMANDS!$H$2:$CL$25,MATCH($E13,[1]DEMANDS!$F$2:$F$25,0),FALSE)/HLOOKUP(2018,[1]DEMANDS!$H$2:$CL$25,MATCH($E13,[1]DEMANDS!$F$2:$F$25,0),FALSE)</f>
        <v>0.7361069387450806</v>
      </c>
      <c r="S13" s="15">
        <f>HLOOKUP(REG_TRA_DEMANDS!S$3,'BY-Demands'!$J$5:$AK$14,MATCH($E13,'BY-Demands'!$I$5:$I$14,0),FALSE)*HLOOKUP(REG_TRA_DEMANDS!$F13,[1]DEMANDS!$H$2:$CL$25,MATCH($E13,[1]DEMANDS!$F$2:$F$25,0),FALSE)/HLOOKUP(2018,[1]DEMANDS!$H$2:$CL$25,MATCH($E13,[1]DEMANDS!$F$2:$F$25,0),FALSE)</f>
        <v>0.64786404490640426</v>
      </c>
      <c r="T13" s="15">
        <f>HLOOKUP(REG_TRA_DEMANDS!T$3,'BY-Demands'!$J$5:$AK$14,MATCH($E13,'BY-Demands'!$I$5:$I$14,0),FALSE)*HLOOKUP(REG_TRA_DEMANDS!$F13,[1]DEMANDS!$H$2:$CL$25,MATCH($E13,[1]DEMANDS!$F$2:$F$25,0),FALSE)/HLOOKUP(2018,[1]DEMANDS!$H$2:$CL$25,MATCH($E13,[1]DEMANDS!$F$2:$F$25,0),FALSE)</f>
        <v>2.7397308390295687</v>
      </c>
      <c r="U13" s="15">
        <f>HLOOKUP(REG_TRA_DEMANDS!U$3,'BY-Demands'!$J$5:$AK$14,MATCH($E13,'BY-Demands'!$I$5:$I$14,0),FALSE)*HLOOKUP(REG_TRA_DEMANDS!$F13,[1]DEMANDS!$H$2:$CL$25,MATCH($E13,[1]DEMANDS!$F$2:$F$25,0),FALSE)/HLOOKUP(2018,[1]DEMANDS!$H$2:$CL$25,MATCH($E13,[1]DEMANDS!$F$2:$F$25,0),FALSE)</f>
        <v>0.83884146899446443</v>
      </c>
      <c r="V13" s="15">
        <f>HLOOKUP(REG_TRA_DEMANDS!V$3,'BY-Demands'!$J$5:$AK$14,MATCH($E13,'BY-Demands'!$I$5:$I$14,0),FALSE)*HLOOKUP(REG_TRA_DEMANDS!$F13,[1]DEMANDS!$H$2:$CL$25,MATCH($E13,[1]DEMANDS!$F$2:$F$25,0),FALSE)/HLOOKUP(2018,[1]DEMANDS!$H$2:$CL$25,MATCH($E13,[1]DEMANDS!$F$2:$F$25,0),FALSE)</f>
        <v>1.000250494845158</v>
      </c>
      <c r="W13" s="15">
        <f>HLOOKUP(REG_TRA_DEMANDS!W$3,'BY-Demands'!$J$5:$AK$14,MATCH($E13,'BY-Demands'!$I$5:$I$14,0),FALSE)*HLOOKUP(REG_TRA_DEMANDS!$F13,[1]DEMANDS!$H$2:$CL$25,MATCH($E13,[1]DEMANDS!$F$2:$F$25,0),FALSE)/HLOOKUP(2018,[1]DEMANDS!$H$2:$CL$25,MATCH($E13,[1]DEMANDS!$F$2:$F$25,0),FALSE)</f>
        <v>0.91189849532056177</v>
      </c>
      <c r="X13" s="15">
        <f>HLOOKUP(REG_TRA_DEMANDS!X$3,'BY-Demands'!$J$5:$AK$14,MATCH($E13,'BY-Demands'!$I$5:$I$14,0),FALSE)*HLOOKUP(REG_TRA_DEMANDS!$F13,[1]DEMANDS!$H$2:$CL$25,MATCH($E13,[1]DEMANDS!$F$2:$F$25,0),FALSE)/HLOOKUP(2018,[1]DEMANDS!$H$2:$CL$25,MATCH($E13,[1]DEMANDS!$F$2:$F$25,0),FALSE)</f>
        <v>0.6055298906279083</v>
      </c>
      <c r="Y13" s="15">
        <f>HLOOKUP(REG_TRA_DEMANDS!Y$3,'BY-Demands'!$J$5:$AK$14,MATCH($E13,'BY-Demands'!$I$5:$I$14,0),FALSE)*HLOOKUP(REG_TRA_DEMANDS!$F13,[1]DEMANDS!$H$2:$CL$25,MATCH($E13,[1]DEMANDS!$F$2:$F$25,0),FALSE)/HLOOKUP(2018,[1]DEMANDS!$H$2:$CL$25,MATCH($E13,[1]DEMANDS!$F$2:$F$25,0),FALSE)</f>
        <v>1.3533999209266205</v>
      </c>
      <c r="Z13" s="15">
        <f>HLOOKUP(REG_TRA_DEMANDS!Z$3,'BY-Demands'!$J$5:$AK$14,MATCH($E13,'BY-Demands'!$I$5:$I$14,0),FALSE)*HLOOKUP(REG_TRA_DEMANDS!$F13,[1]DEMANDS!$H$2:$CL$25,MATCH($E13,[1]DEMANDS!$F$2:$F$25,0),FALSE)/HLOOKUP(2018,[1]DEMANDS!$H$2:$CL$25,MATCH($E13,[1]DEMANDS!$F$2:$F$25,0),FALSE)</f>
        <v>0.17369867426199018</v>
      </c>
      <c r="AA13" s="15">
        <f>HLOOKUP(REG_TRA_DEMANDS!AA$3,'BY-Demands'!$J$5:$AK$14,MATCH($E13,'BY-Demands'!$I$5:$I$14,0),FALSE)*HLOOKUP(REG_TRA_DEMANDS!$F13,[1]DEMANDS!$H$2:$CL$25,MATCH($E13,[1]DEMANDS!$F$2:$F$25,0),FALSE)/HLOOKUP(2018,[1]DEMANDS!$H$2:$CL$25,MATCH($E13,[1]DEMANDS!$F$2:$F$25,0),FALSE)</f>
        <v>0.72481146069494873</v>
      </c>
      <c r="AB13" s="15">
        <f>HLOOKUP(REG_TRA_DEMANDS!AB$3,'BY-Demands'!$J$5:$AK$14,MATCH($E13,'BY-Demands'!$I$5:$I$14,0),FALSE)*HLOOKUP(REG_TRA_DEMANDS!$F13,[1]DEMANDS!$H$2:$CL$25,MATCH($E13,[1]DEMANDS!$F$2:$F$25,0),FALSE)/HLOOKUP(2018,[1]DEMANDS!$H$2:$CL$25,MATCH($E13,[1]DEMANDS!$F$2:$F$25,0),FALSE)</f>
        <v>0.37915614261937036</v>
      </c>
      <c r="AC13" s="15">
        <f>HLOOKUP(REG_TRA_DEMANDS!AC$3,'BY-Demands'!$J$5:$AK$14,MATCH($E13,'BY-Demands'!$I$5:$I$14,0),FALSE)*HLOOKUP(REG_TRA_DEMANDS!$F13,[1]DEMANDS!$H$2:$CL$25,MATCH($E13,[1]DEMANDS!$F$2:$F$25,0),FALSE)/HLOOKUP(2018,[1]DEMANDS!$H$2:$CL$25,MATCH($E13,[1]DEMANDS!$F$2:$F$25,0),FALSE)</f>
        <v>0.3342825117019223</v>
      </c>
      <c r="AD13" s="15">
        <f>HLOOKUP(REG_TRA_DEMANDS!AD$3,'BY-Demands'!$J$5:$AK$14,MATCH($E13,'BY-Demands'!$I$5:$I$14,0),FALSE)*HLOOKUP(REG_TRA_DEMANDS!$F13,[1]DEMANDS!$H$2:$CL$25,MATCH($E13,[1]DEMANDS!$F$2:$F$25,0),FALSE)/HLOOKUP(2018,[1]DEMANDS!$H$2:$CL$25,MATCH($E13,[1]DEMANDS!$F$2:$F$25,0),FALSE)</f>
        <v>0.37285851627510036</v>
      </c>
      <c r="AE13" s="15">
        <f>HLOOKUP(REG_TRA_DEMANDS!AE$3,'BY-Demands'!$J$5:$AK$14,MATCH($E13,'BY-Demands'!$I$5:$I$14,0),FALSE)*HLOOKUP(REG_TRA_DEMANDS!$F13,[1]DEMANDS!$H$2:$CL$25,MATCH($E13,[1]DEMANDS!$F$2:$F$25,0),FALSE)/HLOOKUP(2018,[1]DEMANDS!$H$2:$CL$25,MATCH($E13,[1]DEMANDS!$F$2:$F$25,0),FALSE)</f>
        <v>0.72328120409029462</v>
      </c>
      <c r="AF13" s="15">
        <f>HLOOKUP(REG_TRA_DEMANDS!AF$3,'BY-Demands'!$J$5:$AK$14,MATCH($E13,'BY-Demands'!$I$5:$I$14,0),FALSE)*HLOOKUP(REG_TRA_DEMANDS!$F13,[1]DEMANDS!$H$2:$CL$25,MATCH($E13,[1]DEMANDS!$F$2:$F$25,0),FALSE)/HLOOKUP(2018,[1]DEMANDS!$H$2:$CL$25,MATCH($E13,[1]DEMANDS!$F$2:$F$25,0),FALSE)</f>
        <v>0.34689587986612108</v>
      </c>
    </row>
    <row r="14" spans="2:32" x14ac:dyDescent="0.2">
      <c r="D14" s="4" t="s">
        <v>85</v>
      </c>
      <c r="E14" s="4" t="str">
        <f>[1]DEMANDS!$F$17</f>
        <v>TRAPS</v>
      </c>
      <c r="F14" s="4">
        <v>2070</v>
      </c>
      <c r="G14" s="15">
        <f>HLOOKUP(REG_TRA_DEMANDS!G$3,'BY-Demands'!$J$5:$AK$14,MATCH($E14,'BY-Demands'!$I$5:$I$14,0),FALSE)*HLOOKUP(REG_TRA_DEMANDS!$F14,[1]DEMANDS!$H$2:$CL$25,MATCH($E14,[1]DEMANDS!$F$2:$F$25,0),FALSE)/HLOOKUP(2018,[1]DEMANDS!$H$2:$CL$25,MATCH($E14,[1]DEMANDS!$F$2:$F$25,0),FALSE)</f>
        <v>0.32828471485556288</v>
      </c>
      <c r="H14" s="15">
        <f>HLOOKUP(REG_TRA_DEMANDS!H$3,'BY-Demands'!$J$5:$AK$14,MATCH($E14,'BY-Demands'!$I$5:$I$14,0),FALSE)*HLOOKUP(REG_TRA_DEMANDS!$F14,[1]DEMANDS!$H$2:$CL$25,MATCH($E14,[1]DEMANDS!$F$2:$F$25,0),FALSE)/HLOOKUP(2018,[1]DEMANDS!$H$2:$CL$25,MATCH($E14,[1]DEMANDS!$F$2:$F$25,0),FALSE)</f>
        <v>6.5631898246172549</v>
      </c>
      <c r="I14" s="15">
        <f>HLOOKUP(REG_TRA_DEMANDS!I$3,'BY-Demands'!$J$5:$AK$14,MATCH($E14,'BY-Demands'!$I$5:$I$14,0),FALSE)*HLOOKUP(REG_TRA_DEMANDS!$F14,[1]DEMANDS!$H$2:$CL$25,MATCH($E14,[1]DEMANDS!$F$2:$F$25,0),FALSE)/HLOOKUP(2018,[1]DEMANDS!$H$2:$CL$25,MATCH($E14,[1]DEMANDS!$F$2:$F$25,0),FALSE)</f>
        <v>1.2104168419417412</v>
      </c>
      <c r="J14" s="15">
        <f>HLOOKUP(REG_TRA_DEMANDS!J$3,'BY-Demands'!$J$5:$AK$14,MATCH($E14,'BY-Demands'!$I$5:$I$14,0),FALSE)*HLOOKUP(REG_TRA_DEMANDS!$F14,[1]DEMANDS!$H$2:$CL$25,MATCH($E14,[1]DEMANDS!$F$2:$F$25,0),FALSE)/HLOOKUP(2018,[1]DEMANDS!$H$2:$CL$25,MATCH($E14,[1]DEMANDS!$F$2:$F$25,0),FALSE)</f>
        <v>0.5615552907316812</v>
      </c>
      <c r="K14" s="15">
        <f>HLOOKUP(REG_TRA_DEMANDS!K$3,'BY-Demands'!$J$5:$AK$14,MATCH($E14,'BY-Demands'!$I$5:$I$14,0),FALSE)*HLOOKUP(REG_TRA_DEMANDS!$F14,[1]DEMANDS!$H$2:$CL$25,MATCH($E14,[1]DEMANDS!$F$2:$F$25,0),FALSE)/HLOOKUP(2018,[1]DEMANDS!$H$2:$CL$25,MATCH($E14,[1]DEMANDS!$F$2:$F$25,0),FALSE)</f>
        <v>0.44272995794976067</v>
      </c>
      <c r="L14" s="15">
        <f>HLOOKUP(REG_TRA_DEMANDS!L$3,'BY-Demands'!$J$5:$AK$14,MATCH($E14,'BY-Demands'!$I$5:$I$14,0),FALSE)*HLOOKUP(REG_TRA_DEMANDS!$F14,[1]DEMANDS!$H$2:$CL$25,MATCH($E14,[1]DEMANDS!$F$2:$F$25,0),FALSE)/HLOOKUP(2018,[1]DEMANDS!$H$2:$CL$25,MATCH($E14,[1]DEMANDS!$F$2:$F$25,0),FALSE)</f>
        <v>0.22245670487397626</v>
      </c>
      <c r="M14" s="15">
        <f>HLOOKUP(REG_TRA_DEMANDS!M$3,'BY-Demands'!$J$5:$AK$14,MATCH($E14,'BY-Demands'!$I$5:$I$14,0),FALSE)*HLOOKUP(REG_TRA_DEMANDS!$F14,[1]DEMANDS!$H$2:$CL$25,MATCH($E14,[1]DEMANDS!$F$2:$F$25,0),FALSE)/HLOOKUP(2018,[1]DEMANDS!$H$2:$CL$25,MATCH($E14,[1]DEMANDS!$F$2:$F$25,0),FALSE)</f>
        <v>0.63789735361234845</v>
      </c>
      <c r="N14" s="15">
        <f>HLOOKUP(REG_TRA_DEMANDS!N$3,'BY-Demands'!$J$5:$AK$14,MATCH($E14,'BY-Demands'!$I$5:$I$14,0),FALSE)*HLOOKUP(REG_TRA_DEMANDS!$F14,[1]DEMANDS!$H$2:$CL$25,MATCH($E14,[1]DEMANDS!$F$2:$F$25,0),FALSE)/HLOOKUP(2018,[1]DEMANDS!$H$2:$CL$25,MATCH($E14,[1]DEMANDS!$F$2:$F$25,0),FALSE)</f>
        <v>1.0499953796192369</v>
      </c>
      <c r="O14" s="15">
        <f>HLOOKUP(REG_TRA_DEMANDS!O$3,'BY-Demands'!$J$5:$AK$14,MATCH($E14,'BY-Demands'!$I$5:$I$14,0),FALSE)*HLOOKUP(REG_TRA_DEMANDS!$F14,[1]DEMANDS!$H$2:$CL$25,MATCH($E14,[1]DEMANDS!$F$2:$F$25,0),FALSE)/HLOOKUP(2018,[1]DEMANDS!$H$2:$CL$25,MATCH($E14,[1]DEMANDS!$F$2:$F$25,0),FALSE)</f>
        <v>0.43464858955083491</v>
      </c>
      <c r="P14" s="15">
        <f>HLOOKUP(REG_TRA_DEMANDS!P$3,'BY-Demands'!$J$5:$AK$14,MATCH($E14,'BY-Demands'!$I$5:$I$14,0),FALSE)*HLOOKUP(REG_TRA_DEMANDS!$F14,[1]DEMANDS!$H$2:$CL$25,MATCH($E14,[1]DEMANDS!$F$2:$F$25,0),FALSE)/HLOOKUP(2018,[1]DEMANDS!$H$2:$CL$25,MATCH($E14,[1]DEMANDS!$F$2:$F$25,0),FALSE)</f>
        <v>0.49266947668715916</v>
      </c>
      <c r="Q14" s="15">
        <f>HLOOKUP(REG_TRA_DEMANDS!Q$3,'BY-Demands'!$J$5:$AK$14,MATCH($E14,'BY-Demands'!$I$5:$I$14,0),FALSE)*HLOOKUP(REG_TRA_DEMANDS!$F14,[1]DEMANDS!$H$2:$CL$25,MATCH($E14,[1]DEMANDS!$F$2:$F$25,0),FALSE)/HLOOKUP(2018,[1]DEMANDS!$H$2:$CL$25,MATCH($E14,[1]DEMANDS!$F$2:$F$25,0),FALSE)</f>
        <v>0.85746056233276047</v>
      </c>
      <c r="R14" s="15">
        <f>HLOOKUP(REG_TRA_DEMANDS!R$3,'BY-Demands'!$J$5:$AK$14,MATCH($E14,'BY-Demands'!$I$5:$I$14,0),FALSE)*HLOOKUP(REG_TRA_DEMANDS!$F14,[1]DEMANDS!$H$2:$CL$25,MATCH($E14,[1]DEMANDS!$F$2:$F$25,0),FALSE)/HLOOKUP(2018,[1]DEMANDS!$H$2:$CL$25,MATCH($E14,[1]DEMANDS!$F$2:$F$25,0),FALSE)</f>
        <v>0.75846902518626969</v>
      </c>
      <c r="S14" s="15">
        <f>HLOOKUP(REG_TRA_DEMANDS!S$3,'BY-Demands'!$J$5:$AK$14,MATCH($E14,'BY-Demands'!$I$5:$I$14,0),FALSE)*HLOOKUP(REG_TRA_DEMANDS!$F14,[1]DEMANDS!$H$2:$CL$25,MATCH($E14,[1]DEMANDS!$F$2:$F$25,0),FALSE)/HLOOKUP(2018,[1]DEMANDS!$H$2:$CL$25,MATCH($E14,[1]DEMANDS!$F$2:$F$25,0),FALSE)</f>
        <v>0.66754541321280003</v>
      </c>
      <c r="T14" s="15">
        <f>HLOOKUP(REG_TRA_DEMANDS!T$3,'BY-Demands'!$J$5:$AK$14,MATCH($E14,'BY-Demands'!$I$5:$I$14,0),FALSE)*HLOOKUP(REG_TRA_DEMANDS!$F14,[1]DEMANDS!$H$2:$CL$25,MATCH($E14,[1]DEMANDS!$F$2:$F$25,0),FALSE)/HLOOKUP(2018,[1]DEMANDS!$H$2:$CL$25,MATCH($E14,[1]DEMANDS!$F$2:$F$25,0),FALSE)</f>
        <v>2.8229607267309635</v>
      </c>
      <c r="U14" s="15">
        <f>HLOOKUP(REG_TRA_DEMANDS!U$3,'BY-Demands'!$J$5:$AK$14,MATCH($E14,'BY-Demands'!$I$5:$I$14,0),FALSE)*HLOOKUP(REG_TRA_DEMANDS!$F14,[1]DEMANDS!$H$2:$CL$25,MATCH($E14,[1]DEMANDS!$F$2:$F$25,0),FALSE)/HLOOKUP(2018,[1]DEMANDS!$H$2:$CL$25,MATCH($E14,[1]DEMANDS!$F$2:$F$25,0),FALSE)</f>
        <v>0.86432451290121992</v>
      </c>
      <c r="V14" s="15">
        <f>HLOOKUP(REG_TRA_DEMANDS!V$3,'BY-Demands'!$J$5:$AK$14,MATCH($E14,'BY-Demands'!$I$5:$I$14,0),FALSE)*HLOOKUP(REG_TRA_DEMANDS!$F14,[1]DEMANDS!$H$2:$CL$25,MATCH($E14,[1]DEMANDS!$F$2:$F$25,0),FALSE)/HLOOKUP(2018,[1]DEMANDS!$H$2:$CL$25,MATCH($E14,[1]DEMANDS!$F$2:$F$25,0),FALSE)</f>
        <v>1.0306369602501739</v>
      </c>
      <c r="W14" s="15">
        <f>HLOOKUP(REG_TRA_DEMANDS!W$3,'BY-Demands'!$J$5:$AK$14,MATCH($E14,'BY-Demands'!$I$5:$I$14,0),FALSE)*HLOOKUP(REG_TRA_DEMANDS!$F14,[1]DEMANDS!$H$2:$CL$25,MATCH($E14,[1]DEMANDS!$F$2:$F$25,0),FALSE)/HLOOKUP(2018,[1]DEMANDS!$H$2:$CL$25,MATCH($E14,[1]DEMANDS!$F$2:$F$25,0),FALSE)</f>
        <v>0.93960092808490026</v>
      </c>
      <c r="X14" s="15">
        <f>HLOOKUP(REG_TRA_DEMANDS!X$3,'BY-Demands'!$J$5:$AK$14,MATCH($E14,'BY-Demands'!$I$5:$I$14,0),FALSE)*HLOOKUP(REG_TRA_DEMANDS!$F14,[1]DEMANDS!$H$2:$CL$25,MATCH($E14,[1]DEMANDS!$F$2:$F$25,0),FALSE)/HLOOKUP(2018,[1]DEMANDS!$H$2:$CL$25,MATCH($E14,[1]DEMANDS!$F$2:$F$25,0),FALSE)</f>
        <v>0.62392519577206251</v>
      </c>
      <c r="Y14" s="15">
        <f>HLOOKUP(REG_TRA_DEMANDS!Y$3,'BY-Demands'!$J$5:$AK$14,MATCH($E14,'BY-Demands'!$I$5:$I$14,0),FALSE)*HLOOKUP(REG_TRA_DEMANDS!$F14,[1]DEMANDS!$H$2:$CL$25,MATCH($E14,[1]DEMANDS!$F$2:$F$25,0),FALSE)/HLOOKUP(2018,[1]DEMANDS!$H$2:$CL$25,MATCH($E14,[1]DEMANDS!$F$2:$F$25,0),FALSE)</f>
        <v>1.3945146617723667</v>
      </c>
      <c r="Z14" s="15">
        <f>HLOOKUP(REG_TRA_DEMANDS!Z$3,'BY-Demands'!$J$5:$AK$14,MATCH($E14,'BY-Demands'!$I$5:$I$14,0),FALSE)*HLOOKUP(REG_TRA_DEMANDS!$F14,[1]DEMANDS!$H$2:$CL$25,MATCH($E14,[1]DEMANDS!$F$2:$F$25,0),FALSE)/HLOOKUP(2018,[1]DEMANDS!$H$2:$CL$25,MATCH($E14,[1]DEMANDS!$F$2:$F$25,0),FALSE)</f>
        <v>0.17897544121542833</v>
      </c>
      <c r="AA14" s="15">
        <f>HLOOKUP(REG_TRA_DEMANDS!AA$3,'BY-Demands'!$J$5:$AK$14,MATCH($E14,'BY-Demands'!$I$5:$I$14,0),FALSE)*HLOOKUP(REG_TRA_DEMANDS!$F14,[1]DEMANDS!$H$2:$CL$25,MATCH($E14,[1]DEMANDS!$F$2:$F$25,0),FALSE)/HLOOKUP(2018,[1]DEMANDS!$H$2:$CL$25,MATCH($E14,[1]DEMANDS!$F$2:$F$25,0),FALSE)</f>
        <v>0.74683040343886176</v>
      </c>
      <c r="AB14" s="15">
        <f>HLOOKUP(REG_TRA_DEMANDS!AB$3,'BY-Demands'!$J$5:$AK$14,MATCH($E14,'BY-Demands'!$I$5:$I$14,0),FALSE)*HLOOKUP(REG_TRA_DEMANDS!$F14,[1]DEMANDS!$H$2:$CL$25,MATCH($E14,[1]DEMANDS!$F$2:$F$25,0),FALSE)/HLOOKUP(2018,[1]DEMANDS!$H$2:$CL$25,MATCH($E14,[1]DEMANDS!$F$2:$F$25,0),FALSE)</f>
        <v>0.39067447234795133</v>
      </c>
      <c r="AC14" s="15">
        <f>HLOOKUP(REG_TRA_DEMANDS!AC$3,'BY-Demands'!$J$5:$AK$14,MATCH($E14,'BY-Demands'!$I$5:$I$14,0),FALSE)*HLOOKUP(REG_TRA_DEMANDS!$F14,[1]DEMANDS!$H$2:$CL$25,MATCH($E14,[1]DEMANDS!$F$2:$F$25,0),FALSE)/HLOOKUP(2018,[1]DEMANDS!$H$2:$CL$25,MATCH($E14,[1]DEMANDS!$F$2:$F$25,0),FALSE)</f>
        <v>0.34443763187399956</v>
      </c>
      <c r="AD14" s="15">
        <f>HLOOKUP(REG_TRA_DEMANDS!AD$3,'BY-Demands'!$J$5:$AK$14,MATCH($E14,'BY-Demands'!$I$5:$I$14,0),FALSE)*HLOOKUP(REG_TRA_DEMANDS!$F14,[1]DEMANDS!$H$2:$CL$25,MATCH($E14,[1]DEMANDS!$F$2:$F$25,0),FALSE)/HLOOKUP(2018,[1]DEMANDS!$H$2:$CL$25,MATCH($E14,[1]DEMANDS!$F$2:$F$25,0),FALSE)</f>
        <v>0.38418553132197891</v>
      </c>
      <c r="AE14" s="15">
        <f>HLOOKUP(REG_TRA_DEMANDS!AE$3,'BY-Demands'!$J$5:$AK$14,MATCH($E14,'BY-Demands'!$I$5:$I$14,0),FALSE)*HLOOKUP(REG_TRA_DEMANDS!$F14,[1]DEMANDS!$H$2:$CL$25,MATCH($E14,[1]DEMANDS!$F$2:$F$25,0),FALSE)/HLOOKUP(2018,[1]DEMANDS!$H$2:$CL$25,MATCH($E14,[1]DEMANDS!$F$2:$F$25,0),FALSE)</f>
        <v>0.74525365938969457</v>
      </c>
      <c r="AF14" s="15">
        <f>HLOOKUP(REG_TRA_DEMANDS!AF$3,'BY-Demands'!$J$5:$AK$14,MATCH($E14,'BY-Demands'!$I$5:$I$14,0),FALSE)*HLOOKUP(REG_TRA_DEMANDS!$F14,[1]DEMANDS!$H$2:$CL$25,MATCH($E14,[1]DEMANDS!$F$2:$F$25,0),FALSE)/HLOOKUP(2018,[1]DEMANDS!$H$2:$CL$25,MATCH($E14,[1]DEMANDS!$F$2:$F$25,0),FALSE)</f>
        <v>0.35743417972902319</v>
      </c>
    </row>
    <row r="15" spans="2:32" x14ac:dyDescent="0.2">
      <c r="D15" s="16" t="s">
        <v>85</v>
      </c>
      <c r="E15" s="16" t="str">
        <f>[1]DEMANDS!$F$18</f>
        <v>TRAPM</v>
      </c>
      <c r="F15" s="16">
        <v>2020</v>
      </c>
      <c r="G15" s="17">
        <f>HLOOKUP(REG_TRA_DEMANDS!G$3,'BY-Demands'!$J$5:$AK$14,MATCH($E15,'BY-Demands'!$I$5:$I$14,0),FALSE)*HLOOKUP(REG_TRA_DEMANDS!$F15,[1]DEMANDS!$H$2:$CL$25,MATCH($E15,[1]DEMANDS!$F$2:$F$25,0),FALSE)/HLOOKUP(2018,[1]DEMANDS!$H$2:$CL$25,MATCH($E15,[1]DEMANDS!$F$2:$F$25,0),FALSE)</f>
        <v>0.32193664473309486</v>
      </c>
      <c r="H15" s="17">
        <f>HLOOKUP(REG_TRA_DEMANDS!H$3,'BY-Demands'!$J$5:$AK$14,MATCH($E15,'BY-Demands'!$I$5:$I$14,0),FALSE)*HLOOKUP(REG_TRA_DEMANDS!$F15,[1]DEMANDS!$H$2:$CL$25,MATCH($E15,[1]DEMANDS!$F$2:$F$25,0),FALSE)/HLOOKUP(2018,[1]DEMANDS!$H$2:$CL$25,MATCH($E15,[1]DEMANDS!$F$2:$F$25,0),FALSE)</f>
        <v>5.637813854608976</v>
      </c>
      <c r="I15" s="17">
        <f>HLOOKUP(REG_TRA_DEMANDS!I$3,'BY-Demands'!$J$5:$AK$14,MATCH($E15,'BY-Demands'!$I$5:$I$14,0),FALSE)*HLOOKUP(REG_TRA_DEMANDS!$F15,[1]DEMANDS!$H$2:$CL$25,MATCH($E15,[1]DEMANDS!$F$2:$F$25,0),FALSE)/HLOOKUP(2018,[1]DEMANDS!$H$2:$CL$25,MATCH($E15,[1]DEMANDS!$F$2:$F$25,0),FALSE)</f>
        <v>1.1480382927336128</v>
      </c>
      <c r="J15" s="17">
        <f>HLOOKUP(REG_TRA_DEMANDS!J$3,'BY-Demands'!$J$5:$AK$14,MATCH($E15,'BY-Demands'!$I$5:$I$14,0),FALSE)*HLOOKUP(REG_TRA_DEMANDS!$F15,[1]DEMANDS!$H$2:$CL$25,MATCH($E15,[1]DEMANDS!$F$2:$F$25,0),FALSE)/HLOOKUP(2018,[1]DEMANDS!$H$2:$CL$25,MATCH($E15,[1]DEMANDS!$F$2:$F$25,0),FALSE)</f>
        <v>0.54522568908947855</v>
      </c>
      <c r="K15" s="17">
        <f>HLOOKUP(REG_TRA_DEMANDS!K$3,'BY-Demands'!$J$5:$AK$14,MATCH($E15,'BY-Demands'!$I$5:$I$14,0),FALSE)*HLOOKUP(REG_TRA_DEMANDS!$F15,[1]DEMANDS!$H$2:$CL$25,MATCH($E15,[1]DEMANDS!$F$2:$F$25,0),FALSE)/HLOOKUP(2018,[1]DEMANDS!$H$2:$CL$25,MATCH($E15,[1]DEMANDS!$F$2:$F$25,0),FALSE)</f>
        <v>0.41020881320348074</v>
      </c>
      <c r="L15" s="17">
        <f>HLOOKUP(REG_TRA_DEMANDS!L$3,'BY-Demands'!$J$5:$AK$14,MATCH($E15,'BY-Demands'!$I$5:$I$14,0),FALSE)*HLOOKUP(REG_TRA_DEMANDS!$F15,[1]DEMANDS!$H$2:$CL$25,MATCH($E15,[1]DEMANDS!$F$2:$F$25,0),FALSE)/HLOOKUP(2018,[1]DEMANDS!$H$2:$CL$25,MATCH($E15,[1]DEMANDS!$F$2:$F$25,0),FALSE)</f>
        <v>0.21133746790128183</v>
      </c>
      <c r="M15" s="17">
        <f>HLOOKUP(REG_TRA_DEMANDS!M$3,'BY-Demands'!$J$5:$AK$14,MATCH($E15,'BY-Demands'!$I$5:$I$14,0),FALSE)*HLOOKUP(REG_TRA_DEMANDS!$F15,[1]DEMANDS!$H$2:$CL$25,MATCH($E15,[1]DEMANDS!$F$2:$F$25,0),FALSE)/HLOOKUP(2018,[1]DEMANDS!$H$2:$CL$25,MATCH($E15,[1]DEMANDS!$F$2:$F$25,0),FALSE)</f>
        <v>0.56924850267004323</v>
      </c>
      <c r="N15" s="17">
        <f>HLOOKUP(REG_TRA_DEMANDS!N$3,'BY-Demands'!$J$5:$AK$14,MATCH($E15,'BY-Demands'!$I$5:$I$14,0),FALSE)*HLOOKUP(REG_TRA_DEMANDS!$F15,[1]DEMANDS!$H$2:$CL$25,MATCH($E15,[1]DEMANDS!$F$2:$F$25,0),FALSE)/HLOOKUP(2018,[1]DEMANDS!$H$2:$CL$25,MATCH($E15,[1]DEMANDS!$F$2:$F$25,0),FALSE)</f>
        <v>0.98828046988197249</v>
      </c>
      <c r="O15" s="17">
        <f>HLOOKUP(REG_TRA_DEMANDS!O$3,'BY-Demands'!$J$5:$AK$14,MATCH($E15,'BY-Demands'!$I$5:$I$14,0),FALSE)*HLOOKUP(REG_TRA_DEMANDS!$F15,[1]DEMANDS!$H$2:$CL$25,MATCH($E15,[1]DEMANDS!$F$2:$F$25,0),FALSE)/HLOOKUP(2018,[1]DEMANDS!$H$2:$CL$25,MATCH($E15,[1]DEMANDS!$F$2:$F$25,0),FALSE)</f>
        <v>0.41882409160736161</v>
      </c>
      <c r="P15" s="17">
        <f>HLOOKUP(REG_TRA_DEMANDS!P$3,'BY-Demands'!$J$5:$AK$14,MATCH($E15,'BY-Demands'!$I$5:$I$14,0),FALSE)*HLOOKUP(REG_TRA_DEMANDS!$F15,[1]DEMANDS!$H$2:$CL$25,MATCH($E15,[1]DEMANDS!$F$2:$F$25,0),FALSE)/HLOOKUP(2018,[1]DEMANDS!$H$2:$CL$25,MATCH($E15,[1]DEMANDS!$F$2:$F$25,0),FALSE)</f>
        <v>0.47278848560105868</v>
      </c>
      <c r="Q15" s="17">
        <f>HLOOKUP(REG_TRA_DEMANDS!Q$3,'BY-Demands'!$J$5:$AK$14,MATCH($E15,'BY-Demands'!$I$5:$I$14,0),FALSE)*HLOOKUP(REG_TRA_DEMANDS!$F15,[1]DEMANDS!$H$2:$CL$25,MATCH($E15,[1]DEMANDS!$F$2:$F$25,0),FALSE)/HLOOKUP(2018,[1]DEMANDS!$H$2:$CL$25,MATCH($E15,[1]DEMANDS!$F$2:$F$25,0),FALSE)</f>
        <v>0.83850274795415447</v>
      </c>
      <c r="R15" s="17">
        <f>HLOOKUP(REG_TRA_DEMANDS!R$3,'BY-Demands'!$J$5:$AK$14,MATCH($E15,'BY-Demands'!$I$5:$I$14,0),FALSE)*HLOOKUP(REG_TRA_DEMANDS!$F15,[1]DEMANDS!$H$2:$CL$25,MATCH($E15,[1]DEMANDS!$F$2:$F$25,0),FALSE)/HLOOKUP(2018,[1]DEMANDS!$H$2:$CL$25,MATCH($E15,[1]DEMANDS!$F$2:$F$25,0),FALSE)</f>
        <v>0.71154373932557857</v>
      </c>
      <c r="S15" s="17">
        <f>HLOOKUP(REG_TRA_DEMANDS!S$3,'BY-Demands'!$J$5:$AK$14,MATCH($E15,'BY-Demands'!$I$5:$I$14,0),FALSE)*HLOOKUP(REG_TRA_DEMANDS!$F15,[1]DEMANDS!$H$2:$CL$25,MATCH($E15,[1]DEMANDS!$F$2:$F$25,0),FALSE)/HLOOKUP(2018,[1]DEMANDS!$H$2:$CL$25,MATCH($E15,[1]DEMANDS!$F$2:$F$25,0),FALSE)</f>
        <v>0.64533477367968184</v>
      </c>
      <c r="T15" s="17">
        <f>HLOOKUP(REG_TRA_DEMANDS!T$3,'BY-Demands'!$J$5:$AK$14,MATCH($E15,'BY-Demands'!$I$5:$I$14,0),FALSE)*HLOOKUP(REG_TRA_DEMANDS!$F15,[1]DEMANDS!$H$2:$CL$25,MATCH($E15,[1]DEMANDS!$F$2:$F$25,0),FALSE)/HLOOKUP(2018,[1]DEMANDS!$H$2:$CL$25,MATCH($E15,[1]DEMANDS!$F$2:$F$25,0),FALSE)</f>
        <v>2.6080003354214218</v>
      </c>
      <c r="U15" s="17">
        <f>HLOOKUP(REG_TRA_DEMANDS!U$3,'BY-Demands'!$J$5:$AK$14,MATCH($E15,'BY-Demands'!$I$5:$I$14,0),FALSE)*HLOOKUP(REG_TRA_DEMANDS!$F15,[1]DEMANDS!$H$2:$CL$25,MATCH($E15,[1]DEMANDS!$F$2:$F$25,0),FALSE)/HLOOKUP(2018,[1]DEMANDS!$H$2:$CL$25,MATCH($E15,[1]DEMANDS!$F$2:$F$25,0),FALSE)</f>
        <v>0.8535978085319772</v>
      </c>
      <c r="V15" s="17">
        <f>HLOOKUP(REG_TRA_DEMANDS!V$3,'BY-Demands'!$J$5:$AK$14,MATCH($E15,'BY-Demands'!$I$5:$I$14,0),FALSE)*HLOOKUP(REG_TRA_DEMANDS!$F15,[1]DEMANDS!$H$2:$CL$25,MATCH($E15,[1]DEMANDS!$F$2:$F$25,0),FALSE)/HLOOKUP(2018,[1]DEMANDS!$H$2:$CL$25,MATCH($E15,[1]DEMANDS!$F$2:$F$25,0),FALSE)</f>
        <v>0.96137078018953437</v>
      </c>
      <c r="W15" s="17">
        <f>HLOOKUP(REG_TRA_DEMANDS!W$3,'BY-Demands'!$J$5:$AK$14,MATCH($E15,'BY-Demands'!$I$5:$I$14,0),FALSE)*HLOOKUP(REG_TRA_DEMANDS!$F15,[1]DEMANDS!$H$2:$CL$25,MATCH($E15,[1]DEMANDS!$F$2:$F$25,0),FALSE)/HLOOKUP(2018,[1]DEMANDS!$H$2:$CL$25,MATCH($E15,[1]DEMANDS!$F$2:$F$25,0),FALSE)</f>
        <v>0.932415749736074</v>
      </c>
      <c r="X15" s="17">
        <f>HLOOKUP(REG_TRA_DEMANDS!X$3,'BY-Demands'!$J$5:$AK$14,MATCH($E15,'BY-Demands'!$I$5:$I$14,0),FALSE)*HLOOKUP(REG_TRA_DEMANDS!$F15,[1]DEMANDS!$H$2:$CL$25,MATCH($E15,[1]DEMANDS!$F$2:$F$25,0),FALSE)/HLOOKUP(2018,[1]DEMANDS!$H$2:$CL$25,MATCH($E15,[1]DEMANDS!$F$2:$F$25,0),FALSE)</f>
        <v>0.58823966562202801</v>
      </c>
      <c r="Y15" s="17">
        <f>HLOOKUP(REG_TRA_DEMANDS!Y$3,'BY-Demands'!$J$5:$AK$14,MATCH($E15,'BY-Demands'!$I$5:$I$14,0),FALSE)*HLOOKUP(REG_TRA_DEMANDS!$F15,[1]DEMANDS!$H$2:$CL$25,MATCH($E15,[1]DEMANDS!$F$2:$F$25,0),FALSE)/HLOOKUP(2018,[1]DEMANDS!$H$2:$CL$25,MATCH($E15,[1]DEMANDS!$F$2:$F$25,0),FALSE)</f>
        <v>1.3170332096303565</v>
      </c>
      <c r="Z15" s="17">
        <f>HLOOKUP(REG_TRA_DEMANDS!Z$3,'BY-Demands'!$J$5:$AK$14,MATCH($E15,'BY-Demands'!$I$5:$I$14,0),FALSE)*HLOOKUP(REG_TRA_DEMANDS!$F15,[1]DEMANDS!$H$2:$CL$25,MATCH($E15,[1]DEMANDS!$F$2:$F$25,0),FALSE)/HLOOKUP(2018,[1]DEMANDS!$H$2:$CL$25,MATCH($E15,[1]DEMANDS!$F$2:$F$25,0),FALSE)</f>
        <v>0.17261327906182664</v>
      </c>
      <c r="AA15" s="17">
        <f>HLOOKUP(REG_TRA_DEMANDS!AA$3,'BY-Demands'!$J$5:$AK$14,MATCH($E15,'BY-Demands'!$I$5:$I$14,0),FALSE)*HLOOKUP(REG_TRA_DEMANDS!$F15,[1]DEMANDS!$H$2:$CL$25,MATCH($E15,[1]DEMANDS!$F$2:$F$25,0),FALSE)/HLOOKUP(2018,[1]DEMANDS!$H$2:$CL$25,MATCH($E15,[1]DEMANDS!$F$2:$F$25,0),FALSE)</f>
        <v>0.72941378774211518</v>
      </c>
      <c r="AB15" s="17">
        <f>HLOOKUP(REG_TRA_DEMANDS!AB$3,'BY-Demands'!$J$5:$AK$14,MATCH($E15,'BY-Demands'!$I$5:$I$14,0),FALSE)*HLOOKUP(REG_TRA_DEMANDS!$F15,[1]DEMANDS!$H$2:$CL$25,MATCH($E15,[1]DEMANDS!$F$2:$F$25,0),FALSE)/HLOOKUP(2018,[1]DEMANDS!$H$2:$CL$25,MATCH($E15,[1]DEMANDS!$F$2:$F$25,0),FALSE)</f>
        <v>0.39273887171064176</v>
      </c>
      <c r="AC15" s="17">
        <f>HLOOKUP(REG_TRA_DEMANDS!AC$3,'BY-Demands'!$J$5:$AK$14,MATCH($E15,'BY-Demands'!$I$5:$I$14,0),FALSE)*HLOOKUP(REG_TRA_DEMANDS!$F15,[1]DEMANDS!$H$2:$CL$25,MATCH($E15,[1]DEMANDS!$F$2:$F$25,0),FALSE)/HLOOKUP(2018,[1]DEMANDS!$H$2:$CL$25,MATCH($E15,[1]DEMANDS!$F$2:$F$25,0),FALSE)</f>
        <v>0.32039449419408184</v>
      </c>
      <c r="AD15" s="17">
        <f>HLOOKUP(REG_TRA_DEMANDS!AD$3,'BY-Demands'!$J$5:$AK$14,MATCH($E15,'BY-Demands'!$I$5:$I$14,0),FALSE)*HLOOKUP(REG_TRA_DEMANDS!$F15,[1]DEMANDS!$H$2:$CL$25,MATCH($E15,[1]DEMANDS!$F$2:$F$25,0),FALSE)/HLOOKUP(2018,[1]DEMANDS!$H$2:$CL$25,MATCH($E15,[1]DEMANDS!$F$2:$F$25,0),FALSE)</f>
        <v>0.34813170258514758</v>
      </c>
      <c r="AE15" s="17">
        <f>HLOOKUP(REG_TRA_DEMANDS!AE$3,'BY-Demands'!$J$5:$AK$14,MATCH($E15,'BY-Demands'!$I$5:$I$14,0),FALSE)*HLOOKUP(REG_TRA_DEMANDS!$F15,[1]DEMANDS!$H$2:$CL$25,MATCH($E15,[1]DEMANDS!$F$2:$F$25,0),FALSE)/HLOOKUP(2018,[1]DEMANDS!$H$2:$CL$25,MATCH($E15,[1]DEMANDS!$F$2:$F$25,0),FALSE)</f>
        <v>0.64114085295794276</v>
      </c>
      <c r="AF15" s="17">
        <f>HLOOKUP(REG_TRA_DEMANDS!AF$3,'BY-Demands'!$J$5:$AK$14,MATCH($E15,'BY-Demands'!$I$5:$I$14,0),FALSE)*HLOOKUP(REG_TRA_DEMANDS!$F15,[1]DEMANDS!$H$2:$CL$25,MATCH($E15,[1]DEMANDS!$F$2:$F$25,0),FALSE)/HLOOKUP(2018,[1]DEMANDS!$H$2:$CL$25,MATCH($E15,[1]DEMANDS!$F$2:$F$25,0),FALSE)</f>
        <v>0.35260315962707711</v>
      </c>
    </row>
    <row r="16" spans="2:32" x14ac:dyDescent="0.2">
      <c r="D16" s="4" t="s">
        <v>85</v>
      </c>
      <c r="E16" s="4" t="str">
        <f>[1]DEMANDS!$F$18</f>
        <v>TRAPM</v>
      </c>
      <c r="F16" s="4">
        <v>2025</v>
      </c>
      <c r="G16" s="15">
        <f>HLOOKUP(REG_TRA_DEMANDS!G$3,'BY-Demands'!$J$5:$AK$14,MATCH($E16,'BY-Demands'!$I$5:$I$14,0),FALSE)*HLOOKUP(REG_TRA_DEMANDS!$F16,[1]DEMANDS!$H$2:$CL$25,MATCH($E16,[1]DEMANDS!$F$2:$F$25,0),FALSE)/HLOOKUP(2018,[1]DEMANDS!$H$2:$CL$25,MATCH($E16,[1]DEMANDS!$F$2:$F$25,0),FALSE)</f>
        <v>0.48950667354842792</v>
      </c>
      <c r="H16" s="15">
        <f>HLOOKUP(REG_TRA_DEMANDS!H$3,'BY-Demands'!$J$5:$AK$14,MATCH($E16,'BY-Demands'!$I$5:$I$14,0),FALSE)*HLOOKUP(REG_TRA_DEMANDS!$F16,[1]DEMANDS!$H$2:$CL$25,MATCH($E16,[1]DEMANDS!$F$2:$F$25,0),FALSE)/HLOOKUP(2018,[1]DEMANDS!$H$2:$CL$25,MATCH($E16,[1]DEMANDS!$F$2:$F$25,0),FALSE)</f>
        <v>8.572331081921039</v>
      </c>
      <c r="I16" s="15">
        <f>HLOOKUP(REG_TRA_DEMANDS!I$3,'BY-Demands'!$J$5:$AK$14,MATCH($E16,'BY-Demands'!$I$5:$I$14,0),FALSE)*HLOOKUP(REG_TRA_DEMANDS!$F16,[1]DEMANDS!$H$2:$CL$25,MATCH($E16,[1]DEMANDS!$F$2:$F$25,0),FALSE)/HLOOKUP(2018,[1]DEMANDS!$H$2:$CL$25,MATCH($E16,[1]DEMANDS!$F$2:$F$25,0),FALSE)</f>
        <v>1.7455993748340037</v>
      </c>
      <c r="J16" s="15">
        <f>HLOOKUP(REG_TRA_DEMANDS!J$3,'BY-Demands'!$J$5:$AK$14,MATCH($E16,'BY-Demands'!$I$5:$I$14,0),FALSE)*HLOOKUP(REG_TRA_DEMANDS!$F16,[1]DEMANDS!$H$2:$CL$25,MATCH($E16,[1]DEMANDS!$F$2:$F$25,0),FALSE)/HLOOKUP(2018,[1]DEMANDS!$H$2:$CL$25,MATCH($E16,[1]DEMANDS!$F$2:$F$25,0),FALSE)</f>
        <v>0.82901905628236094</v>
      </c>
      <c r="K16" s="15">
        <f>HLOOKUP(REG_TRA_DEMANDS!K$3,'BY-Demands'!$J$5:$AK$14,MATCH($E16,'BY-Demands'!$I$5:$I$14,0),FALSE)*HLOOKUP(REG_TRA_DEMANDS!$F16,[1]DEMANDS!$H$2:$CL$25,MATCH($E16,[1]DEMANDS!$F$2:$F$25,0),FALSE)/HLOOKUP(2018,[1]DEMANDS!$H$2:$CL$25,MATCH($E16,[1]DEMANDS!$F$2:$F$25,0),FALSE)</f>
        <v>0.62372505552438651</v>
      </c>
      <c r="L16" s="15">
        <f>HLOOKUP(REG_TRA_DEMANDS!L$3,'BY-Demands'!$J$5:$AK$14,MATCH($E16,'BY-Demands'!$I$5:$I$14,0),FALSE)*HLOOKUP(REG_TRA_DEMANDS!$F16,[1]DEMANDS!$H$2:$CL$25,MATCH($E16,[1]DEMANDS!$F$2:$F$25,0),FALSE)/HLOOKUP(2018,[1]DEMANDS!$H$2:$CL$25,MATCH($E16,[1]DEMANDS!$F$2:$F$25,0),FALSE)</f>
        <v>0.32133993629172414</v>
      </c>
      <c r="M16" s="15">
        <f>HLOOKUP(REG_TRA_DEMANDS!M$3,'BY-Demands'!$J$5:$AK$14,MATCH($E16,'BY-Demands'!$I$5:$I$14,0),FALSE)*HLOOKUP(REG_TRA_DEMANDS!$F16,[1]DEMANDS!$H$2:$CL$25,MATCH($E16,[1]DEMANDS!$F$2:$F$25,0),FALSE)/HLOOKUP(2018,[1]DEMANDS!$H$2:$CL$25,MATCH($E16,[1]DEMANDS!$F$2:$F$25,0),FALSE)</f>
        <v>0.86554589396138759</v>
      </c>
      <c r="N16" s="15">
        <f>HLOOKUP(REG_TRA_DEMANDS!N$3,'BY-Demands'!$J$5:$AK$14,MATCH($E16,'BY-Demands'!$I$5:$I$14,0),FALSE)*HLOOKUP(REG_TRA_DEMANDS!$F16,[1]DEMANDS!$H$2:$CL$25,MATCH($E16,[1]DEMANDS!$F$2:$F$25,0),FALSE)/HLOOKUP(2018,[1]DEMANDS!$H$2:$CL$25,MATCH($E16,[1]DEMANDS!$F$2:$F$25,0),FALSE)</f>
        <v>1.5026866101119876</v>
      </c>
      <c r="O16" s="15">
        <f>HLOOKUP(REG_TRA_DEMANDS!O$3,'BY-Demands'!$J$5:$AK$14,MATCH($E16,'BY-Demands'!$I$5:$I$14,0),FALSE)*HLOOKUP(REG_TRA_DEMANDS!$F16,[1]DEMANDS!$H$2:$CL$25,MATCH($E16,[1]DEMANDS!$F$2:$F$25,0),FALSE)/HLOOKUP(2018,[1]DEMANDS!$H$2:$CL$25,MATCH($E16,[1]DEMANDS!$F$2:$F$25,0),FALSE)</f>
        <v>0.63682463999906991</v>
      </c>
      <c r="P16" s="15">
        <f>HLOOKUP(REG_TRA_DEMANDS!P$3,'BY-Demands'!$J$5:$AK$14,MATCH($E16,'BY-Demands'!$I$5:$I$14,0),FALSE)*HLOOKUP(REG_TRA_DEMANDS!$F16,[1]DEMANDS!$H$2:$CL$25,MATCH($E16,[1]DEMANDS!$F$2:$F$25,0),FALSE)/HLOOKUP(2018,[1]DEMANDS!$H$2:$CL$25,MATCH($E16,[1]DEMANDS!$F$2:$F$25,0),FALSE)</f>
        <v>0.71887783719198917</v>
      </c>
      <c r="Q16" s="15">
        <f>HLOOKUP(REG_TRA_DEMANDS!Q$3,'BY-Demands'!$J$5:$AK$14,MATCH($E16,'BY-Demands'!$I$5:$I$14,0),FALSE)*HLOOKUP(REG_TRA_DEMANDS!$F16,[1]DEMANDS!$H$2:$CL$25,MATCH($E16,[1]DEMANDS!$F$2:$F$25,0),FALSE)/HLOOKUP(2018,[1]DEMANDS!$H$2:$CL$25,MATCH($E16,[1]DEMANDS!$F$2:$F$25,0),FALSE)</f>
        <v>1.2749486510072325</v>
      </c>
      <c r="R16" s="15">
        <f>HLOOKUP(REG_TRA_DEMANDS!R$3,'BY-Demands'!$J$5:$AK$14,MATCH($E16,'BY-Demands'!$I$5:$I$14,0),FALSE)*HLOOKUP(REG_TRA_DEMANDS!$F16,[1]DEMANDS!$H$2:$CL$25,MATCH($E16,[1]DEMANDS!$F$2:$F$25,0),FALSE)/HLOOKUP(2018,[1]DEMANDS!$H$2:$CL$25,MATCH($E16,[1]DEMANDS!$F$2:$F$25,0),FALSE)</f>
        <v>1.0819066876038301</v>
      </c>
      <c r="S16" s="15">
        <f>HLOOKUP(REG_TRA_DEMANDS!S$3,'BY-Demands'!$J$5:$AK$14,MATCH($E16,'BY-Demands'!$I$5:$I$14,0),FALSE)*HLOOKUP(REG_TRA_DEMANDS!$F16,[1]DEMANDS!$H$2:$CL$25,MATCH($E16,[1]DEMANDS!$F$2:$F$25,0),FALSE)/HLOOKUP(2018,[1]DEMANDS!$H$2:$CL$25,MATCH($E16,[1]DEMANDS!$F$2:$F$25,0),FALSE)</f>
        <v>0.98123554294654924</v>
      </c>
      <c r="T16" s="15">
        <f>HLOOKUP(REG_TRA_DEMANDS!T$3,'BY-Demands'!$J$5:$AK$14,MATCH($E16,'BY-Demands'!$I$5:$I$14,0),FALSE)*HLOOKUP(REG_TRA_DEMANDS!$F16,[1]DEMANDS!$H$2:$CL$25,MATCH($E16,[1]DEMANDS!$F$2:$F$25,0),FALSE)/HLOOKUP(2018,[1]DEMANDS!$H$2:$CL$25,MATCH($E16,[1]DEMANDS!$F$2:$F$25,0),FALSE)</f>
        <v>3.96548075433827</v>
      </c>
      <c r="U16" s="15">
        <f>HLOOKUP(REG_TRA_DEMANDS!U$3,'BY-Demands'!$J$5:$AK$14,MATCH($E16,'BY-Demands'!$I$5:$I$14,0),FALSE)*HLOOKUP(REG_TRA_DEMANDS!$F16,[1]DEMANDS!$H$2:$CL$25,MATCH($E16,[1]DEMANDS!$F$2:$F$25,0),FALSE)/HLOOKUP(2018,[1]DEMANDS!$H$2:$CL$25,MATCH($E16,[1]DEMANDS!$F$2:$F$25,0),FALSE)</f>
        <v>1.2979007846377115</v>
      </c>
      <c r="V16" s="15">
        <f>HLOOKUP(REG_TRA_DEMANDS!V$3,'BY-Demands'!$J$5:$AK$14,MATCH($E16,'BY-Demands'!$I$5:$I$14,0),FALSE)*HLOOKUP(REG_TRA_DEMANDS!$F16,[1]DEMANDS!$H$2:$CL$25,MATCH($E16,[1]DEMANDS!$F$2:$F$25,0),FALSE)/HLOOKUP(2018,[1]DEMANDS!$H$2:$CL$25,MATCH($E16,[1]DEMANDS!$F$2:$F$25,0),FALSE)</f>
        <v>1.4617702593235071</v>
      </c>
      <c r="W16" s="15">
        <f>HLOOKUP(REG_TRA_DEMANDS!W$3,'BY-Demands'!$J$5:$AK$14,MATCH($E16,'BY-Demands'!$I$5:$I$14,0),FALSE)*HLOOKUP(REG_TRA_DEMANDS!$F16,[1]DEMANDS!$H$2:$CL$25,MATCH($E16,[1]DEMANDS!$F$2:$F$25,0),FALSE)/HLOOKUP(2018,[1]DEMANDS!$H$2:$CL$25,MATCH($E16,[1]DEMANDS!$F$2:$F$25,0),FALSE)</f>
        <v>1.4177439551681734</v>
      </c>
      <c r="X16" s="15">
        <f>HLOOKUP(REG_TRA_DEMANDS!X$3,'BY-Demands'!$J$5:$AK$14,MATCH($E16,'BY-Demands'!$I$5:$I$14,0),FALSE)*HLOOKUP(REG_TRA_DEMANDS!$F16,[1]DEMANDS!$H$2:$CL$25,MATCH($E16,[1]DEMANDS!$F$2:$F$25,0),FALSE)/HLOOKUP(2018,[1]DEMANDS!$H$2:$CL$25,MATCH($E16,[1]DEMANDS!$F$2:$F$25,0),FALSE)</f>
        <v>0.89442207551925101</v>
      </c>
      <c r="Y16" s="15">
        <f>HLOOKUP(REG_TRA_DEMANDS!Y$3,'BY-Demands'!$J$5:$AK$14,MATCH($E16,'BY-Demands'!$I$5:$I$14,0),FALSE)*HLOOKUP(REG_TRA_DEMANDS!$F16,[1]DEMANDS!$H$2:$CL$25,MATCH($E16,[1]DEMANDS!$F$2:$F$25,0),FALSE)/HLOOKUP(2018,[1]DEMANDS!$H$2:$CL$25,MATCH($E16,[1]DEMANDS!$F$2:$F$25,0),FALSE)</f>
        <v>2.0025571985862554</v>
      </c>
      <c r="Z16" s="15">
        <f>HLOOKUP(REG_TRA_DEMANDS!Z$3,'BY-Demands'!$J$5:$AK$14,MATCH($E16,'BY-Demands'!$I$5:$I$14,0),FALSE)*HLOOKUP(REG_TRA_DEMANDS!$F16,[1]DEMANDS!$H$2:$CL$25,MATCH($E16,[1]DEMANDS!$F$2:$F$25,0),FALSE)/HLOOKUP(2018,[1]DEMANDS!$H$2:$CL$25,MATCH($E16,[1]DEMANDS!$F$2:$F$25,0),FALSE)</f>
        <v>0.26245956596178438</v>
      </c>
      <c r="AA16" s="15">
        <f>HLOOKUP(REG_TRA_DEMANDS!AA$3,'BY-Demands'!$J$5:$AK$14,MATCH($E16,'BY-Demands'!$I$5:$I$14,0),FALSE)*HLOOKUP(REG_TRA_DEMANDS!$F16,[1]DEMANDS!$H$2:$CL$25,MATCH($E16,[1]DEMANDS!$F$2:$F$25,0),FALSE)/HLOOKUP(2018,[1]DEMANDS!$H$2:$CL$25,MATCH($E16,[1]DEMANDS!$F$2:$F$25,0),FALSE)</f>
        <v>1.1090782075275107</v>
      </c>
      <c r="AB16" s="15">
        <f>HLOOKUP(REG_TRA_DEMANDS!AB$3,'BY-Demands'!$J$5:$AK$14,MATCH($E16,'BY-Demands'!$I$5:$I$14,0),FALSE)*HLOOKUP(REG_TRA_DEMANDS!$F16,[1]DEMANDS!$H$2:$CL$25,MATCH($E16,[1]DEMANDS!$F$2:$F$25,0),FALSE)/HLOOKUP(2018,[1]DEMANDS!$H$2:$CL$25,MATCH($E16,[1]DEMANDS!$F$2:$F$25,0),FALSE)</f>
        <v>0.59716190067031538</v>
      </c>
      <c r="AC16" s="15">
        <f>HLOOKUP(REG_TRA_DEMANDS!AC$3,'BY-Demands'!$J$5:$AK$14,MATCH($E16,'BY-Demands'!$I$5:$I$14,0),FALSE)*HLOOKUP(REG_TRA_DEMANDS!$F16,[1]DEMANDS!$H$2:$CL$25,MATCH($E16,[1]DEMANDS!$F$2:$F$25,0),FALSE)/HLOOKUP(2018,[1]DEMANDS!$H$2:$CL$25,MATCH($E16,[1]DEMANDS!$F$2:$F$25,0),FALSE)</f>
        <v>0.48716182404833747</v>
      </c>
      <c r="AD16" s="15">
        <f>HLOOKUP(REG_TRA_DEMANDS!AD$3,'BY-Demands'!$J$5:$AK$14,MATCH($E16,'BY-Demands'!$I$5:$I$14,0),FALSE)*HLOOKUP(REG_TRA_DEMANDS!$F16,[1]DEMANDS!$H$2:$CL$25,MATCH($E16,[1]DEMANDS!$F$2:$F$25,0),FALSE)/HLOOKUP(2018,[1]DEMANDS!$H$2:$CL$25,MATCH($E16,[1]DEMANDS!$F$2:$F$25,0),FALSE)</f>
        <v>0.52933642217240862</v>
      </c>
      <c r="AE16" s="15">
        <f>HLOOKUP(REG_TRA_DEMANDS!AE$3,'BY-Demands'!$J$5:$AK$14,MATCH($E16,'BY-Demands'!$I$5:$I$14,0),FALSE)*HLOOKUP(REG_TRA_DEMANDS!$F16,[1]DEMANDS!$H$2:$CL$25,MATCH($E16,[1]DEMANDS!$F$2:$F$25,0),FALSE)/HLOOKUP(2018,[1]DEMANDS!$H$2:$CL$25,MATCH($E16,[1]DEMANDS!$F$2:$F$25,0),FALSE)</f>
        <v>0.97485866036666668</v>
      </c>
      <c r="AF16" s="15">
        <f>HLOOKUP(REG_TRA_DEMANDS!AF$3,'BY-Demands'!$J$5:$AK$14,MATCH($E16,'BY-Demands'!$I$5:$I$14,0),FALSE)*HLOOKUP(REG_TRA_DEMANDS!$F16,[1]DEMANDS!$H$2:$CL$25,MATCH($E16,[1]DEMANDS!$F$2:$F$25,0),FALSE)/HLOOKUP(2018,[1]DEMANDS!$H$2:$CL$25,MATCH($E16,[1]DEMANDS!$F$2:$F$25,0),FALSE)</f>
        <v>0.53613530045581825</v>
      </c>
    </row>
    <row r="17" spans="4:32" x14ac:dyDescent="0.2">
      <c r="D17" s="4" t="s">
        <v>85</v>
      </c>
      <c r="E17" s="4" t="str">
        <f>[1]DEMANDS!$F$18</f>
        <v>TRAPM</v>
      </c>
      <c r="F17" s="4">
        <v>2030</v>
      </c>
      <c r="G17" s="15">
        <f>HLOOKUP(REG_TRA_DEMANDS!G$3,'BY-Demands'!$J$5:$AK$14,MATCH($E17,'BY-Demands'!$I$5:$I$14,0),FALSE)*HLOOKUP(REG_TRA_DEMANDS!$F17,[1]DEMANDS!$H$2:$CL$25,MATCH($E17,[1]DEMANDS!$F$2:$F$25,0),FALSE)/HLOOKUP(2018,[1]DEMANDS!$H$2:$CL$25,MATCH($E17,[1]DEMANDS!$F$2:$F$25,0),FALSE)</f>
        <v>0.52352693444973797</v>
      </c>
      <c r="H17" s="15">
        <f>HLOOKUP(REG_TRA_DEMANDS!H$3,'BY-Demands'!$J$5:$AK$14,MATCH($E17,'BY-Demands'!$I$5:$I$14,0),FALSE)*HLOOKUP(REG_TRA_DEMANDS!$F17,[1]DEMANDS!$H$2:$CL$25,MATCH($E17,[1]DEMANDS!$F$2:$F$25,0),FALSE)/HLOOKUP(2018,[1]DEMANDS!$H$2:$CL$25,MATCH($E17,[1]DEMANDS!$F$2:$F$25,0),FALSE)</f>
        <v>9.1681001606658086</v>
      </c>
      <c r="I17" s="15">
        <f>HLOOKUP(REG_TRA_DEMANDS!I$3,'BY-Demands'!$J$5:$AK$14,MATCH($E17,'BY-Demands'!$I$5:$I$14,0),FALSE)*HLOOKUP(REG_TRA_DEMANDS!$F17,[1]DEMANDS!$H$2:$CL$25,MATCH($E17,[1]DEMANDS!$F$2:$F$25,0),FALSE)/HLOOKUP(2018,[1]DEMANDS!$H$2:$CL$25,MATCH($E17,[1]DEMANDS!$F$2:$F$25,0),FALSE)</f>
        <v>1.8669169162896286</v>
      </c>
      <c r="J17" s="15">
        <f>HLOOKUP(REG_TRA_DEMANDS!J$3,'BY-Demands'!$J$5:$AK$14,MATCH($E17,'BY-Demands'!$I$5:$I$14,0),FALSE)*HLOOKUP(REG_TRA_DEMANDS!$F17,[1]DEMANDS!$H$2:$CL$25,MATCH($E17,[1]DEMANDS!$F$2:$F$25,0),FALSE)/HLOOKUP(2018,[1]DEMANDS!$H$2:$CL$25,MATCH($E17,[1]DEMANDS!$F$2:$F$25,0),FALSE)</f>
        <v>0.88663511365383119</v>
      </c>
      <c r="K17" s="15">
        <f>HLOOKUP(REG_TRA_DEMANDS!K$3,'BY-Demands'!$J$5:$AK$14,MATCH($E17,'BY-Demands'!$I$5:$I$14,0),FALSE)*HLOOKUP(REG_TRA_DEMANDS!$F17,[1]DEMANDS!$H$2:$CL$25,MATCH($E17,[1]DEMANDS!$F$2:$F$25,0),FALSE)/HLOOKUP(2018,[1]DEMANDS!$H$2:$CL$25,MATCH($E17,[1]DEMANDS!$F$2:$F$25,0),FALSE)</f>
        <v>0.66707336978904264</v>
      </c>
      <c r="L17" s="15">
        <f>HLOOKUP(REG_TRA_DEMANDS!L$3,'BY-Demands'!$J$5:$AK$14,MATCH($E17,'BY-Demands'!$I$5:$I$14,0),FALSE)*HLOOKUP(REG_TRA_DEMANDS!$F17,[1]DEMANDS!$H$2:$CL$25,MATCH($E17,[1]DEMANDS!$F$2:$F$25,0),FALSE)/HLOOKUP(2018,[1]DEMANDS!$H$2:$CL$25,MATCH($E17,[1]DEMANDS!$F$2:$F$25,0),FALSE)</f>
        <v>0.34367276454799361</v>
      </c>
      <c r="M17" s="15">
        <f>HLOOKUP(REG_TRA_DEMANDS!M$3,'BY-Demands'!$J$5:$AK$14,MATCH($E17,'BY-Demands'!$I$5:$I$14,0),FALSE)*HLOOKUP(REG_TRA_DEMANDS!$F17,[1]DEMANDS!$H$2:$CL$25,MATCH($E17,[1]DEMANDS!$F$2:$F$25,0),FALSE)/HLOOKUP(2018,[1]DEMANDS!$H$2:$CL$25,MATCH($E17,[1]DEMANDS!$F$2:$F$25,0),FALSE)</f>
        <v>0.92570053275552222</v>
      </c>
      <c r="N17" s="15">
        <f>HLOOKUP(REG_TRA_DEMANDS!N$3,'BY-Demands'!$J$5:$AK$14,MATCH($E17,'BY-Demands'!$I$5:$I$14,0),FALSE)*HLOOKUP(REG_TRA_DEMANDS!$F17,[1]DEMANDS!$H$2:$CL$25,MATCH($E17,[1]DEMANDS!$F$2:$F$25,0),FALSE)/HLOOKUP(2018,[1]DEMANDS!$H$2:$CL$25,MATCH($E17,[1]DEMANDS!$F$2:$F$25,0),FALSE)</f>
        <v>1.6071219391716178</v>
      </c>
      <c r="O17" s="15">
        <f>HLOOKUP(REG_TRA_DEMANDS!O$3,'BY-Demands'!$J$5:$AK$14,MATCH($E17,'BY-Demands'!$I$5:$I$14,0),FALSE)*HLOOKUP(REG_TRA_DEMANDS!$F17,[1]DEMANDS!$H$2:$CL$25,MATCH($E17,[1]DEMANDS!$F$2:$F$25,0),FALSE)/HLOOKUP(2018,[1]DEMANDS!$H$2:$CL$25,MATCH($E17,[1]DEMANDS!$F$2:$F$25,0),FALSE)</f>
        <v>0.68108336326447994</v>
      </c>
      <c r="P17" s="15">
        <f>HLOOKUP(REG_TRA_DEMANDS!P$3,'BY-Demands'!$J$5:$AK$14,MATCH($E17,'BY-Demands'!$I$5:$I$14,0),FALSE)*HLOOKUP(REG_TRA_DEMANDS!$F17,[1]DEMANDS!$H$2:$CL$25,MATCH($E17,[1]DEMANDS!$F$2:$F$25,0),FALSE)/HLOOKUP(2018,[1]DEMANDS!$H$2:$CL$25,MATCH($E17,[1]DEMANDS!$F$2:$F$25,0),FALSE)</f>
        <v>0.76883918174354904</v>
      </c>
      <c r="Q17" s="15">
        <f>HLOOKUP(REG_TRA_DEMANDS!Q$3,'BY-Demands'!$J$5:$AK$14,MATCH($E17,'BY-Demands'!$I$5:$I$14,0),FALSE)*HLOOKUP(REG_TRA_DEMANDS!$F17,[1]DEMANDS!$H$2:$CL$25,MATCH($E17,[1]DEMANDS!$F$2:$F$25,0),FALSE)/HLOOKUP(2018,[1]DEMANDS!$H$2:$CL$25,MATCH($E17,[1]DEMANDS!$F$2:$F$25,0),FALSE)</f>
        <v>1.3635564026209566</v>
      </c>
      <c r="R17" s="15">
        <f>HLOOKUP(REG_TRA_DEMANDS!R$3,'BY-Demands'!$J$5:$AK$14,MATCH($E17,'BY-Demands'!$I$5:$I$14,0),FALSE)*HLOOKUP(REG_TRA_DEMANDS!$F17,[1]DEMANDS!$H$2:$CL$25,MATCH($E17,[1]DEMANDS!$F$2:$F$25,0),FALSE)/HLOOKUP(2018,[1]DEMANDS!$H$2:$CL$25,MATCH($E17,[1]DEMANDS!$F$2:$F$25,0),FALSE)</f>
        <v>1.1570982013708289</v>
      </c>
      <c r="S17" s="15">
        <f>HLOOKUP(REG_TRA_DEMANDS!S$3,'BY-Demands'!$J$5:$AK$14,MATCH($E17,'BY-Demands'!$I$5:$I$14,0),FALSE)*HLOOKUP(REG_TRA_DEMANDS!$F17,[1]DEMANDS!$H$2:$CL$25,MATCH($E17,[1]DEMANDS!$F$2:$F$25,0),FALSE)/HLOOKUP(2018,[1]DEMANDS!$H$2:$CL$25,MATCH($E17,[1]DEMANDS!$F$2:$F$25,0),FALSE)</f>
        <v>1.0494305053046624</v>
      </c>
      <c r="T17" s="15">
        <f>HLOOKUP(REG_TRA_DEMANDS!T$3,'BY-Demands'!$J$5:$AK$14,MATCH($E17,'BY-Demands'!$I$5:$I$14,0),FALSE)*HLOOKUP(REG_TRA_DEMANDS!$F17,[1]DEMANDS!$H$2:$CL$25,MATCH($E17,[1]DEMANDS!$F$2:$F$25,0),FALSE)/HLOOKUP(2018,[1]DEMANDS!$H$2:$CL$25,MATCH($E17,[1]DEMANDS!$F$2:$F$25,0),FALSE)</f>
        <v>4.241077997750244</v>
      </c>
      <c r="U17" s="15">
        <f>HLOOKUP(REG_TRA_DEMANDS!U$3,'BY-Demands'!$J$5:$AK$14,MATCH($E17,'BY-Demands'!$I$5:$I$14,0),FALSE)*HLOOKUP(REG_TRA_DEMANDS!$F17,[1]DEMANDS!$H$2:$CL$25,MATCH($E17,[1]DEMANDS!$F$2:$F$25,0),FALSE)/HLOOKUP(2018,[1]DEMANDS!$H$2:$CL$25,MATCH($E17,[1]DEMANDS!$F$2:$F$25,0),FALSE)</f>
        <v>1.3881036883025615</v>
      </c>
      <c r="V17" s="15">
        <f>HLOOKUP(REG_TRA_DEMANDS!V$3,'BY-Demands'!$J$5:$AK$14,MATCH($E17,'BY-Demands'!$I$5:$I$14,0),FALSE)*HLOOKUP(REG_TRA_DEMANDS!$F17,[1]DEMANDS!$H$2:$CL$25,MATCH($E17,[1]DEMANDS!$F$2:$F$25,0),FALSE)/HLOOKUP(2018,[1]DEMANDS!$H$2:$CL$25,MATCH($E17,[1]DEMANDS!$F$2:$F$25,0),FALSE)</f>
        <v>1.5633619398607113</v>
      </c>
      <c r="W17" s="15">
        <f>HLOOKUP(REG_TRA_DEMANDS!W$3,'BY-Demands'!$J$5:$AK$14,MATCH($E17,'BY-Demands'!$I$5:$I$14,0),FALSE)*HLOOKUP(REG_TRA_DEMANDS!$F17,[1]DEMANDS!$H$2:$CL$25,MATCH($E17,[1]DEMANDS!$F$2:$F$25,0),FALSE)/HLOOKUP(2018,[1]DEMANDS!$H$2:$CL$25,MATCH($E17,[1]DEMANDS!$F$2:$F$25,0),FALSE)</f>
        <v>1.5162758483014032</v>
      </c>
      <c r="X17" s="15">
        <f>HLOOKUP(REG_TRA_DEMANDS!X$3,'BY-Demands'!$J$5:$AK$14,MATCH($E17,'BY-Demands'!$I$5:$I$14,0),FALSE)*HLOOKUP(REG_TRA_DEMANDS!$F17,[1]DEMANDS!$H$2:$CL$25,MATCH($E17,[1]DEMANDS!$F$2:$F$25,0),FALSE)/HLOOKUP(2018,[1]DEMANDS!$H$2:$CL$25,MATCH($E17,[1]DEMANDS!$F$2:$F$25,0),FALSE)</f>
        <v>0.95658358221430906</v>
      </c>
      <c r="Y17" s="15">
        <f>HLOOKUP(REG_TRA_DEMANDS!Y$3,'BY-Demands'!$J$5:$AK$14,MATCH($E17,'BY-Demands'!$I$5:$I$14,0),FALSE)*HLOOKUP(REG_TRA_DEMANDS!$F17,[1]DEMANDS!$H$2:$CL$25,MATCH($E17,[1]DEMANDS!$F$2:$F$25,0),FALSE)/HLOOKUP(2018,[1]DEMANDS!$H$2:$CL$25,MATCH($E17,[1]DEMANDS!$F$2:$F$25,0),FALSE)</f>
        <v>2.1417330710454507</v>
      </c>
      <c r="Z17" s="15">
        <f>HLOOKUP(REG_TRA_DEMANDS!Z$3,'BY-Demands'!$J$5:$AK$14,MATCH($E17,'BY-Demands'!$I$5:$I$14,0),FALSE)*HLOOKUP(REG_TRA_DEMANDS!$F17,[1]DEMANDS!$H$2:$CL$25,MATCH($E17,[1]DEMANDS!$F$2:$F$25,0),FALSE)/HLOOKUP(2018,[1]DEMANDS!$H$2:$CL$25,MATCH($E17,[1]DEMANDS!$F$2:$F$25,0),FALSE)</f>
        <v>0.28070026295849471</v>
      </c>
      <c r="AA17" s="15">
        <f>HLOOKUP(REG_TRA_DEMANDS!AA$3,'BY-Demands'!$J$5:$AK$14,MATCH($E17,'BY-Demands'!$I$5:$I$14,0),FALSE)*HLOOKUP(REG_TRA_DEMANDS!$F17,[1]DEMANDS!$H$2:$CL$25,MATCH($E17,[1]DEMANDS!$F$2:$F$25,0),FALSE)/HLOOKUP(2018,[1]DEMANDS!$H$2:$CL$25,MATCH($E17,[1]DEMANDS!$F$2:$F$25,0),FALSE)</f>
        <v>1.1861581167890753</v>
      </c>
      <c r="AB17" s="15">
        <f>HLOOKUP(REG_TRA_DEMANDS!AB$3,'BY-Demands'!$J$5:$AK$14,MATCH($E17,'BY-Demands'!$I$5:$I$14,0),FALSE)*HLOOKUP(REG_TRA_DEMANDS!$F17,[1]DEMANDS!$H$2:$CL$25,MATCH($E17,[1]DEMANDS!$F$2:$F$25,0),FALSE)/HLOOKUP(2018,[1]DEMANDS!$H$2:$CL$25,MATCH($E17,[1]DEMANDS!$F$2:$F$25,0),FALSE)</f>
        <v>0.63866410024986098</v>
      </c>
      <c r="AC17" s="15">
        <f>HLOOKUP(REG_TRA_DEMANDS!AC$3,'BY-Demands'!$J$5:$AK$14,MATCH($E17,'BY-Demands'!$I$5:$I$14,0),FALSE)*HLOOKUP(REG_TRA_DEMANDS!$F17,[1]DEMANDS!$H$2:$CL$25,MATCH($E17,[1]DEMANDS!$F$2:$F$25,0),FALSE)/HLOOKUP(2018,[1]DEMANDS!$H$2:$CL$25,MATCH($E17,[1]DEMANDS!$F$2:$F$25,0),FALSE)</f>
        <v>0.5210191200789358</v>
      </c>
      <c r="AD17" s="15">
        <f>HLOOKUP(REG_TRA_DEMANDS!AD$3,'BY-Demands'!$J$5:$AK$14,MATCH($E17,'BY-Demands'!$I$5:$I$14,0),FALSE)*HLOOKUP(REG_TRA_DEMANDS!$F17,[1]DEMANDS!$H$2:$CL$25,MATCH($E17,[1]DEMANDS!$F$2:$F$25,0),FALSE)/HLOOKUP(2018,[1]DEMANDS!$H$2:$CL$25,MATCH($E17,[1]DEMANDS!$F$2:$F$25,0),FALSE)</f>
        <v>0.5661248137510777</v>
      </c>
      <c r="AE17" s="15">
        <f>HLOOKUP(REG_TRA_DEMANDS!AE$3,'BY-Demands'!$J$5:$AK$14,MATCH($E17,'BY-Demands'!$I$5:$I$14,0),FALSE)*HLOOKUP(REG_TRA_DEMANDS!$F17,[1]DEMANDS!$H$2:$CL$25,MATCH($E17,[1]DEMANDS!$F$2:$F$25,0),FALSE)/HLOOKUP(2018,[1]DEMANDS!$H$2:$CL$25,MATCH($E17,[1]DEMANDS!$F$2:$F$25,0),FALSE)</f>
        <v>1.0426104352856138</v>
      </c>
      <c r="AF17" s="15">
        <f>HLOOKUP(REG_TRA_DEMANDS!AF$3,'BY-Demands'!$J$5:$AK$14,MATCH($E17,'BY-Demands'!$I$5:$I$14,0),FALSE)*HLOOKUP(REG_TRA_DEMANDS!$F17,[1]DEMANDS!$H$2:$CL$25,MATCH($E17,[1]DEMANDS!$F$2:$F$25,0),FALSE)/HLOOKUP(2018,[1]DEMANDS!$H$2:$CL$25,MATCH($E17,[1]DEMANDS!$F$2:$F$25,0),FALSE)</f>
        <v>0.5733962077846021</v>
      </c>
    </row>
    <row r="18" spans="4:32" x14ac:dyDescent="0.2">
      <c r="D18" s="4" t="s">
        <v>85</v>
      </c>
      <c r="E18" s="4" t="str">
        <f>[1]DEMANDS!$F$18</f>
        <v>TRAPM</v>
      </c>
      <c r="F18" s="4">
        <v>2035</v>
      </c>
      <c r="G18" s="15">
        <f>HLOOKUP(REG_TRA_DEMANDS!G$3,'BY-Demands'!$J$5:$AK$14,MATCH($E18,'BY-Demands'!$I$5:$I$14,0),FALSE)*HLOOKUP(REG_TRA_DEMANDS!$F18,[1]DEMANDS!$H$2:$CL$25,MATCH($E18,[1]DEMANDS!$F$2:$F$25,0),FALSE)/HLOOKUP(2018,[1]DEMANDS!$H$2:$CL$25,MATCH($E18,[1]DEMANDS!$F$2:$F$25,0),FALSE)</f>
        <v>0.55166114027602853</v>
      </c>
      <c r="H18" s="15">
        <f>HLOOKUP(REG_TRA_DEMANDS!H$3,'BY-Demands'!$J$5:$AK$14,MATCH($E18,'BY-Demands'!$I$5:$I$14,0),FALSE)*HLOOKUP(REG_TRA_DEMANDS!$F18,[1]DEMANDS!$H$2:$CL$25,MATCH($E18,[1]DEMANDS!$F$2:$F$25,0),FALSE)/HLOOKUP(2018,[1]DEMANDS!$H$2:$CL$25,MATCH($E18,[1]DEMANDS!$F$2:$F$25,0),FALSE)</f>
        <v>9.6607915581529831</v>
      </c>
      <c r="I18" s="15">
        <f>HLOOKUP(REG_TRA_DEMANDS!I$3,'BY-Demands'!$J$5:$AK$14,MATCH($E18,'BY-Demands'!$I$5:$I$14,0),FALSE)*HLOOKUP(REG_TRA_DEMANDS!$F18,[1]DEMANDS!$H$2:$CL$25,MATCH($E18,[1]DEMANDS!$F$2:$F$25,0),FALSE)/HLOOKUP(2018,[1]DEMANDS!$H$2:$CL$25,MATCH($E18,[1]DEMANDS!$F$2:$F$25,0),FALSE)</f>
        <v>1.9672445619697547</v>
      </c>
      <c r="J18" s="15">
        <f>HLOOKUP(REG_TRA_DEMANDS!J$3,'BY-Demands'!$J$5:$AK$14,MATCH($E18,'BY-Demands'!$I$5:$I$14,0),FALSE)*HLOOKUP(REG_TRA_DEMANDS!$F18,[1]DEMANDS!$H$2:$CL$25,MATCH($E18,[1]DEMANDS!$F$2:$F$25,0),FALSE)/HLOOKUP(2018,[1]DEMANDS!$H$2:$CL$25,MATCH($E18,[1]DEMANDS!$F$2:$F$25,0),FALSE)</f>
        <v>0.93428266173380159</v>
      </c>
      <c r="K18" s="15">
        <f>HLOOKUP(REG_TRA_DEMANDS!K$3,'BY-Demands'!$J$5:$AK$14,MATCH($E18,'BY-Demands'!$I$5:$I$14,0),FALSE)*HLOOKUP(REG_TRA_DEMANDS!$F18,[1]DEMANDS!$H$2:$CL$25,MATCH($E18,[1]DEMANDS!$F$2:$F$25,0),FALSE)/HLOOKUP(2018,[1]DEMANDS!$H$2:$CL$25,MATCH($E18,[1]DEMANDS!$F$2:$F$25,0),FALSE)</f>
        <v>0.70292172495840577</v>
      </c>
      <c r="L18" s="15">
        <f>HLOOKUP(REG_TRA_DEMANDS!L$3,'BY-Demands'!$J$5:$AK$14,MATCH($E18,'BY-Demands'!$I$5:$I$14,0),FALSE)*HLOOKUP(REG_TRA_DEMANDS!$F18,[1]DEMANDS!$H$2:$CL$25,MATCH($E18,[1]DEMANDS!$F$2:$F$25,0),FALSE)/HLOOKUP(2018,[1]DEMANDS!$H$2:$CL$25,MATCH($E18,[1]DEMANDS!$F$2:$F$25,0),FALSE)</f>
        <v>0.36214165250472546</v>
      </c>
      <c r="M18" s="15">
        <f>HLOOKUP(REG_TRA_DEMANDS!M$3,'BY-Demands'!$J$5:$AK$14,MATCH($E18,'BY-Demands'!$I$5:$I$14,0),FALSE)*HLOOKUP(REG_TRA_DEMANDS!$F18,[1]DEMANDS!$H$2:$CL$25,MATCH($E18,[1]DEMANDS!$F$2:$F$25,0),FALSE)/HLOOKUP(2018,[1]DEMANDS!$H$2:$CL$25,MATCH($E18,[1]DEMANDS!$F$2:$F$25,0),FALSE)</f>
        <v>0.97544744663574978</v>
      </c>
      <c r="N18" s="15">
        <f>HLOOKUP(REG_TRA_DEMANDS!N$3,'BY-Demands'!$J$5:$AK$14,MATCH($E18,'BY-Demands'!$I$5:$I$14,0),FALSE)*HLOOKUP(REG_TRA_DEMANDS!$F18,[1]DEMANDS!$H$2:$CL$25,MATCH($E18,[1]DEMANDS!$F$2:$F$25,0),FALSE)/HLOOKUP(2018,[1]DEMANDS!$H$2:$CL$25,MATCH($E18,[1]DEMANDS!$F$2:$F$25,0),FALSE)</f>
        <v>1.6934882681020014</v>
      </c>
      <c r="O18" s="15">
        <f>HLOOKUP(REG_TRA_DEMANDS!O$3,'BY-Demands'!$J$5:$AK$14,MATCH($E18,'BY-Demands'!$I$5:$I$14,0),FALSE)*HLOOKUP(REG_TRA_DEMANDS!$F18,[1]DEMANDS!$H$2:$CL$25,MATCH($E18,[1]DEMANDS!$F$2:$F$25,0),FALSE)/HLOOKUP(2018,[1]DEMANDS!$H$2:$CL$25,MATCH($E18,[1]DEMANDS!$F$2:$F$25,0),FALSE)</f>
        <v>0.71768461196066269</v>
      </c>
      <c r="P18" s="15">
        <f>HLOOKUP(REG_TRA_DEMANDS!P$3,'BY-Demands'!$J$5:$AK$14,MATCH($E18,'BY-Demands'!$I$5:$I$14,0),FALSE)*HLOOKUP(REG_TRA_DEMANDS!$F18,[1]DEMANDS!$H$2:$CL$25,MATCH($E18,[1]DEMANDS!$F$2:$F$25,0),FALSE)/HLOOKUP(2018,[1]DEMANDS!$H$2:$CL$25,MATCH($E18,[1]DEMANDS!$F$2:$F$25,0),FALSE)</f>
        <v>0.81015640606024075</v>
      </c>
      <c r="Q18" s="15">
        <f>HLOOKUP(REG_TRA_DEMANDS!Q$3,'BY-Demands'!$J$5:$AK$14,MATCH($E18,'BY-Demands'!$I$5:$I$14,0),FALSE)*HLOOKUP(REG_TRA_DEMANDS!$F18,[1]DEMANDS!$H$2:$CL$25,MATCH($E18,[1]DEMANDS!$F$2:$F$25,0),FALSE)/HLOOKUP(2018,[1]DEMANDS!$H$2:$CL$25,MATCH($E18,[1]DEMANDS!$F$2:$F$25,0),FALSE)</f>
        <v>1.4368335808570982</v>
      </c>
      <c r="R18" s="15">
        <f>HLOOKUP(REG_TRA_DEMANDS!R$3,'BY-Demands'!$J$5:$AK$14,MATCH($E18,'BY-Demands'!$I$5:$I$14,0),FALSE)*HLOOKUP(REG_TRA_DEMANDS!$F18,[1]DEMANDS!$H$2:$CL$25,MATCH($E18,[1]DEMANDS!$F$2:$F$25,0),FALSE)/HLOOKUP(2018,[1]DEMANDS!$H$2:$CL$25,MATCH($E18,[1]DEMANDS!$F$2:$F$25,0),FALSE)</f>
        <v>1.2192803677818349</v>
      </c>
      <c r="S18" s="15">
        <f>HLOOKUP(REG_TRA_DEMANDS!S$3,'BY-Demands'!$J$5:$AK$14,MATCH($E18,'BY-Demands'!$I$5:$I$14,0),FALSE)*HLOOKUP(REG_TRA_DEMANDS!$F18,[1]DEMANDS!$H$2:$CL$25,MATCH($E18,[1]DEMANDS!$F$2:$F$25,0),FALSE)/HLOOKUP(2018,[1]DEMANDS!$H$2:$CL$25,MATCH($E18,[1]DEMANDS!$F$2:$F$25,0),FALSE)</f>
        <v>1.1058266368000973</v>
      </c>
      <c r="T18" s="15">
        <f>HLOOKUP(REG_TRA_DEMANDS!T$3,'BY-Demands'!$J$5:$AK$14,MATCH($E18,'BY-Demands'!$I$5:$I$14,0),FALSE)*HLOOKUP(REG_TRA_DEMANDS!$F18,[1]DEMANDS!$H$2:$CL$25,MATCH($E18,[1]DEMANDS!$F$2:$F$25,0),FALSE)/HLOOKUP(2018,[1]DEMANDS!$H$2:$CL$25,MATCH($E18,[1]DEMANDS!$F$2:$F$25,0),FALSE)</f>
        <v>4.4689924630097444</v>
      </c>
      <c r="U18" s="15">
        <f>HLOOKUP(REG_TRA_DEMANDS!U$3,'BY-Demands'!$J$5:$AK$14,MATCH($E18,'BY-Demands'!$I$5:$I$14,0),FALSE)*HLOOKUP(REG_TRA_DEMANDS!$F18,[1]DEMANDS!$H$2:$CL$25,MATCH($E18,[1]DEMANDS!$F$2:$F$25,0),FALSE)/HLOOKUP(2018,[1]DEMANDS!$H$2:$CL$25,MATCH($E18,[1]DEMANDS!$F$2:$F$25,0),FALSE)</f>
        <v>1.4627000314992773</v>
      </c>
      <c r="V18" s="15">
        <f>HLOOKUP(REG_TRA_DEMANDS!V$3,'BY-Demands'!$J$5:$AK$14,MATCH($E18,'BY-Demands'!$I$5:$I$14,0),FALSE)*HLOOKUP(REG_TRA_DEMANDS!$F18,[1]DEMANDS!$H$2:$CL$25,MATCH($E18,[1]DEMANDS!$F$2:$F$25,0),FALSE)/HLOOKUP(2018,[1]DEMANDS!$H$2:$CL$25,MATCH($E18,[1]DEMANDS!$F$2:$F$25,0),FALSE)</f>
        <v>1.6473766174307585</v>
      </c>
      <c r="W18" s="15">
        <f>HLOOKUP(REG_TRA_DEMANDS!W$3,'BY-Demands'!$J$5:$AK$14,MATCH($E18,'BY-Demands'!$I$5:$I$14,0),FALSE)*HLOOKUP(REG_TRA_DEMANDS!$F18,[1]DEMANDS!$H$2:$CL$25,MATCH($E18,[1]DEMANDS!$F$2:$F$25,0),FALSE)/HLOOKUP(2018,[1]DEMANDS!$H$2:$CL$25,MATCH($E18,[1]DEMANDS!$F$2:$F$25,0),FALSE)</f>
        <v>1.597760131149969</v>
      </c>
      <c r="X18" s="15">
        <f>HLOOKUP(REG_TRA_DEMANDS!X$3,'BY-Demands'!$J$5:$AK$14,MATCH($E18,'BY-Demands'!$I$5:$I$14,0),FALSE)*HLOOKUP(REG_TRA_DEMANDS!$F18,[1]DEMANDS!$H$2:$CL$25,MATCH($E18,[1]DEMANDS!$F$2:$F$25,0),FALSE)/HLOOKUP(2018,[1]DEMANDS!$H$2:$CL$25,MATCH($E18,[1]DEMANDS!$F$2:$F$25,0),FALSE)</f>
        <v>1.0079901434074876</v>
      </c>
      <c r="Y18" s="15">
        <f>HLOOKUP(REG_TRA_DEMANDS!Y$3,'BY-Demands'!$J$5:$AK$14,MATCH($E18,'BY-Demands'!$I$5:$I$14,0),FALSE)*HLOOKUP(REG_TRA_DEMANDS!$F18,[1]DEMANDS!$H$2:$CL$25,MATCH($E18,[1]DEMANDS!$F$2:$F$25,0),FALSE)/HLOOKUP(2018,[1]DEMANDS!$H$2:$CL$25,MATCH($E18,[1]DEMANDS!$F$2:$F$25,0),FALSE)</f>
        <v>2.2568292677847821</v>
      </c>
      <c r="Z18" s="15">
        <f>HLOOKUP(REG_TRA_DEMANDS!Z$3,'BY-Demands'!$J$5:$AK$14,MATCH($E18,'BY-Demands'!$I$5:$I$14,0),FALSE)*HLOOKUP(REG_TRA_DEMANDS!$F18,[1]DEMANDS!$H$2:$CL$25,MATCH($E18,[1]DEMANDS!$F$2:$F$25,0),FALSE)/HLOOKUP(2018,[1]DEMANDS!$H$2:$CL$25,MATCH($E18,[1]DEMANDS!$F$2:$F$25,0),FALSE)</f>
        <v>0.2957850245130626</v>
      </c>
      <c r="AA18" s="15">
        <f>HLOOKUP(REG_TRA_DEMANDS!AA$3,'BY-Demands'!$J$5:$AK$14,MATCH($E18,'BY-Demands'!$I$5:$I$14,0),FALSE)*HLOOKUP(REG_TRA_DEMANDS!$F18,[1]DEMANDS!$H$2:$CL$25,MATCH($E18,[1]DEMANDS!$F$2:$F$25,0),FALSE)/HLOOKUP(2018,[1]DEMANDS!$H$2:$CL$25,MATCH($E18,[1]DEMANDS!$F$2:$F$25,0),FALSE)</f>
        <v>1.2499019557480866</v>
      </c>
      <c r="AB18" s="15">
        <f>HLOOKUP(REG_TRA_DEMANDS!AB$3,'BY-Demands'!$J$5:$AK$14,MATCH($E18,'BY-Demands'!$I$5:$I$14,0),FALSE)*HLOOKUP(REG_TRA_DEMANDS!$F18,[1]DEMANDS!$H$2:$CL$25,MATCH($E18,[1]DEMANDS!$F$2:$F$25,0),FALSE)/HLOOKUP(2018,[1]DEMANDS!$H$2:$CL$25,MATCH($E18,[1]DEMANDS!$F$2:$F$25,0),FALSE)</f>
        <v>0.67298574841716707</v>
      </c>
      <c r="AC18" s="15">
        <f>HLOOKUP(REG_TRA_DEMANDS!AC$3,'BY-Demands'!$J$5:$AK$14,MATCH($E18,'BY-Demands'!$I$5:$I$14,0),FALSE)*HLOOKUP(REG_TRA_DEMANDS!$F18,[1]DEMANDS!$H$2:$CL$25,MATCH($E18,[1]DEMANDS!$F$2:$F$25,0),FALSE)/HLOOKUP(2018,[1]DEMANDS!$H$2:$CL$25,MATCH($E18,[1]DEMANDS!$F$2:$F$25,0),FALSE)</f>
        <v>0.54901855659148224</v>
      </c>
      <c r="AD18" s="15">
        <f>HLOOKUP(REG_TRA_DEMANDS!AD$3,'BY-Demands'!$J$5:$AK$14,MATCH($E18,'BY-Demands'!$I$5:$I$14,0),FALSE)*HLOOKUP(REG_TRA_DEMANDS!$F18,[1]DEMANDS!$H$2:$CL$25,MATCH($E18,[1]DEMANDS!$F$2:$F$25,0),FALSE)/HLOOKUP(2018,[1]DEMANDS!$H$2:$CL$25,MATCH($E18,[1]DEMANDS!$F$2:$F$25,0),FALSE)</f>
        <v>0.59654821890058363</v>
      </c>
      <c r="AE18" s="15">
        <f>HLOOKUP(REG_TRA_DEMANDS!AE$3,'BY-Demands'!$J$5:$AK$14,MATCH($E18,'BY-Demands'!$I$5:$I$14,0),FALSE)*HLOOKUP(REG_TRA_DEMANDS!$F18,[1]DEMANDS!$H$2:$CL$25,MATCH($E18,[1]DEMANDS!$F$2:$F$25,0),FALSE)/HLOOKUP(2018,[1]DEMANDS!$H$2:$CL$25,MATCH($E18,[1]DEMANDS!$F$2:$F$25,0),FALSE)</f>
        <v>1.098640057933004</v>
      </c>
      <c r="AF18" s="15">
        <f>HLOOKUP(REG_TRA_DEMANDS!AF$3,'BY-Demands'!$J$5:$AK$14,MATCH($E18,'BY-Demands'!$I$5:$I$14,0),FALSE)*HLOOKUP(REG_TRA_DEMANDS!$F18,[1]DEMANDS!$H$2:$CL$25,MATCH($E18,[1]DEMANDS!$F$2:$F$25,0),FALSE)/HLOOKUP(2018,[1]DEMANDS!$H$2:$CL$25,MATCH($E18,[1]DEMANDS!$F$2:$F$25,0),FALSE)</f>
        <v>0.60421037582121384</v>
      </c>
    </row>
    <row r="19" spans="4:32" x14ac:dyDescent="0.2">
      <c r="D19" s="4" t="s">
        <v>85</v>
      </c>
      <c r="E19" s="4" t="str">
        <f>[1]DEMANDS!$F$18</f>
        <v>TRAPM</v>
      </c>
      <c r="F19" s="4">
        <v>2040</v>
      </c>
      <c r="G19" s="15">
        <f>HLOOKUP(REG_TRA_DEMANDS!G$3,'BY-Demands'!$J$5:$AK$14,MATCH($E19,'BY-Demands'!$I$5:$I$14,0),FALSE)*HLOOKUP(REG_TRA_DEMANDS!$F19,[1]DEMANDS!$H$2:$CL$25,MATCH($E19,[1]DEMANDS!$F$2:$F$25,0),FALSE)/HLOOKUP(2018,[1]DEMANDS!$H$2:$CL$25,MATCH($E19,[1]DEMANDS!$F$2:$F$25,0),FALSE)</f>
        <v>0.57976537413413898</v>
      </c>
      <c r="H19" s="15">
        <f>HLOOKUP(REG_TRA_DEMANDS!H$3,'BY-Demands'!$J$5:$AK$14,MATCH($E19,'BY-Demands'!$I$5:$I$14,0),FALSE)*HLOOKUP(REG_TRA_DEMANDS!$F19,[1]DEMANDS!$H$2:$CL$25,MATCH($E19,[1]DEMANDS!$F$2:$F$25,0),FALSE)/HLOOKUP(2018,[1]DEMANDS!$H$2:$CL$25,MATCH($E19,[1]DEMANDS!$F$2:$F$25,0),FALSE)</f>
        <v>10.152958081009642</v>
      </c>
      <c r="I19" s="15">
        <f>HLOOKUP(REG_TRA_DEMANDS!I$3,'BY-Demands'!$J$5:$AK$14,MATCH($E19,'BY-Demands'!$I$5:$I$14,0),FALSE)*HLOOKUP(REG_TRA_DEMANDS!$F19,[1]DEMANDS!$H$2:$CL$25,MATCH($E19,[1]DEMANDS!$F$2:$F$25,0),FALSE)/HLOOKUP(2018,[1]DEMANDS!$H$2:$CL$25,MATCH($E19,[1]DEMANDS!$F$2:$F$25,0),FALSE)</f>
        <v>2.0674653264739038</v>
      </c>
      <c r="J19" s="15">
        <f>HLOOKUP(REG_TRA_DEMANDS!J$3,'BY-Demands'!$J$5:$AK$14,MATCH($E19,'BY-Demands'!$I$5:$I$14,0),FALSE)*HLOOKUP(REG_TRA_DEMANDS!$F19,[1]DEMANDS!$H$2:$CL$25,MATCH($E19,[1]DEMANDS!$F$2:$F$25,0),FALSE)/HLOOKUP(2018,[1]DEMANDS!$H$2:$CL$25,MATCH($E19,[1]DEMANDS!$F$2:$F$25,0),FALSE)</f>
        <v>0.98187944986683307</v>
      </c>
      <c r="K19" s="15">
        <f>HLOOKUP(REG_TRA_DEMANDS!K$3,'BY-Demands'!$J$5:$AK$14,MATCH($E19,'BY-Demands'!$I$5:$I$14,0),FALSE)*HLOOKUP(REG_TRA_DEMANDS!$F19,[1]DEMANDS!$H$2:$CL$25,MATCH($E19,[1]DEMANDS!$F$2:$F$25,0),FALSE)/HLOOKUP(2018,[1]DEMANDS!$H$2:$CL$25,MATCH($E19,[1]DEMANDS!$F$2:$F$25,0),FALSE)</f>
        <v>0.73873189011213214</v>
      </c>
      <c r="L19" s="15">
        <f>HLOOKUP(REG_TRA_DEMANDS!L$3,'BY-Demands'!$J$5:$AK$14,MATCH($E19,'BY-Demands'!$I$5:$I$14,0),FALSE)*HLOOKUP(REG_TRA_DEMANDS!$F19,[1]DEMANDS!$H$2:$CL$25,MATCH($E19,[1]DEMANDS!$F$2:$F$25,0),FALSE)/HLOOKUP(2018,[1]DEMANDS!$H$2:$CL$25,MATCH($E19,[1]DEMANDS!$F$2:$F$25,0),FALSE)</f>
        <v>0.38059086516208773</v>
      </c>
      <c r="M19" s="15">
        <f>HLOOKUP(REG_TRA_DEMANDS!M$3,'BY-Demands'!$J$5:$AK$14,MATCH($E19,'BY-Demands'!$I$5:$I$14,0),FALSE)*HLOOKUP(REG_TRA_DEMANDS!$F19,[1]DEMANDS!$H$2:$CL$25,MATCH($E19,[1]DEMANDS!$F$2:$F$25,0),FALSE)/HLOOKUP(2018,[1]DEMANDS!$H$2:$CL$25,MATCH($E19,[1]DEMANDS!$F$2:$F$25,0),FALSE)</f>
        <v>1.0251413640699758</v>
      </c>
      <c r="N19" s="15">
        <f>HLOOKUP(REG_TRA_DEMANDS!N$3,'BY-Demands'!$J$5:$AK$14,MATCH($E19,'BY-Demands'!$I$5:$I$14,0),FALSE)*HLOOKUP(REG_TRA_DEMANDS!$F19,[1]DEMANDS!$H$2:$CL$25,MATCH($E19,[1]DEMANDS!$F$2:$F$25,0),FALSE)/HLOOKUP(2018,[1]DEMANDS!$H$2:$CL$25,MATCH($E19,[1]DEMANDS!$F$2:$F$25,0),FALSE)</f>
        <v>1.7797625891442468</v>
      </c>
      <c r="O19" s="15">
        <f>HLOOKUP(REG_TRA_DEMANDS!O$3,'BY-Demands'!$J$5:$AK$14,MATCH($E19,'BY-Demands'!$I$5:$I$14,0),FALSE)*HLOOKUP(REG_TRA_DEMANDS!$F19,[1]DEMANDS!$H$2:$CL$25,MATCH($E19,[1]DEMANDS!$F$2:$F$25,0),FALSE)/HLOOKUP(2018,[1]DEMANDS!$H$2:$CL$25,MATCH($E19,[1]DEMANDS!$F$2:$F$25,0),FALSE)</f>
        <v>0.75424686856771239</v>
      </c>
      <c r="P19" s="15">
        <f>HLOOKUP(REG_TRA_DEMANDS!P$3,'BY-Demands'!$J$5:$AK$14,MATCH($E19,'BY-Demands'!$I$5:$I$14,0),FALSE)*HLOOKUP(REG_TRA_DEMANDS!$F19,[1]DEMANDS!$H$2:$CL$25,MATCH($E19,[1]DEMANDS!$F$2:$F$25,0),FALSE)/HLOOKUP(2018,[1]DEMANDS!$H$2:$CL$25,MATCH($E19,[1]DEMANDS!$F$2:$F$25,0),FALSE)</f>
        <v>0.85142961425861197</v>
      </c>
      <c r="Q19" s="15">
        <f>HLOOKUP(REG_TRA_DEMANDS!Q$3,'BY-Demands'!$J$5:$AK$14,MATCH($E19,'BY-Demands'!$I$5:$I$14,0),FALSE)*HLOOKUP(REG_TRA_DEMANDS!$F19,[1]DEMANDS!$H$2:$CL$25,MATCH($E19,[1]DEMANDS!$F$2:$F$25,0),FALSE)/HLOOKUP(2018,[1]DEMANDS!$H$2:$CL$25,MATCH($E19,[1]DEMANDS!$F$2:$F$25,0),FALSE)</f>
        <v>1.5100326953558814</v>
      </c>
      <c r="R19" s="15">
        <f>HLOOKUP(REG_TRA_DEMANDS!R$3,'BY-Demands'!$J$5:$AK$14,MATCH($E19,'BY-Demands'!$I$5:$I$14,0),FALSE)*HLOOKUP(REG_TRA_DEMANDS!$F19,[1]DEMANDS!$H$2:$CL$25,MATCH($E19,[1]DEMANDS!$F$2:$F$25,0),FALSE)/HLOOKUP(2018,[1]DEMANDS!$H$2:$CL$25,MATCH($E19,[1]DEMANDS!$F$2:$F$25,0),FALSE)</f>
        <v>1.2813962902076883</v>
      </c>
      <c r="S19" s="15">
        <f>HLOOKUP(REG_TRA_DEMANDS!S$3,'BY-Demands'!$J$5:$AK$14,MATCH($E19,'BY-Demands'!$I$5:$I$14,0),FALSE)*HLOOKUP(REG_TRA_DEMANDS!$F19,[1]DEMANDS!$H$2:$CL$25,MATCH($E19,[1]DEMANDS!$F$2:$F$25,0),FALSE)/HLOOKUP(2018,[1]DEMANDS!$H$2:$CL$25,MATCH($E19,[1]DEMANDS!$F$2:$F$25,0),FALSE)</f>
        <v>1.1621626882965059</v>
      </c>
      <c r="T19" s="15">
        <f>HLOOKUP(REG_TRA_DEMANDS!T$3,'BY-Demands'!$J$5:$AK$14,MATCH($E19,'BY-Demands'!$I$5:$I$14,0),FALSE)*HLOOKUP(REG_TRA_DEMANDS!$F19,[1]DEMANDS!$H$2:$CL$25,MATCH($E19,[1]DEMANDS!$F$2:$F$25,0),FALSE)/HLOOKUP(2018,[1]DEMANDS!$H$2:$CL$25,MATCH($E19,[1]DEMANDS!$F$2:$F$25,0),FALSE)</f>
        <v>4.6966641261392423</v>
      </c>
      <c r="U19" s="15">
        <f>HLOOKUP(REG_TRA_DEMANDS!U$3,'BY-Demands'!$J$5:$AK$14,MATCH($E19,'BY-Demands'!$I$5:$I$14,0),FALSE)*HLOOKUP(REG_TRA_DEMANDS!$F19,[1]DEMANDS!$H$2:$CL$25,MATCH($E19,[1]DEMANDS!$F$2:$F$25,0),FALSE)/HLOOKUP(2018,[1]DEMANDS!$H$2:$CL$25,MATCH($E19,[1]DEMANDS!$F$2:$F$25,0),FALSE)</f>
        <v>1.5372169056241298</v>
      </c>
      <c r="V19" s="15">
        <f>HLOOKUP(REG_TRA_DEMANDS!V$3,'BY-Demands'!$J$5:$AK$14,MATCH($E19,'BY-Demands'!$I$5:$I$14,0),FALSE)*HLOOKUP(REG_TRA_DEMANDS!$F19,[1]DEMANDS!$H$2:$CL$25,MATCH($E19,[1]DEMANDS!$F$2:$F$25,0),FALSE)/HLOOKUP(2018,[1]DEMANDS!$H$2:$CL$25,MATCH($E19,[1]DEMANDS!$F$2:$F$25,0),FALSE)</f>
        <v>1.7313017923769065</v>
      </c>
      <c r="W19" s="15">
        <f>HLOOKUP(REG_TRA_DEMANDS!W$3,'BY-Demands'!$J$5:$AK$14,MATCH($E19,'BY-Demands'!$I$5:$I$14,0),FALSE)*HLOOKUP(REG_TRA_DEMANDS!$F19,[1]DEMANDS!$H$2:$CL$25,MATCH($E19,[1]DEMANDS!$F$2:$F$25,0),FALSE)/HLOOKUP(2018,[1]DEMANDS!$H$2:$CL$25,MATCH($E19,[1]DEMANDS!$F$2:$F$25,0),FALSE)</f>
        <v>1.6791576070579801</v>
      </c>
      <c r="X19" s="15">
        <f>HLOOKUP(REG_TRA_DEMANDS!X$3,'BY-Demands'!$J$5:$AK$14,MATCH($E19,'BY-Demands'!$I$5:$I$14,0),FALSE)*HLOOKUP(REG_TRA_DEMANDS!$F19,[1]DEMANDS!$H$2:$CL$25,MATCH($E19,[1]DEMANDS!$F$2:$F$25,0),FALSE)/HLOOKUP(2018,[1]DEMANDS!$H$2:$CL$25,MATCH($E19,[1]DEMANDS!$F$2:$F$25,0),FALSE)</f>
        <v>1.0593419400970638</v>
      </c>
      <c r="Y19" s="15">
        <f>HLOOKUP(REG_TRA_DEMANDS!Y$3,'BY-Demands'!$J$5:$AK$14,MATCH($E19,'BY-Demands'!$I$5:$I$14,0),FALSE)*HLOOKUP(REG_TRA_DEMANDS!$F19,[1]DEMANDS!$H$2:$CL$25,MATCH($E19,[1]DEMANDS!$F$2:$F$25,0),FALSE)/HLOOKUP(2018,[1]DEMANDS!$H$2:$CL$25,MATCH($E19,[1]DEMANDS!$F$2:$F$25,0),FALSE)</f>
        <v>2.371802850096409</v>
      </c>
      <c r="Z19" s="15">
        <f>HLOOKUP(REG_TRA_DEMANDS!Z$3,'BY-Demands'!$J$5:$AK$14,MATCH($E19,'BY-Demands'!$I$5:$I$14,0),FALSE)*HLOOKUP(REG_TRA_DEMANDS!$F19,[1]DEMANDS!$H$2:$CL$25,MATCH($E19,[1]DEMANDS!$F$2:$F$25,0),FALSE)/HLOOKUP(2018,[1]DEMANDS!$H$2:$CL$25,MATCH($E19,[1]DEMANDS!$F$2:$F$25,0),FALSE)</f>
        <v>0.31085371595013334</v>
      </c>
      <c r="AA19" s="15">
        <f>HLOOKUP(REG_TRA_DEMANDS!AA$3,'BY-Demands'!$J$5:$AK$14,MATCH($E19,'BY-Demands'!$I$5:$I$14,0),FALSE)*HLOOKUP(REG_TRA_DEMANDS!$F19,[1]DEMANDS!$H$2:$CL$25,MATCH($E19,[1]DEMANDS!$F$2:$F$25,0),FALSE)/HLOOKUP(2018,[1]DEMANDS!$H$2:$CL$25,MATCH($E19,[1]DEMANDS!$F$2:$F$25,0),FALSE)</f>
        <v>1.313577887038947</v>
      </c>
      <c r="AB19" s="15">
        <f>HLOOKUP(REG_TRA_DEMANDS!AB$3,'BY-Demands'!$J$5:$AK$14,MATCH($E19,'BY-Demands'!$I$5:$I$14,0),FALSE)*HLOOKUP(REG_TRA_DEMANDS!$F19,[1]DEMANDS!$H$2:$CL$25,MATCH($E19,[1]DEMANDS!$F$2:$F$25,0),FALSE)/HLOOKUP(2018,[1]DEMANDS!$H$2:$CL$25,MATCH($E19,[1]DEMANDS!$F$2:$F$25,0),FALSE)</f>
        <v>0.70727083300229476</v>
      </c>
      <c r="AC19" s="15">
        <f>HLOOKUP(REG_TRA_DEMANDS!AC$3,'BY-Demands'!$J$5:$AK$14,MATCH($E19,'BY-Demands'!$I$5:$I$14,0),FALSE)*HLOOKUP(REG_TRA_DEMANDS!$F19,[1]DEMANDS!$H$2:$CL$25,MATCH($E19,[1]DEMANDS!$F$2:$F$25,0),FALSE)/HLOOKUP(2018,[1]DEMANDS!$H$2:$CL$25,MATCH($E19,[1]DEMANDS!$F$2:$F$25,0),FALSE)</f>
        <v>0.5769881647084667</v>
      </c>
      <c r="AD19" s="15">
        <f>HLOOKUP(REG_TRA_DEMANDS!AD$3,'BY-Demands'!$J$5:$AK$14,MATCH($E19,'BY-Demands'!$I$5:$I$14,0),FALSE)*HLOOKUP(REG_TRA_DEMANDS!$F19,[1]DEMANDS!$H$2:$CL$25,MATCH($E19,[1]DEMANDS!$F$2:$F$25,0),FALSE)/HLOOKUP(2018,[1]DEMANDS!$H$2:$CL$25,MATCH($E19,[1]DEMANDS!$F$2:$F$25,0),FALSE)</f>
        <v>0.62693921334915503</v>
      </c>
      <c r="AE19" s="15">
        <f>HLOOKUP(REG_TRA_DEMANDS!AE$3,'BY-Demands'!$J$5:$AK$14,MATCH($E19,'BY-Demands'!$I$5:$I$14,0),FALSE)*HLOOKUP(REG_TRA_DEMANDS!$F19,[1]DEMANDS!$H$2:$CL$25,MATCH($E19,[1]DEMANDS!$F$2:$F$25,0),FALSE)/HLOOKUP(2018,[1]DEMANDS!$H$2:$CL$25,MATCH($E19,[1]DEMANDS!$F$2:$F$25,0),FALSE)</f>
        <v>1.154609991031043</v>
      </c>
      <c r="AF19" s="15">
        <f>HLOOKUP(REG_TRA_DEMANDS!AF$3,'BY-Demands'!$J$5:$AK$14,MATCH($E19,'BY-Demands'!$I$5:$I$14,0),FALSE)*HLOOKUP(REG_TRA_DEMANDS!$F19,[1]DEMANDS!$H$2:$CL$25,MATCH($E19,[1]DEMANDS!$F$2:$F$25,0),FALSE)/HLOOKUP(2018,[1]DEMANDS!$H$2:$CL$25,MATCH($E19,[1]DEMANDS!$F$2:$F$25,0),FALSE)</f>
        <v>0.63499171686887168</v>
      </c>
    </row>
    <row r="20" spans="4:32" x14ac:dyDescent="0.2">
      <c r="D20" s="4" t="s">
        <v>85</v>
      </c>
      <c r="E20" s="4" t="str">
        <f>[1]DEMANDS!$F$18</f>
        <v>TRAPM</v>
      </c>
      <c r="F20" s="4">
        <v>2045</v>
      </c>
      <c r="G20" s="15">
        <f>HLOOKUP(REG_TRA_DEMANDS!G$3,'BY-Demands'!$J$5:$AK$14,MATCH($E20,'BY-Demands'!$I$5:$I$14,0),FALSE)*HLOOKUP(REG_TRA_DEMANDS!$F20,[1]DEMANDS!$H$2:$CL$25,MATCH($E20,[1]DEMANDS!$F$2:$F$25,0),FALSE)/HLOOKUP(2018,[1]DEMANDS!$H$2:$CL$25,MATCH($E20,[1]DEMANDS!$F$2:$F$25,0),FALSE)</f>
        <v>0.61884590360531533</v>
      </c>
      <c r="H20" s="15">
        <f>HLOOKUP(REG_TRA_DEMANDS!H$3,'BY-Demands'!$J$5:$AK$14,MATCH($E20,'BY-Demands'!$I$5:$I$14,0),FALSE)*HLOOKUP(REG_TRA_DEMANDS!$F20,[1]DEMANDS!$H$2:$CL$25,MATCH($E20,[1]DEMANDS!$F$2:$F$25,0),FALSE)/HLOOKUP(2018,[1]DEMANDS!$H$2:$CL$25,MATCH($E20,[1]DEMANDS!$F$2:$F$25,0),FALSE)</f>
        <v>10.837343515543566</v>
      </c>
      <c r="I20" s="15">
        <f>HLOOKUP(REG_TRA_DEMANDS!I$3,'BY-Demands'!$J$5:$AK$14,MATCH($E20,'BY-Demands'!$I$5:$I$14,0),FALSE)*HLOOKUP(REG_TRA_DEMANDS!$F20,[1]DEMANDS!$H$2:$CL$25,MATCH($E20,[1]DEMANDS!$F$2:$F$25,0),FALSE)/HLOOKUP(2018,[1]DEMANDS!$H$2:$CL$25,MATCH($E20,[1]DEMANDS!$F$2:$F$25,0),FALSE)</f>
        <v>2.2068279776887465</v>
      </c>
      <c r="J20" s="15">
        <f>HLOOKUP(REG_TRA_DEMANDS!J$3,'BY-Demands'!$J$5:$AK$14,MATCH($E20,'BY-Demands'!$I$5:$I$14,0),FALSE)*HLOOKUP(REG_TRA_DEMANDS!$F20,[1]DEMANDS!$H$2:$CL$25,MATCH($E20,[1]DEMANDS!$F$2:$F$25,0),FALSE)/HLOOKUP(2018,[1]DEMANDS!$H$2:$CL$25,MATCH($E20,[1]DEMANDS!$F$2:$F$25,0),FALSE)</f>
        <v>1.0480654804399265</v>
      </c>
      <c r="K20" s="15">
        <f>HLOOKUP(REG_TRA_DEMANDS!K$3,'BY-Demands'!$J$5:$AK$14,MATCH($E20,'BY-Demands'!$I$5:$I$14,0),FALSE)*HLOOKUP(REG_TRA_DEMANDS!$F20,[1]DEMANDS!$H$2:$CL$25,MATCH($E20,[1]DEMANDS!$F$2:$F$25,0),FALSE)/HLOOKUP(2018,[1]DEMANDS!$H$2:$CL$25,MATCH($E20,[1]DEMANDS!$F$2:$F$25,0),FALSE)</f>
        <v>0.78852795364204087</v>
      </c>
      <c r="L20" s="15">
        <f>HLOOKUP(REG_TRA_DEMANDS!L$3,'BY-Demands'!$J$5:$AK$14,MATCH($E20,'BY-Demands'!$I$5:$I$14,0),FALSE)*HLOOKUP(REG_TRA_DEMANDS!$F20,[1]DEMANDS!$H$2:$CL$25,MATCH($E20,[1]DEMANDS!$F$2:$F$25,0),FALSE)/HLOOKUP(2018,[1]DEMANDS!$H$2:$CL$25,MATCH($E20,[1]DEMANDS!$F$2:$F$25,0),FALSE)</f>
        <v>0.40624554063255858</v>
      </c>
      <c r="M20" s="15">
        <f>HLOOKUP(REG_TRA_DEMANDS!M$3,'BY-Demands'!$J$5:$AK$14,MATCH($E20,'BY-Demands'!$I$5:$I$14,0),FALSE)*HLOOKUP(REG_TRA_DEMANDS!$F20,[1]DEMANDS!$H$2:$CL$25,MATCH($E20,[1]DEMANDS!$F$2:$F$25,0),FALSE)/HLOOKUP(2018,[1]DEMANDS!$H$2:$CL$25,MATCH($E20,[1]DEMANDS!$F$2:$F$25,0),FALSE)</f>
        <v>1.0942435717526811</v>
      </c>
      <c r="N20" s="15">
        <f>HLOOKUP(REG_TRA_DEMANDS!N$3,'BY-Demands'!$J$5:$AK$14,MATCH($E20,'BY-Demands'!$I$5:$I$14,0),FALSE)*HLOOKUP(REG_TRA_DEMANDS!$F20,[1]DEMANDS!$H$2:$CL$25,MATCH($E20,[1]DEMANDS!$F$2:$F$25,0),FALSE)/HLOOKUP(2018,[1]DEMANDS!$H$2:$CL$25,MATCH($E20,[1]DEMANDS!$F$2:$F$25,0),FALSE)</f>
        <v>1.8997319205666787</v>
      </c>
      <c r="O20" s="15">
        <f>HLOOKUP(REG_TRA_DEMANDS!O$3,'BY-Demands'!$J$5:$AK$14,MATCH($E20,'BY-Demands'!$I$5:$I$14,0),FALSE)*HLOOKUP(REG_TRA_DEMANDS!$F20,[1]DEMANDS!$H$2:$CL$25,MATCH($E20,[1]DEMANDS!$F$2:$F$25,0),FALSE)/HLOOKUP(2018,[1]DEMANDS!$H$2:$CL$25,MATCH($E20,[1]DEMANDS!$F$2:$F$25,0),FALSE)</f>
        <v>0.80508875787444267</v>
      </c>
      <c r="P20" s="15">
        <f>HLOOKUP(REG_TRA_DEMANDS!P$3,'BY-Demands'!$J$5:$AK$14,MATCH($E20,'BY-Demands'!$I$5:$I$14,0),FALSE)*HLOOKUP(REG_TRA_DEMANDS!$F20,[1]DEMANDS!$H$2:$CL$25,MATCH($E20,[1]DEMANDS!$F$2:$F$25,0),FALSE)/HLOOKUP(2018,[1]DEMANDS!$H$2:$CL$25,MATCH($E20,[1]DEMANDS!$F$2:$F$25,0),FALSE)</f>
        <v>0.90882234865976541</v>
      </c>
      <c r="Q20" s="15">
        <f>HLOOKUP(REG_TRA_DEMANDS!Q$3,'BY-Demands'!$J$5:$AK$14,MATCH($E20,'BY-Demands'!$I$5:$I$14,0),FALSE)*HLOOKUP(REG_TRA_DEMANDS!$F20,[1]DEMANDS!$H$2:$CL$25,MATCH($E20,[1]DEMANDS!$F$2:$F$25,0),FALSE)/HLOOKUP(2018,[1]DEMANDS!$H$2:$CL$25,MATCH($E20,[1]DEMANDS!$F$2:$F$25,0),FALSE)</f>
        <v>1.6118202112823528</v>
      </c>
      <c r="R20" s="15">
        <f>HLOOKUP(REG_TRA_DEMANDS!R$3,'BY-Demands'!$J$5:$AK$14,MATCH($E20,'BY-Demands'!$I$5:$I$14,0),FALSE)*HLOOKUP(REG_TRA_DEMANDS!$F20,[1]DEMANDS!$H$2:$CL$25,MATCH($E20,[1]DEMANDS!$F$2:$F$25,0),FALSE)/HLOOKUP(2018,[1]DEMANDS!$H$2:$CL$25,MATCH($E20,[1]DEMANDS!$F$2:$F$25,0),FALSE)</f>
        <v>1.3677719996203228</v>
      </c>
      <c r="S20" s="15">
        <f>HLOOKUP(REG_TRA_DEMANDS!S$3,'BY-Demands'!$J$5:$AK$14,MATCH($E20,'BY-Demands'!$I$5:$I$14,0),FALSE)*HLOOKUP(REG_TRA_DEMANDS!$F20,[1]DEMANDS!$H$2:$CL$25,MATCH($E20,[1]DEMANDS!$F$2:$F$25,0),FALSE)/HLOOKUP(2018,[1]DEMANDS!$H$2:$CL$25,MATCH($E20,[1]DEMANDS!$F$2:$F$25,0),FALSE)</f>
        <v>1.2405011597136777</v>
      </c>
      <c r="T20" s="15">
        <f>HLOOKUP(REG_TRA_DEMANDS!T$3,'BY-Demands'!$J$5:$AK$14,MATCH($E20,'BY-Demands'!$I$5:$I$14,0),FALSE)*HLOOKUP(REG_TRA_DEMANDS!$F20,[1]DEMANDS!$H$2:$CL$25,MATCH($E20,[1]DEMANDS!$F$2:$F$25,0),FALSE)/HLOOKUP(2018,[1]DEMANDS!$H$2:$CL$25,MATCH($E20,[1]DEMANDS!$F$2:$F$25,0),FALSE)</f>
        <v>5.0132544728323767</v>
      </c>
      <c r="U20" s="15">
        <f>HLOOKUP(REG_TRA_DEMANDS!U$3,'BY-Demands'!$J$5:$AK$14,MATCH($E20,'BY-Demands'!$I$5:$I$14,0),FALSE)*HLOOKUP(REG_TRA_DEMANDS!$F20,[1]DEMANDS!$H$2:$CL$25,MATCH($E20,[1]DEMANDS!$F$2:$F$25,0),FALSE)/HLOOKUP(2018,[1]DEMANDS!$H$2:$CL$25,MATCH($E20,[1]DEMANDS!$F$2:$F$25,0),FALSE)</f>
        <v>1.6408368409704837</v>
      </c>
      <c r="V20" s="15">
        <f>HLOOKUP(REG_TRA_DEMANDS!V$3,'BY-Demands'!$J$5:$AK$14,MATCH($E20,'BY-Demands'!$I$5:$I$14,0),FALSE)*HLOOKUP(REG_TRA_DEMANDS!$F20,[1]DEMANDS!$H$2:$CL$25,MATCH($E20,[1]DEMANDS!$F$2:$F$25,0),FALSE)/HLOOKUP(2018,[1]DEMANDS!$H$2:$CL$25,MATCH($E20,[1]DEMANDS!$F$2:$F$25,0),FALSE)</f>
        <v>1.848004503057989</v>
      </c>
      <c r="W20" s="15">
        <f>HLOOKUP(REG_TRA_DEMANDS!W$3,'BY-Demands'!$J$5:$AK$14,MATCH($E20,'BY-Demands'!$I$5:$I$14,0),FALSE)*HLOOKUP(REG_TRA_DEMANDS!$F20,[1]DEMANDS!$H$2:$CL$25,MATCH($E20,[1]DEMANDS!$F$2:$F$25,0),FALSE)/HLOOKUP(2018,[1]DEMANDS!$H$2:$CL$25,MATCH($E20,[1]DEMANDS!$F$2:$F$25,0),FALSE)</f>
        <v>1.7923454090155981</v>
      </c>
      <c r="X20" s="15">
        <f>HLOOKUP(REG_TRA_DEMANDS!X$3,'BY-Demands'!$J$5:$AK$14,MATCH($E20,'BY-Demands'!$I$5:$I$14,0),FALSE)*HLOOKUP(REG_TRA_DEMANDS!$F20,[1]DEMANDS!$H$2:$CL$25,MATCH($E20,[1]DEMANDS!$F$2:$F$25,0),FALSE)/HLOOKUP(2018,[1]DEMANDS!$H$2:$CL$25,MATCH($E20,[1]DEMANDS!$F$2:$F$25,0),FALSE)</f>
        <v>1.1307495228142026</v>
      </c>
      <c r="Y20" s="15">
        <f>HLOOKUP(REG_TRA_DEMANDS!Y$3,'BY-Demands'!$J$5:$AK$14,MATCH($E20,'BY-Demands'!$I$5:$I$14,0),FALSE)*HLOOKUP(REG_TRA_DEMANDS!$F20,[1]DEMANDS!$H$2:$CL$25,MATCH($E20,[1]DEMANDS!$F$2:$F$25,0),FALSE)/HLOOKUP(2018,[1]DEMANDS!$H$2:$CL$25,MATCH($E20,[1]DEMANDS!$F$2:$F$25,0),FALSE)</f>
        <v>2.5316801303176439</v>
      </c>
      <c r="Z20" s="15">
        <f>HLOOKUP(REG_TRA_DEMANDS!Z$3,'BY-Demands'!$J$5:$AK$14,MATCH($E20,'BY-Demands'!$I$5:$I$14,0),FALSE)*HLOOKUP(REG_TRA_DEMANDS!$F20,[1]DEMANDS!$H$2:$CL$25,MATCH($E20,[1]DEMANDS!$F$2:$F$25,0),FALSE)/HLOOKUP(2018,[1]DEMANDS!$H$2:$CL$25,MATCH($E20,[1]DEMANDS!$F$2:$F$25,0),FALSE)</f>
        <v>0.33180758513481345</v>
      </c>
      <c r="AA20" s="15">
        <f>HLOOKUP(REG_TRA_DEMANDS!AA$3,'BY-Demands'!$J$5:$AK$14,MATCH($E20,'BY-Demands'!$I$5:$I$14,0),FALSE)*HLOOKUP(REG_TRA_DEMANDS!$F20,[1]DEMANDS!$H$2:$CL$25,MATCH($E20,[1]DEMANDS!$F$2:$F$25,0),FALSE)/HLOOKUP(2018,[1]DEMANDS!$H$2:$CL$25,MATCH($E20,[1]DEMANDS!$F$2:$F$25,0),FALSE)</f>
        <v>1.4021228771632341</v>
      </c>
      <c r="AB20" s="15">
        <f>HLOOKUP(REG_TRA_DEMANDS!AB$3,'BY-Demands'!$J$5:$AK$14,MATCH($E20,'BY-Demands'!$I$5:$I$14,0),FALSE)*HLOOKUP(REG_TRA_DEMANDS!$F20,[1]DEMANDS!$H$2:$CL$25,MATCH($E20,[1]DEMANDS!$F$2:$F$25,0),FALSE)/HLOOKUP(2018,[1]DEMANDS!$H$2:$CL$25,MATCH($E20,[1]DEMANDS!$F$2:$F$25,0),FALSE)</f>
        <v>0.75494618559562587</v>
      </c>
      <c r="AC20" s="15">
        <f>HLOOKUP(REG_TRA_DEMANDS!AC$3,'BY-Demands'!$J$5:$AK$14,MATCH($E20,'BY-Demands'!$I$5:$I$14,0),FALSE)*HLOOKUP(REG_TRA_DEMANDS!$F20,[1]DEMANDS!$H$2:$CL$25,MATCH($E20,[1]DEMANDS!$F$2:$F$25,0),FALSE)/HLOOKUP(2018,[1]DEMANDS!$H$2:$CL$25,MATCH($E20,[1]DEMANDS!$F$2:$F$25,0),FALSE)</f>
        <v>0.61588148945916499</v>
      </c>
      <c r="AD20" s="15">
        <f>HLOOKUP(REG_TRA_DEMANDS!AD$3,'BY-Demands'!$J$5:$AK$14,MATCH($E20,'BY-Demands'!$I$5:$I$14,0),FALSE)*HLOOKUP(REG_TRA_DEMANDS!$F20,[1]DEMANDS!$H$2:$CL$25,MATCH($E20,[1]DEMANDS!$F$2:$F$25,0),FALSE)/HLOOKUP(2018,[1]DEMANDS!$H$2:$CL$25,MATCH($E20,[1]DEMANDS!$F$2:$F$25,0),FALSE)</f>
        <v>0.66919961298153963</v>
      </c>
      <c r="AE20" s="15">
        <f>HLOOKUP(REG_TRA_DEMANDS!AE$3,'BY-Demands'!$J$5:$AK$14,MATCH($E20,'BY-Demands'!$I$5:$I$14,0),FALSE)*HLOOKUP(REG_TRA_DEMANDS!$F20,[1]DEMANDS!$H$2:$CL$25,MATCH($E20,[1]DEMANDS!$F$2:$F$25,0),FALSE)/HLOOKUP(2018,[1]DEMANDS!$H$2:$CL$25,MATCH($E20,[1]DEMANDS!$F$2:$F$25,0),FALSE)</f>
        <v>1.2324393540722434</v>
      </c>
      <c r="AF20" s="15">
        <f>HLOOKUP(REG_TRA_DEMANDS!AF$3,'BY-Demands'!$J$5:$AK$14,MATCH($E20,'BY-Demands'!$I$5:$I$14,0),FALSE)*HLOOKUP(REG_TRA_DEMANDS!$F20,[1]DEMANDS!$H$2:$CL$25,MATCH($E20,[1]DEMANDS!$F$2:$F$25,0),FALSE)/HLOOKUP(2018,[1]DEMANDS!$H$2:$CL$25,MATCH($E20,[1]DEMANDS!$F$2:$F$25,0),FALSE)</f>
        <v>0.67779491556301308</v>
      </c>
    </row>
    <row r="21" spans="4:32" x14ac:dyDescent="0.2">
      <c r="D21" s="4" t="s">
        <v>85</v>
      </c>
      <c r="E21" s="4" t="str">
        <f>[1]DEMANDS!$F$18</f>
        <v>TRAPM</v>
      </c>
      <c r="F21" s="4">
        <v>2050</v>
      </c>
      <c r="G21" s="15">
        <f>HLOOKUP(REG_TRA_DEMANDS!G$3,'BY-Demands'!$J$5:$AK$14,MATCH($E21,'BY-Demands'!$I$5:$I$14,0),FALSE)*HLOOKUP(REG_TRA_DEMANDS!$F21,[1]DEMANDS!$H$2:$CL$25,MATCH($E21,[1]DEMANDS!$F$2:$F$25,0),FALSE)/HLOOKUP(2018,[1]DEMANDS!$H$2:$CL$25,MATCH($E21,[1]DEMANDS!$F$2:$F$25,0),FALSE)</f>
        <v>0.65323724566624852</v>
      </c>
      <c r="H21" s="15">
        <f>HLOOKUP(REG_TRA_DEMANDS!H$3,'BY-Demands'!$J$5:$AK$14,MATCH($E21,'BY-Demands'!$I$5:$I$14,0),FALSE)*HLOOKUP(REG_TRA_DEMANDS!$F21,[1]DEMANDS!$H$2:$CL$25,MATCH($E21,[1]DEMANDS!$F$2:$F$25,0),FALSE)/HLOOKUP(2018,[1]DEMANDS!$H$2:$CL$25,MATCH($E21,[1]DEMANDS!$F$2:$F$25,0),FALSE)</f>
        <v>11.439611035944896</v>
      </c>
      <c r="I21" s="15">
        <f>HLOOKUP(REG_TRA_DEMANDS!I$3,'BY-Demands'!$J$5:$AK$14,MATCH($E21,'BY-Demands'!$I$5:$I$14,0),FALSE)*HLOOKUP(REG_TRA_DEMANDS!$F21,[1]DEMANDS!$H$2:$CL$25,MATCH($E21,[1]DEMANDS!$F$2:$F$25,0),FALSE)/HLOOKUP(2018,[1]DEMANDS!$H$2:$CL$25,MATCH($E21,[1]DEMANDS!$F$2:$F$25,0),FALSE)</f>
        <v>2.3294688086422553</v>
      </c>
      <c r="J21" s="15">
        <f>HLOOKUP(REG_TRA_DEMANDS!J$3,'BY-Demands'!$J$5:$AK$14,MATCH($E21,'BY-Demands'!$I$5:$I$14,0),FALSE)*HLOOKUP(REG_TRA_DEMANDS!$F21,[1]DEMANDS!$H$2:$CL$25,MATCH($E21,[1]DEMANDS!$F$2:$F$25,0),FALSE)/HLOOKUP(2018,[1]DEMANDS!$H$2:$CL$25,MATCH($E21,[1]DEMANDS!$F$2:$F$25,0),FALSE)</f>
        <v>1.1063099937025596</v>
      </c>
      <c r="K21" s="15">
        <f>HLOOKUP(REG_TRA_DEMANDS!K$3,'BY-Demands'!$J$5:$AK$14,MATCH($E21,'BY-Demands'!$I$5:$I$14,0),FALSE)*HLOOKUP(REG_TRA_DEMANDS!$F21,[1]DEMANDS!$H$2:$CL$25,MATCH($E21,[1]DEMANDS!$F$2:$F$25,0),FALSE)/HLOOKUP(2018,[1]DEMANDS!$H$2:$CL$25,MATCH($E21,[1]DEMANDS!$F$2:$F$25,0),FALSE)</f>
        <v>0.83234909622426057</v>
      </c>
      <c r="L21" s="15">
        <f>HLOOKUP(REG_TRA_DEMANDS!L$3,'BY-Demands'!$J$5:$AK$14,MATCH($E21,'BY-Demands'!$I$5:$I$14,0),FALSE)*HLOOKUP(REG_TRA_DEMANDS!$F21,[1]DEMANDS!$H$2:$CL$25,MATCH($E21,[1]DEMANDS!$F$2:$F$25,0),FALSE)/HLOOKUP(2018,[1]DEMANDS!$H$2:$CL$25,MATCH($E21,[1]DEMANDS!$F$2:$F$25,0),FALSE)</f>
        <v>0.42882196760287206</v>
      </c>
      <c r="M21" s="15">
        <f>HLOOKUP(REG_TRA_DEMANDS!M$3,'BY-Demands'!$J$5:$AK$14,MATCH($E21,'BY-Demands'!$I$5:$I$14,0),FALSE)*HLOOKUP(REG_TRA_DEMANDS!$F21,[1]DEMANDS!$H$2:$CL$25,MATCH($E21,[1]DEMANDS!$F$2:$F$25,0),FALSE)/HLOOKUP(2018,[1]DEMANDS!$H$2:$CL$25,MATCH($E21,[1]DEMANDS!$F$2:$F$25,0),FALSE)</f>
        <v>1.1550543564001703</v>
      </c>
      <c r="N21" s="15">
        <f>HLOOKUP(REG_TRA_DEMANDS!N$3,'BY-Demands'!$J$5:$AK$14,MATCH($E21,'BY-Demands'!$I$5:$I$14,0),FALSE)*HLOOKUP(REG_TRA_DEMANDS!$F21,[1]DEMANDS!$H$2:$CL$25,MATCH($E21,[1]DEMANDS!$F$2:$F$25,0),FALSE)/HLOOKUP(2018,[1]DEMANDS!$H$2:$CL$25,MATCH($E21,[1]DEMANDS!$F$2:$F$25,0),FALSE)</f>
        <v>2.0053063938299789</v>
      </c>
      <c r="O21" s="15">
        <f>HLOOKUP(REG_TRA_DEMANDS!O$3,'BY-Demands'!$J$5:$AK$14,MATCH($E21,'BY-Demands'!$I$5:$I$14,0),FALSE)*HLOOKUP(REG_TRA_DEMANDS!$F21,[1]DEMANDS!$H$2:$CL$25,MATCH($E21,[1]DEMANDS!$F$2:$F$25,0),FALSE)/HLOOKUP(2018,[1]DEMANDS!$H$2:$CL$25,MATCH($E21,[1]DEMANDS!$F$2:$F$25,0),FALSE)</f>
        <v>0.84983023988178008</v>
      </c>
      <c r="P21" s="15">
        <f>HLOOKUP(REG_TRA_DEMANDS!P$3,'BY-Demands'!$J$5:$AK$14,MATCH($E21,'BY-Demands'!$I$5:$I$14,0),FALSE)*HLOOKUP(REG_TRA_DEMANDS!$F21,[1]DEMANDS!$H$2:$CL$25,MATCH($E21,[1]DEMANDS!$F$2:$F$25,0),FALSE)/HLOOKUP(2018,[1]DEMANDS!$H$2:$CL$25,MATCH($E21,[1]DEMANDS!$F$2:$F$25,0),FALSE)</f>
        <v>0.95932865416051682</v>
      </c>
      <c r="Q21" s="15">
        <f>HLOOKUP(REG_TRA_DEMANDS!Q$3,'BY-Demands'!$J$5:$AK$14,MATCH($E21,'BY-Demands'!$I$5:$I$14,0),FALSE)*HLOOKUP(REG_TRA_DEMANDS!$F21,[1]DEMANDS!$H$2:$CL$25,MATCH($E21,[1]DEMANDS!$F$2:$F$25,0),FALSE)/HLOOKUP(2018,[1]DEMANDS!$H$2:$CL$25,MATCH($E21,[1]DEMANDS!$F$2:$F$25,0),FALSE)</f>
        <v>1.7013944653963309</v>
      </c>
      <c r="R21" s="15">
        <f>HLOOKUP(REG_TRA_DEMANDS!R$3,'BY-Demands'!$J$5:$AK$14,MATCH($E21,'BY-Demands'!$I$5:$I$14,0),FALSE)*HLOOKUP(REG_TRA_DEMANDS!$F21,[1]DEMANDS!$H$2:$CL$25,MATCH($E21,[1]DEMANDS!$F$2:$F$25,0),FALSE)/HLOOKUP(2018,[1]DEMANDS!$H$2:$CL$25,MATCH($E21,[1]DEMANDS!$F$2:$F$25,0),FALSE)</f>
        <v>1.4437836762368488</v>
      </c>
      <c r="S21" s="15">
        <f>HLOOKUP(REG_TRA_DEMANDS!S$3,'BY-Demands'!$J$5:$AK$14,MATCH($E21,'BY-Demands'!$I$5:$I$14,0),FALSE)*HLOOKUP(REG_TRA_DEMANDS!$F21,[1]DEMANDS!$H$2:$CL$25,MATCH($E21,[1]DEMANDS!$F$2:$F$25,0),FALSE)/HLOOKUP(2018,[1]DEMANDS!$H$2:$CL$25,MATCH($E21,[1]DEMANDS!$F$2:$F$25,0),FALSE)</f>
        <v>1.3094399689748382</v>
      </c>
      <c r="T21" s="15">
        <f>HLOOKUP(REG_TRA_DEMANDS!T$3,'BY-Demands'!$J$5:$AK$14,MATCH($E21,'BY-Demands'!$I$5:$I$14,0),FALSE)*HLOOKUP(REG_TRA_DEMANDS!$F21,[1]DEMANDS!$H$2:$CL$25,MATCH($E21,[1]DEMANDS!$F$2:$F$25,0),FALSE)/HLOOKUP(2018,[1]DEMANDS!$H$2:$CL$25,MATCH($E21,[1]DEMANDS!$F$2:$F$25,0),FALSE)</f>
        <v>5.291857835009016</v>
      </c>
      <c r="U21" s="15">
        <f>HLOOKUP(REG_TRA_DEMANDS!U$3,'BY-Demands'!$J$5:$AK$14,MATCH($E21,'BY-Demands'!$I$5:$I$14,0),FALSE)*HLOOKUP(REG_TRA_DEMANDS!$F21,[1]DEMANDS!$H$2:$CL$25,MATCH($E21,[1]DEMANDS!$F$2:$F$25,0),FALSE)/HLOOKUP(2018,[1]DEMANDS!$H$2:$CL$25,MATCH($E21,[1]DEMANDS!$F$2:$F$25,0),FALSE)</f>
        <v>1.7320236464987095</v>
      </c>
      <c r="V21" s="15">
        <f>HLOOKUP(REG_TRA_DEMANDS!V$3,'BY-Demands'!$J$5:$AK$14,MATCH($E21,'BY-Demands'!$I$5:$I$14,0),FALSE)*HLOOKUP(REG_TRA_DEMANDS!$F21,[1]DEMANDS!$H$2:$CL$25,MATCH($E21,[1]DEMANDS!$F$2:$F$25,0),FALSE)/HLOOKUP(2018,[1]DEMANDS!$H$2:$CL$25,MATCH($E21,[1]DEMANDS!$F$2:$F$25,0),FALSE)</f>
        <v>1.9507043102709754</v>
      </c>
      <c r="W21" s="15">
        <f>HLOOKUP(REG_TRA_DEMANDS!W$3,'BY-Demands'!$J$5:$AK$14,MATCH($E21,'BY-Demands'!$I$5:$I$14,0),FALSE)*HLOOKUP(REG_TRA_DEMANDS!$F21,[1]DEMANDS!$H$2:$CL$25,MATCH($E21,[1]DEMANDS!$F$2:$F$25,0),FALSE)/HLOOKUP(2018,[1]DEMANDS!$H$2:$CL$25,MATCH($E21,[1]DEMANDS!$F$2:$F$25,0),FALSE)</f>
        <v>1.8919520537290646</v>
      </c>
      <c r="X21" s="15">
        <f>HLOOKUP(REG_TRA_DEMANDS!X$3,'BY-Demands'!$J$5:$AK$14,MATCH($E21,'BY-Demands'!$I$5:$I$14,0),FALSE)*HLOOKUP(REG_TRA_DEMANDS!$F21,[1]DEMANDS!$H$2:$CL$25,MATCH($E21,[1]DEMANDS!$F$2:$F$25,0),FALSE)/HLOOKUP(2018,[1]DEMANDS!$H$2:$CL$25,MATCH($E21,[1]DEMANDS!$F$2:$F$25,0),FALSE)</f>
        <v>1.1935890655788612</v>
      </c>
      <c r="Y21" s="15">
        <f>HLOOKUP(REG_TRA_DEMANDS!Y$3,'BY-Demands'!$J$5:$AK$14,MATCH($E21,'BY-Demands'!$I$5:$I$14,0),FALSE)*HLOOKUP(REG_TRA_DEMANDS!$F21,[1]DEMANDS!$H$2:$CL$25,MATCH($E21,[1]DEMANDS!$F$2:$F$25,0),FALSE)/HLOOKUP(2018,[1]DEMANDS!$H$2:$CL$25,MATCH($E21,[1]DEMANDS!$F$2:$F$25,0),FALSE)</f>
        <v>2.6723740847308117</v>
      </c>
      <c r="Z21" s="15">
        <f>HLOOKUP(REG_TRA_DEMANDS!Z$3,'BY-Demands'!$J$5:$AK$14,MATCH($E21,'BY-Demands'!$I$5:$I$14,0),FALSE)*HLOOKUP(REG_TRA_DEMANDS!$F21,[1]DEMANDS!$H$2:$CL$25,MATCH($E21,[1]DEMANDS!$F$2:$F$25,0),FALSE)/HLOOKUP(2018,[1]DEMANDS!$H$2:$CL$25,MATCH($E21,[1]DEMANDS!$F$2:$F$25,0),FALSE)</f>
        <v>0.35024724530272078</v>
      </c>
      <c r="AA21" s="15">
        <f>HLOOKUP(REG_TRA_DEMANDS!AA$3,'BY-Demands'!$J$5:$AK$14,MATCH($E21,'BY-Demands'!$I$5:$I$14,0),FALSE)*HLOOKUP(REG_TRA_DEMANDS!$F21,[1]DEMANDS!$H$2:$CL$25,MATCH($E21,[1]DEMANDS!$F$2:$F$25,0),FALSE)/HLOOKUP(2018,[1]DEMANDS!$H$2:$CL$25,MATCH($E21,[1]DEMANDS!$F$2:$F$25,0),FALSE)</f>
        <v>1.4800435472348175</v>
      </c>
      <c r="AB21" s="15">
        <f>HLOOKUP(REG_TRA_DEMANDS!AB$3,'BY-Demands'!$J$5:$AK$14,MATCH($E21,'BY-Demands'!$I$5:$I$14,0),FALSE)*HLOOKUP(REG_TRA_DEMANDS!$F21,[1]DEMANDS!$H$2:$CL$25,MATCH($E21,[1]DEMANDS!$F$2:$F$25,0),FALSE)/HLOOKUP(2018,[1]DEMANDS!$H$2:$CL$25,MATCH($E21,[1]DEMANDS!$F$2:$F$25,0),FALSE)</f>
        <v>0.79690107671659038</v>
      </c>
      <c r="AC21" s="15">
        <f>HLOOKUP(REG_TRA_DEMANDS!AC$3,'BY-Demands'!$J$5:$AK$14,MATCH($E21,'BY-Demands'!$I$5:$I$14,0),FALSE)*HLOOKUP(REG_TRA_DEMANDS!$F21,[1]DEMANDS!$H$2:$CL$25,MATCH($E21,[1]DEMANDS!$F$2:$F$25,0),FALSE)/HLOOKUP(2018,[1]DEMANDS!$H$2:$CL$25,MATCH($E21,[1]DEMANDS!$F$2:$F$25,0),FALSE)</f>
        <v>0.65010808908532314</v>
      </c>
      <c r="AD21" s="15">
        <f>HLOOKUP(REG_TRA_DEMANDS!AD$3,'BY-Demands'!$J$5:$AK$14,MATCH($E21,'BY-Demands'!$I$5:$I$14,0),FALSE)*HLOOKUP(REG_TRA_DEMANDS!$F21,[1]DEMANDS!$H$2:$CL$25,MATCH($E21,[1]DEMANDS!$F$2:$F$25,0),FALSE)/HLOOKUP(2018,[1]DEMANDS!$H$2:$CL$25,MATCH($E21,[1]DEMANDS!$F$2:$F$25,0),FALSE)</f>
        <v>0.70638927952536223</v>
      </c>
      <c r="AE21" s="15">
        <f>HLOOKUP(REG_TRA_DEMANDS!AE$3,'BY-Demands'!$J$5:$AK$14,MATCH($E21,'BY-Demands'!$I$5:$I$14,0),FALSE)*HLOOKUP(REG_TRA_DEMANDS!$F21,[1]DEMANDS!$H$2:$CL$25,MATCH($E21,[1]DEMANDS!$F$2:$F$25,0),FALSE)/HLOOKUP(2018,[1]DEMANDS!$H$2:$CL$25,MATCH($E21,[1]DEMANDS!$F$2:$F$25,0),FALSE)</f>
        <v>1.3009301417599752</v>
      </c>
      <c r="AF21" s="15">
        <f>HLOOKUP(REG_TRA_DEMANDS!AF$3,'BY-Demands'!$J$5:$AK$14,MATCH($E21,'BY-Demands'!$I$5:$I$14,0),FALSE)*HLOOKUP(REG_TRA_DEMANDS!$F21,[1]DEMANDS!$H$2:$CL$25,MATCH($E21,[1]DEMANDS!$F$2:$F$25,0),FALSE)/HLOOKUP(2018,[1]DEMANDS!$H$2:$CL$25,MATCH($E21,[1]DEMANDS!$F$2:$F$25,0),FALSE)</f>
        <v>0.71546225189421653</v>
      </c>
    </row>
    <row r="22" spans="4:32" x14ac:dyDescent="0.2">
      <c r="D22" s="4" t="s">
        <v>85</v>
      </c>
      <c r="E22" s="4" t="str">
        <f>[1]DEMANDS!$F$18</f>
        <v>TRAPM</v>
      </c>
      <c r="F22" s="4">
        <v>2055</v>
      </c>
      <c r="G22" s="15">
        <f>HLOOKUP(REG_TRA_DEMANDS!G$3,'BY-Demands'!$J$5:$AK$14,MATCH($E22,'BY-Demands'!$I$5:$I$14,0),FALSE)*HLOOKUP(REG_TRA_DEMANDS!$F22,[1]DEMANDS!$H$2:$CL$25,MATCH($E22,[1]DEMANDS!$F$2:$F$25,0),FALSE)/HLOOKUP(2018,[1]DEMANDS!$H$2:$CL$25,MATCH($E22,[1]DEMANDS!$F$2:$F$25,0),FALSE)</f>
        <v>0.68057611658831707</v>
      </c>
      <c r="H22" s="15">
        <f>HLOOKUP(REG_TRA_DEMANDS!H$3,'BY-Demands'!$J$5:$AK$14,MATCH($E22,'BY-Demands'!$I$5:$I$14,0),FALSE)*HLOOKUP(REG_TRA_DEMANDS!$F22,[1]DEMANDS!$H$2:$CL$25,MATCH($E22,[1]DEMANDS!$F$2:$F$25,0),FALSE)/HLOOKUP(2018,[1]DEMANDS!$H$2:$CL$25,MATCH($E22,[1]DEMANDS!$F$2:$F$25,0),FALSE)</f>
        <v>11.918374382011292</v>
      </c>
      <c r="I22" s="15">
        <f>HLOOKUP(REG_TRA_DEMANDS!I$3,'BY-Demands'!$J$5:$AK$14,MATCH($E22,'BY-Demands'!$I$5:$I$14,0),FALSE)*HLOOKUP(REG_TRA_DEMANDS!$F22,[1]DEMANDS!$H$2:$CL$25,MATCH($E22,[1]DEMANDS!$F$2:$F$25,0),FALSE)/HLOOKUP(2018,[1]DEMANDS!$H$2:$CL$25,MATCH($E22,[1]DEMANDS!$F$2:$F$25,0),FALSE)</f>
        <v>2.426960259870671</v>
      </c>
      <c r="J22" s="15">
        <f>HLOOKUP(REG_TRA_DEMANDS!J$3,'BY-Demands'!$J$5:$AK$14,MATCH($E22,'BY-Demands'!$I$5:$I$14,0),FALSE)*HLOOKUP(REG_TRA_DEMANDS!$F22,[1]DEMANDS!$H$2:$CL$25,MATCH($E22,[1]DEMANDS!$F$2:$F$25,0),FALSE)/HLOOKUP(2018,[1]DEMANDS!$H$2:$CL$25,MATCH($E22,[1]DEMANDS!$F$2:$F$25,0),FALSE)</f>
        <v>1.1526105779363642</v>
      </c>
      <c r="K22" s="15">
        <f>HLOOKUP(REG_TRA_DEMANDS!K$3,'BY-Demands'!$J$5:$AK$14,MATCH($E22,'BY-Demands'!$I$5:$I$14,0),FALSE)*HLOOKUP(REG_TRA_DEMANDS!$F22,[1]DEMANDS!$H$2:$CL$25,MATCH($E22,[1]DEMANDS!$F$2:$F$25,0),FALSE)/HLOOKUP(2018,[1]DEMANDS!$H$2:$CL$25,MATCH($E22,[1]DEMANDS!$F$2:$F$25,0),FALSE)</f>
        <v>0.86718404272301197</v>
      </c>
      <c r="L22" s="15">
        <f>HLOOKUP(REG_TRA_DEMANDS!L$3,'BY-Demands'!$J$5:$AK$14,MATCH($E22,'BY-Demands'!$I$5:$I$14,0),FALSE)*HLOOKUP(REG_TRA_DEMANDS!$F22,[1]DEMANDS!$H$2:$CL$25,MATCH($E22,[1]DEMANDS!$F$2:$F$25,0),FALSE)/HLOOKUP(2018,[1]DEMANDS!$H$2:$CL$25,MATCH($E22,[1]DEMANDS!$F$2:$F$25,0),FALSE)</f>
        <v>0.44676875263177135</v>
      </c>
      <c r="M22" s="15">
        <f>HLOOKUP(REG_TRA_DEMANDS!M$3,'BY-Demands'!$J$5:$AK$14,MATCH($E22,'BY-Demands'!$I$5:$I$14,0),FALSE)*HLOOKUP(REG_TRA_DEMANDS!$F22,[1]DEMANDS!$H$2:$CL$25,MATCH($E22,[1]DEMANDS!$F$2:$F$25,0),FALSE)/HLOOKUP(2018,[1]DEMANDS!$H$2:$CL$25,MATCH($E22,[1]DEMANDS!$F$2:$F$25,0),FALSE)</f>
        <v>1.2033949587878838</v>
      </c>
      <c r="N22" s="15">
        <f>HLOOKUP(REG_TRA_DEMANDS!N$3,'BY-Demands'!$J$5:$AK$14,MATCH($E22,'BY-Demands'!$I$5:$I$14,0),FALSE)*HLOOKUP(REG_TRA_DEMANDS!$F22,[1]DEMANDS!$H$2:$CL$25,MATCH($E22,[1]DEMANDS!$F$2:$F$25,0),FALSE)/HLOOKUP(2018,[1]DEMANDS!$H$2:$CL$25,MATCH($E22,[1]DEMANDS!$F$2:$F$25,0),FALSE)</f>
        <v>2.0892312052577195</v>
      </c>
      <c r="O22" s="15">
        <f>HLOOKUP(REG_TRA_DEMANDS!O$3,'BY-Demands'!$J$5:$AK$14,MATCH($E22,'BY-Demands'!$I$5:$I$14,0),FALSE)*HLOOKUP(REG_TRA_DEMANDS!$F22,[1]DEMANDS!$H$2:$CL$25,MATCH($E22,[1]DEMANDS!$F$2:$F$25,0),FALSE)/HLOOKUP(2018,[1]DEMANDS!$H$2:$CL$25,MATCH($E22,[1]DEMANDS!$F$2:$F$25,0),FALSE)</f>
        <v>0.88539679611833155</v>
      </c>
      <c r="P22" s="15">
        <f>HLOOKUP(REG_TRA_DEMANDS!P$3,'BY-Demands'!$J$5:$AK$14,MATCH($E22,'BY-Demands'!$I$5:$I$14,0),FALSE)*HLOOKUP(REG_TRA_DEMANDS!$F22,[1]DEMANDS!$H$2:$CL$25,MATCH($E22,[1]DEMANDS!$F$2:$F$25,0),FALSE)/HLOOKUP(2018,[1]DEMANDS!$H$2:$CL$25,MATCH($E22,[1]DEMANDS!$F$2:$F$25,0),FALSE)</f>
        <v>0.99947786858748477</v>
      </c>
      <c r="Q22" s="15">
        <f>HLOOKUP(REG_TRA_DEMANDS!Q$3,'BY-Demands'!$J$5:$AK$14,MATCH($E22,'BY-Demands'!$I$5:$I$14,0),FALSE)*HLOOKUP(REG_TRA_DEMANDS!$F22,[1]DEMANDS!$H$2:$CL$25,MATCH($E22,[1]DEMANDS!$F$2:$F$25,0),FALSE)/HLOOKUP(2018,[1]DEMANDS!$H$2:$CL$25,MATCH($E22,[1]DEMANDS!$F$2:$F$25,0),FALSE)</f>
        <v>1.7726001475364415</v>
      </c>
      <c r="R22" s="15">
        <f>HLOOKUP(REG_TRA_DEMANDS!R$3,'BY-Demands'!$J$5:$AK$14,MATCH($E22,'BY-Demands'!$I$5:$I$14,0),FALSE)*HLOOKUP(REG_TRA_DEMANDS!$F22,[1]DEMANDS!$H$2:$CL$25,MATCH($E22,[1]DEMANDS!$F$2:$F$25,0),FALSE)/HLOOKUP(2018,[1]DEMANDS!$H$2:$CL$25,MATCH($E22,[1]DEMANDS!$F$2:$F$25,0),FALSE)</f>
        <v>1.5042079950060139</v>
      </c>
      <c r="S22" s="15">
        <f>HLOOKUP(REG_TRA_DEMANDS!S$3,'BY-Demands'!$J$5:$AK$14,MATCH($E22,'BY-Demands'!$I$5:$I$14,0),FALSE)*HLOOKUP(REG_TRA_DEMANDS!$F22,[1]DEMANDS!$H$2:$CL$25,MATCH($E22,[1]DEMANDS!$F$2:$F$25,0),FALSE)/HLOOKUP(2018,[1]DEMANDS!$H$2:$CL$25,MATCH($E22,[1]DEMANDS!$F$2:$F$25,0),FALSE)</f>
        <v>1.3642418201085544</v>
      </c>
      <c r="T22" s="15">
        <f>HLOOKUP(REG_TRA_DEMANDS!T$3,'BY-Demands'!$J$5:$AK$14,MATCH($E22,'BY-Demands'!$I$5:$I$14,0),FALSE)*HLOOKUP(REG_TRA_DEMANDS!$F22,[1]DEMANDS!$H$2:$CL$25,MATCH($E22,[1]DEMANDS!$F$2:$F$25,0),FALSE)/HLOOKUP(2018,[1]DEMANDS!$H$2:$CL$25,MATCH($E22,[1]DEMANDS!$F$2:$F$25,0),FALSE)</f>
        <v>5.5133293130195717</v>
      </c>
      <c r="U22" s="15">
        <f>HLOOKUP(REG_TRA_DEMANDS!U$3,'BY-Demands'!$J$5:$AK$14,MATCH($E22,'BY-Demands'!$I$5:$I$14,0),FALSE)*HLOOKUP(REG_TRA_DEMANDS!$F22,[1]DEMANDS!$H$2:$CL$25,MATCH($E22,[1]DEMANDS!$F$2:$F$25,0),FALSE)/HLOOKUP(2018,[1]DEMANDS!$H$2:$CL$25,MATCH($E22,[1]DEMANDS!$F$2:$F$25,0),FALSE)</f>
        <v>1.8045112017012668</v>
      </c>
      <c r="V22" s="15">
        <f>HLOOKUP(REG_TRA_DEMANDS!V$3,'BY-Demands'!$J$5:$AK$14,MATCH($E22,'BY-Demands'!$I$5:$I$14,0),FALSE)*HLOOKUP(REG_TRA_DEMANDS!$F22,[1]DEMANDS!$H$2:$CL$25,MATCH($E22,[1]DEMANDS!$F$2:$F$25,0),FALSE)/HLOOKUP(2018,[1]DEMANDS!$H$2:$CL$25,MATCH($E22,[1]DEMANDS!$F$2:$F$25,0),FALSE)</f>
        <v>2.0323439499262874</v>
      </c>
      <c r="W22" s="15">
        <f>HLOOKUP(REG_TRA_DEMANDS!W$3,'BY-Demands'!$J$5:$AK$14,MATCH($E22,'BY-Demands'!$I$5:$I$14,0),FALSE)*HLOOKUP(REG_TRA_DEMANDS!$F22,[1]DEMANDS!$H$2:$CL$25,MATCH($E22,[1]DEMANDS!$F$2:$F$25,0),FALSE)/HLOOKUP(2018,[1]DEMANDS!$H$2:$CL$25,MATCH($E22,[1]DEMANDS!$F$2:$F$25,0),FALSE)</f>
        <v>1.9711328312043099</v>
      </c>
      <c r="X22" s="15">
        <f>HLOOKUP(REG_TRA_DEMANDS!X$3,'BY-Demands'!$J$5:$AK$14,MATCH($E22,'BY-Demands'!$I$5:$I$14,0),FALSE)*HLOOKUP(REG_TRA_DEMANDS!$F22,[1]DEMANDS!$H$2:$CL$25,MATCH($E22,[1]DEMANDS!$F$2:$F$25,0),FALSE)/HLOOKUP(2018,[1]DEMANDS!$H$2:$CL$25,MATCH($E22,[1]DEMANDS!$F$2:$F$25,0),FALSE)</f>
        <v>1.2435423981763798</v>
      </c>
      <c r="Y22" s="15">
        <f>HLOOKUP(REG_TRA_DEMANDS!Y$3,'BY-Demands'!$J$5:$AK$14,MATCH($E22,'BY-Demands'!$I$5:$I$14,0),FALSE)*HLOOKUP(REG_TRA_DEMANDS!$F22,[1]DEMANDS!$H$2:$CL$25,MATCH($E22,[1]DEMANDS!$F$2:$F$25,0),FALSE)/HLOOKUP(2018,[1]DEMANDS!$H$2:$CL$25,MATCH($E22,[1]DEMANDS!$F$2:$F$25,0),FALSE)</f>
        <v>2.7842165901032998</v>
      </c>
      <c r="Z22" s="15">
        <f>HLOOKUP(REG_TRA_DEMANDS!Z$3,'BY-Demands'!$J$5:$AK$14,MATCH($E22,'BY-Demands'!$I$5:$I$14,0),FALSE)*HLOOKUP(REG_TRA_DEMANDS!$F22,[1]DEMANDS!$H$2:$CL$25,MATCH($E22,[1]DEMANDS!$F$2:$F$25,0),FALSE)/HLOOKUP(2018,[1]DEMANDS!$H$2:$CL$25,MATCH($E22,[1]DEMANDS!$F$2:$F$25,0),FALSE)</f>
        <v>0.3649055708860624</v>
      </c>
      <c r="AA22" s="15">
        <f>HLOOKUP(REG_TRA_DEMANDS!AA$3,'BY-Demands'!$J$5:$AK$14,MATCH($E22,'BY-Demands'!$I$5:$I$14,0),FALSE)*HLOOKUP(REG_TRA_DEMANDS!$F22,[1]DEMANDS!$H$2:$CL$25,MATCH($E22,[1]DEMANDS!$F$2:$F$25,0),FALSE)/HLOOKUP(2018,[1]DEMANDS!$H$2:$CL$25,MATCH($E22,[1]DEMANDS!$F$2:$F$25,0),FALSE)</f>
        <v>1.5419853911289521</v>
      </c>
      <c r="AB22" s="15">
        <f>HLOOKUP(REG_TRA_DEMANDS!AB$3,'BY-Demands'!$J$5:$AK$14,MATCH($E22,'BY-Demands'!$I$5:$I$14,0),FALSE)*HLOOKUP(REG_TRA_DEMANDS!$F22,[1]DEMANDS!$H$2:$CL$25,MATCH($E22,[1]DEMANDS!$F$2:$F$25,0),FALSE)/HLOOKUP(2018,[1]DEMANDS!$H$2:$CL$25,MATCH($E22,[1]DEMANDS!$F$2:$F$25,0),FALSE)</f>
        <v>0.83025247518406753</v>
      </c>
      <c r="AC22" s="15">
        <f>HLOOKUP(REG_TRA_DEMANDS!AC$3,'BY-Demands'!$J$5:$AK$14,MATCH($E22,'BY-Demands'!$I$5:$I$14,0),FALSE)*HLOOKUP(REG_TRA_DEMANDS!$F22,[1]DEMANDS!$H$2:$CL$25,MATCH($E22,[1]DEMANDS!$F$2:$F$25,0),FALSE)/HLOOKUP(2018,[1]DEMANDS!$H$2:$CL$25,MATCH($E22,[1]DEMANDS!$F$2:$F$25,0),FALSE)</f>
        <v>0.6773160005306802</v>
      </c>
      <c r="AD22" s="15">
        <f>HLOOKUP(REG_TRA_DEMANDS!AD$3,'BY-Demands'!$J$5:$AK$14,MATCH($E22,'BY-Demands'!$I$5:$I$14,0),FALSE)*HLOOKUP(REG_TRA_DEMANDS!$F22,[1]DEMANDS!$H$2:$CL$25,MATCH($E22,[1]DEMANDS!$F$2:$F$25,0),FALSE)/HLOOKUP(2018,[1]DEMANDS!$H$2:$CL$25,MATCH($E22,[1]DEMANDS!$F$2:$F$25,0),FALSE)</f>
        <v>0.73595263565944236</v>
      </c>
      <c r="AE22" s="15">
        <f>HLOOKUP(REG_TRA_DEMANDS!AE$3,'BY-Demands'!$J$5:$AK$14,MATCH($E22,'BY-Demands'!$I$5:$I$14,0),FALSE)*HLOOKUP(REG_TRA_DEMANDS!$F22,[1]DEMANDS!$H$2:$CL$25,MATCH($E22,[1]DEMANDS!$F$2:$F$25,0),FALSE)/HLOOKUP(2018,[1]DEMANDS!$H$2:$CL$25,MATCH($E22,[1]DEMANDS!$F$2:$F$25,0),FALSE)</f>
        <v>1.3553758450020337</v>
      </c>
      <c r="AF22" s="15">
        <f>HLOOKUP(REG_TRA_DEMANDS!AF$3,'BY-Demands'!$J$5:$AK$14,MATCH($E22,'BY-Demands'!$I$5:$I$14,0),FALSE)*HLOOKUP(REG_TRA_DEMANDS!$F22,[1]DEMANDS!$H$2:$CL$25,MATCH($E22,[1]DEMANDS!$F$2:$F$25,0),FALSE)/HLOOKUP(2018,[1]DEMANDS!$H$2:$CL$25,MATCH($E22,[1]DEMANDS!$F$2:$F$25,0),FALSE)</f>
        <v>0.74540532431379203</v>
      </c>
    </row>
    <row r="23" spans="4:32" x14ac:dyDescent="0.2">
      <c r="D23" s="4" t="s">
        <v>85</v>
      </c>
      <c r="E23" s="4" t="str">
        <f>[1]DEMANDS!$F$18</f>
        <v>TRAPM</v>
      </c>
      <c r="F23" s="4">
        <v>2060</v>
      </c>
      <c r="G23" s="15">
        <f>HLOOKUP(REG_TRA_DEMANDS!G$3,'BY-Demands'!$J$5:$AK$14,MATCH($E23,'BY-Demands'!$I$5:$I$14,0),FALSE)*HLOOKUP(REG_TRA_DEMANDS!$F23,[1]DEMANDS!$H$2:$CL$25,MATCH($E23,[1]DEMANDS!$F$2:$F$25,0),FALSE)/HLOOKUP(2018,[1]DEMANDS!$H$2:$CL$25,MATCH($E23,[1]DEMANDS!$F$2:$F$25,0),FALSE)</f>
        <v>0.70713254731075292</v>
      </c>
      <c r="H23" s="15">
        <f>HLOOKUP(REG_TRA_DEMANDS!H$3,'BY-Demands'!$J$5:$AK$14,MATCH($E23,'BY-Demands'!$I$5:$I$14,0),FALSE)*HLOOKUP(REG_TRA_DEMANDS!$F23,[1]DEMANDS!$H$2:$CL$25,MATCH($E23,[1]DEMANDS!$F$2:$F$25,0),FALSE)/HLOOKUP(2018,[1]DEMANDS!$H$2:$CL$25,MATCH($E23,[1]DEMANDS!$F$2:$F$25,0),FALSE)</f>
        <v>12.383435491100128</v>
      </c>
      <c r="I23" s="15">
        <f>HLOOKUP(REG_TRA_DEMANDS!I$3,'BY-Demands'!$J$5:$AK$14,MATCH($E23,'BY-Demands'!$I$5:$I$14,0),FALSE)*HLOOKUP(REG_TRA_DEMANDS!$F23,[1]DEMANDS!$H$2:$CL$25,MATCH($E23,[1]DEMANDS!$F$2:$F$25,0),FALSE)/HLOOKUP(2018,[1]DEMANDS!$H$2:$CL$25,MATCH($E23,[1]DEMANDS!$F$2:$F$25,0),FALSE)</f>
        <v>2.5216614996532991</v>
      </c>
      <c r="J23" s="15">
        <f>HLOOKUP(REG_TRA_DEMANDS!J$3,'BY-Demands'!$J$5:$AK$14,MATCH($E23,'BY-Demands'!$I$5:$I$14,0),FALSE)*HLOOKUP(REG_TRA_DEMANDS!$F23,[1]DEMANDS!$H$2:$CL$25,MATCH($E23,[1]DEMANDS!$F$2:$F$25,0),FALSE)/HLOOKUP(2018,[1]DEMANDS!$H$2:$CL$25,MATCH($E23,[1]DEMANDS!$F$2:$F$25,0),FALSE)</f>
        <v>1.1975860365468658</v>
      </c>
      <c r="K23" s="15">
        <f>HLOOKUP(REG_TRA_DEMANDS!K$3,'BY-Demands'!$J$5:$AK$14,MATCH($E23,'BY-Demands'!$I$5:$I$14,0),FALSE)*HLOOKUP(REG_TRA_DEMANDS!$F23,[1]DEMANDS!$H$2:$CL$25,MATCH($E23,[1]DEMANDS!$F$2:$F$25,0),FALSE)/HLOOKUP(2018,[1]DEMANDS!$H$2:$CL$25,MATCH($E23,[1]DEMANDS!$F$2:$F$25,0),FALSE)</f>
        <v>0.90102201086920541</v>
      </c>
      <c r="L23" s="15">
        <f>HLOOKUP(REG_TRA_DEMANDS!L$3,'BY-Demands'!$J$5:$AK$14,MATCH($E23,'BY-Demands'!$I$5:$I$14,0),FALSE)*HLOOKUP(REG_TRA_DEMANDS!$F23,[1]DEMANDS!$H$2:$CL$25,MATCH($E23,[1]DEMANDS!$F$2:$F$25,0),FALSE)/HLOOKUP(2018,[1]DEMANDS!$H$2:$CL$25,MATCH($E23,[1]DEMANDS!$F$2:$F$25,0),FALSE)</f>
        <v>0.46420189954807956</v>
      </c>
      <c r="M23" s="15">
        <f>HLOOKUP(REG_TRA_DEMANDS!M$3,'BY-Demands'!$J$5:$AK$14,MATCH($E23,'BY-Demands'!$I$5:$I$14,0),FALSE)*HLOOKUP(REG_TRA_DEMANDS!$F23,[1]DEMANDS!$H$2:$CL$25,MATCH($E23,[1]DEMANDS!$F$2:$F$25,0),FALSE)/HLOOKUP(2018,[1]DEMANDS!$H$2:$CL$25,MATCH($E23,[1]DEMANDS!$F$2:$F$25,0),FALSE)</f>
        <v>1.2503520501048426</v>
      </c>
      <c r="N23" s="15">
        <f>HLOOKUP(REG_TRA_DEMANDS!N$3,'BY-Demands'!$J$5:$AK$14,MATCH($E23,'BY-Demands'!$I$5:$I$14,0),FALSE)*HLOOKUP(REG_TRA_DEMANDS!$F23,[1]DEMANDS!$H$2:$CL$25,MATCH($E23,[1]DEMANDS!$F$2:$F$25,0),FALSE)/HLOOKUP(2018,[1]DEMANDS!$H$2:$CL$25,MATCH($E23,[1]DEMANDS!$F$2:$F$25,0),FALSE)</f>
        <v>2.1707540833212455</v>
      </c>
      <c r="O23" s="15">
        <f>HLOOKUP(REG_TRA_DEMANDS!O$3,'BY-Demands'!$J$5:$AK$14,MATCH($E23,'BY-Demands'!$I$5:$I$14,0),FALSE)*HLOOKUP(REG_TRA_DEMANDS!$F23,[1]DEMANDS!$H$2:$CL$25,MATCH($E23,[1]DEMANDS!$F$2:$F$25,0),FALSE)/HLOOKUP(2018,[1]DEMANDS!$H$2:$CL$25,MATCH($E23,[1]DEMANDS!$F$2:$F$25,0),FALSE)</f>
        <v>0.91994543528576533</v>
      </c>
      <c r="P23" s="15">
        <f>HLOOKUP(REG_TRA_DEMANDS!P$3,'BY-Demands'!$J$5:$AK$14,MATCH($E23,'BY-Demands'!$I$5:$I$14,0),FALSE)*HLOOKUP(REG_TRA_DEMANDS!$F23,[1]DEMANDS!$H$2:$CL$25,MATCH($E23,[1]DEMANDS!$F$2:$F$25,0),FALSE)/HLOOKUP(2018,[1]DEMANDS!$H$2:$CL$25,MATCH($E23,[1]DEMANDS!$F$2:$F$25,0),FALSE)</f>
        <v>1.0384780099806437</v>
      </c>
      <c r="Q23" s="15">
        <f>HLOOKUP(REG_TRA_DEMANDS!Q$3,'BY-Demands'!$J$5:$AK$14,MATCH($E23,'BY-Demands'!$I$5:$I$14,0),FALSE)*HLOOKUP(REG_TRA_DEMANDS!$F23,[1]DEMANDS!$H$2:$CL$25,MATCH($E23,[1]DEMANDS!$F$2:$F$25,0),FALSE)/HLOOKUP(2018,[1]DEMANDS!$H$2:$CL$25,MATCH($E23,[1]DEMANDS!$F$2:$F$25,0),FALSE)</f>
        <v>1.8417679185898974</v>
      </c>
      <c r="R23" s="15">
        <f>HLOOKUP(REG_TRA_DEMANDS!R$3,'BY-Demands'!$J$5:$AK$14,MATCH($E23,'BY-Demands'!$I$5:$I$14,0),FALSE)*HLOOKUP(REG_TRA_DEMANDS!$F23,[1]DEMANDS!$H$2:$CL$25,MATCH($E23,[1]DEMANDS!$F$2:$F$25,0),FALSE)/HLOOKUP(2018,[1]DEMANDS!$H$2:$CL$25,MATCH($E23,[1]DEMANDS!$F$2:$F$25,0),FALSE)</f>
        <v>1.5629029659840727</v>
      </c>
      <c r="S23" s="15">
        <f>HLOOKUP(REG_TRA_DEMANDS!S$3,'BY-Demands'!$J$5:$AK$14,MATCH($E23,'BY-Demands'!$I$5:$I$14,0),FALSE)*HLOOKUP(REG_TRA_DEMANDS!$F23,[1]DEMANDS!$H$2:$CL$25,MATCH($E23,[1]DEMANDS!$F$2:$F$25,0),FALSE)/HLOOKUP(2018,[1]DEMANDS!$H$2:$CL$25,MATCH($E23,[1]DEMANDS!$F$2:$F$25,0),FALSE)</f>
        <v>1.4174752388273573</v>
      </c>
      <c r="T23" s="15">
        <f>HLOOKUP(REG_TRA_DEMANDS!T$3,'BY-Demands'!$J$5:$AK$14,MATCH($E23,'BY-Demands'!$I$5:$I$14,0),FALSE)*HLOOKUP(REG_TRA_DEMANDS!$F23,[1]DEMANDS!$H$2:$CL$25,MATCH($E23,[1]DEMANDS!$F$2:$F$25,0),FALSE)/HLOOKUP(2018,[1]DEMANDS!$H$2:$CL$25,MATCH($E23,[1]DEMANDS!$F$2:$F$25,0),FALSE)</f>
        <v>5.7284622634456674</v>
      </c>
      <c r="U23" s="15">
        <f>HLOOKUP(REG_TRA_DEMANDS!U$3,'BY-Demands'!$J$5:$AK$14,MATCH($E23,'BY-Demands'!$I$5:$I$14,0),FALSE)*HLOOKUP(REG_TRA_DEMANDS!$F23,[1]DEMANDS!$H$2:$CL$25,MATCH($E23,[1]DEMANDS!$F$2:$F$25,0),FALSE)/HLOOKUP(2018,[1]DEMANDS!$H$2:$CL$25,MATCH($E23,[1]DEMANDS!$F$2:$F$25,0),FALSE)</f>
        <v>1.8749241585297634</v>
      </c>
      <c r="V23" s="15">
        <f>HLOOKUP(REG_TRA_DEMANDS!V$3,'BY-Demands'!$J$5:$AK$14,MATCH($E23,'BY-Demands'!$I$5:$I$14,0),FALSE)*HLOOKUP(REG_TRA_DEMANDS!$F23,[1]DEMANDS!$H$2:$CL$25,MATCH($E23,[1]DEMANDS!$F$2:$F$25,0),FALSE)/HLOOKUP(2018,[1]DEMANDS!$H$2:$CL$25,MATCH($E23,[1]DEMANDS!$F$2:$F$25,0),FALSE)</f>
        <v>2.1116470579767666</v>
      </c>
      <c r="W23" s="15">
        <f>HLOOKUP(REG_TRA_DEMANDS!W$3,'BY-Demands'!$J$5:$AK$14,MATCH($E23,'BY-Demands'!$I$5:$I$14,0),FALSE)*HLOOKUP(REG_TRA_DEMANDS!$F23,[1]DEMANDS!$H$2:$CL$25,MATCH($E23,[1]DEMANDS!$F$2:$F$25,0),FALSE)/HLOOKUP(2018,[1]DEMANDS!$H$2:$CL$25,MATCH($E23,[1]DEMANDS!$F$2:$F$25,0),FALSE)</f>
        <v>2.0480474498644599</v>
      </c>
      <c r="X23" s="15">
        <f>HLOOKUP(REG_TRA_DEMANDS!X$3,'BY-Demands'!$J$5:$AK$14,MATCH($E23,'BY-Demands'!$I$5:$I$14,0),FALSE)*HLOOKUP(REG_TRA_DEMANDS!$F23,[1]DEMANDS!$H$2:$CL$25,MATCH($E23,[1]DEMANDS!$F$2:$F$25,0),FALSE)/HLOOKUP(2018,[1]DEMANDS!$H$2:$CL$25,MATCH($E23,[1]DEMANDS!$F$2:$F$25,0),FALSE)</f>
        <v>1.2920660632634386</v>
      </c>
      <c r="Y23" s="15">
        <f>HLOOKUP(REG_TRA_DEMANDS!Y$3,'BY-Demands'!$J$5:$AK$14,MATCH($E23,'BY-Demands'!$I$5:$I$14,0),FALSE)*HLOOKUP(REG_TRA_DEMANDS!$F23,[1]DEMANDS!$H$2:$CL$25,MATCH($E23,[1]DEMANDS!$F$2:$F$25,0),FALSE)/HLOOKUP(2018,[1]DEMANDS!$H$2:$CL$25,MATCH($E23,[1]DEMANDS!$F$2:$F$25,0),FALSE)</f>
        <v>2.892858155960746</v>
      </c>
      <c r="Z23" s="15">
        <f>HLOOKUP(REG_TRA_DEMANDS!Z$3,'BY-Demands'!$J$5:$AK$14,MATCH($E23,'BY-Demands'!$I$5:$I$14,0),FALSE)*HLOOKUP(REG_TRA_DEMANDS!$F23,[1]DEMANDS!$H$2:$CL$25,MATCH($E23,[1]DEMANDS!$F$2:$F$25,0),FALSE)/HLOOKUP(2018,[1]DEMANDS!$H$2:$CL$25,MATCH($E23,[1]DEMANDS!$F$2:$F$25,0),FALSE)</f>
        <v>0.37914437427229475</v>
      </c>
      <c r="AA23" s="15">
        <f>HLOOKUP(REG_TRA_DEMANDS!AA$3,'BY-Demands'!$J$5:$AK$14,MATCH($E23,'BY-Demands'!$I$5:$I$14,0),FALSE)*HLOOKUP(REG_TRA_DEMANDS!$F23,[1]DEMANDS!$H$2:$CL$25,MATCH($E23,[1]DEMANDS!$F$2:$F$25,0),FALSE)/HLOOKUP(2018,[1]DEMANDS!$H$2:$CL$25,MATCH($E23,[1]DEMANDS!$F$2:$F$25,0),FALSE)</f>
        <v>1.6021544555677714</v>
      </c>
      <c r="AB23" s="15">
        <f>HLOOKUP(REG_TRA_DEMANDS!AB$3,'BY-Demands'!$J$5:$AK$14,MATCH($E23,'BY-Demands'!$I$5:$I$14,0),FALSE)*HLOOKUP(REG_TRA_DEMANDS!$F23,[1]DEMANDS!$H$2:$CL$25,MATCH($E23,[1]DEMANDS!$F$2:$F$25,0),FALSE)/HLOOKUP(2018,[1]DEMANDS!$H$2:$CL$25,MATCH($E23,[1]DEMANDS!$F$2:$F$25,0),FALSE)</f>
        <v>0.86264935453664371</v>
      </c>
      <c r="AC23" s="15">
        <f>HLOOKUP(REG_TRA_DEMANDS!AC$3,'BY-Demands'!$J$5:$AK$14,MATCH($E23,'BY-Demands'!$I$5:$I$14,0),FALSE)*HLOOKUP(REG_TRA_DEMANDS!$F23,[1]DEMANDS!$H$2:$CL$25,MATCH($E23,[1]DEMANDS!$F$2:$F$25,0),FALSE)/HLOOKUP(2018,[1]DEMANDS!$H$2:$CL$25,MATCH($E23,[1]DEMANDS!$F$2:$F$25,0),FALSE)</f>
        <v>0.70374521984483773</v>
      </c>
      <c r="AD23" s="15">
        <f>HLOOKUP(REG_TRA_DEMANDS!AD$3,'BY-Demands'!$J$5:$AK$14,MATCH($E23,'BY-Demands'!$I$5:$I$14,0),FALSE)*HLOOKUP(REG_TRA_DEMANDS!$F23,[1]DEMANDS!$H$2:$CL$25,MATCH($E23,[1]DEMANDS!$F$2:$F$25,0),FALSE)/HLOOKUP(2018,[1]DEMANDS!$H$2:$CL$25,MATCH($E23,[1]DEMANDS!$F$2:$F$25,0),FALSE)</f>
        <v>0.76466988668767144</v>
      </c>
      <c r="AE23" s="15">
        <f>HLOOKUP(REG_TRA_DEMANDS!AE$3,'BY-Demands'!$J$5:$AK$14,MATCH($E23,'BY-Demands'!$I$5:$I$14,0),FALSE)*HLOOKUP(REG_TRA_DEMANDS!$F23,[1]DEMANDS!$H$2:$CL$25,MATCH($E23,[1]DEMANDS!$F$2:$F$25,0),FALSE)/HLOOKUP(2018,[1]DEMANDS!$H$2:$CL$25,MATCH($E23,[1]DEMANDS!$F$2:$F$25,0),FALSE)</f>
        <v>1.4082633088041645</v>
      </c>
      <c r="AF23" s="15">
        <f>HLOOKUP(REG_TRA_DEMANDS!AF$3,'BY-Demands'!$J$5:$AK$14,MATCH($E23,'BY-Demands'!$I$5:$I$14,0),FALSE)*HLOOKUP(REG_TRA_DEMANDS!$F23,[1]DEMANDS!$H$2:$CL$25,MATCH($E23,[1]DEMANDS!$F$2:$F$25,0),FALSE)/HLOOKUP(2018,[1]DEMANDS!$H$2:$CL$25,MATCH($E23,[1]DEMANDS!$F$2:$F$25,0),FALSE)</f>
        <v>0.77449142412362149</v>
      </c>
    </row>
    <row r="24" spans="4:32" x14ac:dyDescent="0.2">
      <c r="D24" s="4" t="s">
        <v>85</v>
      </c>
      <c r="E24" s="4" t="str">
        <f>[1]DEMANDS!$F$18</f>
        <v>TRAPM</v>
      </c>
      <c r="F24" s="4">
        <v>2065</v>
      </c>
      <c r="G24" s="15">
        <f>HLOOKUP(REG_TRA_DEMANDS!G$3,'BY-Demands'!$J$5:$AK$14,MATCH($E24,'BY-Demands'!$I$5:$I$14,0),FALSE)*HLOOKUP(REG_TRA_DEMANDS!$F24,[1]DEMANDS!$H$2:$CL$25,MATCH($E24,[1]DEMANDS!$F$2:$F$25,0),FALSE)/HLOOKUP(2018,[1]DEMANDS!$H$2:$CL$25,MATCH($E24,[1]DEMANDS!$F$2:$F$25,0),FALSE)</f>
        <v>0.72733654585329288</v>
      </c>
      <c r="H24" s="15">
        <f>HLOOKUP(REG_TRA_DEMANDS!H$3,'BY-Demands'!$J$5:$AK$14,MATCH($E24,'BY-Demands'!$I$5:$I$14,0),FALSE)*HLOOKUP(REG_TRA_DEMANDS!$F24,[1]DEMANDS!$H$2:$CL$25,MATCH($E24,[1]DEMANDS!$F$2:$F$25,0),FALSE)/HLOOKUP(2018,[1]DEMANDS!$H$2:$CL$25,MATCH($E24,[1]DEMANDS!$F$2:$F$25,0),FALSE)</f>
        <v>12.737251637118757</v>
      </c>
      <c r="I24" s="15">
        <f>HLOOKUP(REG_TRA_DEMANDS!I$3,'BY-Demands'!$J$5:$AK$14,MATCH($E24,'BY-Demands'!$I$5:$I$14,0),FALSE)*HLOOKUP(REG_TRA_DEMANDS!$F24,[1]DEMANDS!$H$2:$CL$25,MATCH($E24,[1]DEMANDS!$F$2:$F$25,0),FALSE)/HLOOKUP(2018,[1]DEMANDS!$H$2:$CL$25,MATCH($E24,[1]DEMANDS!$F$2:$F$25,0),FALSE)</f>
        <v>2.5937097252052559</v>
      </c>
      <c r="J24" s="15">
        <f>HLOOKUP(REG_TRA_DEMANDS!J$3,'BY-Demands'!$J$5:$AK$14,MATCH($E24,'BY-Demands'!$I$5:$I$14,0),FALSE)*HLOOKUP(REG_TRA_DEMANDS!$F24,[1]DEMANDS!$H$2:$CL$25,MATCH($E24,[1]DEMANDS!$F$2:$F$25,0),FALSE)/HLOOKUP(2018,[1]DEMANDS!$H$2:$CL$25,MATCH($E24,[1]DEMANDS!$F$2:$F$25,0),FALSE)</f>
        <v>1.2318031386007557</v>
      </c>
      <c r="K24" s="15">
        <f>HLOOKUP(REG_TRA_DEMANDS!K$3,'BY-Demands'!$J$5:$AK$14,MATCH($E24,'BY-Demands'!$I$5:$I$14,0),FALSE)*HLOOKUP(REG_TRA_DEMANDS!$F24,[1]DEMANDS!$H$2:$CL$25,MATCH($E24,[1]DEMANDS!$F$2:$F$25,0),FALSE)/HLOOKUP(2018,[1]DEMANDS!$H$2:$CL$25,MATCH($E24,[1]DEMANDS!$F$2:$F$25,0),FALSE)</f>
        <v>0.92676576635554142</v>
      </c>
      <c r="L24" s="15">
        <f>HLOOKUP(REG_TRA_DEMANDS!L$3,'BY-Demands'!$J$5:$AK$14,MATCH($E24,'BY-Demands'!$I$5:$I$14,0),FALSE)*HLOOKUP(REG_TRA_DEMANDS!$F24,[1]DEMANDS!$H$2:$CL$25,MATCH($E24,[1]DEMANDS!$F$2:$F$25,0),FALSE)/HLOOKUP(2018,[1]DEMANDS!$H$2:$CL$25,MATCH($E24,[1]DEMANDS!$F$2:$F$25,0),FALSE)</f>
        <v>0.47746494978891679</v>
      </c>
      <c r="M24" s="15">
        <f>HLOOKUP(REG_TRA_DEMANDS!M$3,'BY-Demands'!$J$5:$AK$14,MATCH($E24,'BY-Demands'!$I$5:$I$14,0),FALSE)*HLOOKUP(REG_TRA_DEMANDS!$F24,[1]DEMANDS!$H$2:$CL$25,MATCH($E24,[1]DEMANDS!$F$2:$F$25,0),FALSE)/HLOOKUP(2018,[1]DEMANDS!$H$2:$CL$25,MATCH($E24,[1]DEMANDS!$F$2:$F$25,0),FALSE)</f>
        <v>1.2860767683264163</v>
      </c>
      <c r="N24" s="15">
        <f>HLOOKUP(REG_TRA_DEMANDS!N$3,'BY-Demands'!$J$5:$AK$14,MATCH($E24,'BY-Demands'!$I$5:$I$14,0),FALSE)*HLOOKUP(REG_TRA_DEMANDS!$F24,[1]DEMANDS!$H$2:$CL$25,MATCH($E24,[1]DEMANDS!$F$2:$F$25,0),FALSE)/HLOOKUP(2018,[1]DEMANDS!$H$2:$CL$25,MATCH($E24,[1]DEMANDS!$F$2:$F$25,0),FALSE)</f>
        <v>2.2327762777491906</v>
      </c>
      <c r="O24" s="15">
        <f>HLOOKUP(REG_TRA_DEMANDS!O$3,'BY-Demands'!$J$5:$AK$14,MATCH($E24,'BY-Demands'!$I$5:$I$14,0),FALSE)*HLOOKUP(REG_TRA_DEMANDS!$F24,[1]DEMANDS!$H$2:$CL$25,MATCH($E24,[1]DEMANDS!$F$2:$F$25,0),FALSE)/HLOOKUP(2018,[1]DEMANDS!$H$2:$CL$25,MATCH($E24,[1]DEMANDS!$F$2:$F$25,0),FALSE)</f>
        <v>0.94622986570042422</v>
      </c>
      <c r="P24" s="15">
        <f>HLOOKUP(REG_TRA_DEMANDS!P$3,'BY-Demands'!$J$5:$AK$14,MATCH($E24,'BY-Demands'!$I$5:$I$14,0),FALSE)*HLOOKUP(REG_TRA_DEMANDS!$F24,[1]DEMANDS!$H$2:$CL$25,MATCH($E24,[1]DEMANDS!$F$2:$F$25,0),FALSE)/HLOOKUP(2018,[1]DEMANDS!$H$2:$CL$25,MATCH($E24,[1]DEMANDS!$F$2:$F$25,0),FALSE)</f>
        <v>1.0681491208351812</v>
      </c>
      <c r="Q24" s="15">
        <f>HLOOKUP(REG_TRA_DEMANDS!Q$3,'BY-Demands'!$J$5:$AK$14,MATCH($E24,'BY-Demands'!$I$5:$I$14,0),FALSE)*HLOOKUP(REG_TRA_DEMANDS!$F24,[1]DEMANDS!$H$2:$CL$25,MATCH($E24,[1]DEMANDS!$F$2:$F$25,0),FALSE)/HLOOKUP(2018,[1]DEMANDS!$H$2:$CL$25,MATCH($E24,[1]DEMANDS!$F$2:$F$25,0),FALSE)</f>
        <v>1.894390409923951</v>
      </c>
      <c r="R24" s="15">
        <f>HLOOKUP(REG_TRA_DEMANDS!R$3,'BY-Demands'!$J$5:$AK$14,MATCH($E24,'BY-Demands'!$I$5:$I$14,0),FALSE)*HLOOKUP(REG_TRA_DEMANDS!$F24,[1]DEMANDS!$H$2:$CL$25,MATCH($E24,[1]DEMANDS!$F$2:$F$25,0),FALSE)/HLOOKUP(2018,[1]DEMANDS!$H$2:$CL$25,MATCH($E24,[1]DEMANDS!$F$2:$F$25,0),FALSE)</f>
        <v>1.6075578038457461</v>
      </c>
      <c r="S24" s="15">
        <f>HLOOKUP(REG_TRA_DEMANDS!S$3,'BY-Demands'!$J$5:$AK$14,MATCH($E24,'BY-Demands'!$I$5:$I$14,0),FALSE)*HLOOKUP(REG_TRA_DEMANDS!$F24,[1]DEMANDS!$H$2:$CL$25,MATCH($E24,[1]DEMANDS!$F$2:$F$25,0),FALSE)/HLOOKUP(2018,[1]DEMANDS!$H$2:$CL$25,MATCH($E24,[1]DEMANDS!$F$2:$F$25,0),FALSE)</f>
        <v>1.4579749552783512</v>
      </c>
      <c r="T24" s="15">
        <f>HLOOKUP(REG_TRA_DEMANDS!T$3,'BY-Demands'!$J$5:$AK$14,MATCH($E24,'BY-Demands'!$I$5:$I$14,0),FALSE)*HLOOKUP(REG_TRA_DEMANDS!$F24,[1]DEMANDS!$H$2:$CL$25,MATCH($E24,[1]DEMANDS!$F$2:$F$25,0),FALSE)/HLOOKUP(2018,[1]DEMANDS!$H$2:$CL$25,MATCH($E24,[1]DEMANDS!$F$2:$F$25,0),FALSE)</f>
        <v>5.8921343269955724</v>
      </c>
      <c r="U24" s="15">
        <f>HLOOKUP(REG_TRA_DEMANDS!U$3,'BY-Demands'!$J$5:$AK$14,MATCH($E24,'BY-Demands'!$I$5:$I$14,0),FALSE)*HLOOKUP(REG_TRA_DEMANDS!$F24,[1]DEMANDS!$H$2:$CL$25,MATCH($E24,[1]DEMANDS!$F$2:$F$25,0),FALSE)/HLOOKUP(2018,[1]DEMANDS!$H$2:$CL$25,MATCH($E24,[1]DEMANDS!$F$2:$F$25,0),FALSE)</f>
        <v>1.9284939809207298</v>
      </c>
      <c r="V24" s="15">
        <f>HLOOKUP(REG_TRA_DEMANDS!V$3,'BY-Demands'!$J$5:$AK$14,MATCH($E24,'BY-Demands'!$I$5:$I$14,0),FALSE)*HLOOKUP(REG_TRA_DEMANDS!$F24,[1]DEMANDS!$H$2:$CL$25,MATCH($E24,[1]DEMANDS!$F$2:$F$25,0),FALSE)/HLOOKUP(2018,[1]DEMANDS!$H$2:$CL$25,MATCH($E24,[1]DEMANDS!$F$2:$F$25,0),FALSE)</f>
        <v>2.1719804625753434</v>
      </c>
      <c r="W24" s="15">
        <f>HLOOKUP(REG_TRA_DEMANDS!W$3,'BY-Demands'!$J$5:$AK$14,MATCH($E24,'BY-Demands'!$I$5:$I$14,0),FALSE)*HLOOKUP(REG_TRA_DEMANDS!$F24,[1]DEMANDS!$H$2:$CL$25,MATCH($E24,[1]DEMANDS!$F$2:$F$25,0),FALSE)/HLOOKUP(2018,[1]DEMANDS!$H$2:$CL$25,MATCH($E24,[1]DEMANDS!$F$2:$F$25,0),FALSE)</f>
        <v>2.1065637037824545</v>
      </c>
      <c r="X24" s="15">
        <f>HLOOKUP(REG_TRA_DEMANDS!X$3,'BY-Demands'!$J$5:$AK$14,MATCH($E24,'BY-Demands'!$I$5:$I$14,0),FALSE)*HLOOKUP(REG_TRA_DEMANDS!$F24,[1]DEMANDS!$H$2:$CL$25,MATCH($E24,[1]DEMANDS!$F$2:$F$25,0),FALSE)/HLOOKUP(2018,[1]DEMANDS!$H$2:$CL$25,MATCH($E24,[1]DEMANDS!$F$2:$F$25,0),FALSE)</f>
        <v>1.3289826229074797</v>
      </c>
      <c r="Y24" s="15">
        <f>HLOOKUP(REG_TRA_DEMANDS!Y$3,'BY-Demands'!$J$5:$AK$14,MATCH($E24,'BY-Demands'!$I$5:$I$14,0),FALSE)*HLOOKUP(REG_TRA_DEMANDS!$F24,[1]DEMANDS!$H$2:$CL$25,MATCH($E24,[1]DEMANDS!$F$2:$F$25,0),FALSE)/HLOOKUP(2018,[1]DEMANDS!$H$2:$CL$25,MATCH($E24,[1]DEMANDS!$F$2:$F$25,0),FALSE)</f>
        <v>2.9755121112751821</v>
      </c>
      <c r="Z24" s="15">
        <f>HLOOKUP(REG_TRA_DEMANDS!Z$3,'BY-Demands'!$J$5:$AK$14,MATCH($E24,'BY-Demands'!$I$5:$I$14,0),FALSE)*HLOOKUP(REG_TRA_DEMANDS!$F24,[1]DEMANDS!$H$2:$CL$25,MATCH($E24,[1]DEMANDS!$F$2:$F$25,0),FALSE)/HLOOKUP(2018,[1]DEMANDS!$H$2:$CL$25,MATCH($E24,[1]DEMANDS!$F$2:$F$25,0),FALSE)</f>
        <v>0.38997718406777343</v>
      </c>
      <c r="AA24" s="15">
        <f>HLOOKUP(REG_TRA_DEMANDS!AA$3,'BY-Demands'!$J$5:$AK$14,MATCH($E24,'BY-Demands'!$I$5:$I$14,0),FALSE)*HLOOKUP(REG_TRA_DEMANDS!$F24,[1]DEMANDS!$H$2:$CL$25,MATCH($E24,[1]DEMANDS!$F$2:$F$25,0),FALSE)/HLOOKUP(2018,[1]DEMANDS!$H$2:$CL$25,MATCH($E24,[1]DEMANDS!$F$2:$F$25,0),FALSE)</f>
        <v>1.6479307762990392</v>
      </c>
      <c r="AB24" s="15">
        <f>HLOOKUP(REG_TRA_DEMANDS!AB$3,'BY-Demands'!$J$5:$AK$14,MATCH($E24,'BY-Demands'!$I$5:$I$14,0),FALSE)*HLOOKUP(REG_TRA_DEMANDS!$F24,[1]DEMANDS!$H$2:$CL$25,MATCH($E24,[1]DEMANDS!$F$2:$F$25,0),FALSE)/HLOOKUP(2018,[1]DEMANDS!$H$2:$CL$25,MATCH($E24,[1]DEMANDS!$F$2:$F$25,0),FALSE)</f>
        <v>0.88729673693767219</v>
      </c>
      <c r="AC24" s="15">
        <f>HLOOKUP(REG_TRA_DEMANDS!AC$3,'BY-Demands'!$J$5:$AK$14,MATCH($E24,'BY-Demands'!$I$5:$I$14,0),FALSE)*HLOOKUP(REG_TRA_DEMANDS!$F24,[1]DEMANDS!$H$2:$CL$25,MATCH($E24,[1]DEMANDS!$F$2:$F$25,0),FALSE)/HLOOKUP(2018,[1]DEMANDS!$H$2:$CL$25,MATCH($E24,[1]DEMANDS!$F$2:$F$25,0),FALSE)</f>
        <v>0.72385243658961629</v>
      </c>
      <c r="AD24" s="15">
        <f>HLOOKUP(REG_TRA_DEMANDS!AD$3,'BY-Demands'!$J$5:$AK$14,MATCH($E24,'BY-Demands'!$I$5:$I$14,0),FALSE)*HLOOKUP(REG_TRA_DEMANDS!$F24,[1]DEMANDS!$H$2:$CL$25,MATCH($E24,[1]DEMANDS!$F$2:$F$25,0),FALSE)/HLOOKUP(2018,[1]DEMANDS!$H$2:$CL$25,MATCH($E24,[1]DEMANDS!$F$2:$F$25,0),FALSE)</f>
        <v>0.78651782641964463</v>
      </c>
      <c r="AE24" s="15">
        <f>HLOOKUP(REG_TRA_DEMANDS!AE$3,'BY-Demands'!$J$5:$AK$14,MATCH($E24,'BY-Demands'!$I$5:$I$14,0),FALSE)*HLOOKUP(REG_TRA_DEMANDS!$F24,[1]DEMANDS!$H$2:$CL$25,MATCH($E24,[1]DEMANDS!$F$2:$F$25,0),FALSE)/HLOOKUP(2018,[1]DEMANDS!$H$2:$CL$25,MATCH($E24,[1]DEMANDS!$F$2:$F$25,0),FALSE)</f>
        <v>1.4484998244995571</v>
      </c>
      <c r="AF24" s="15">
        <f>HLOOKUP(REG_TRA_DEMANDS!AF$3,'BY-Demands'!$J$5:$AK$14,MATCH($E24,'BY-Demands'!$I$5:$I$14,0),FALSE)*HLOOKUP(REG_TRA_DEMANDS!$F24,[1]DEMANDS!$H$2:$CL$25,MATCH($E24,[1]DEMANDS!$F$2:$F$25,0),FALSE)/HLOOKUP(2018,[1]DEMANDS!$H$2:$CL$25,MATCH($E24,[1]DEMANDS!$F$2:$F$25,0),FALSE)</f>
        <v>0.79661998214815677</v>
      </c>
    </row>
    <row r="25" spans="4:32" x14ac:dyDescent="0.2">
      <c r="D25" s="4" t="s">
        <v>85</v>
      </c>
      <c r="E25" s="4" t="str">
        <f>[1]DEMANDS!$F$18</f>
        <v>TRAPM</v>
      </c>
      <c r="F25" s="4">
        <v>2070</v>
      </c>
      <c r="G25" s="18">
        <f>HLOOKUP(REG_TRA_DEMANDS!G$3,'BY-Demands'!$J$5:$AK$14,MATCH($E25,'BY-Demands'!$I$5:$I$14,0),FALSE)*HLOOKUP(REG_TRA_DEMANDS!$F25,[1]DEMANDS!$H$2:$CL$25,MATCH($E25,[1]DEMANDS!$F$2:$F$25,0),FALSE)/HLOOKUP(2018,[1]DEMANDS!$H$2:$CL$25,MATCH($E25,[1]DEMANDS!$F$2:$F$25,0),FALSE)</f>
        <v>0.74943219773994352</v>
      </c>
      <c r="H25" s="18">
        <f>HLOOKUP(REG_TRA_DEMANDS!H$3,'BY-Demands'!$J$5:$AK$14,MATCH($E25,'BY-Demands'!$I$5:$I$14,0),FALSE)*HLOOKUP(REG_TRA_DEMANDS!$F25,[1]DEMANDS!$H$2:$CL$25,MATCH($E25,[1]DEMANDS!$F$2:$F$25,0),FALSE)/HLOOKUP(2018,[1]DEMANDS!$H$2:$CL$25,MATCH($E25,[1]DEMANDS!$F$2:$F$25,0),FALSE)</f>
        <v>13.124194765125983</v>
      </c>
      <c r="I25" s="18">
        <f>HLOOKUP(REG_TRA_DEMANDS!I$3,'BY-Demands'!$J$5:$AK$14,MATCH($E25,'BY-Demands'!$I$5:$I$14,0),FALSE)*HLOOKUP(REG_TRA_DEMANDS!$F25,[1]DEMANDS!$H$2:$CL$25,MATCH($E25,[1]DEMANDS!$F$2:$F$25,0),FALSE)/HLOOKUP(2018,[1]DEMANDS!$H$2:$CL$25,MATCH($E25,[1]DEMANDS!$F$2:$F$25,0),FALSE)</f>
        <v>2.6725036583712578</v>
      </c>
      <c r="J25" s="18">
        <f>HLOOKUP(REG_TRA_DEMANDS!J$3,'BY-Demands'!$J$5:$AK$14,MATCH($E25,'BY-Demands'!$I$5:$I$14,0),FALSE)*HLOOKUP(REG_TRA_DEMANDS!$F25,[1]DEMANDS!$H$2:$CL$25,MATCH($E25,[1]DEMANDS!$F$2:$F$25,0),FALSE)/HLOOKUP(2018,[1]DEMANDS!$H$2:$CL$25,MATCH($E25,[1]DEMANDS!$F$2:$F$25,0),FALSE)</f>
        <v>1.2692239082548848</v>
      </c>
      <c r="K25" s="18">
        <f>HLOOKUP(REG_TRA_DEMANDS!K$3,'BY-Demands'!$J$5:$AK$14,MATCH($E25,'BY-Demands'!$I$5:$I$14,0),FALSE)*HLOOKUP(REG_TRA_DEMANDS!$F25,[1]DEMANDS!$H$2:$CL$25,MATCH($E25,[1]DEMANDS!$F$2:$F$25,0),FALSE)/HLOOKUP(2018,[1]DEMANDS!$H$2:$CL$25,MATCH($E25,[1]DEMANDS!$F$2:$F$25,0),FALSE)</f>
        <v>0.95491984973084221</v>
      </c>
      <c r="L25" s="18">
        <f>HLOOKUP(REG_TRA_DEMANDS!L$3,'BY-Demands'!$J$5:$AK$14,MATCH($E25,'BY-Demands'!$I$5:$I$14,0),FALSE)*HLOOKUP(REG_TRA_DEMANDS!$F25,[1]DEMANDS!$H$2:$CL$25,MATCH($E25,[1]DEMANDS!$F$2:$F$25,0),FALSE)/HLOOKUP(2018,[1]DEMANDS!$H$2:$CL$25,MATCH($E25,[1]DEMANDS!$F$2:$F$25,0),FALSE)</f>
        <v>0.49196978854445622</v>
      </c>
      <c r="M25" s="18">
        <f>HLOOKUP(REG_TRA_DEMANDS!M$3,'BY-Demands'!$J$5:$AK$14,MATCH($E25,'BY-Demands'!$I$5:$I$14,0),FALSE)*HLOOKUP(REG_TRA_DEMANDS!$F25,[1]DEMANDS!$H$2:$CL$25,MATCH($E25,[1]DEMANDS!$F$2:$F$25,0),FALSE)/HLOOKUP(2018,[1]DEMANDS!$H$2:$CL$25,MATCH($E25,[1]DEMANDS!$F$2:$F$25,0),FALSE)</f>
        <v>1.3251463087399415</v>
      </c>
      <c r="N25" s="18">
        <f>HLOOKUP(REG_TRA_DEMANDS!N$3,'BY-Demands'!$J$5:$AK$14,MATCH($E25,'BY-Demands'!$I$5:$I$14,0),FALSE)*HLOOKUP(REG_TRA_DEMANDS!$F25,[1]DEMANDS!$H$2:$CL$25,MATCH($E25,[1]DEMANDS!$F$2:$F$25,0),FALSE)/HLOOKUP(2018,[1]DEMANDS!$H$2:$CL$25,MATCH($E25,[1]DEMANDS!$F$2:$F$25,0),FALSE)</f>
        <v>2.3006054658398827</v>
      </c>
      <c r="O25" s="18">
        <f>HLOOKUP(REG_TRA_DEMANDS!O$3,'BY-Demands'!$J$5:$AK$14,MATCH($E25,'BY-Demands'!$I$5:$I$14,0),FALSE)*HLOOKUP(REG_TRA_DEMANDS!$F25,[1]DEMANDS!$H$2:$CL$25,MATCH($E25,[1]DEMANDS!$F$2:$F$25,0),FALSE)/HLOOKUP(2018,[1]DEMANDS!$H$2:$CL$25,MATCH($E25,[1]DEMANDS!$F$2:$F$25,0),FALSE)</f>
        <v>0.97497524613877473</v>
      </c>
      <c r="P25" s="18">
        <f>HLOOKUP(REG_TRA_DEMANDS!P$3,'BY-Demands'!$J$5:$AK$14,MATCH($E25,'BY-Demands'!$I$5:$I$14,0),FALSE)*HLOOKUP(REG_TRA_DEMANDS!$F25,[1]DEMANDS!$H$2:$CL$25,MATCH($E25,[1]DEMANDS!$F$2:$F$25,0),FALSE)/HLOOKUP(2018,[1]DEMANDS!$H$2:$CL$25,MATCH($E25,[1]DEMANDS!$F$2:$F$25,0),FALSE)</f>
        <v>1.1005982687180464</v>
      </c>
      <c r="Q25" s="18">
        <f>HLOOKUP(REG_TRA_DEMANDS!Q$3,'BY-Demands'!$J$5:$AK$14,MATCH($E25,'BY-Demands'!$I$5:$I$14,0),FALSE)*HLOOKUP(REG_TRA_DEMANDS!$F25,[1]DEMANDS!$H$2:$CL$25,MATCH($E25,[1]DEMANDS!$F$2:$F$25,0),FALSE)/HLOOKUP(2018,[1]DEMANDS!$H$2:$CL$25,MATCH($E25,[1]DEMANDS!$F$2:$F$25,0),FALSE)</f>
        <v>1.9519398226046827</v>
      </c>
      <c r="R25" s="18">
        <f>HLOOKUP(REG_TRA_DEMANDS!R$3,'BY-Demands'!$J$5:$AK$14,MATCH($E25,'BY-Demands'!$I$5:$I$14,0),FALSE)*HLOOKUP(REG_TRA_DEMANDS!$F25,[1]DEMANDS!$H$2:$CL$25,MATCH($E25,[1]DEMANDS!$F$2:$F$25,0),FALSE)/HLOOKUP(2018,[1]DEMANDS!$H$2:$CL$25,MATCH($E25,[1]DEMANDS!$F$2:$F$25,0),FALSE)</f>
        <v>1.6563935702099577</v>
      </c>
      <c r="S25" s="18">
        <f>HLOOKUP(REG_TRA_DEMANDS!S$3,'BY-Demands'!$J$5:$AK$14,MATCH($E25,'BY-Demands'!$I$5:$I$14,0),FALSE)*HLOOKUP(REG_TRA_DEMANDS!$F25,[1]DEMANDS!$H$2:$CL$25,MATCH($E25,[1]DEMANDS!$F$2:$F$25,0),FALSE)/HLOOKUP(2018,[1]DEMANDS!$H$2:$CL$25,MATCH($E25,[1]DEMANDS!$F$2:$F$25,0),FALSE)</f>
        <v>1.5022665658882532</v>
      </c>
      <c r="T25" s="18">
        <f>HLOOKUP(REG_TRA_DEMANDS!T$3,'BY-Demands'!$J$5:$AK$14,MATCH($E25,'BY-Demands'!$I$5:$I$14,0),FALSE)*HLOOKUP(REG_TRA_DEMANDS!$F25,[1]DEMANDS!$H$2:$CL$25,MATCH($E25,[1]DEMANDS!$F$2:$F$25,0),FALSE)/HLOOKUP(2018,[1]DEMANDS!$H$2:$CL$25,MATCH($E25,[1]DEMANDS!$F$2:$F$25,0),FALSE)</f>
        <v>6.0711306247904835</v>
      </c>
      <c r="U25" s="18">
        <f>HLOOKUP(REG_TRA_DEMANDS!U$3,'BY-Demands'!$J$5:$AK$14,MATCH($E25,'BY-Demands'!$I$5:$I$14,0),FALSE)*HLOOKUP(REG_TRA_DEMANDS!$F25,[1]DEMANDS!$H$2:$CL$25,MATCH($E25,[1]DEMANDS!$F$2:$F$25,0),FALSE)/HLOOKUP(2018,[1]DEMANDS!$H$2:$CL$25,MATCH($E25,[1]DEMANDS!$F$2:$F$25,0),FALSE)</f>
        <v>1.9870794210596336</v>
      </c>
      <c r="V25" s="18">
        <f>HLOOKUP(REG_TRA_DEMANDS!V$3,'BY-Demands'!$J$5:$AK$14,MATCH($E25,'BY-Demands'!$I$5:$I$14,0),FALSE)*HLOOKUP(REG_TRA_DEMANDS!$F25,[1]DEMANDS!$H$2:$CL$25,MATCH($E25,[1]DEMANDS!$F$2:$F$25,0),FALSE)/HLOOKUP(2018,[1]DEMANDS!$H$2:$CL$25,MATCH($E25,[1]DEMANDS!$F$2:$F$25,0),FALSE)</f>
        <v>2.2379627433768237</v>
      </c>
      <c r="W25" s="18">
        <f>HLOOKUP(REG_TRA_DEMANDS!W$3,'BY-Demands'!$J$5:$AK$14,MATCH($E25,'BY-Demands'!$I$5:$I$14,0),FALSE)*HLOOKUP(REG_TRA_DEMANDS!$F25,[1]DEMANDS!$H$2:$CL$25,MATCH($E25,[1]DEMANDS!$F$2:$F$25,0),FALSE)/HLOOKUP(2018,[1]DEMANDS!$H$2:$CL$25,MATCH($E25,[1]DEMANDS!$F$2:$F$25,0),FALSE)</f>
        <v>2.170558698315864</v>
      </c>
      <c r="X25" s="18">
        <f>HLOOKUP(REG_TRA_DEMANDS!X$3,'BY-Demands'!$J$5:$AK$14,MATCH($E25,'BY-Demands'!$I$5:$I$14,0),FALSE)*HLOOKUP(REG_TRA_DEMANDS!$F25,[1]DEMANDS!$H$2:$CL$25,MATCH($E25,[1]DEMANDS!$F$2:$F$25,0),FALSE)/HLOOKUP(2018,[1]DEMANDS!$H$2:$CL$25,MATCH($E25,[1]DEMANDS!$F$2:$F$25,0),FALSE)</f>
        <v>1.3693555940809843</v>
      </c>
      <c r="Y25" s="18">
        <f>HLOOKUP(REG_TRA_DEMANDS!Y$3,'BY-Demands'!$J$5:$AK$14,MATCH($E25,'BY-Demands'!$I$5:$I$14,0),FALSE)*HLOOKUP(REG_TRA_DEMANDS!$F25,[1]DEMANDS!$H$2:$CL$25,MATCH($E25,[1]DEMANDS!$F$2:$F$25,0),FALSE)/HLOOKUP(2018,[1]DEMANDS!$H$2:$CL$25,MATCH($E25,[1]DEMANDS!$F$2:$F$25,0),FALSE)</f>
        <v>3.0659047639888133</v>
      </c>
      <c r="Z25" s="18">
        <f>HLOOKUP(REG_TRA_DEMANDS!Z$3,'BY-Demands'!$J$5:$AK$14,MATCH($E25,'BY-Demands'!$I$5:$I$14,0),FALSE)*HLOOKUP(REG_TRA_DEMANDS!$F25,[1]DEMANDS!$H$2:$CL$25,MATCH($E25,[1]DEMANDS!$F$2:$F$25,0),FALSE)/HLOOKUP(2018,[1]DEMANDS!$H$2:$CL$25,MATCH($E25,[1]DEMANDS!$F$2:$F$25,0),FALSE)</f>
        <v>0.4018242446231986</v>
      </c>
      <c r="AA25" s="18">
        <f>HLOOKUP(REG_TRA_DEMANDS!AA$3,'BY-Demands'!$J$5:$AK$14,MATCH($E25,'BY-Demands'!$I$5:$I$14,0),FALSE)*HLOOKUP(REG_TRA_DEMANDS!$F25,[1]DEMANDS!$H$2:$CL$25,MATCH($E25,[1]DEMANDS!$F$2:$F$25,0),FALSE)/HLOOKUP(2018,[1]DEMANDS!$H$2:$CL$25,MATCH($E25,[1]DEMANDS!$F$2:$F$25,0),FALSE)</f>
        <v>1.6979930273628623</v>
      </c>
      <c r="AB25" s="18">
        <f>HLOOKUP(REG_TRA_DEMANDS!AB$3,'BY-Demands'!$J$5:$AK$14,MATCH($E25,'BY-Demands'!$I$5:$I$14,0),FALSE)*HLOOKUP(REG_TRA_DEMANDS!$F25,[1]DEMANDS!$H$2:$CL$25,MATCH($E25,[1]DEMANDS!$F$2:$F$25,0),FALSE)/HLOOKUP(2018,[1]DEMANDS!$H$2:$CL$25,MATCH($E25,[1]DEMANDS!$F$2:$F$25,0),FALSE)</f>
        <v>0.91425179636829002</v>
      </c>
      <c r="AC25" s="18">
        <f>HLOOKUP(REG_TRA_DEMANDS!AC$3,'BY-Demands'!$J$5:$AK$14,MATCH($E25,'BY-Demands'!$I$5:$I$14,0),FALSE)*HLOOKUP(REG_TRA_DEMANDS!$F25,[1]DEMANDS!$H$2:$CL$25,MATCH($E25,[1]DEMANDS!$F$2:$F$25,0),FALSE)/HLOOKUP(2018,[1]DEMANDS!$H$2:$CL$25,MATCH($E25,[1]DEMANDS!$F$2:$F$25,0),FALSE)</f>
        <v>0.74584224522411058</v>
      </c>
      <c r="AD25" s="18">
        <f>HLOOKUP(REG_TRA_DEMANDS!AD$3,'BY-Demands'!$J$5:$AK$14,MATCH($E25,'BY-Demands'!$I$5:$I$14,0),FALSE)*HLOOKUP(REG_TRA_DEMANDS!$F25,[1]DEMANDS!$H$2:$CL$25,MATCH($E25,[1]DEMANDS!$F$2:$F$25,0),FALSE)/HLOOKUP(2018,[1]DEMANDS!$H$2:$CL$25,MATCH($E25,[1]DEMANDS!$F$2:$F$25,0),FALSE)</f>
        <v>0.81041133788183217</v>
      </c>
      <c r="AE25" s="18">
        <f>HLOOKUP(REG_TRA_DEMANDS!AE$3,'BY-Demands'!$J$5:$AK$14,MATCH($E25,'BY-Demands'!$I$5:$I$14,0),FALSE)*HLOOKUP(REG_TRA_DEMANDS!$F25,[1]DEMANDS!$H$2:$CL$25,MATCH($E25,[1]DEMANDS!$F$2:$F$25,0),FALSE)/HLOOKUP(2018,[1]DEMANDS!$H$2:$CL$25,MATCH($E25,[1]DEMANDS!$F$2:$F$25,0),FALSE)</f>
        <v>1.492503591479901</v>
      </c>
      <c r="AF25" s="18">
        <f>HLOOKUP(REG_TRA_DEMANDS!AF$3,'BY-Demands'!$J$5:$AK$14,MATCH($E25,'BY-Demands'!$I$5:$I$14,0),FALSE)*HLOOKUP(REG_TRA_DEMANDS!$F25,[1]DEMANDS!$H$2:$CL$25,MATCH($E25,[1]DEMANDS!$F$2:$F$25,0),FALSE)/HLOOKUP(2018,[1]DEMANDS!$H$2:$CL$25,MATCH($E25,[1]DEMANDS!$F$2:$F$25,0),FALSE)</f>
        <v>0.82082038554029679</v>
      </c>
    </row>
    <row r="26" spans="4:32" x14ac:dyDescent="0.2">
      <c r="D26" s="16" t="s">
        <v>85</v>
      </c>
      <c r="E26" s="16" t="str">
        <f>[1]DEMANDS!$F$19</f>
        <v>TRAPL</v>
      </c>
      <c r="F26" s="16">
        <v>2020</v>
      </c>
      <c r="G26" s="17">
        <f>HLOOKUP(REG_TRA_DEMANDS!G$3,'BY-Demands'!$J$5:$AK$14,MATCH($E26,'BY-Demands'!$I$5:$I$14,0),FALSE)*HLOOKUP(REG_TRA_DEMANDS!$F26,[1]DEMANDS!$H$2:$CL$25,MATCH($E26,[1]DEMANDS!$F$2:$F$25,0),FALSE)/HLOOKUP(2018,[1]DEMANDS!$H$2:$CL$25,MATCH($E26,[1]DEMANDS!$F$2:$F$25,0),FALSE)</f>
        <v>0.27435547637321495</v>
      </c>
      <c r="H26" s="17">
        <f>HLOOKUP(REG_TRA_DEMANDS!H$3,'BY-Demands'!$J$5:$AK$14,MATCH($E26,'BY-Demands'!$I$5:$I$14,0),FALSE)*HLOOKUP(REG_TRA_DEMANDS!$F26,[1]DEMANDS!$H$2:$CL$25,MATCH($E26,[1]DEMANDS!$F$2:$F$25,0),FALSE)/HLOOKUP(2018,[1]DEMANDS!$H$2:$CL$25,MATCH($E26,[1]DEMANDS!$F$2:$F$25,0),FALSE)</f>
        <v>4.8874675973215007</v>
      </c>
      <c r="I26" s="17">
        <f>HLOOKUP(REG_TRA_DEMANDS!I$3,'BY-Demands'!$J$5:$AK$14,MATCH($E26,'BY-Demands'!$I$5:$I$14,0),FALSE)*HLOOKUP(REG_TRA_DEMANDS!$F26,[1]DEMANDS!$H$2:$CL$25,MATCH($E26,[1]DEMANDS!$F$2:$F$25,0),FALSE)/HLOOKUP(2018,[1]DEMANDS!$H$2:$CL$25,MATCH($E26,[1]DEMANDS!$F$2:$F$25,0),FALSE)</f>
        <v>0.98750716185845822</v>
      </c>
      <c r="J26" s="17">
        <f>HLOOKUP(REG_TRA_DEMANDS!J$3,'BY-Demands'!$J$5:$AK$14,MATCH($E26,'BY-Demands'!$I$5:$I$14,0),FALSE)*HLOOKUP(REG_TRA_DEMANDS!$F26,[1]DEMANDS!$H$2:$CL$25,MATCH($E26,[1]DEMANDS!$F$2:$F$25,0),FALSE)/HLOOKUP(2018,[1]DEMANDS!$H$2:$CL$25,MATCH($E26,[1]DEMANDS!$F$2:$F$25,0),FALSE)</f>
        <v>0.47552429060912443</v>
      </c>
      <c r="K26" s="17">
        <f>HLOOKUP(REG_TRA_DEMANDS!K$3,'BY-Demands'!$J$5:$AK$14,MATCH($E26,'BY-Demands'!$I$5:$I$14,0),FALSE)*HLOOKUP(REG_TRA_DEMANDS!$F26,[1]DEMANDS!$H$2:$CL$25,MATCH($E26,[1]DEMANDS!$F$2:$F$25,0),FALSE)/HLOOKUP(2018,[1]DEMANDS!$H$2:$CL$25,MATCH($E26,[1]DEMANDS!$F$2:$F$25,0),FALSE)</f>
        <v>0.35331078909799174</v>
      </c>
      <c r="L26" s="17">
        <f>HLOOKUP(REG_TRA_DEMANDS!L$3,'BY-Demands'!$J$5:$AK$14,MATCH($E26,'BY-Demands'!$I$5:$I$14,0),FALSE)*HLOOKUP(REG_TRA_DEMANDS!$F26,[1]DEMANDS!$H$2:$CL$25,MATCH($E26,[1]DEMANDS!$F$2:$F$25,0),FALSE)/HLOOKUP(2018,[1]DEMANDS!$H$2:$CL$25,MATCH($E26,[1]DEMANDS!$F$2:$F$25,0),FALSE)</f>
        <v>0.18192405921838437</v>
      </c>
      <c r="M26" s="17">
        <f>HLOOKUP(REG_TRA_DEMANDS!M$3,'BY-Demands'!$J$5:$AK$14,MATCH($E26,'BY-Demands'!$I$5:$I$14,0),FALSE)*HLOOKUP(REG_TRA_DEMANDS!$F26,[1]DEMANDS!$H$2:$CL$25,MATCH($E26,[1]DEMANDS!$F$2:$F$25,0),FALSE)/HLOOKUP(2018,[1]DEMANDS!$H$2:$CL$25,MATCH($E26,[1]DEMANDS!$F$2:$F$25,0),FALSE)</f>
        <v>0.49433293928500699</v>
      </c>
      <c r="N26" s="17">
        <f>HLOOKUP(REG_TRA_DEMANDS!N$3,'BY-Demands'!$J$5:$AK$14,MATCH($E26,'BY-Demands'!$I$5:$I$14,0),FALSE)*HLOOKUP(REG_TRA_DEMANDS!$F26,[1]DEMANDS!$H$2:$CL$25,MATCH($E26,[1]DEMANDS!$F$2:$F$25,0),FALSE)/HLOOKUP(2018,[1]DEMANDS!$H$2:$CL$25,MATCH($E26,[1]DEMANDS!$F$2:$F$25,0),FALSE)</f>
        <v>0.84062004677085977</v>
      </c>
      <c r="O26" s="17">
        <f>HLOOKUP(REG_TRA_DEMANDS!O$3,'BY-Demands'!$J$5:$AK$14,MATCH($E26,'BY-Demands'!$I$5:$I$14,0),FALSE)*HLOOKUP(REG_TRA_DEMANDS!$F26,[1]DEMANDS!$H$2:$CL$25,MATCH($E26,[1]DEMANDS!$F$2:$F$25,0),FALSE)/HLOOKUP(2018,[1]DEMANDS!$H$2:$CL$25,MATCH($E26,[1]DEMANDS!$F$2:$F$25,0),FALSE)</f>
        <v>0.36232197941731037</v>
      </c>
      <c r="P26" s="17">
        <f>HLOOKUP(REG_TRA_DEMANDS!P$3,'BY-Demands'!$J$5:$AK$14,MATCH($E26,'BY-Demands'!$I$5:$I$14,0),FALSE)*HLOOKUP(REG_TRA_DEMANDS!$F26,[1]DEMANDS!$H$2:$CL$25,MATCH($E26,[1]DEMANDS!$F$2:$F$25,0),FALSE)/HLOOKUP(2018,[1]DEMANDS!$H$2:$CL$25,MATCH($E26,[1]DEMANDS!$F$2:$F$25,0),FALSE)</f>
        <v>0.40153594290187117</v>
      </c>
      <c r="Q26" s="17">
        <f>HLOOKUP(REG_TRA_DEMANDS!Q$3,'BY-Demands'!$J$5:$AK$14,MATCH($E26,'BY-Demands'!$I$5:$I$14,0),FALSE)*HLOOKUP(REG_TRA_DEMANDS!$F26,[1]DEMANDS!$H$2:$CL$25,MATCH($E26,[1]DEMANDS!$F$2:$F$25,0),FALSE)/HLOOKUP(2018,[1]DEMANDS!$H$2:$CL$25,MATCH($E26,[1]DEMANDS!$F$2:$F$25,0),FALSE)</f>
        <v>0.71368599033539704</v>
      </c>
      <c r="R26" s="17">
        <f>HLOOKUP(REG_TRA_DEMANDS!R$3,'BY-Demands'!$J$5:$AK$14,MATCH($E26,'BY-Demands'!$I$5:$I$14,0),FALSE)*HLOOKUP(REG_TRA_DEMANDS!$F26,[1]DEMANDS!$H$2:$CL$25,MATCH($E26,[1]DEMANDS!$F$2:$F$25,0),FALSE)/HLOOKUP(2018,[1]DEMANDS!$H$2:$CL$25,MATCH($E26,[1]DEMANDS!$F$2:$F$25,0),FALSE)</f>
        <v>0.61113233633908892</v>
      </c>
      <c r="S26" s="17">
        <f>HLOOKUP(REG_TRA_DEMANDS!S$3,'BY-Demands'!$J$5:$AK$14,MATCH($E26,'BY-Demands'!$I$5:$I$14,0),FALSE)*HLOOKUP(REG_TRA_DEMANDS!$F26,[1]DEMANDS!$H$2:$CL$25,MATCH($E26,[1]DEMANDS!$F$2:$F$25,0),FALSE)/HLOOKUP(2018,[1]DEMANDS!$H$2:$CL$25,MATCH($E26,[1]DEMANDS!$F$2:$F$25,0),FALSE)</f>
        <v>0.54794246709160832</v>
      </c>
      <c r="T26" s="17">
        <f>HLOOKUP(REG_TRA_DEMANDS!T$3,'BY-Demands'!$J$5:$AK$14,MATCH($E26,'BY-Demands'!$I$5:$I$14,0),FALSE)*HLOOKUP(REG_TRA_DEMANDS!$F26,[1]DEMANDS!$H$2:$CL$25,MATCH($E26,[1]DEMANDS!$F$2:$F$25,0),FALSE)/HLOOKUP(2018,[1]DEMANDS!$H$2:$CL$25,MATCH($E26,[1]DEMANDS!$F$2:$F$25,0),FALSE)</f>
        <v>2.2342931214267647</v>
      </c>
      <c r="U26" s="17">
        <f>HLOOKUP(REG_TRA_DEMANDS!U$3,'BY-Demands'!$J$5:$AK$14,MATCH($E26,'BY-Demands'!$I$5:$I$14,0),FALSE)*HLOOKUP(REG_TRA_DEMANDS!$F26,[1]DEMANDS!$H$2:$CL$25,MATCH($E26,[1]DEMANDS!$F$2:$F$25,0),FALSE)/HLOOKUP(2018,[1]DEMANDS!$H$2:$CL$25,MATCH($E26,[1]DEMANDS!$F$2:$F$25,0),FALSE)</f>
        <v>0.74304638421703217</v>
      </c>
      <c r="V26" s="17">
        <f>HLOOKUP(REG_TRA_DEMANDS!V$3,'BY-Demands'!$J$5:$AK$14,MATCH($E26,'BY-Demands'!$I$5:$I$14,0),FALSE)*HLOOKUP(REG_TRA_DEMANDS!$F26,[1]DEMANDS!$H$2:$CL$25,MATCH($E26,[1]DEMANDS!$F$2:$F$25,0),FALSE)/HLOOKUP(2018,[1]DEMANDS!$H$2:$CL$25,MATCH($E26,[1]DEMANDS!$F$2:$F$25,0),FALSE)</f>
        <v>0.82312954869858934</v>
      </c>
      <c r="W26" s="17">
        <f>HLOOKUP(REG_TRA_DEMANDS!W$3,'BY-Demands'!$J$5:$AK$14,MATCH($E26,'BY-Demands'!$I$5:$I$14,0),FALSE)*HLOOKUP(REG_TRA_DEMANDS!$F26,[1]DEMANDS!$H$2:$CL$25,MATCH($E26,[1]DEMANDS!$F$2:$F$25,0),FALSE)/HLOOKUP(2018,[1]DEMANDS!$H$2:$CL$25,MATCH($E26,[1]DEMANDS!$F$2:$F$25,0),FALSE)</f>
        <v>0.79632066689536773</v>
      </c>
      <c r="X26" s="17">
        <f>HLOOKUP(REG_TRA_DEMANDS!X$3,'BY-Demands'!$J$5:$AK$14,MATCH($E26,'BY-Demands'!$I$5:$I$14,0),FALSE)*HLOOKUP(REG_TRA_DEMANDS!$F26,[1]DEMANDS!$H$2:$CL$25,MATCH($E26,[1]DEMANDS!$F$2:$F$25,0),FALSE)/HLOOKUP(2018,[1]DEMANDS!$H$2:$CL$25,MATCH($E26,[1]DEMANDS!$F$2:$F$25,0),FALSE)</f>
        <v>0.5014811864865022</v>
      </c>
      <c r="Y26" s="17">
        <f>HLOOKUP(REG_TRA_DEMANDS!Y$3,'BY-Demands'!$J$5:$AK$14,MATCH($E26,'BY-Demands'!$I$5:$I$14,0),FALSE)*HLOOKUP(REG_TRA_DEMANDS!$F26,[1]DEMANDS!$H$2:$CL$25,MATCH($E26,[1]DEMANDS!$F$2:$F$25,0),FALSE)/HLOOKUP(2018,[1]DEMANDS!$H$2:$CL$25,MATCH($E26,[1]DEMANDS!$F$2:$F$25,0),FALSE)</f>
        <v>1.1393573908292929</v>
      </c>
      <c r="Z26" s="17">
        <f>HLOOKUP(REG_TRA_DEMANDS!Z$3,'BY-Demands'!$J$5:$AK$14,MATCH($E26,'BY-Demands'!$I$5:$I$14,0),FALSE)*HLOOKUP(REG_TRA_DEMANDS!$F26,[1]DEMANDS!$H$2:$CL$25,MATCH($E26,[1]DEMANDS!$F$2:$F$25,0),FALSE)/HLOOKUP(2018,[1]DEMANDS!$H$2:$CL$25,MATCH($E26,[1]DEMANDS!$F$2:$F$25,0),FALSE)</f>
        <v>0.14698615350023855</v>
      </c>
      <c r="AA26" s="17">
        <f>HLOOKUP(REG_TRA_DEMANDS!AA$3,'BY-Demands'!$J$5:$AK$14,MATCH($E26,'BY-Demands'!$I$5:$I$14,0),FALSE)*HLOOKUP(REG_TRA_DEMANDS!$F26,[1]DEMANDS!$H$2:$CL$25,MATCH($E26,[1]DEMANDS!$F$2:$F$25,0),FALSE)/HLOOKUP(2018,[1]DEMANDS!$H$2:$CL$25,MATCH($E26,[1]DEMANDS!$F$2:$F$25,0),FALSE)</f>
        <v>0.63179454507028443</v>
      </c>
      <c r="AB26" s="17">
        <f>HLOOKUP(REG_TRA_DEMANDS!AB$3,'BY-Demands'!$J$5:$AK$14,MATCH($E26,'BY-Demands'!$I$5:$I$14,0),FALSE)*HLOOKUP(REG_TRA_DEMANDS!$F26,[1]DEMANDS!$H$2:$CL$25,MATCH($E26,[1]DEMANDS!$F$2:$F$25,0),FALSE)/HLOOKUP(2018,[1]DEMANDS!$H$2:$CL$25,MATCH($E26,[1]DEMANDS!$F$2:$F$25,0),FALSE)</f>
        <v>0.33116307912916793</v>
      </c>
      <c r="AC26" s="17">
        <f>HLOOKUP(REG_TRA_DEMANDS!AC$3,'BY-Demands'!$J$5:$AK$14,MATCH($E26,'BY-Demands'!$I$5:$I$14,0),FALSE)*HLOOKUP(REG_TRA_DEMANDS!$F26,[1]DEMANDS!$H$2:$CL$25,MATCH($E26,[1]DEMANDS!$F$2:$F$25,0),FALSE)/HLOOKUP(2018,[1]DEMANDS!$H$2:$CL$25,MATCH($E26,[1]DEMANDS!$F$2:$F$25,0),FALSE)</f>
        <v>0.27602684102814479</v>
      </c>
      <c r="AD26" s="17">
        <f>HLOOKUP(REG_TRA_DEMANDS!AD$3,'BY-Demands'!$J$5:$AK$14,MATCH($E26,'BY-Demands'!$I$5:$I$14,0),FALSE)*HLOOKUP(REG_TRA_DEMANDS!$F26,[1]DEMANDS!$H$2:$CL$25,MATCH($E26,[1]DEMANDS!$F$2:$F$25,0),FALSE)/HLOOKUP(2018,[1]DEMANDS!$H$2:$CL$25,MATCH($E26,[1]DEMANDS!$F$2:$F$25,0),FALSE)</f>
        <v>0.2952095661319819</v>
      </c>
      <c r="AE26" s="17">
        <f>HLOOKUP(REG_TRA_DEMANDS!AE$3,'BY-Demands'!$J$5:$AK$14,MATCH($E26,'BY-Demands'!$I$5:$I$14,0),FALSE)*HLOOKUP(REG_TRA_DEMANDS!$F26,[1]DEMANDS!$H$2:$CL$25,MATCH($E26,[1]DEMANDS!$F$2:$F$25,0),FALSE)/HLOOKUP(2018,[1]DEMANDS!$H$2:$CL$25,MATCH($E26,[1]DEMANDS!$F$2:$F$25,0),FALSE)</f>
        <v>0.54379756531765255</v>
      </c>
      <c r="AF26" s="17">
        <f>HLOOKUP(REG_TRA_DEMANDS!AF$3,'BY-Demands'!$J$5:$AK$14,MATCH($E26,'BY-Demands'!$I$5:$I$14,0),FALSE)*HLOOKUP(REG_TRA_DEMANDS!$F26,[1]DEMANDS!$H$2:$CL$25,MATCH($E26,[1]DEMANDS!$F$2:$F$25,0),FALSE)/HLOOKUP(2018,[1]DEMANDS!$H$2:$CL$25,MATCH($E26,[1]DEMANDS!$F$2:$F$25,0),FALSE)</f>
        <v>0.31412261464919838</v>
      </c>
    </row>
    <row r="27" spans="4:32" x14ac:dyDescent="0.2">
      <c r="D27" s="4" t="s">
        <v>85</v>
      </c>
      <c r="E27" s="4" t="str">
        <f>[1]DEMANDS!$F$19</f>
        <v>TRAPL</v>
      </c>
      <c r="F27" s="4">
        <v>2025</v>
      </c>
      <c r="G27" s="15">
        <f>HLOOKUP(REG_TRA_DEMANDS!G$3,'BY-Demands'!$J$5:$AK$14,MATCH($E27,'BY-Demands'!$I$5:$I$14,0),FALSE)*HLOOKUP(REG_TRA_DEMANDS!$F27,[1]DEMANDS!$H$2:$CL$25,MATCH($E27,[1]DEMANDS!$F$2:$F$25,0),FALSE)/HLOOKUP(2018,[1]DEMANDS!$H$2:$CL$25,MATCH($E27,[1]DEMANDS!$F$2:$F$25,0),FALSE)</f>
        <v>0.41715921079910734</v>
      </c>
      <c r="H27" s="15">
        <f>HLOOKUP(REG_TRA_DEMANDS!H$3,'BY-Demands'!$J$5:$AK$14,MATCH($E27,'BY-Demands'!$I$5:$I$14,0),FALSE)*HLOOKUP(REG_TRA_DEMANDS!$F27,[1]DEMANDS!$H$2:$CL$25,MATCH($E27,[1]DEMANDS!$F$2:$F$25,0),FALSE)/HLOOKUP(2018,[1]DEMANDS!$H$2:$CL$25,MATCH($E27,[1]DEMANDS!$F$2:$F$25,0),FALSE)</f>
        <v>7.431424926001216</v>
      </c>
      <c r="I27" s="15">
        <f>HLOOKUP(REG_TRA_DEMANDS!I$3,'BY-Demands'!$J$5:$AK$14,MATCH($E27,'BY-Demands'!$I$5:$I$14,0),FALSE)*HLOOKUP(REG_TRA_DEMANDS!$F27,[1]DEMANDS!$H$2:$CL$25,MATCH($E27,[1]DEMANDS!$F$2:$F$25,0),FALSE)/HLOOKUP(2018,[1]DEMANDS!$H$2:$CL$25,MATCH($E27,[1]DEMANDS!$F$2:$F$25,0),FALSE)</f>
        <v>1.5015107908360268</v>
      </c>
      <c r="J27" s="15">
        <f>HLOOKUP(REG_TRA_DEMANDS!J$3,'BY-Demands'!$J$5:$AK$14,MATCH($E27,'BY-Demands'!$I$5:$I$14,0),FALSE)*HLOOKUP(REG_TRA_DEMANDS!$F27,[1]DEMANDS!$H$2:$CL$25,MATCH($E27,[1]DEMANDS!$F$2:$F$25,0),FALSE)/HLOOKUP(2018,[1]DEMANDS!$H$2:$CL$25,MATCH($E27,[1]DEMANDS!$F$2:$F$25,0),FALSE)</f>
        <v>0.7230376459351564</v>
      </c>
      <c r="K27" s="15">
        <f>HLOOKUP(REG_TRA_DEMANDS!K$3,'BY-Demands'!$J$5:$AK$14,MATCH($E27,'BY-Demands'!$I$5:$I$14,0),FALSE)*HLOOKUP(REG_TRA_DEMANDS!$F27,[1]DEMANDS!$H$2:$CL$25,MATCH($E27,[1]DEMANDS!$F$2:$F$25,0),FALSE)/HLOOKUP(2018,[1]DEMANDS!$H$2:$CL$25,MATCH($E27,[1]DEMANDS!$F$2:$F$25,0),FALSE)</f>
        <v>0.53721125561362171</v>
      </c>
      <c r="L27" s="15">
        <f>HLOOKUP(REG_TRA_DEMANDS!L$3,'BY-Demands'!$J$5:$AK$14,MATCH($E27,'BY-Demands'!$I$5:$I$14,0),FALSE)*HLOOKUP(REG_TRA_DEMANDS!$F27,[1]DEMANDS!$H$2:$CL$25,MATCH($E27,[1]DEMANDS!$F$2:$F$25,0),FALSE)/HLOOKUP(2018,[1]DEMANDS!$H$2:$CL$25,MATCH($E27,[1]DEMANDS!$F$2:$F$25,0),FALSE)</f>
        <v>0.27661666525538503</v>
      </c>
      <c r="M27" s="15">
        <f>HLOOKUP(REG_TRA_DEMANDS!M$3,'BY-Demands'!$J$5:$AK$14,MATCH($E27,'BY-Demands'!$I$5:$I$14,0),FALSE)*HLOOKUP(REG_TRA_DEMANDS!$F27,[1]DEMANDS!$H$2:$CL$25,MATCH($E27,[1]DEMANDS!$F$2:$F$25,0),FALSE)/HLOOKUP(2018,[1]DEMANDS!$H$2:$CL$25,MATCH($E27,[1]DEMANDS!$F$2:$F$25,0),FALSE)</f>
        <v>0.75163631340682513</v>
      </c>
      <c r="N27" s="15">
        <f>HLOOKUP(REG_TRA_DEMANDS!N$3,'BY-Demands'!$J$5:$AK$14,MATCH($E27,'BY-Demands'!$I$5:$I$14,0),FALSE)*HLOOKUP(REG_TRA_DEMANDS!$F27,[1]DEMANDS!$H$2:$CL$25,MATCH($E27,[1]DEMANDS!$F$2:$F$25,0),FALSE)/HLOOKUP(2018,[1]DEMANDS!$H$2:$CL$25,MATCH($E27,[1]DEMANDS!$F$2:$F$25,0),FALSE)</f>
        <v>1.2781680173783343</v>
      </c>
      <c r="O27" s="15">
        <f>HLOOKUP(REG_TRA_DEMANDS!O$3,'BY-Demands'!$J$5:$AK$14,MATCH($E27,'BY-Demands'!$I$5:$I$14,0),FALSE)*HLOOKUP(REG_TRA_DEMANDS!$F27,[1]DEMANDS!$H$2:$CL$25,MATCH($E27,[1]DEMANDS!$F$2:$F$25,0),FALSE)/HLOOKUP(2018,[1]DEMANDS!$H$2:$CL$25,MATCH($E27,[1]DEMANDS!$F$2:$F$25,0),FALSE)</f>
        <v>0.55091282662528929</v>
      </c>
      <c r="P27" s="15">
        <f>HLOOKUP(REG_TRA_DEMANDS!P$3,'BY-Demands'!$J$5:$AK$14,MATCH($E27,'BY-Demands'!$I$5:$I$14,0),FALSE)*HLOOKUP(REG_TRA_DEMANDS!$F27,[1]DEMANDS!$H$2:$CL$25,MATCH($E27,[1]DEMANDS!$F$2:$F$25,0),FALSE)/HLOOKUP(2018,[1]DEMANDS!$H$2:$CL$25,MATCH($E27,[1]DEMANDS!$F$2:$F$25,0),FALSE)</f>
        <v>0.61053790236925376</v>
      </c>
      <c r="Q27" s="15">
        <f>HLOOKUP(REG_TRA_DEMANDS!Q$3,'BY-Demands'!$J$5:$AK$14,MATCH($E27,'BY-Demands'!$I$5:$I$14,0),FALSE)*HLOOKUP(REG_TRA_DEMANDS!$F27,[1]DEMANDS!$H$2:$CL$25,MATCH($E27,[1]DEMANDS!$F$2:$F$25,0),FALSE)/HLOOKUP(2018,[1]DEMANDS!$H$2:$CL$25,MATCH($E27,[1]DEMANDS!$F$2:$F$25,0),FALSE)</f>
        <v>1.0851639938897892</v>
      </c>
      <c r="R27" s="15">
        <f>HLOOKUP(REG_TRA_DEMANDS!R$3,'BY-Demands'!$J$5:$AK$14,MATCH($E27,'BY-Demands'!$I$5:$I$14,0),FALSE)*HLOOKUP(REG_TRA_DEMANDS!$F27,[1]DEMANDS!$H$2:$CL$25,MATCH($E27,[1]DEMANDS!$F$2:$F$25,0),FALSE)/HLOOKUP(2018,[1]DEMANDS!$H$2:$CL$25,MATCH($E27,[1]DEMANDS!$F$2:$F$25,0),FALSE)</f>
        <v>0.9292305241766935</v>
      </c>
      <c r="S27" s="15">
        <f>HLOOKUP(REG_TRA_DEMANDS!S$3,'BY-Demands'!$J$5:$AK$14,MATCH($E27,'BY-Demands'!$I$5:$I$14,0),FALSE)*HLOOKUP(REG_TRA_DEMANDS!$F27,[1]DEMANDS!$H$2:$CL$25,MATCH($E27,[1]DEMANDS!$F$2:$F$25,0),FALSE)/HLOOKUP(2018,[1]DEMANDS!$H$2:$CL$25,MATCH($E27,[1]DEMANDS!$F$2:$F$25,0),FALSE)</f>
        <v>0.83314993437312401</v>
      </c>
      <c r="T27" s="15">
        <f>HLOOKUP(REG_TRA_DEMANDS!T$3,'BY-Demands'!$J$5:$AK$14,MATCH($E27,'BY-Demands'!$I$5:$I$14,0),FALSE)*HLOOKUP(REG_TRA_DEMANDS!$F27,[1]DEMANDS!$H$2:$CL$25,MATCH($E27,[1]DEMANDS!$F$2:$F$25,0),FALSE)/HLOOKUP(2018,[1]DEMANDS!$H$2:$CL$25,MATCH($E27,[1]DEMANDS!$F$2:$F$25,0),FALSE)</f>
        <v>3.3972566086501454</v>
      </c>
      <c r="U27" s="15">
        <f>HLOOKUP(REG_TRA_DEMANDS!U$3,'BY-Demands'!$J$5:$AK$14,MATCH($E27,'BY-Demands'!$I$5:$I$14,0),FALSE)*HLOOKUP(REG_TRA_DEMANDS!$F27,[1]DEMANDS!$H$2:$CL$25,MATCH($E27,[1]DEMANDS!$F$2:$F$25,0),FALSE)/HLOOKUP(2018,[1]DEMANDS!$H$2:$CL$25,MATCH($E27,[1]DEMANDS!$F$2:$F$25,0),FALSE)</f>
        <v>1.1298066556741397</v>
      </c>
      <c r="V27" s="15">
        <f>HLOOKUP(REG_TRA_DEMANDS!V$3,'BY-Demands'!$J$5:$AK$14,MATCH($E27,'BY-Demands'!$I$5:$I$14,0),FALSE)*HLOOKUP(REG_TRA_DEMANDS!$F27,[1]DEMANDS!$H$2:$CL$25,MATCH($E27,[1]DEMANDS!$F$2:$F$25,0),FALSE)/HLOOKUP(2018,[1]DEMANDS!$H$2:$CL$25,MATCH($E27,[1]DEMANDS!$F$2:$F$25,0),FALSE)</f>
        <v>1.2515736061102822</v>
      </c>
      <c r="W27" s="15">
        <f>HLOOKUP(REG_TRA_DEMANDS!W$3,'BY-Demands'!$J$5:$AK$14,MATCH($E27,'BY-Demands'!$I$5:$I$14,0),FALSE)*HLOOKUP(REG_TRA_DEMANDS!$F27,[1]DEMANDS!$H$2:$CL$25,MATCH($E27,[1]DEMANDS!$F$2:$F$25,0),FALSE)/HLOOKUP(2018,[1]DEMANDS!$H$2:$CL$25,MATCH($E27,[1]DEMANDS!$F$2:$F$25,0),FALSE)</f>
        <v>1.2108105343346522</v>
      </c>
      <c r="X27" s="15">
        <f>HLOOKUP(REG_TRA_DEMANDS!X$3,'BY-Demands'!$J$5:$AK$14,MATCH($E27,'BY-Demands'!$I$5:$I$14,0),FALSE)*HLOOKUP(REG_TRA_DEMANDS!$F27,[1]DEMANDS!$H$2:$CL$25,MATCH($E27,[1]DEMANDS!$F$2:$F$25,0),FALSE)/HLOOKUP(2018,[1]DEMANDS!$H$2:$CL$25,MATCH($E27,[1]DEMANDS!$F$2:$F$25,0),FALSE)</f>
        <v>0.76250526780347871</v>
      </c>
      <c r="Y27" s="15">
        <f>HLOOKUP(REG_TRA_DEMANDS!Y$3,'BY-Demands'!$J$5:$AK$14,MATCH($E27,'BY-Demands'!$I$5:$I$14,0),FALSE)*HLOOKUP(REG_TRA_DEMANDS!$F27,[1]DEMANDS!$H$2:$CL$25,MATCH($E27,[1]DEMANDS!$F$2:$F$25,0),FALSE)/HLOOKUP(2018,[1]DEMANDS!$H$2:$CL$25,MATCH($E27,[1]DEMANDS!$F$2:$F$25,0),FALSE)</f>
        <v>1.7324000098686581</v>
      </c>
      <c r="Z27" s="15">
        <f>HLOOKUP(REG_TRA_DEMANDS!Z$3,'BY-Demands'!$J$5:$AK$14,MATCH($E27,'BY-Demands'!$I$5:$I$14,0),FALSE)*HLOOKUP(REG_TRA_DEMANDS!$F27,[1]DEMANDS!$H$2:$CL$25,MATCH($E27,[1]DEMANDS!$F$2:$F$25,0),FALSE)/HLOOKUP(2018,[1]DEMANDS!$H$2:$CL$25,MATCH($E27,[1]DEMANDS!$F$2:$F$25,0),FALSE)</f>
        <v>0.22349336198102679</v>
      </c>
      <c r="AA27" s="15">
        <f>HLOOKUP(REG_TRA_DEMANDS!AA$3,'BY-Demands'!$J$5:$AK$14,MATCH($E27,'BY-Demands'!$I$5:$I$14,0),FALSE)*HLOOKUP(REG_TRA_DEMANDS!$F27,[1]DEMANDS!$H$2:$CL$25,MATCH($E27,[1]DEMANDS!$F$2:$F$25,0),FALSE)/HLOOKUP(2018,[1]DEMANDS!$H$2:$CL$25,MATCH($E27,[1]DEMANDS!$F$2:$F$25,0),FALSE)</f>
        <v>0.9606475412583817</v>
      </c>
      <c r="AB27" s="15">
        <f>HLOOKUP(REG_TRA_DEMANDS!AB$3,'BY-Demands'!$J$5:$AK$14,MATCH($E27,'BY-Demands'!$I$5:$I$14,0),FALSE)*HLOOKUP(REG_TRA_DEMANDS!$F27,[1]DEMANDS!$H$2:$CL$25,MATCH($E27,[1]DEMANDS!$F$2:$F$25,0),FALSE)/HLOOKUP(2018,[1]DEMANDS!$H$2:$CL$25,MATCH($E27,[1]DEMANDS!$F$2:$F$25,0),FALSE)</f>
        <v>0.50353552464686013</v>
      </c>
      <c r="AC27" s="15">
        <f>HLOOKUP(REG_TRA_DEMANDS!AC$3,'BY-Demands'!$J$5:$AK$14,MATCH($E27,'BY-Demands'!$I$5:$I$14,0),FALSE)*HLOOKUP(REG_TRA_DEMANDS!$F27,[1]DEMANDS!$H$2:$CL$25,MATCH($E27,[1]DEMANDS!$F$2:$F$25,0),FALSE)/HLOOKUP(2018,[1]DEMANDS!$H$2:$CL$25,MATCH($E27,[1]DEMANDS!$F$2:$F$25,0),FALSE)</f>
        <v>0.41970053116794004</v>
      </c>
      <c r="AD27" s="15">
        <f>HLOOKUP(REG_TRA_DEMANDS!AD$3,'BY-Demands'!$J$5:$AK$14,MATCH($E27,'BY-Demands'!$I$5:$I$14,0),FALSE)*HLOOKUP(REG_TRA_DEMANDS!$F27,[1]DEMANDS!$H$2:$CL$25,MATCH($E27,[1]DEMANDS!$F$2:$F$25,0),FALSE)/HLOOKUP(2018,[1]DEMANDS!$H$2:$CL$25,MATCH($E27,[1]DEMANDS!$F$2:$F$25,0),FALSE)</f>
        <v>0.44886798417845403</v>
      </c>
      <c r="AE27" s="15">
        <f>HLOOKUP(REG_TRA_DEMANDS!AE$3,'BY-Demands'!$J$5:$AK$14,MATCH($E27,'BY-Demands'!$I$5:$I$14,0),FALSE)*HLOOKUP(REG_TRA_DEMANDS!$F27,[1]DEMANDS!$H$2:$CL$25,MATCH($E27,[1]DEMANDS!$F$2:$F$25,0),FALSE)/HLOOKUP(2018,[1]DEMANDS!$H$2:$CL$25,MATCH($E27,[1]DEMANDS!$F$2:$F$25,0),FALSE)</f>
        <v>0.82684758540702896</v>
      </c>
      <c r="AF27" s="15">
        <f>HLOOKUP(REG_TRA_DEMANDS!AF$3,'BY-Demands'!$J$5:$AK$14,MATCH($E27,'BY-Demands'!$I$5:$I$14,0),FALSE)*HLOOKUP(REG_TRA_DEMANDS!$F27,[1]DEMANDS!$H$2:$CL$25,MATCH($E27,[1]DEMANDS!$F$2:$F$25,0),FALSE)/HLOOKUP(2018,[1]DEMANDS!$H$2:$CL$25,MATCH($E27,[1]DEMANDS!$F$2:$F$25,0),FALSE)</f>
        <v>0.47762539225918271</v>
      </c>
    </row>
    <row r="28" spans="4:32" x14ac:dyDescent="0.2">
      <c r="D28" s="4" t="s">
        <v>85</v>
      </c>
      <c r="E28" s="4" t="str">
        <f>[1]DEMANDS!$F$19</f>
        <v>TRAPL</v>
      </c>
      <c r="F28" s="4">
        <v>2030</v>
      </c>
      <c r="G28" s="15">
        <f>HLOOKUP(REG_TRA_DEMANDS!G$3,'BY-Demands'!$J$5:$AK$14,MATCH($E28,'BY-Demands'!$I$5:$I$14,0),FALSE)*HLOOKUP(REG_TRA_DEMANDS!$F28,[1]DEMANDS!$H$2:$CL$25,MATCH($E28,[1]DEMANDS!$F$2:$F$25,0),FALSE)/HLOOKUP(2018,[1]DEMANDS!$H$2:$CL$25,MATCH($E28,[1]DEMANDS!$F$2:$F$25,0),FALSE)</f>
        <v>0.4461513899826085</v>
      </c>
      <c r="H28" s="15">
        <f>HLOOKUP(REG_TRA_DEMANDS!H$3,'BY-Demands'!$J$5:$AK$14,MATCH($E28,'BY-Demands'!$I$5:$I$14,0),FALSE)*HLOOKUP(REG_TRA_DEMANDS!$F28,[1]DEMANDS!$H$2:$CL$25,MATCH($E28,[1]DEMANDS!$F$2:$F$25,0),FALSE)/HLOOKUP(2018,[1]DEMANDS!$H$2:$CL$25,MATCH($E28,[1]DEMANDS!$F$2:$F$25,0),FALSE)</f>
        <v>7.9479020826020319</v>
      </c>
      <c r="I28" s="15">
        <f>HLOOKUP(REG_TRA_DEMANDS!I$3,'BY-Demands'!$J$5:$AK$14,MATCH($E28,'BY-Demands'!$I$5:$I$14,0),FALSE)*HLOOKUP(REG_TRA_DEMANDS!$F28,[1]DEMANDS!$H$2:$CL$25,MATCH($E28,[1]DEMANDS!$F$2:$F$25,0),FALSE)/HLOOKUP(2018,[1]DEMANDS!$H$2:$CL$25,MATCH($E28,[1]DEMANDS!$F$2:$F$25,0),FALSE)</f>
        <v>1.6058644015605477</v>
      </c>
      <c r="J28" s="15">
        <f>HLOOKUP(REG_TRA_DEMANDS!J$3,'BY-Demands'!$J$5:$AK$14,MATCH($E28,'BY-Demands'!$I$5:$I$14,0),FALSE)*HLOOKUP(REG_TRA_DEMANDS!$F28,[1]DEMANDS!$H$2:$CL$25,MATCH($E28,[1]DEMANDS!$F$2:$F$25,0),FALSE)/HLOOKUP(2018,[1]DEMANDS!$H$2:$CL$25,MATCH($E28,[1]DEMANDS!$F$2:$F$25,0),FALSE)</f>
        <v>0.77328809335357329</v>
      </c>
      <c r="K28" s="15">
        <f>HLOOKUP(REG_TRA_DEMANDS!K$3,'BY-Demands'!$J$5:$AK$14,MATCH($E28,'BY-Demands'!$I$5:$I$14,0),FALSE)*HLOOKUP(REG_TRA_DEMANDS!$F28,[1]DEMANDS!$H$2:$CL$25,MATCH($E28,[1]DEMANDS!$F$2:$F$25,0),FALSE)/HLOOKUP(2018,[1]DEMANDS!$H$2:$CL$25,MATCH($E28,[1]DEMANDS!$F$2:$F$25,0),FALSE)</f>
        <v>0.57454694083631763</v>
      </c>
      <c r="L28" s="15">
        <f>HLOOKUP(REG_TRA_DEMANDS!L$3,'BY-Demands'!$J$5:$AK$14,MATCH($E28,'BY-Demands'!$I$5:$I$14,0),FALSE)*HLOOKUP(REG_TRA_DEMANDS!$F28,[1]DEMANDS!$H$2:$CL$25,MATCH($E28,[1]DEMANDS!$F$2:$F$25,0),FALSE)/HLOOKUP(2018,[1]DEMANDS!$H$2:$CL$25,MATCH($E28,[1]DEMANDS!$F$2:$F$25,0),FALSE)</f>
        <v>0.29584126755737938</v>
      </c>
      <c r="M28" s="15">
        <f>HLOOKUP(REG_TRA_DEMANDS!M$3,'BY-Demands'!$J$5:$AK$14,MATCH($E28,'BY-Demands'!$I$5:$I$14,0),FALSE)*HLOOKUP(REG_TRA_DEMANDS!$F28,[1]DEMANDS!$H$2:$CL$25,MATCH($E28,[1]DEMANDS!$F$2:$F$25,0),FALSE)/HLOOKUP(2018,[1]DEMANDS!$H$2:$CL$25,MATCH($E28,[1]DEMANDS!$F$2:$F$25,0),FALSE)</f>
        <v>0.80387434175425876</v>
      </c>
      <c r="N28" s="15">
        <f>HLOOKUP(REG_TRA_DEMANDS!N$3,'BY-Demands'!$J$5:$AK$14,MATCH($E28,'BY-Demands'!$I$5:$I$14,0),FALSE)*HLOOKUP(REG_TRA_DEMANDS!$F28,[1]DEMANDS!$H$2:$CL$25,MATCH($E28,[1]DEMANDS!$F$2:$F$25,0),FALSE)/HLOOKUP(2018,[1]DEMANDS!$H$2:$CL$25,MATCH($E28,[1]DEMANDS!$F$2:$F$25,0),FALSE)</f>
        <v>1.3669995119903484</v>
      </c>
      <c r="O28" s="15">
        <f>HLOOKUP(REG_TRA_DEMANDS!O$3,'BY-Demands'!$J$5:$AK$14,MATCH($E28,'BY-Demands'!$I$5:$I$14,0),FALSE)*HLOOKUP(REG_TRA_DEMANDS!$F28,[1]DEMANDS!$H$2:$CL$25,MATCH($E28,[1]DEMANDS!$F$2:$F$25,0),FALSE)/HLOOKUP(2018,[1]DEMANDS!$H$2:$CL$25,MATCH($E28,[1]DEMANDS!$F$2:$F$25,0),FALSE)</f>
        <v>0.58920075835623031</v>
      </c>
      <c r="P28" s="15">
        <f>HLOOKUP(REG_TRA_DEMANDS!P$3,'BY-Demands'!$J$5:$AK$14,MATCH($E28,'BY-Demands'!$I$5:$I$14,0),FALSE)*HLOOKUP(REG_TRA_DEMANDS!$F28,[1]DEMANDS!$H$2:$CL$25,MATCH($E28,[1]DEMANDS!$F$2:$F$25,0),FALSE)/HLOOKUP(2018,[1]DEMANDS!$H$2:$CL$25,MATCH($E28,[1]DEMANDS!$F$2:$F$25,0),FALSE)</f>
        <v>0.65296972169766021</v>
      </c>
      <c r="Q28" s="15">
        <f>HLOOKUP(REG_TRA_DEMANDS!Q$3,'BY-Demands'!$J$5:$AK$14,MATCH($E28,'BY-Demands'!$I$5:$I$14,0),FALSE)*HLOOKUP(REG_TRA_DEMANDS!$F28,[1]DEMANDS!$H$2:$CL$25,MATCH($E28,[1]DEMANDS!$F$2:$F$25,0),FALSE)/HLOOKUP(2018,[1]DEMANDS!$H$2:$CL$25,MATCH($E28,[1]DEMANDS!$F$2:$F$25,0),FALSE)</f>
        <v>1.1605818874419163</v>
      </c>
      <c r="R28" s="15">
        <f>HLOOKUP(REG_TRA_DEMANDS!R$3,'BY-Demands'!$J$5:$AK$14,MATCH($E28,'BY-Demands'!$I$5:$I$14,0),FALSE)*HLOOKUP(REG_TRA_DEMANDS!$F28,[1]DEMANDS!$H$2:$CL$25,MATCH($E28,[1]DEMANDS!$F$2:$F$25,0),FALSE)/HLOOKUP(2018,[1]DEMANDS!$H$2:$CL$25,MATCH($E28,[1]DEMANDS!$F$2:$F$25,0),FALSE)</f>
        <v>0.99381118585764372</v>
      </c>
      <c r="S28" s="15">
        <f>HLOOKUP(REG_TRA_DEMANDS!S$3,'BY-Demands'!$J$5:$AK$14,MATCH($E28,'BY-Demands'!$I$5:$I$14,0),FALSE)*HLOOKUP(REG_TRA_DEMANDS!$F28,[1]DEMANDS!$H$2:$CL$25,MATCH($E28,[1]DEMANDS!$F$2:$F$25,0),FALSE)/HLOOKUP(2018,[1]DEMANDS!$H$2:$CL$25,MATCH($E28,[1]DEMANDS!$F$2:$F$25,0),FALSE)</f>
        <v>0.89105308395909844</v>
      </c>
      <c r="T28" s="15">
        <f>HLOOKUP(REG_TRA_DEMANDS!T$3,'BY-Demands'!$J$5:$AK$14,MATCH($E28,'BY-Demands'!$I$5:$I$14,0),FALSE)*HLOOKUP(REG_TRA_DEMANDS!$F28,[1]DEMANDS!$H$2:$CL$25,MATCH($E28,[1]DEMANDS!$F$2:$F$25,0),FALSE)/HLOOKUP(2018,[1]DEMANDS!$H$2:$CL$25,MATCH($E28,[1]DEMANDS!$F$2:$F$25,0),FALSE)</f>
        <v>3.6333627997172062</v>
      </c>
      <c r="U28" s="15">
        <f>HLOOKUP(REG_TRA_DEMANDS!U$3,'BY-Demands'!$J$5:$AK$14,MATCH($E28,'BY-Demands'!$I$5:$I$14,0),FALSE)*HLOOKUP(REG_TRA_DEMANDS!$F28,[1]DEMANDS!$H$2:$CL$25,MATCH($E28,[1]DEMANDS!$F$2:$F$25,0),FALSE)/HLOOKUP(2018,[1]DEMANDS!$H$2:$CL$25,MATCH($E28,[1]DEMANDS!$F$2:$F$25,0),FALSE)</f>
        <v>1.2083271729156755</v>
      </c>
      <c r="V28" s="15">
        <f>HLOOKUP(REG_TRA_DEMANDS!V$3,'BY-Demands'!$J$5:$AK$14,MATCH($E28,'BY-Demands'!$I$5:$I$14,0),FALSE)*HLOOKUP(REG_TRA_DEMANDS!$F28,[1]DEMANDS!$H$2:$CL$25,MATCH($E28,[1]DEMANDS!$F$2:$F$25,0),FALSE)/HLOOKUP(2018,[1]DEMANDS!$H$2:$CL$25,MATCH($E28,[1]DEMANDS!$F$2:$F$25,0),FALSE)</f>
        <v>1.3385568137450385</v>
      </c>
      <c r="W28" s="15">
        <f>HLOOKUP(REG_TRA_DEMANDS!W$3,'BY-Demands'!$J$5:$AK$14,MATCH($E28,'BY-Demands'!$I$5:$I$14,0),FALSE)*HLOOKUP(REG_TRA_DEMANDS!$F28,[1]DEMANDS!$H$2:$CL$25,MATCH($E28,[1]DEMANDS!$F$2:$F$25,0),FALSE)/HLOOKUP(2018,[1]DEMANDS!$H$2:$CL$25,MATCH($E28,[1]DEMANDS!$F$2:$F$25,0),FALSE)</f>
        <v>1.2949607461961041</v>
      </c>
      <c r="X28" s="15">
        <f>HLOOKUP(REG_TRA_DEMANDS!X$3,'BY-Demands'!$J$5:$AK$14,MATCH($E28,'BY-Demands'!$I$5:$I$14,0),FALSE)*HLOOKUP(REG_TRA_DEMANDS!$F28,[1]DEMANDS!$H$2:$CL$25,MATCH($E28,[1]DEMANDS!$F$2:$F$25,0),FALSE)/HLOOKUP(2018,[1]DEMANDS!$H$2:$CL$25,MATCH($E28,[1]DEMANDS!$F$2:$F$25,0),FALSE)</f>
        <v>0.81549867842522794</v>
      </c>
      <c r="Y28" s="15">
        <f>HLOOKUP(REG_TRA_DEMANDS!Y$3,'BY-Demands'!$J$5:$AK$14,MATCH($E28,'BY-Demands'!$I$5:$I$14,0),FALSE)*HLOOKUP(REG_TRA_DEMANDS!$F28,[1]DEMANDS!$H$2:$CL$25,MATCH($E28,[1]DEMANDS!$F$2:$F$25,0),FALSE)/HLOOKUP(2018,[1]DEMANDS!$H$2:$CL$25,MATCH($E28,[1]DEMANDS!$F$2:$F$25,0),FALSE)</f>
        <v>1.8528002076909678</v>
      </c>
      <c r="Z28" s="15">
        <f>HLOOKUP(REG_TRA_DEMANDS!Z$3,'BY-Demands'!$J$5:$AK$14,MATCH($E28,'BY-Demands'!$I$5:$I$14,0),FALSE)*HLOOKUP(REG_TRA_DEMANDS!$F28,[1]DEMANDS!$H$2:$CL$25,MATCH($E28,[1]DEMANDS!$F$2:$F$25,0),FALSE)/HLOOKUP(2018,[1]DEMANDS!$H$2:$CL$25,MATCH($E28,[1]DEMANDS!$F$2:$F$25,0),FALSE)</f>
        <v>0.23902594385657691</v>
      </c>
      <c r="AA28" s="15">
        <f>HLOOKUP(REG_TRA_DEMANDS!AA$3,'BY-Demands'!$J$5:$AK$14,MATCH($E28,'BY-Demands'!$I$5:$I$14,0),FALSE)*HLOOKUP(REG_TRA_DEMANDS!$F28,[1]DEMANDS!$H$2:$CL$25,MATCH($E28,[1]DEMANDS!$F$2:$F$25,0),FALSE)/HLOOKUP(2018,[1]DEMANDS!$H$2:$CL$25,MATCH($E28,[1]DEMANDS!$F$2:$F$25,0),FALSE)</f>
        <v>1.0274116565586311</v>
      </c>
      <c r="AB28" s="15">
        <f>HLOOKUP(REG_TRA_DEMANDS!AB$3,'BY-Demands'!$J$5:$AK$14,MATCH($E28,'BY-Demands'!$I$5:$I$14,0),FALSE)*HLOOKUP(REG_TRA_DEMANDS!$F28,[1]DEMANDS!$H$2:$CL$25,MATCH($E28,[1]DEMANDS!$F$2:$F$25,0),FALSE)/HLOOKUP(2018,[1]DEMANDS!$H$2:$CL$25,MATCH($E28,[1]DEMANDS!$F$2:$F$25,0),FALSE)</f>
        <v>0.53853077772506741</v>
      </c>
      <c r="AC28" s="15">
        <f>HLOOKUP(REG_TRA_DEMANDS!AC$3,'BY-Demands'!$J$5:$AK$14,MATCH($E28,'BY-Demands'!$I$5:$I$14,0),FALSE)*HLOOKUP(REG_TRA_DEMANDS!$F28,[1]DEMANDS!$H$2:$CL$25,MATCH($E28,[1]DEMANDS!$F$2:$F$25,0),FALSE)/HLOOKUP(2018,[1]DEMANDS!$H$2:$CL$25,MATCH($E28,[1]DEMANDS!$F$2:$F$25,0),FALSE)</f>
        <v>0.44886932976577637</v>
      </c>
      <c r="AD28" s="15">
        <f>HLOOKUP(REG_TRA_DEMANDS!AD$3,'BY-Demands'!$J$5:$AK$14,MATCH($E28,'BY-Demands'!$I$5:$I$14,0),FALSE)*HLOOKUP(REG_TRA_DEMANDS!$F28,[1]DEMANDS!$H$2:$CL$25,MATCH($E28,[1]DEMANDS!$F$2:$F$25,0),FALSE)/HLOOKUP(2018,[1]DEMANDS!$H$2:$CL$25,MATCH($E28,[1]DEMANDS!$F$2:$F$25,0),FALSE)</f>
        <v>0.48006389377400099</v>
      </c>
      <c r="AE28" s="15">
        <f>HLOOKUP(REG_TRA_DEMANDS!AE$3,'BY-Demands'!$J$5:$AK$14,MATCH($E28,'BY-Demands'!$I$5:$I$14,0),FALSE)*HLOOKUP(REG_TRA_DEMANDS!$F28,[1]DEMANDS!$H$2:$CL$25,MATCH($E28,[1]DEMANDS!$F$2:$F$25,0),FALSE)/HLOOKUP(2018,[1]DEMANDS!$H$2:$CL$25,MATCH($E28,[1]DEMANDS!$F$2:$F$25,0),FALSE)</f>
        <v>0.88431272757096435</v>
      </c>
      <c r="AF28" s="15">
        <f>HLOOKUP(REG_TRA_DEMANDS!AF$3,'BY-Demands'!$J$5:$AK$14,MATCH($E28,'BY-Demands'!$I$5:$I$14,0),FALSE)*HLOOKUP(REG_TRA_DEMANDS!$F28,[1]DEMANDS!$H$2:$CL$25,MATCH($E28,[1]DEMANDS!$F$2:$F$25,0),FALSE)/HLOOKUP(2018,[1]DEMANDS!$H$2:$CL$25,MATCH($E28,[1]DEMANDS!$F$2:$F$25,0),FALSE)</f>
        <v>0.51081991510920499</v>
      </c>
    </row>
    <row r="29" spans="4:32" x14ac:dyDescent="0.2">
      <c r="D29" s="4" t="s">
        <v>85</v>
      </c>
      <c r="E29" s="4" t="str">
        <f>[1]DEMANDS!$F$19</f>
        <v>TRAPL</v>
      </c>
      <c r="F29" s="4">
        <v>2035</v>
      </c>
      <c r="G29" s="15">
        <f>HLOOKUP(REG_TRA_DEMANDS!G$3,'BY-Demands'!$J$5:$AK$14,MATCH($E29,'BY-Demands'!$I$5:$I$14,0),FALSE)*HLOOKUP(REG_TRA_DEMANDS!$F29,[1]DEMANDS!$H$2:$CL$25,MATCH($E29,[1]DEMANDS!$F$2:$F$25,0),FALSE)/HLOOKUP(2018,[1]DEMANDS!$H$2:$CL$25,MATCH($E29,[1]DEMANDS!$F$2:$F$25,0),FALSE)</f>
        <v>0.47012745343163698</v>
      </c>
      <c r="H29" s="15">
        <f>HLOOKUP(REG_TRA_DEMANDS!H$3,'BY-Demands'!$J$5:$AK$14,MATCH($E29,'BY-Demands'!$I$5:$I$14,0),FALSE)*HLOOKUP(REG_TRA_DEMANDS!$F29,[1]DEMANDS!$H$2:$CL$25,MATCH($E29,[1]DEMANDS!$F$2:$F$25,0),FALSE)/HLOOKUP(2018,[1]DEMANDS!$H$2:$CL$25,MATCH($E29,[1]DEMANDS!$F$2:$F$25,0),FALSE)</f>
        <v>8.3750203408832853</v>
      </c>
      <c r="I29" s="15">
        <f>HLOOKUP(REG_TRA_DEMANDS!I$3,'BY-Demands'!$J$5:$AK$14,MATCH($E29,'BY-Demands'!$I$5:$I$14,0),FALSE)*HLOOKUP(REG_TRA_DEMANDS!$F29,[1]DEMANDS!$H$2:$CL$25,MATCH($E29,[1]DEMANDS!$F$2:$F$25,0),FALSE)/HLOOKUP(2018,[1]DEMANDS!$H$2:$CL$25,MATCH($E29,[1]DEMANDS!$F$2:$F$25,0),FALSE)</f>
        <v>1.6921631504759165</v>
      </c>
      <c r="J29" s="15">
        <f>HLOOKUP(REG_TRA_DEMANDS!J$3,'BY-Demands'!$J$5:$AK$14,MATCH($E29,'BY-Demands'!$I$5:$I$14,0),FALSE)*HLOOKUP(REG_TRA_DEMANDS!$F29,[1]DEMANDS!$H$2:$CL$25,MATCH($E29,[1]DEMANDS!$F$2:$F$25,0),FALSE)/HLOOKUP(2018,[1]DEMANDS!$H$2:$CL$25,MATCH($E29,[1]DEMANDS!$F$2:$F$25,0),FALSE)</f>
        <v>0.81484440093640143</v>
      </c>
      <c r="K29" s="15">
        <f>HLOOKUP(REG_TRA_DEMANDS!K$3,'BY-Demands'!$J$5:$AK$14,MATCH($E29,'BY-Demands'!$I$5:$I$14,0),FALSE)*HLOOKUP(REG_TRA_DEMANDS!$F29,[1]DEMANDS!$H$2:$CL$25,MATCH($E29,[1]DEMANDS!$F$2:$F$25,0),FALSE)/HLOOKUP(2018,[1]DEMANDS!$H$2:$CL$25,MATCH($E29,[1]DEMANDS!$F$2:$F$25,0),FALSE)</f>
        <v>0.60542294888478243</v>
      </c>
      <c r="L29" s="15">
        <f>HLOOKUP(REG_TRA_DEMANDS!L$3,'BY-Demands'!$J$5:$AK$14,MATCH($E29,'BY-Demands'!$I$5:$I$14,0),FALSE)*HLOOKUP(REG_TRA_DEMANDS!$F29,[1]DEMANDS!$H$2:$CL$25,MATCH($E29,[1]DEMANDS!$F$2:$F$25,0),FALSE)/HLOOKUP(2018,[1]DEMANDS!$H$2:$CL$25,MATCH($E29,[1]DEMANDS!$F$2:$F$25,0),FALSE)</f>
        <v>0.31173970284427438</v>
      </c>
      <c r="M29" s="15">
        <f>HLOOKUP(REG_TRA_DEMANDS!M$3,'BY-Demands'!$J$5:$AK$14,MATCH($E29,'BY-Demands'!$I$5:$I$14,0),FALSE)*HLOOKUP(REG_TRA_DEMANDS!$F29,[1]DEMANDS!$H$2:$CL$25,MATCH($E29,[1]DEMANDS!$F$2:$F$25,0),FALSE)/HLOOKUP(2018,[1]DEMANDS!$H$2:$CL$25,MATCH($E29,[1]DEMANDS!$F$2:$F$25,0),FALSE)</f>
        <v>0.84707434663084891</v>
      </c>
      <c r="N29" s="15">
        <f>HLOOKUP(REG_TRA_DEMANDS!N$3,'BY-Demands'!$J$5:$AK$14,MATCH($E29,'BY-Demands'!$I$5:$I$14,0),FALSE)*HLOOKUP(REG_TRA_DEMANDS!$F29,[1]DEMANDS!$H$2:$CL$25,MATCH($E29,[1]DEMANDS!$F$2:$F$25,0),FALSE)/HLOOKUP(2018,[1]DEMANDS!$H$2:$CL$25,MATCH($E29,[1]DEMANDS!$F$2:$F$25,0),FALSE)</f>
        <v>1.4404617218369866</v>
      </c>
      <c r="O29" s="15">
        <f>HLOOKUP(REG_TRA_DEMANDS!O$3,'BY-Demands'!$J$5:$AK$14,MATCH($E29,'BY-Demands'!$I$5:$I$14,0),FALSE)*HLOOKUP(REG_TRA_DEMANDS!$F29,[1]DEMANDS!$H$2:$CL$25,MATCH($E29,[1]DEMANDS!$F$2:$F$25,0),FALSE)/HLOOKUP(2018,[1]DEMANDS!$H$2:$CL$25,MATCH($E29,[1]DEMANDS!$F$2:$F$25,0),FALSE)</f>
        <v>0.62086425887141516</v>
      </c>
      <c r="P29" s="15">
        <f>HLOOKUP(REG_TRA_DEMANDS!P$3,'BY-Demands'!$J$5:$AK$14,MATCH($E29,'BY-Demands'!$I$5:$I$14,0),FALSE)*HLOOKUP(REG_TRA_DEMANDS!$F29,[1]DEMANDS!$H$2:$CL$25,MATCH($E29,[1]DEMANDS!$F$2:$F$25,0),FALSE)/HLOOKUP(2018,[1]DEMANDS!$H$2:$CL$25,MATCH($E29,[1]DEMANDS!$F$2:$F$25,0),FALSE)</f>
        <v>0.68806015025897838</v>
      </c>
      <c r="Q29" s="15">
        <f>HLOOKUP(REG_TRA_DEMANDS!Q$3,'BY-Demands'!$J$5:$AK$14,MATCH($E29,'BY-Demands'!$I$5:$I$14,0),FALSE)*HLOOKUP(REG_TRA_DEMANDS!$F29,[1]DEMANDS!$H$2:$CL$25,MATCH($E29,[1]DEMANDS!$F$2:$F$25,0),FALSE)/HLOOKUP(2018,[1]DEMANDS!$H$2:$CL$25,MATCH($E29,[1]DEMANDS!$F$2:$F$25,0),FALSE)</f>
        <v>1.2229512660785835</v>
      </c>
      <c r="R29" s="15">
        <f>HLOOKUP(REG_TRA_DEMANDS!R$3,'BY-Demands'!$J$5:$AK$14,MATCH($E29,'BY-Demands'!$I$5:$I$14,0),FALSE)*HLOOKUP(REG_TRA_DEMANDS!$F29,[1]DEMANDS!$H$2:$CL$25,MATCH($E29,[1]DEMANDS!$F$2:$F$25,0),FALSE)/HLOOKUP(2018,[1]DEMANDS!$H$2:$CL$25,MATCH($E29,[1]DEMANDS!$F$2:$F$25,0),FALSE)</f>
        <v>1.0472183489495395</v>
      </c>
      <c r="S29" s="15">
        <f>HLOOKUP(REG_TRA_DEMANDS!S$3,'BY-Demands'!$J$5:$AK$14,MATCH($E29,'BY-Demands'!$I$5:$I$14,0),FALSE)*HLOOKUP(REG_TRA_DEMANDS!$F29,[1]DEMANDS!$H$2:$CL$25,MATCH($E29,[1]DEMANDS!$F$2:$F$25,0),FALSE)/HLOOKUP(2018,[1]DEMANDS!$H$2:$CL$25,MATCH($E29,[1]DEMANDS!$F$2:$F$25,0),FALSE)</f>
        <v>0.93893805250820173</v>
      </c>
      <c r="T29" s="15">
        <f>HLOOKUP(REG_TRA_DEMANDS!T$3,'BY-Demands'!$J$5:$AK$14,MATCH($E29,'BY-Demands'!$I$5:$I$14,0),FALSE)*HLOOKUP(REG_TRA_DEMANDS!$F29,[1]DEMANDS!$H$2:$CL$25,MATCH($E29,[1]DEMANDS!$F$2:$F$25,0),FALSE)/HLOOKUP(2018,[1]DEMANDS!$H$2:$CL$25,MATCH($E29,[1]DEMANDS!$F$2:$F$25,0),FALSE)</f>
        <v>3.8286188024447907</v>
      </c>
      <c r="U29" s="15">
        <f>HLOOKUP(REG_TRA_DEMANDS!U$3,'BY-Demands'!$J$5:$AK$14,MATCH($E29,'BY-Demands'!$I$5:$I$14,0),FALSE)*HLOOKUP(REG_TRA_DEMANDS!$F29,[1]DEMANDS!$H$2:$CL$25,MATCH($E29,[1]DEMANDS!$F$2:$F$25,0),FALSE)/HLOOKUP(2018,[1]DEMANDS!$H$2:$CL$25,MATCH($E29,[1]DEMANDS!$F$2:$F$25,0),FALSE)</f>
        <v>1.2732623711813151</v>
      </c>
      <c r="V29" s="15">
        <f>HLOOKUP(REG_TRA_DEMANDS!V$3,'BY-Demands'!$J$5:$AK$14,MATCH($E29,'BY-Demands'!$I$5:$I$14,0),FALSE)*HLOOKUP(REG_TRA_DEMANDS!$F29,[1]DEMANDS!$H$2:$CL$25,MATCH($E29,[1]DEMANDS!$F$2:$F$25,0),FALSE)/HLOOKUP(2018,[1]DEMANDS!$H$2:$CL$25,MATCH($E29,[1]DEMANDS!$F$2:$F$25,0),FALSE)</f>
        <v>1.4104905201439621</v>
      </c>
      <c r="W29" s="15">
        <f>HLOOKUP(REG_TRA_DEMANDS!W$3,'BY-Demands'!$J$5:$AK$14,MATCH($E29,'BY-Demands'!$I$5:$I$14,0),FALSE)*HLOOKUP(REG_TRA_DEMANDS!$F29,[1]DEMANDS!$H$2:$CL$25,MATCH($E29,[1]DEMANDS!$F$2:$F$25,0),FALSE)/HLOOKUP(2018,[1]DEMANDS!$H$2:$CL$25,MATCH($E29,[1]DEMANDS!$F$2:$F$25,0),FALSE)</f>
        <v>1.3645516108934201</v>
      </c>
      <c r="X29" s="15">
        <f>HLOOKUP(REG_TRA_DEMANDS!X$3,'BY-Demands'!$J$5:$AK$14,MATCH($E29,'BY-Demands'!$I$5:$I$14,0),FALSE)*HLOOKUP(REG_TRA_DEMANDS!$F29,[1]DEMANDS!$H$2:$CL$25,MATCH($E29,[1]DEMANDS!$F$2:$F$25,0),FALSE)/HLOOKUP(2018,[1]DEMANDS!$H$2:$CL$25,MATCH($E29,[1]DEMANDS!$F$2:$F$25,0),FALSE)</f>
        <v>0.85932337222991229</v>
      </c>
      <c r="Y29" s="15">
        <f>HLOOKUP(REG_TRA_DEMANDS!Y$3,'BY-Demands'!$J$5:$AK$14,MATCH($E29,'BY-Demands'!$I$5:$I$14,0),FALSE)*HLOOKUP(REG_TRA_DEMANDS!$F29,[1]DEMANDS!$H$2:$CL$25,MATCH($E29,[1]DEMANDS!$F$2:$F$25,0),FALSE)/HLOOKUP(2018,[1]DEMANDS!$H$2:$CL$25,MATCH($E29,[1]DEMANDS!$F$2:$F$25,0),FALSE)</f>
        <v>1.9523692247004263</v>
      </c>
      <c r="Z29" s="15">
        <f>HLOOKUP(REG_TRA_DEMANDS!Z$3,'BY-Demands'!$J$5:$AK$14,MATCH($E29,'BY-Demands'!$I$5:$I$14,0),FALSE)*HLOOKUP(REG_TRA_DEMANDS!$F29,[1]DEMANDS!$H$2:$CL$25,MATCH($E29,[1]DEMANDS!$F$2:$F$25,0),FALSE)/HLOOKUP(2018,[1]DEMANDS!$H$2:$CL$25,MATCH($E29,[1]DEMANDS!$F$2:$F$25,0),FALSE)</f>
        <v>0.25187113794213745</v>
      </c>
      <c r="AA29" s="15">
        <f>HLOOKUP(REG_TRA_DEMANDS!AA$3,'BY-Demands'!$J$5:$AK$14,MATCH($E29,'BY-Demands'!$I$5:$I$14,0),FALSE)*HLOOKUP(REG_TRA_DEMANDS!$F29,[1]DEMANDS!$H$2:$CL$25,MATCH($E29,[1]DEMANDS!$F$2:$F$25,0),FALSE)/HLOOKUP(2018,[1]DEMANDS!$H$2:$CL$25,MATCH($E29,[1]DEMANDS!$F$2:$F$25,0),FALSE)</f>
        <v>1.0826245004923494</v>
      </c>
      <c r="AB29" s="15">
        <f>HLOOKUP(REG_TRA_DEMANDS!AB$3,'BY-Demands'!$J$5:$AK$14,MATCH($E29,'BY-Demands'!$I$5:$I$14,0),FALSE)*HLOOKUP(REG_TRA_DEMANDS!$F29,[1]DEMANDS!$H$2:$CL$25,MATCH($E29,[1]DEMANDS!$F$2:$F$25,0),FALSE)/HLOOKUP(2018,[1]DEMANDS!$H$2:$CL$25,MATCH($E29,[1]DEMANDS!$F$2:$F$25,0),FALSE)</f>
        <v>0.56747128622935383</v>
      </c>
      <c r="AC29" s="15">
        <f>HLOOKUP(REG_TRA_DEMANDS!AC$3,'BY-Demands'!$J$5:$AK$14,MATCH($E29,'BY-Demands'!$I$5:$I$14,0),FALSE)*HLOOKUP(REG_TRA_DEMANDS!$F29,[1]DEMANDS!$H$2:$CL$25,MATCH($E29,[1]DEMANDS!$F$2:$F$25,0),FALSE)/HLOOKUP(2018,[1]DEMANDS!$H$2:$CL$25,MATCH($E29,[1]DEMANDS!$F$2:$F$25,0),FALSE)</f>
        <v>0.4729914546149373</v>
      </c>
      <c r="AD29" s="15">
        <f>HLOOKUP(REG_TRA_DEMANDS!AD$3,'BY-Demands'!$J$5:$AK$14,MATCH($E29,'BY-Demands'!$I$5:$I$14,0),FALSE)*HLOOKUP(REG_TRA_DEMANDS!$F29,[1]DEMANDS!$H$2:$CL$25,MATCH($E29,[1]DEMANDS!$F$2:$F$25,0),FALSE)/HLOOKUP(2018,[1]DEMANDS!$H$2:$CL$25,MATCH($E29,[1]DEMANDS!$F$2:$F$25,0),FALSE)</f>
        <v>0.50586240664462512</v>
      </c>
      <c r="AE29" s="15">
        <f>HLOOKUP(REG_TRA_DEMANDS!AE$3,'BY-Demands'!$J$5:$AK$14,MATCH($E29,'BY-Demands'!$I$5:$I$14,0),FALSE)*HLOOKUP(REG_TRA_DEMANDS!$F29,[1]DEMANDS!$H$2:$CL$25,MATCH($E29,[1]DEMANDS!$F$2:$F$25,0),FALSE)/HLOOKUP(2018,[1]DEMANDS!$H$2:$CL$25,MATCH($E29,[1]DEMANDS!$F$2:$F$25,0),FALSE)</f>
        <v>0.93183547106359688</v>
      </c>
      <c r="AF29" s="15">
        <f>HLOOKUP(REG_TRA_DEMANDS!AF$3,'BY-Demands'!$J$5:$AK$14,MATCH($E29,'BY-Demands'!$I$5:$I$14,0),FALSE)*HLOOKUP(REG_TRA_DEMANDS!$F29,[1]DEMANDS!$H$2:$CL$25,MATCH($E29,[1]DEMANDS!$F$2:$F$25,0),FALSE)/HLOOKUP(2018,[1]DEMANDS!$H$2:$CL$25,MATCH($E29,[1]DEMANDS!$F$2:$F$25,0),FALSE)</f>
        <v>0.5382712488283784</v>
      </c>
    </row>
    <row r="30" spans="4:32" x14ac:dyDescent="0.2">
      <c r="D30" s="4" t="s">
        <v>85</v>
      </c>
      <c r="E30" s="4" t="str">
        <f>[1]DEMANDS!$F$19</f>
        <v>TRAPL</v>
      </c>
      <c r="F30" s="4">
        <v>2040</v>
      </c>
      <c r="G30" s="15">
        <f>HLOOKUP(REG_TRA_DEMANDS!G$3,'BY-Demands'!$J$5:$AK$14,MATCH($E30,'BY-Demands'!$I$5:$I$14,0),FALSE)*HLOOKUP(REG_TRA_DEMANDS!$F30,[1]DEMANDS!$H$2:$CL$25,MATCH($E30,[1]DEMANDS!$F$2:$F$25,0),FALSE)/HLOOKUP(2018,[1]DEMANDS!$H$2:$CL$25,MATCH($E30,[1]DEMANDS!$F$2:$F$25,0),FALSE)</f>
        <v>0.49407797467638265</v>
      </c>
      <c r="H30" s="15">
        <f>HLOOKUP(REG_TRA_DEMANDS!H$3,'BY-Demands'!$J$5:$AK$14,MATCH($E30,'BY-Demands'!$I$5:$I$14,0),FALSE)*HLOOKUP(REG_TRA_DEMANDS!$F30,[1]DEMANDS!$H$2:$CL$25,MATCH($E30,[1]DEMANDS!$F$2:$F$25,0),FALSE)/HLOOKUP(2018,[1]DEMANDS!$H$2:$CL$25,MATCH($E30,[1]DEMANDS!$F$2:$F$25,0),FALSE)</f>
        <v>8.801683581107504</v>
      </c>
      <c r="I30" s="15">
        <f>HLOOKUP(REG_TRA_DEMANDS!I$3,'BY-Demands'!$J$5:$AK$14,MATCH($E30,'BY-Demands'!$I$5:$I$14,0),FALSE)*HLOOKUP(REG_TRA_DEMANDS!$F30,[1]DEMANDS!$H$2:$CL$25,MATCH($E30,[1]DEMANDS!$F$2:$F$25,0),FALSE)/HLOOKUP(2018,[1]DEMANDS!$H$2:$CL$25,MATCH($E30,[1]DEMANDS!$F$2:$F$25,0),FALSE)</f>
        <v>1.7783699635203769</v>
      </c>
      <c r="J30" s="15">
        <f>HLOOKUP(REG_TRA_DEMANDS!J$3,'BY-Demands'!$J$5:$AK$14,MATCH($E30,'BY-Demands'!$I$5:$I$14,0),FALSE)*HLOOKUP(REG_TRA_DEMANDS!$F30,[1]DEMANDS!$H$2:$CL$25,MATCH($E30,[1]DEMANDS!$F$2:$F$25,0),FALSE)/HLOOKUP(2018,[1]DEMANDS!$H$2:$CL$25,MATCH($E30,[1]DEMANDS!$F$2:$F$25,0),FALSE)</f>
        <v>0.85635643771139747</v>
      </c>
      <c r="K30" s="15">
        <f>HLOOKUP(REG_TRA_DEMANDS!K$3,'BY-Demands'!$J$5:$AK$14,MATCH($E30,'BY-Demands'!$I$5:$I$14,0),FALSE)*HLOOKUP(REG_TRA_DEMANDS!$F30,[1]DEMANDS!$H$2:$CL$25,MATCH($E30,[1]DEMANDS!$F$2:$F$25,0),FALSE)/HLOOKUP(2018,[1]DEMANDS!$H$2:$CL$25,MATCH($E30,[1]DEMANDS!$F$2:$F$25,0),FALSE)</f>
        <v>0.63626606407297059</v>
      </c>
      <c r="L30" s="15">
        <f>HLOOKUP(REG_TRA_DEMANDS!L$3,'BY-Demands'!$J$5:$AK$14,MATCH($E30,'BY-Demands'!$I$5:$I$14,0),FALSE)*HLOOKUP(REG_TRA_DEMANDS!$F30,[1]DEMANDS!$H$2:$CL$25,MATCH($E30,[1]DEMANDS!$F$2:$F$25,0),FALSE)/HLOOKUP(2018,[1]DEMANDS!$H$2:$CL$25,MATCH($E30,[1]DEMANDS!$F$2:$F$25,0),FALSE)</f>
        <v>0.32762120119393034</v>
      </c>
      <c r="M30" s="15">
        <f>HLOOKUP(REG_TRA_DEMANDS!M$3,'BY-Demands'!$J$5:$AK$14,MATCH($E30,'BY-Demands'!$I$5:$I$14,0),FALSE)*HLOOKUP(REG_TRA_DEMANDS!$F30,[1]DEMANDS!$H$2:$CL$25,MATCH($E30,[1]DEMANDS!$F$2:$F$25,0),FALSE)/HLOOKUP(2018,[1]DEMANDS!$H$2:$CL$25,MATCH($E30,[1]DEMANDS!$F$2:$F$25,0),FALSE)</f>
        <v>0.89022832963433529</v>
      </c>
      <c r="N30" s="15">
        <f>HLOOKUP(REG_TRA_DEMANDS!N$3,'BY-Demands'!$J$5:$AK$14,MATCH($E30,'BY-Demands'!$I$5:$I$14,0),FALSE)*HLOOKUP(REG_TRA_DEMANDS!$F30,[1]DEMANDS!$H$2:$CL$25,MATCH($E30,[1]DEMANDS!$F$2:$F$25,0),FALSE)/HLOOKUP(2018,[1]DEMANDS!$H$2:$CL$25,MATCH($E30,[1]DEMANDS!$F$2:$F$25,0),FALSE)</f>
        <v>1.5138456708475636</v>
      </c>
      <c r="O30" s="15">
        <f>HLOOKUP(REG_TRA_DEMANDS!O$3,'BY-Demands'!$J$5:$AK$14,MATCH($E30,'BY-Demands'!$I$5:$I$14,0),FALSE)*HLOOKUP(REG_TRA_DEMANDS!$F30,[1]DEMANDS!$H$2:$CL$25,MATCH($E30,[1]DEMANDS!$F$2:$F$25,0),FALSE)/HLOOKUP(2018,[1]DEMANDS!$H$2:$CL$25,MATCH($E30,[1]DEMANDS!$F$2:$F$25,0),FALSE)</f>
        <v>0.65249402759404806</v>
      </c>
      <c r="P30" s="15">
        <f>HLOOKUP(REG_TRA_DEMANDS!P$3,'BY-Demands'!$J$5:$AK$14,MATCH($E30,'BY-Demands'!$I$5:$I$14,0),FALSE)*HLOOKUP(REG_TRA_DEMANDS!$F30,[1]DEMANDS!$H$2:$CL$25,MATCH($E30,[1]DEMANDS!$F$2:$F$25,0),FALSE)/HLOOKUP(2018,[1]DEMANDS!$H$2:$CL$25,MATCH($E30,[1]DEMANDS!$F$2:$F$25,0),FALSE)</f>
        <v>0.72311319624927584</v>
      </c>
      <c r="Q30" s="15">
        <f>HLOOKUP(REG_TRA_DEMANDS!Q$3,'BY-Demands'!$J$5:$AK$14,MATCH($E30,'BY-Demands'!$I$5:$I$14,0),FALSE)*HLOOKUP(REG_TRA_DEMANDS!$F30,[1]DEMANDS!$H$2:$CL$25,MATCH($E30,[1]DEMANDS!$F$2:$F$25,0),FALSE)/HLOOKUP(2018,[1]DEMANDS!$H$2:$CL$25,MATCH($E30,[1]DEMANDS!$F$2:$F$25,0),FALSE)</f>
        <v>1.2852542013054089</v>
      </c>
      <c r="R30" s="15">
        <f>HLOOKUP(REG_TRA_DEMANDS!R$3,'BY-Demands'!$J$5:$AK$14,MATCH($E30,'BY-Demands'!$I$5:$I$14,0),FALSE)*HLOOKUP(REG_TRA_DEMANDS!$F30,[1]DEMANDS!$H$2:$CL$25,MATCH($E30,[1]DEMANDS!$F$2:$F$25,0),FALSE)/HLOOKUP(2018,[1]DEMANDS!$H$2:$CL$25,MATCH($E30,[1]DEMANDS!$F$2:$F$25,0),FALSE)</f>
        <v>1.1005686162681669</v>
      </c>
      <c r="S30" s="15">
        <f>HLOOKUP(REG_TRA_DEMANDS!S$3,'BY-Demands'!$J$5:$AK$14,MATCH($E30,'BY-Demands'!$I$5:$I$14,0),FALSE)*HLOOKUP(REG_TRA_DEMANDS!$F30,[1]DEMANDS!$H$2:$CL$25,MATCH($E30,[1]DEMANDS!$F$2:$F$25,0),FALSE)/HLOOKUP(2018,[1]DEMANDS!$H$2:$CL$25,MATCH($E30,[1]DEMANDS!$F$2:$F$25,0),FALSE)</f>
        <v>0.98677200819393984</v>
      </c>
      <c r="T30" s="15">
        <f>HLOOKUP(REG_TRA_DEMANDS!T$3,'BY-Demands'!$J$5:$AK$14,MATCH($E30,'BY-Demands'!$I$5:$I$14,0),FALSE)*HLOOKUP(REG_TRA_DEMANDS!$F30,[1]DEMANDS!$H$2:$CL$25,MATCH($E30,[1]DEMANDS!$F$2:$F$25,0),FALSE)/HLOOKUP(2018,[1]DEMANDS!$H$2:$CL$25,MATCH($E30,[1]DEMANDS!$F$2:$F$25,0),FALSE)</f>
        <v>4.0236667948490901</v>
      </c>
      <c r="U30" s="15">
        <f>HLOOKUP(REG_TRA_DEMANDS!U$3,'BY-Demands'!$J$5:$AK$14,MATCH($E30,'BY-Demands'!$I$5:$I$14,0),FALSE)*HLOOKUP(REG_TRA_DEMANDS!$F30,[1]DEMANDS!$H$2:$CL$25,MATCH($E30,[1]DEMANDS!$F$2:$F$25,0),FALSE)/HLOOKUP(2018,[1]DEMANDS!$H$2:$CL$25,MATCH($E30,[1]DEMANDS!$F$2:$F$25,0),FALSE)</f>
        <v>1.3381283926155385</v>
      </c>
      <c r="V30" s="15">
        <f>HLOOKUP(REG_TRA_DEMANDS!V$3,'BY-Demands'!$J$5:$AK$14,MATCH($E30,'BY-Demands'!$I$5:$I$14,0),FALSE)*HLOOKUP(REG_TRA_DEMANDS!$F30,[1]DEMANDS!$H$2:$CL$25,MATCH($E30,[1]DEMANDS!$F$2:$F$25,0),FALSE)/HLOOKUP(2018,[1]DEMANDS!$H$2:$CL$25,MATCH($E30,[1]DEMANDS!$F$2:$F$25,0),FALSE)</f>
        <v>1.482347594053671</v>
      </c>
      <c r="W30" s="15">
        <f>HLOOKUP(REG_TRA_DEMANDS!W$3,'BY-Demands'!$J$5:$AK$14,MATCH($E30,'BY-Demands'!$I$5:$I$14,0),FALSE)*HLOOKUP(REG_TRA_DEMANDS!$F30,[1]DEMANDS!$H$2:$CL$25,MATCH($E30,[1]DEMANDS!$F$2:$F$25,0),FALSE)/HLOOKUP(2018,[1]DEMANDS!$H$2:$CL$25,MATCH($E30,[1]DEMANDS!$F$2:$F$25,0),FALSE)</f>
        <v>1.4340683389800244</v>
      </c>
      <c r="X30" s="15">
        <f>HLOOKUP(REG_TRA_DEMANDS!X$3,'BY-Demands'!$J$5:$AK$14,MATCH($E30,'BY-Demands'!$I$5:$I$14,0),FALSE)*HLOOKUP(REG_TRA_DEMANDS!$F30,[1]DEMANDS!$H$2:$CL$25,MATCH($E30,[1]DEMANDS!$F$2:$F$25,0),FALSE)/HLOOKUP(2018,[1]DEMANDS!$H$2:$CL$25,MATCH($E30,[1]DEMANDS!$F$2:$F$25,0),FALSE)</f>
        <v>0.90310137866724938</v>
      </c>
      <c r="Y30" s="15">
        <f>HLOOKUP(REG_TRA_DEMANDS!Y$3,'BY-Demands'!$J$5:$AK$14,MATCH($E30,'BY-Demands'!$I$5:$I$14,0),FALSE)*HLOOKUP(REG_TRA_DEMANDS!$F30,[1]DEMANDS!$H$2:$CL$25,MATCH($E30,[1]DEMANDS!$F$2:$F$25,0),FALSE)/HLOOKUP(2018,[1]DEMANDS!$H$2:$CL$25,MATCH($E30,[1]DEMANDS!$F$2:$F$25,0),FALSE)</f>
        <v>2.051832168743482</v>
      </c>
      <c r="Z30" s="15">
        <f>HLOOKUP(REG_TRA_DEMANDS!Z$3,'BY-Demands'!$J$5:$AK$14,MATCH($E30,'BY-Demands'!$I$5:$I$14,0),FALSE)*HLOOKUP(REG_TRA_DEMANDS!$F30,[1]DEMANDS!$H$2:$CL$25,MATCH($E30,[1]DEMANDS!$F$2:$F$25,0),FALSE)/HLOOKUP(2018,[1]DEMANDS!$H$2:$CL$25,MATCH($E30,[1]DEMANDS!$F$2:$F$25,0),FALSE)</f>
        <v>0.26470264777247887</v>
      </c>
      <c r="AA30" s="15">
        <f>HLOOKUP(REG_TRA_DEMANDS!AA$3,'BY-Demands'!$J$5:$AK$14,MATCH($E30,'BY-Demands'!$I$5:$I$14,0),FALSE)*HLOOKUP(REG_TRA_DEMANDS!$F30,[1]DEMANDS!$H$2:$CL$25,MATCH($E30,[1]DEMANDS!$F$2:$F$25,0),FALSE)/HLOOKUP(2018,[1]DEMANDS!$H$2:$CL$25,MATCH($E30,[1]DEMANDS!$F$2:$F$25,0),FALSE)</f>
        <v>1.1377785250230499</v>
      </c>
      <c r="AB30" s="15">
        <f>HLOOKUP(REG_TRA_DEMANDS!AB$3,'BY-Demands'!$J$5:$AK$14,MATCH($E30,'BY-Demands'!$I$5:$I$14,0),FALSE)*HLOOKUP(REG_TRA_DEMANDS!$F30,[1]DEMANDS!$H$2:$CL$25,MATCH($E30,[1]DEMANDS!$F$2:$F$25,0),FALSE)/HLOOKUP(2018,[1]DEMANDS!$H$2:$CL$25,MATCH($E30,[1]DEMANDS!$F$2:$F$25,0),FALSE)</f>
        <v>0.59638096380170535</v>
      </c>
      <c r="AC30" s="15">
        <f>HLOOKUP(REG_TRA_DEMANDS!AC$3,'BY-Demands'!$J$5:$AK$14,MATCH($E30,'BY-Demands'!$I$5:$I$14,0),FALSE)*HLOOKUP(REG_TRA_DEMANDS!$F30,[1]DEMANDS!$H$2:$CL$25,MATCH($E30,[1]DEMANDS!$F$2:$F$25,0),FALSE)/HLOOKUP(2018,[1]DEMANDS!$H$2:$CL$25,MATCH($E30,[1]DEMANDS!$F$2:$F$25,0),FALSE)</f>
        <v>0.49708788165753615</v>
      </c>
      <c r="AD30" s="15">
        <f>HLOOKUP(REG_TRA_DEMANDS!AD$3,'BY-Demands'!$J$5:$AK$14,MATCH($E30,'BY-Demands'!$I$5:$I$14,0),FALSE)*HLOOKUP(REG_TRA_DEMANDS!$F30,[1]DEMANDS!$H$2:$CL$25,MATCH($E30,[1]DEMANDS!$F$2:$F$25,0),FALSE)/HLOOKUP(2018,[1]DEMANDS!$H$2:$CL$25,MATCH($E30,[1]DEMANDS!$F$2:$F$25,0),FALSE)</f>
        <v>0.53163343581729616</v>
      </c>
      <c r="AE30" s="15">
        <f>HLOOKUP(REG_TRA_DEMANDS!AE$3,'BY-Demands'!$J$5:$AK$14,MATCH($E30,'BY-Demands'!$I$5:$I$14,0),FALSE)*HLOOKUP(REG_TRA_DEMANDS!$F30,[1]DEMANDS!$H$2:$CL$25,MATCH($E30,[1]DEMANDS!$F$2:$F$25,0),FALSE)/HLOOKUP(2018,[1]DEMANDS!$H$2:$CL$25,MATCH($E30,[1]DEMANDS!$F$2:$F$25,0),FALSE)</f>
        <v>0.97930758757882952</v>
      </c>
      <c r="AF30" s="15">
        <f>HLOOKUP(REG_TRA_DEMANDS!AF$3,'BY-Demands'!$J$5:$AK$14,MATCH($E30,'BY-Demands'!$I$5:$I$14,0),FALSE)*HLOOKUP(REG_TRA_DEMANDS!$F30,[1]DEMANDS!$H$2:$CL$25,MATCH($E30,[1]DEMANDS!$F$2:$F$25,0),FALSE)/HLOOKUP(2018,[1]DEMANDS!$H$2:$CL$25,MATCH($E30,[1]DEMANDS!$F$2:$F$25,0),FALSE)</f>
        <v>0.56569333806481248</v>
      </c>
    </row>
    <row r="31" spans="4:32" x14ac:dyDescent="0.2">
      <c r="D31" s="4" t="s">
        <v>85</v>
      </c>
      <c r="E31" s="4" t="str">
        <f>[1]DEMANDS!$F$19</f>
        <v>TRAPL</v>
      </c>
      <c r="F31" s="4">
        <v>2045</v>
      </c>
      <c r="G31" s="15">
        <f>HLOOKUP(REG_TRA_DEMANDS!G$3,'BY-Demands'!$J$5:$AK$14,MATCH($E31,'BY-Demands'!$I$5:$I$14,0),FALSE)*HLOOKUP(REG_TRA_DEMANDS!$F31,[1]DEMANDS!$H$2:$CL$25,MATCH($E31,[1]DEMANDS!$F$2:$F$25,0),FALSE)/HLOOKUP(2018,[1]DEMANDS!$H$2:$CL$25,MATCH($E31,[1]DEMANDS!$F$2:$F$25,0),FALSE)</f>
        <v>0.52738253166944171</v>
      </c>
      <c r="H31" s="15">
        <f>HLOOKUP(REG_TRA_DEMANDS!H$3,'BY-Demands'!$J$5:$AK$14,MATCH($E31,'BY-Demands'!$I$5:$I$14,0),FALSE)*HLOOKUP(REG_TRA_DEMANDS!$F31,[1]DEMANDS!$H$2:$CL$25,MATCH($E31,[1]DEMANDS!$F$2:$F$25,0),FALSE)/HLOOKUP(2018,[1]DEMANDS!$H$2:$CL$25,MATCH($E31,[1]DEMANDS!$F$2:$F$25,0),FALSE)</f>
        <v>9.3949829943304248</v>
      </c>
      <c r="I31" s="15">
        <f>HLOOKUP(REG_TRA_DEMANDS!I$3,'BY-Demands'!$J$5:$AK$14,MATCH($E31,'BY-Demands'!$I$5:$I$14,0),FALSE)*HLOOKUP(REG_TRA_DEMANDS!$F31,[1]DEMANDS!$H$2:$CL$25,MATCH($E31,[1]DEMANDS!$F$2:$F$25,0),FALSE)/HLOOKUP(2018,[1]DEMANDS!$H$2:$CL$25,MATCH($E31,[1]DEMANDS!$F$2:$F$25,0),FALSE)</f>
        <v>1.8982454221331646</v>
      </c>
      <c r="J31" s="15">
        <f>HLOOKUP(REG_TRA_DEMANDS!J$3,'BY-Demands'!$J$5:$AK$14,MATCH($E31,'BY-Demands'!$I$5:$I$14,0),FALSE)*HLOOKUP(REG_TRA_DEMANDS!$F31,[1]DEMANDS!$H$2:$CL$25,MATCH($E31,[1]DEMANDS!$F$2:$F$25,0),FALSE)/HLOOKUP(2018,[1]DEMANDS!$H$2:$CL$25,MATCH($E31,[1]DEMANDS!$F$2:$F$25,0),FALSE)</f>
        <v>0.91408127720624255</v>
      </c>
      <c r="K31" s="15">
        <f>HLOOKUP(REG_TRA_DEMANDS!K$3,'BY-Demands'!$J$5:$AK$14,MATCH($E31,'BY-Demands'!$I$5:$I$14,0),FALSE)*HLOOKUP(REG_TRA_DEMANDS!$F31,[1]DEMANDS!$H$2:$CL$25,MATCH($E31,[1]DEMANDS!$F$2:$F$25,0),FALSE)/HLOOKUP(2018,[1]DEMANDS!$H$2:$CL$25,MATCH($E31,[1]DEMANDS!$F$2:$F$25,0),FALSE)</f>
        <v>0.67915516352644723</v>
      </c>
      <c r="L31" s="15">
        <f>HLOOKUP(REG_TRA_DEMANDS!L$3,'BY-Demands'!$J$5:$AK$14,MATCH($E31,'BY-Demands'!$I$5:$I$14,0),FALSE)*HLOOKUP(REG_TRA_DEMANDS!$F31,[1]DEMANDS!$H$2:$CL$25,MATCH($E31,[1]DEMANDS!$F$2:$F$25,0),FALSE)/HLOOKUP(2018,[1]DEMANDS!$H$2:$CL$25,MATCH($E31,[1]DEMANDS!$F$2:$F$25,0),FALSE)</f>
        <v>0.34970532460470272</v>
      </c>
      <c r="M31" s="15">
        <f>HLOOKUP(REG_TRA_DEMANDS!M$3,'BY-Demands'!$J$5:$AK$14,MATCH($E31,'BY-Demands'!$I$5:$I$14,0),FALSE)*HLOOKUP(REG_TRA_DEMANDS!$F31,[1]DEMANDS!$H$2:$CL$25,MATCH($E31,[1]DEMANDS!$F$2:$F$25,0),FALSE)/HLOOKUP(2018,[1]DEMANDS!$H$2:$CL$25,MATCH($E31,[1]DEMANDS!$F$2:$F$25,0),FALSE)</f>
        <v>0.95023638840392965</v>
      </c>
      <c r="N31" s="15">
        <f>HLOOKUP(REG_TRA_DEMANDS!N$3,'BY-Demands'!$J$5:$AK$14,MATCH($E31,'BY-Demands'!$I$5:$I$14,0),FALSE)*HLOOKUP(REG_TRA_DEMANDS!$F31,[1]DEMANDS!$H$2:$CL$25,MATCH($E31,[1]DEMANDS!$F$2:$F$25,0),FALSE)/HLOOKUP(2018,[1]DEMANDS!$H$2:$CL$25,MATCH($E31,[1]DEMANDS!$F$2:$F$25,0),FALSE)</f>
        <v>1.6158902103890436</v>
      </c>
      <c r="O31" s="15">
        <f>HLOOKUP(REG_TRA_DEMANDS!O$3,'BY-Demands'!$J$5:$AK$14,MATCH($E31,'BY-Demands'!$I$5:$I$14,0),FALSE)*HLOOKUP(REG_TRA_DEMANDS!$F31,[1]DEMANDS!$H$2:$CL$25,MATCH($E31,[1]DEMANDS!$F$2:$F$25,0),FALSE)/HLOOKUP(2018,[1]DEMANDS!$H$2:$CL$25,MATCH($E31,[1]DEMANDS!$F$2:$F$25,0),FALSE)</f>
        <v>0.69647701336440204</v>
      </c>
      <c r="P31" s="15">
        <f>HLOOKUP(REG_TRA_DEMANDS!P$3,'BY-Demands'!$J$5:$AK$14,MATCH($E31,'BY-Demands'!$I$5:$I$14,0),FALSE)*HLOOKUP(REG_TRA_DEMANDS!$F31,[1]DEMANDS!$H$2:$CL$25,MATCH($E31,[1]DEMANDS!$F$2:$F$25,0),FALSE)/HLOOKUP(2018,[1]DEMANDS!$H$2:$CL$25,MATCH($E31,[1]DEMANDS!$F$2:$F$25,0),FALSE)</f>
        <v>0.7718564430468916</v>
      </c>
      <c r="Q31" s="15">
        <f>HLOOKUP(REG_TRA_DEMANDS!Q$3,'BY-Demands'!$J$5:$AK$14,MATCH($E31,'BY-Demands'!$I$5:$I$14,0),FALSE)*HLOOKUP(REG_TRA_DEMANDS!$F31,[1]DEMANDS!$H$2:$CL$25,MATCH($E31,[1]DEMANDS!$F$2:$F$25,0),FALSE)/HLOOKUP(2018,[1]DEMANDS!$H$2:$CL$25,MATCH($E31,[1]DEMANDS!$F$2:$F$25,0),FALSE)</f>
        <v>1.3718899632536754</v>
      </c>
      <c r="R31" s="15">
        <f>HLOOKUP(REG_TRA_DEMANDS!R$3,'BY-Demands'!$J$5:$AK$14,MATCH($E31,'BY-Demands'!$I$5:$I$14,0),FALSE)*HLOOKUP(REG_TRA_DEMANDS!$F31,[1]DEMANDS!$H$2:$CL$25,MATCH($E31,[1]DEMANDS!$F$2:$F$25,0),FALSE)/HLOOKUP(2018,[1]DEMANDS!$H$2:$CL$25,MATCH($E31,[1]DEMANDS!$F$2:$F$25,0),FALSE)</f>
        <v>1.1747551861699794</v>
      </c>
      <c r="S31" s="15">
        <f>HLOOKUP(REG_TRA_DEMANDS!S$3,'BY-Demands'!$J$5:$AK$14,MATCH($E31,'BY-Demands'!$I$5:$I$14,0),FALSE)*HLOOKUP(REG_TRA_DEMANDS!$F31,[1]DEMANDS!$H$2:$CL$25,MATCH($E31,[1]DEMANDS!$F$2:$F$25,0),FALSE)/HLOOKUP(2018,[1]DEMANDS!$H$2:$CL$25,MATCH($E31,[1]DEMANDS!$F$2:$F$25,0),FALSE)</f>
        <v>1.0532878341778367</v>
      </c>
      <c r="T31" s="15">
        <f>HLOOKUP(REG_TRA_DEMANDS!T$3,'BY-Demands'!$J$5:$AK$14,MATCH($E31,'BY-Demands'!$I$5:$I$14,0),FALSE)*HLOOKUP(REG_TRA_DEMANDS!$F31,[1]DEMANDS!$H$2:$CL$25,MATCH($E31,[1]DEMANDS!$F$2:$F$25,0),FALSE)/HLOOKUP(2018,[1]DEMANDS!$H$2:$CL$25,MATCH($E31,[1]DEMANDS!$F$2:$F$25,0),FALSE)</f>
        <v>4.2948920810559974</v>
      </c>
      <c r="U31" s="15">
        <f>HLOOKUP(REG_TRA_DEMANDS!U$3,'BY-Demands'!$J$5:$AK$14,MATCH($E31,'BY-Demands'!$I$5:$I$14,0),FALSE)*HLOOKUP(REG_TRA_DEMANDS!$F31,[1]DEMANDS!$H$2:$CL$25,MATCH($E31,[1]DEMANDS!$F$2:$F$25,0),FALSE)/HLOOKUP(2018,[1]DEMANDS!$H$2:$CL$25,MATCH($E31,[1]DEMANDS!$F$2:$F$25,0),FALSE)</f>
        <v>1.428328271177389</v>
      </c>
      <c r="V31" s="15">
        <f>HLOOKUP(REG_TRA_DEMANDS!V$3,'BY-Demands'!$J$5:$AK$14,MATCH($E31,'BY-Demands'!$I$5:$I$14,0),FALSE)*HLOOKUP(REG_TRA_DEMANDS!$F31,[1]DEMANDS!$H$2:$CL$25,MATCH($E31,[1]DEMANDS!$F$2:$F$25,0),FALSE)/HLOOKUP(2018,[1]DEMANDS!$H$2:$CL$25,MATCH($E31,[1]DEMANDS!$F$2:$F$25,0),FALSE)</f>
        <v>1.5822689272440864</v>
      </c>
      <c r="W31" s="15">
        <f>HLOOKUP(REG_TRA_DEMANDS!W$3,'BY-Demands'!$J$5:$AK$14,MATCH($E31,'BY-Demands'!$I$5:$I$14,0),FALSE)*HLOOKUP(REG_TRA_DEMANDS!$F31,[1]DEMANDS!$H$2:$CL$25,MATCH($E31,[1]DEMANDS!$F$2:$F$25,0),FALSE)/HLOOKUP(2018,[1]DEMANDS!$H$2:$CL$25,MATCH($E31,[1]DEMANDS!$F$2:$F$25,0),FALSE)</f>
        <v>1.5307352886832264</v>
      </c>
      <c r="X31" s="15">
        <f>HLOOKUP(REG_TRA_DEMANDS!X$3,'BY-Demands'!$J$5:$AK$14,MATCH($E31,'BY-Demands'!$I$5:$I$14,0),FALSE)*HLOOKUP(REG_TRA_DEMANDS!$F31,[1]DEMANDS!$H$2:$CL$25,MATCH($E31,[1]DEMANDS!$F$2:$F$25,0),FALSE)/HLOOKUP(2018,[1]DEMANDS!$H$2:$CL$25,MATCH($E31,[1]DEMANDS!$F$2:$F$25,0),FALSE)</f>
        <v>0.96397717738309796</v>
      </c>
      <c r="Y31" s="15">
        <f>HLOOKUP(REG_TRA_DEMANDS!Y$3,'BY-Demands'!$J$5:$AK$14,MATCH($E31,'BY-Demands'!$I$5:$I$14,0),FALSE)*HLOOKUP(REG_TRA_DEMANDS!$F31,[1]DEMANDS!$H$2:$CL$25,MATCH($E31,[1]DEMANDS!$F$2:$F$25,0),FALSE)/HLOOKUP(2018,[1]DEMANDS!$H$2:$CL$25,MATCH($E31,[1]DEMANDS!$F$2:$F$25,0),FALSE)</f>
        <v>2.1901410286939149</v>
      </c>
      <c r="Z31" s="15">
        <f>HLOOKUP(REG_TRA_DEMANDS!Z$3,'BY-Demands'!$J$5:$AK$14,MATCH($E31,'BY-Demands'!$I$5:$I$14,0),FALSE)*HLOOKUP(REG_TRA_DEMANDS!$F31,[1]DEMANDS!$H$2:$CL$25,MATCH($E31,[1]DEMANDS!$F$2:$F$25,0),FALSE)/HLOOKUP(2018,[1]DEMANDS!$H$2:$CL$25,MATCH($E31,[1]DEMANDS!$F$2:$F$25,0),FALSE)</f>
        <v>0.282545589313693</v>
      </c>
      <c r="AA31" s="15">
        <f>HLOOKUP(REG_TRA_DEMANDS!AA$3,'BY-Demands'!$J$5:$AK$14,MATCH($E31,'BY-Demands'!$I$5:$I$14,0),FALSE)*HLOOKUP(REG_TRA_DEMANDS!$F31,[1]DEMANDS!$H$2:$CL$25,MATCH($E31,[1]DEMANDS!$F$2:$F$25,0),FALSE)/HLOOKUP(2018,[1]DEMANDS!$H$2:$CL$25,MATCH($E31,[1]DEMANDS!$F$2:$F$25,0),FALSE)</f>
        <v>1.214473321541613</v>
      </c>
      <c r="AB31" s="15">
        <f>HLOOKUP(REG_TRA_DEMANDS!AB$3,'BY-Demands'!$J$5:$AK$14,MATCH($E31,'BY-Demands'!$I$5:$I$14,0),FALSE)*HLOOKUP(REG_TRA_DEMANDS!$F31,[1]DEMANDS!$H$2:$CL$25,MATCH($E31,[1]DEMANDS!$F$2:$F$25,0),FALSE)/HLOOKUP(2018,[1]DEMANDS!$H$2:$CL$25,MATCH($E31,[1]DEMANDS!$F$2:$F$25,0),FALSE)</f>
        <v>0.63658150868840868</v>
      </c>
      <c r="AC31" s="15">
        <f>HLOOKUP(REG_TRA_DEMANDS!AC$3,'BY-Demands'!$J$5:$AK$14,MATCH($E31,'BY-Demands'!$I$5:$I$14,0),FALSE)*HLOOKUP(REG_TRA_DEMANDS!$F31,[1]DEMANDS!$H$2:$CL$25,MATCH($E31,[1]DEMANDS!$F$2:$F$25,0),FALSE)/HLOOKUP(2018,[1]DEMANDS!$H$2:$CL$25,MATCH($E31,[1]DEMANDS!$F$2:$F$25,0),FALSE)</f>
        <v>0.53059532893054195</v>
      </c>
      <c r="AD31" s="15">
        <f>HLOOKUP(REG_TRA_DEMANDS!AD$3,'BY-Demands'!$J$5:$AK$14,MATCH($E31,'BY-Demands'!$I$5:$I$14,0),FALSE)*HLOOKUP(REG_TRA_DEMANDS!$F31,[1]DEMANDS!$H$2:$CL$25,MATCH($E31,[1]DEMANDS!$F$2:$F$25,0),FALSE)/HLOOKUP(2018,[1]DEMANDS!$H$2:$CL$25,MATCH($E31,[1]DEMANDS!$F$2:$F$25,0),FALSE)</f>
        <v>0.56746951224671016</v>
      </c>
      <c r="AE31" s="15">
        <f>HLOOKUP(REG_TRA_DEMANDS!AE$3,'BY-Demands'!$J$5:$AK$14,MATCH($E31,'BY-Demands'!$I$5:$I$14,0),FALSE)*HLOOKUP(REG_TRA_DEMANDS!$F31,[1]DEMANDS!$H$2:$CL$25,MATCH($E31,[1]DEMANDS!$F$2:$F$25,0),FALSE)/HLOOKUP(2018,[1]DEMANDS!$H$2:$CL$25,MATCH($E31,[1]DEMANDS!$F$2:$F$25,0),FALSE)</f>
        <v>1.0453202556918275</v>
      </c>
      <c r="AF31" s="15">
        <f>HLOOKUP(REG_TRA_DEMANDS!AF$3,'BY-Demands'!$J$5:$AK$14,MATCH($E31,'BY-Demands'!$I$5:$I$14,0),FALSE)*HLOOKUP(REG_TRA_DEMANDS!$F31,[1]DEMANDS!$H$2:$CL$25,MATCH($E31,[1]DEMANDS!$F$2:$F$25,0),FALSE)/HLOOKUP(2018,[1]DEMANDS!$H$2:$CL$25,MATCH($E31,[1]DEMANDS!$F$2:$F$25,0),FALSE)</f>
        <v>0.60382530707337545</v>
      </c>
    </row>
    <row r="32" spans="4:32" x14ac:dyDescent="0.2">
      <c r="D32" s="4" t="s">
        <v>85</v>
      </c>
      <c r="E32" s="4" t="str">
        <f>[1]DEMANDS!$F$19</f>
        <v>TRAPL</v>
      </c>
      <c r="F32" s="4">
        <v>2050</v>
      </c>
      <c r="G32" s="15">
        <f>HLOOKUP(REG_TRA_DEMANDS!G$3,'BY-Demands'!$J$5:$AK$14,MATCH($E32,'BY-Demands'!$I$5:$I$14,0),FALSE)*HLOOKUP(REG_TRA_DEMANDS!$F32,[1]DEMANDS!$H$2:$CL$25,MATCH($E32,[1]DEMANDS!$F$2:$F$25,0),FALSE)/HLOOKUP(2018,[1]DEMANDS!$H$2:$CL$25,MATCH($E32,[1]DEMANDS!$F$2:$F$25,0),FALSE)</f>
        <v>0.55669094744475545</v>
      </c>
      <c r="H32" s="15">
        <f>HLOOKUP(REG_TRA_DEMANDS!H$3,'BY-Demands'!$J$5:$AK$14,MATCH($E32,'BY-Demands'!$I$5:$I$14,0),FALSE)*HLOOKUP(REG_TRA_DEMANDS!$F32,[1]DEMANDS!$H$2:$CL$25,MATCH($E32,[1]DEMANDS!$F$2:$F$25,0),FALSE)/HLOOKUP(2018,[1]DEMANDS!$H$2:$CL$25,MATCH($E32,[1]DEMANDS!$F$2:$F$25,0),FALSE)</f>
        <v>9.9170937038531779</v>
      </c>
      <c r="I32" s="15">
        <f>HLOOKUP(REG_TRA_DEMANDS!I$3,'BY-Demands'!$J$5:$AK$14,MATCH($E32,'BY-Demands'!$I$5:$I$14,0),FALSE)*HLOOKUP(REG_TRA_DEMANDS!$F32,[1]DEMANDS!$H$2:$CL$25,MATCH($E32,[1]DEMANDS!$F$2:$F$25,0),FALSE)/HLOOKUP(2018,[1]DEMANDS!$H$2:$CL$25,MATCH($E32,[1]DEMANDS!$F$2:$F$25,0),FALSE)</f>
        <v>2.0037372856944247</v>
      </c>
      <c r="J32" s="15">
        <f>HLOOKUP(REG_TRA_DEMANDS!J$3,'BY-Demands'!$J$5:$AK$14,MATCH($E32,'BY-Demands'!$I$5:$I$14,0),FALSE)*HLOOKUP(REG_TRA_DEMANDS!$F32,[1]DEMANDS!$H$2:$CL$25,MATCH($E32,[1]DEMANDS!$F$2:$F$25,0),FALSE)/HLOOKUP(2018,[1]DEMANDS!$H$2:$CL$25,MATCH($E32,[1]DEMANDS!$F$2:$F$25,0),FALSE)</f>
        <v>0.96487983900157748</v>
      </c>
      <c r="K32" s="15">
        <f>HLOOKUP(REG_TRA_DEMANDS!K$3,'BY-Demands'!$J$5:$AK$14,MATCH($E32,'BY-Demands'!$I$5:$I$14,0),FALSE)*HLOOKUP(REG_TRA_DEMANDS!$F32,[1]DEMANDS!$H$2:$CL$25,MATCH($E32,[1]DEMANDS!$F$2:$F$25,0),FALSE)/HLOOKUP(2018,[1]DEMANDS!$H$2:$CL$25,MATCH($E32,[1]DEMANDS!$F$2:$F$25,0),FALSE)</f>
        <v>0.71689809339857369</v>
      </c>
      <c r="L32" s="15">
        <f>HLOOKUP(REG_TRA_DEMANDS!L$3,'BY-Demands'!$J$5:$AK$14,MATCH($E32,'BY-Demands'!$I$5:$I$14,0),FALSE)*HLOOKUP(REG_TRA_DEMANDS!$F32,[1]DEMANDS!$H$2:$CL$25,MATCH($E32,[1]DEMANDS!$F$2:$F$25,0),FALSE)/HLOOKUP(2018,[1]DEMANDS!$H$2:$CL$25,MATCH($E32,[1]DEMANDS!$F$2:$F$25,0),FALSE)</f>
        <v>0.36913962217218427</v>
      </c>
      <c r="M32" s="15">
        <f>HLOOKUP(REG_TRA_DEMANDS!M$3,'BY-Demands'!$J$5:$AK$14,MATCH($E32,'BY-Demands'!$I$5:$I$14,0),FALSE)*HLOOKUP(REG_TRA_DEMANDS!$F32,[1]DEMANDS!$H$2:$CL$25,MATCH($E32,[1]DEMANDS!$F$2:$F$25,0),FALSE)/HLOOKUP(2018,[1]DEMANDS!$H$2:$CL$25,MATCH($E32,[1]DEMANDS!$F$2:$F$25,0),FALSE)</f>
        <v>1.0030442109687296</v>
      </c>
      <c r="N32" s="15">
        <f>HLOOKUP(REG_TRA_DEMANDS!N$3,'BY-Demands'!$J$5:$AK$14,MATCH($E32,'BY-Demands'!$I$5:$I$14,0),FALSE)*HLOOKUP(REG_TRA_DEMANDS!$F32,[1]DEMANDS!$H$2:$CL$25,MATCH($E32,[1]DEMANDS!$F$2:$F$25,0),FALSE)/HLOOKUP(2018,[1]DEMANDS!$H$2:$CL$25,MATCH($E32,[1]DEMANDS!$F$2:$F$25,0),FALSE)</f>
        <v>1.7056906480019933</v>
      </c>
      <c r="O32" s="15">
        <f>HLOOKUP(REG_TRA_DEMANDS!O$3,'BY-Demands'!$J$5:$AK$14,MATCH($E32,'BY-Demands'!$I$5:$I$14,0),FALSE)*HLOOKUP(REG_TRA_DEMANDS!$F32,[1]DEMANDS!$H$2:$CL$25,MATCH($E32,[1]DEMANDS!$F$2:$F$25,0),FALSE)/HLOOKUP(2018,[1]DEMANDS!$H$2:$CL$25,MATCH($E32,[1]DEMANDS!$F$2:$F$25,0),FALSE)</f>
        <v>0.73518257651799368</v>
      </c>
      <c r="P32" s="15">
        <f>HLOOKUP(REG_TRA_DEMANDS!P$3,'BY-Demands'!$J$5:$AK$14,MATCH($E32,'BY-Demands'!$I$5:$I$14,0),FALSE)*HLOOKUP(REG_TRA_DEMANDS!$F32,[1]DEMANDS!$H$2:$CL$25,MATCH($E32,[1]DEMANDS!$F$2:$F$25,0),FALSE)/HLOOKUP(2018,[1]DEMANDS!$H$2:$CL$25,MATCH($E32,[1]DEMANDS!$F$2:$F$25,0),FALSE)</f>
        <v>0.81475109388043931</v>
      </c>
      <c r="Q32" s="15">
        <f>HLOOKUP(REG_TRA_DEMANDS!Q$3,'BY-Demands'!$J$5:$AK$14,MATCH($E32,'BY-Demands'!$I$5:$I$14,0),FALSE)*HLOOKUP(REG_TRA_DEMANDS!$F32,[1]DEMANDS!$H$2:$CL$25,MATCH($E32,[1]DEMANDS!$F$2:$F$25,0),FALSE)/HLOOKUP(2018,[1]DEMANDS!$H$2:$CL$25,MATCH($E32,[1]DEMANDS!$F$2:$F$25,0),FALSE)</f>
        <v>1.4481304889186788</v>
      </c>
      <c r="R32" s="15">
        <f>HLOOKUP(REG_TRA_DEMANDS!R$3,'BY-Demands'!$J$5:$AK$14,MATCH($E32,'BY-Demands'!$I$5:$I$14,0),FALSE)*HLOOKUP(REG_TRA_DEMANDS!$F32,[1]DEMANDS!$H$2:$CL$25,MATCH($E32,[1]DEMANDS!$F$2:$F$25,0),FALSE)/HLOOKUP(2018,[1]DEMANDS!$H$2:$CL$25,MATCH($E32,[1]DEMANDS!$F$2:$F$25,0),FALSE)</f>
        <v>1.2400402712134415</v>
      </c>
      <c r="S32" s="15">
        <f>HLOOKUP(REG_TRA_DEMANDS!S$3,'BY-Demands'!$J$5:$AK$14,MATCH($E32,'BY-Demands'!$I$5:$I$14,0),FALSE)*HLOOKUP(REG_TRA_DEMANDS!$F32,[1]DEMANDS!$H$2:$CL$25,MATCH($E32,[1]DEMANDS!$F$2:$F$25,0),FALSE)/HLOOKUP(2018,[1]DEMANDS!$H$2:$CL$25,MATCH($E32,[1]DEMANDS!$F$2:$F$25,0),FALSE)</f>
        <v>1.11182257115034</v>
      </c>
      <c r="T32" s="15">
        <f>HLOOKUP(REG_TRA_DEMANDS!T$3,'BY-Demands'!$J$5:$AK$14,MATCH($E32,'BY-Demands'!$I$5:$I$14,0),FALSE)*HLOOKUP(REG_TRA_DEMANDS!$F32,[1]DEMANDS!$H$2:$CL$25,MATCH($E32,[1]DEMANDS!$F$2:$F$25,0),FALSE)/HLOOKUP(2018,[1]DEMANDS!$H$2:$CL$25,MATCH($E32,[1]DEMANDS!$F$2:$F$25,0),FALSE)</f>
        <v>4.5335736362133643</v>
      </c>
      <c r="U32" s="15">
        <f>HLOOKUP(REG_TRA_DEMANDS!U$3,'BY-Demands'!$J$5:$AK$14,MATCH($E32,'BY-Demands'!$I$5:$I$14,0),FALSE)*HLOOKUP(REG_TRA_DEMANDS!$F32,[1]DEMANDS!$H$2:$CL$25,MATCH($E32,[1]DEMANDS!$F$2:$F$25,0),FALSE)/HLOOKUP(2018,[1]DEMANDS!$H$2:$CL$25,MATCH($E32,[1]DEMANDS!$F$2:$F$25,0),FALSE)</f>
        <v>1.5077052628702818</v>
      </c>
      <c r="V32" s="15">
        <f>HLOOKUP(REG_TRA_DEMANDS!V$3,'BY-Demands'!$J$5:$AK$14,MATCH($E32,'BY-Demands'!$I$5:$I$14,0),FALSE)*HLOOKUP(REG_TRA_DEMANDS!$F32,[1]DEMANDS!$H$2:$CL$25,MATCH($E32,[1]DEMANDS!$F$2:$F$25,0),FALSE)/HLOOKUP(2018,[1]DEMANDS!$H$2:$CL$25,MATCH($E32,[1]DEMANDS!$F$2:$F$25,0),FALSE)</f>
        <v>1.6702009174092365</v>
      </c>
      <c r="W32" s="15">
        <f>HLOOKUP(REG_TRA_DEMANDS!W$3,'BY-Demands'!$J$5:$AK$14,MATCH($E32,'BY-Demands'!$I$5:$I$14,0),FALSE)*HLOOKUP(REG_TRA_DEMANDS!$F32,[1]DEMANDS!$H$2:$CL$25,MATCH($E32,[1]DEMANDS!$F$2:$F$25,0),FALSE)/HLOOKUP(2018,[1]DEMANDS!$H$2:$CL$25,MATCH($E32,[1]DEMANDS!$F$2:$F$25,0),FALSE)</f>
        <v>1.6158033817439816</v>
      </c>
      <c r="X32" s="15">
        <f>HLOOKUP(REG_TRA_DEMANDS!X$3,'BY-Demands'!$J$5:$AK$14,MATCH($E32,'BY-Demands'!$I$5:$I$14,0),FALSE)*HLOOKUP(REG_TRA_DEMANDS!$F32,[1]DEMANDS!$H$2:$CL$25,MATCH($E32,[1]DEMANDS!$F$2:$F$25,0),FALSE)/HLOOKUP(2018,[1]DEMANDS!$H$2:$CL$25,MATCH($E32,[1]DEMANDS!$F$2:$F$25,0),FALSE)</f>
        <v>1.0175486216689424</v>
      </c>
      <c r="Y32" s="15">
        <f>HLOOKUP(REG_TRA_DEMANDS!Y$3,'BY-Demands'!$J$5:$AK$14,MATCH($E32,'BY-Demands'!$I$5:$I$14,0),FALSE)*HLOOKUP(REG_TRA_DEMANDS!$F32,[1]DEMANDS!$H$2:$CL$25,MATCH($E32,[1]DEMANDS!$F$2:$F$25,0),FALSE)/HLOOKUP(2018,[1]DEMANDS!$H$2:$CL$25,MATCH($E32,[1]DEMANDS!$F$2:$F$25,0),FALSE)</f>
        <v>2.3118545099355874</v>
      </c>
      <c r="Z32" s="15">
        <f>HLOOKUP(REG_TRA_DEMANDS!Z$3,'BY-Demands'!$J$5:$AK$14,MATCH($E32,'BY-Demands'!$I$5:$I$14,0),FALSE)*HLOOKUP(REG_TRA_DEMANDS!$F32,[1]DEMANDS!$H$2:$CL$25,MATCH($E32,[1]DEMANDS!$F$2:$F$25,0),FALSE)/HLOOKUP(2018,[1]DEMANDS!$H$2:$CL$25,MATCH($E32,[1]DEMANDS!$F$2:$F$25,0),FALSE)</f>
        <v>0.29824759518194416</v>
      </c>
      <c r="AA32" s="15">
        <f>HLOOKUP(REG_TRA_DEMANDS!AA$3,'BY-Demands'!$J$5:$AK$14,MATCH($E32,'BY-Demands'!$I$5:$I$14,0),FALSE)*HLOOKUP(REG_TRA_DEMANDS!$F32,[1]DEMANDS!$H$2:$CL$25,MATCH($E32,[1]DEMANDS!$F$2:$F$25,0),FALSE)/HLOOKUP(2018,[1]DEMANDS!$H$2:$CL$25,MATCH($E32,[1]DEMANDS!$F$2:$F$25,0),FALSE)</f>
        <v>1.2819656765559007</v>
      </c>
      <c r="AB32" s="15">
        <f>HLOOKUP(REG_TRA_DEMANDS!AB$3,'BY-Demands'!$J$5:$AK$14,MATCH($E32,'BY-Demands'!$I$5:$I$14,0),FALSE)*HLOOKUP(REG_TRA_DEMANDS!$F32,[1]DEMANDS!$H$2:$CL$25,MATCH($E32,[1]DEMANDS!$F$2:$F$25,0),FALSE)/HLOOKUP(2018,[1]DEMANDS!$H$2:$CL$25,MATCH($E32,[1]DEMANDS!$F$2:$F$25,0),FALSE)</f>
        <v>0.67195847779744722</v>
      </c>
      <c r="AC32" s="15">
        <f>HLOOKUP(REG_TRA_DEMANDS!AC$3,'BY-Demands'!$J$5:$AK$14,MATCH($E32,'BY-Demands'!$I$5:$I$14,0),FALSE)*HLOOKUP(REG_TRA_DEMANDS!$F32,[1]DEMANDS!$H$2:$CL$25,MATCH($E32,[1]DEMANDS!$F$2:$F$25,0),FALSE)/HLOOKUP(2018,[1]DEMANDS!$H$2:$CL$25,MATCH($E32,[1]DEMANDS!$F$2:$F$25,0),FALSE)</f>
        <v>0.56008229062324144</v>
      </c>
      <c r="AD32" s="15">
        <f>HLOOKUP(REG_TRA_DEMANDS!AD$3,'BY-Demands'!$J$5:$AK$14,MATCH($E32,'BY-Demands'!$I$5:$I$14,0),FALSE)*HLOOKUP(REG_TRA_DEMANDS!$F32,[1]DEMANDS!$H$2:$CL$25,MATCH($E32,[1]DEMANDS!$F$2:$F$25,0),FALSE)/HLOOKUP(2018,[1]DEMANDS!$H$2:$CL$25,MATCH($E32,[1]DEMANDS!$F$2:$F$25,0),FALSE)</f>
        <v>0.59900569595778852</v>
      </c>
      <c r="AE32" s="15">
        <f>HLOOKUP(REG_TRA_DEMANDS!AE$3,'BY-Demands'!$J$5:$AK$14,MATCH($E32,'BY-Demands'!$I$5:$I$14,0),FALSE)*HLOOKUP(REG_TRA_DEMANDS!$F32,[1]DEMANDS!$H$2:$CL$25,MATCH($E32,[1]DEMANDS!$F$2:$F$25,0),FALSE)/HLOOKUP(2018,[1]DEMANDS!$H$2:$CL$25,MATCH($E32,[1]DEMANDS!$F$2:$F$25,0),FALSE)</f>
        <v>1.1034122076099016</v>
      </c>
      <c r="AF32" s="15">
        <f>HLOOKUP(REG_TRA_DEMANDS!AF$3,'BY-Demands'!$J$5:$AK$14,MATCH($E32,'BY-Demands'!$I$5:$I$14,0),FALSE)*HLOOKUP(REG_TRA_DEMANDS!$F32,[1]DEMANDS!$H$2:$CL$25,MATCH($E32,[1]DEMANDS!$F$2:$F$25,0),FALSE)/HLOOKUP(2018,[1]DEMANDS!$H$2:$CL$25,MATCH($E32,[1]DEMANDS!$F$2:$F$25,0),FALSE)</f>
        <v>0.63738190421614049</v>
      </c>
    </row>
    <row r="33" spans="4:32" x14ac:dyDescent="0.2">
      <c r="D33" s="4" t="s">
        <v>85</v>
      </c>
      <c r="E33" s="4" t="str">
        <f>[1]DEMANDS!$F$19</f>
        <v>TRAPL</v>
      </c>
      <c r="F33" s="4">
        <v>2055</v>
      </c>
      <c r="G33" s="15">
        <f>HLOOKUP(REG_TRA_DEMANDS!G$3,'BY-Demands'!$J$5:$AK$14,MATCH($E33,'BY-Demands'!$I$5:$I$14,0),FALSE)*HLOOKUP(REG_TRA_DEMANDS!$F33,[1]DEMANDS!$H$2:$CL$25,MATCH($E33,[1]DEMANDS!$F$2:$F$25,0),FALSE)/HLOOKUP(2018,[1]DEMANDS!$H$2:$CL$25,MATCH($E33,[1]DEMANDS!$F$2:$F$25,0),FALSE)</f>
        <v>0.57998922391456953</v>
      </c>
      <c r="H33" s="15">
        <f>HLOOKUP(REG_TRA_DEMANDS!H$3,'BY-Demands'!$J$5:$AK$14,MATCH($E33,'BY-Demands'!$I$5:$I$14,0),FALSE)*HLOOKUP(REG_TRA_DEMANDS!$F33,[1]DEMANDS!$H$2:$CL$25,MATCH($E33,[1]DEMANDS!$F$2:$F$25,0),FALSE)/HLOOKUP(2018,[1]DEMANDS!$H$2:$CL$25,MATCH($E33,[1]DEMANDS!$F$2:$F$25,0),FALSE)</f>
        <v>10.332137619961319</v>
      </c>
      <c r="I33" s="15">
        <f>HLOOKUP(REG_TRA_DEMANDS!I$3,'BY-Demands'!$J$5:$AK$14,MATCH($E33,'BY-Demands'!$I$5:$I$14,0),FALSE)*HLOOKUP(REG_TRA_DEMANDS!$F33,[1]DEMANDS!$H$2:$CL$25,MATCH($E33,[1]DEMANDS!$F$2:$F$25,0),FALSE)/HLOOKUP(2018,[1]DEMANDS!$H$2:$CL$25,MATCH($E33,[1]DEMANDS!$F$2:$F$25,0),FALSE)</f>
        <v>2.0875964277718451</v>
      </c>
      <c r="J33" s="15">
        <f>HLOOKUP(REG_TRA_DEMANDS!J$3,'BY-Demands'!$J$5:$AK$14,MATCH($E33,'BY-Demands'!$I$5:$I$14,0),FALSE)*HLOOKUP(REG_TRA_DEMANDS!$F33,[1]DEMANDS!$H$2:$CL$25,MATCH($E33,[1]DEMANDS!$F$2:$F$25,0),FALSE)/HLOOKUP(2018,[1]DEMANDS!$H$2:$CL$25,MATCH($E33,[1]DEMANDS!$F$2:$F$25,0),FALSE)</f>
        <v>1.0052613780806536</v>
      </c>
      <c r="K33" s="15">
        <f>HLOOKUP(REG_TRA_DEMANDS!K$3,'BY-Demands'!$J$5:$AK$14,MATCH($E33,'BY-Demands'!$I$5:$I$14,0),FALSE)*HLOOKUP(REG_TRA_DEMANDS!$F33,[1]DEMANDS!$H$2:$CL$25,MATCH($E33,[1]DEMANDS!$F$2:$F$25,0),FALSE)/HLOOKUP(2018,[1]DEMANDS!$H$2:$CL$25,MATCH($E33,[1]DEMANDS!$F$2:$F$25,0),FALSE)</f>
        <v>0.74690125773481442</v>
      </c>
      <c r="L33" s="15">
        <f>HLOOKUP(REG_TRA_DEMANDS!L$3,'BY-Demands'!$J$5:$AK$14,MATCH($E33,'BY-Demands'!$I$5:$I$14,0),FALSE)*HLOOKUP(REG_TRA_DEMANDS!$F33,[1]DEMANDS!$H$2:$CL$25,MATCH($E33,[1]DEMANDS!$F$2:$F$25,0),FALSE)/HLOOKUP(2018,[1]DEMANDS!$H$2:$CL$25,MATCH($E33,[1]DEMANDS!$F$2:$F$25,0),FALSE)</f>
        <v>0.38458861952485579</v>
      </c>
      <c r="M33" s="15">
        <f>HLOOKUP(REG_TRA_DEMANDS!M$3,'BY-Demands'!$J$5:$AK$14,MATCH($E33,'BY-Demands'!$I$5:$I$14,0),FALSE)*HLOOKUP(REG_TRA_DEMANDS!$F33,[1]DEMANDS!$H$2:$CL$25,MATCH($E33,[1]DEMANDS!$F$2:$F$25,0),FALSE)/HLOOKUP(2018,[1]DEMANDS!$H$2:$CL$25,MATCH($E33,[1]DEMANDS!$F$2:$F$25,0),FALSE)</f>
        <v>1.0450229811388967</v>
      </c>
      <c r="N33" s="15">
        <f>HLOOKUP(REG_TRA_DEMANDS!N$3,'BY-Demands'!$J$5:$AK$14,MATCH($E33,'BY-Demands'!$I$5:$I$14,0),FALSE)*HLOOKUP(REG_TRA_DEMANDS!$F33,[1]DEMANDS!$H$2:$CL$25,MATCH($E33,[1]DEMANDS!$F$2:$F$25,0),FALSE)/HLOOKUP(2018,[1]DEMANDS!$H$2:$CL$25,MATCH($E33,[1]DEMANDS!$F$2:$F$25,0),FALSE)</f>
        <v>1.7770761312248371</v>
      </c>
      <c r="O33" s="15">
        <f>HLOOKUP(REG_TRA_DEMANDS!O$3,'BY-Demands'!$J$5:$AK$14,MATCH($E33,'BY-Demands'!$I$5:$I$14,0),FALSE)*HLOOKUP(REG_TRA_DEMANDS!$F33,[1]DEMANDS!$H$2:$CL$25,MATCH($E33,[1]DEMANDS!$F$2:$F$25,0),FALSE)/HLOOKUP(2018,[1]DEMANDS!$H$2:$CL$25,MATCH($E33,[1]DEMANDS!$F$2:$F$25,0),FALSE)</f>
        <v>0.76595097144542545</v>
      </c>
      <c r="P33" s="15">
        <f>HLOOKUP(REG_TRA_DEMANDS!P$3,'BY-Demands'!$J$5:$AK$14,MATCH($E33,'BY-Demands'!$I$5:$I$14,0),FALSE)*HLOOKUP(REG_TRA_DEMANDS!$F33,[1]DEMANDS!$H$2:$CL$25,MATCH($E33,[1]DEMANDS!$F$2:$F$25,0),FALSE)/HLOOKUP(2018,[1]DEMANDS!$H$2:$CL$25,MATCH($E33,[1]DEMANDS!$F$2:$F$25,0),FALSE)</f>
        <v>0.84884953993284906</v>
      </c>
      <c r="Q33" s="15">
        <f>HLOOKUP(REG_TRA_DEMANDS!Q$3,'BY-Demands'!$J$5:$AK$14,MATCH($E33,'BY-Demands'!$I$5:$I$14,0),FALSE)*HLOOKUP(REG_TRA_DEMANDS!$F33,[1]DEMANDS!$H$2:$CL$25,MATCH($E33,[1]DEMANDS!$F$2:$F$25,0),FALSE)/HLOOKUP(2018,[1]DEMANDS!$H$2:$CL$25,MATCH($E33,[1]DEMANDS!$F$2:$F$25,0),FALSE)</f>
        <v>1.5087367277124981</v>
      </c>
      <c r="R33" s="15">
        <f>HLOOKUP(REG_TRA_DEMANDS!R$3,'BY-Demands'!$J$5:$AK$14,MATCH($E33,'BY-Demands'!$I$5:$I$14,0),FALSE)*HLOOKUP(REG_TRA_DEMANDS!$F33,[1]DEMANDS!$H$2:$CL$25,MATCH($E33,[1]DEMANDS!$F$2:$F$25,0),FALSE)/HLOOKUP(2018,[1]DEMANDS!$H$2:$CL$25,MATCH($E33,[1]DEMANDS!$F$2:$F$25,0),FALSE)</f>
        <v>1.291937650190133</v>
      </c>
      <c r="S33" s="15">
        <f>HLOOKUP(REG_TRA_DEMANDS!S$3,'BY-Demands'!$J$5:$AK$14,MATCH($E33,'BY-Demands'!$I$5:$I$14,0),FALSE)*HLOOKUP(REG_TRA_DEMANDS!$F33,[1]DEMANDS!$H$2:$CL$25,MATCH($E33,[1]DEMANDS!$F$2:$F$25,0),FALSE)/HLOOKUP(2018,[1]DEMANDS!$H$2:$CL$25,MATCH($E33,[1]DEMANDS!$F$2:$F$25,0),FALSE)</f>
        <v>1.1583538642617852</v>
      </c>
      <c r="T33" s="15">
        <f>HLOOKUP(REG_TRA_DEMANDS!T$3,'BY-Demands'!$J$5:$AK$14,MATCH($E33,'BY-Demands'!$I$5:$I$14,0),FALSE)*HLOOKUP(REG_TRA_DEMANDS!$F33,[1]DEMANDS!$H$2:$CL$25,MATCH($E33,[1]DEMANDS!$F$2:$F$25,0),FALSE)/HLOOKUP(2018,[1]DEMANDS!$H$2:$CL$25,MATCH($E33,[1]DEMANDS!$F$2:$F$25,0),FALSE)</f>
        <v>4.7233098847684767</v>
      </c>
      <c r="U33" s="15">
        <f>HLOOKUP(REG_TRA_DEMANDS!U$3,'BY-Demands'!$J$5:$AK$14,MATCH($E33,'BY-Demands'!$I$5:$I$14,0),FALSE)*HLOOKUP(REG_TRA_DEMANDS!$F33,[1]DEMANDS!$H$2:$CL$25,MATCH($E33,[1]DEMANDS!$F$2:$F$25,0),FALSE)/HLOOKUP(2018,[1]DEMANDS!$H$2:$CL$25,MATCH($E33,[1]DEMANDS!$F$2:$F$25,0),FALSE)</f>
        <v>1.5708047873202122</v>
      </c>
      <c r="V33" s="15">
        <f>HLOOKUP(REG_TRA_DEMANDS!V$3,'BY-Demands'!$J$5:$AK$14,MATCH($E33,'BY-Demands'!$I$5:$I$14,0),FALSE)*HLOOKUP(REG_TRA_DEMANDS!$F33,[1]DEMANDS!$H$2:$CL$25,MATCH($E33,[1]DEMANDS!$F$2:$F$25,0),FALSE)/HLOOKUP(2018,[1]DEMANDS!$H$2:$CL$25,MATCH($E33,[1]DEMANDS!$F$2:$F$25,0),FALSE)</f>
        <v>1.740101106935489</v>
      </c>
      <c r="W33" s="15">
        <f>HLOOKUP(REG_TRA_DEMANDS!W$3,'BY-Demands'!$J$5:$AK$14,MATCH($E33,'BY-Demands'!$I$5:$I$14,0),FALSE)*HLOOKUP(REG_TRA_DEMANDS!$F33,[1]DEMANDS!$H$2:$CL$25,MATCH($E33,[1]DEMANDS!$F$2:$F$25,0),FALSE)/HLOOKUP(2018,[1]DEMANDS!$H$2:$CL$25,MATCH($E33,[1]DEMANDS!$F$2:$F$25,0),FALSE)</f>
        <v>1.6834269601073923</v>
      </c>
      <c r="X33" s="15">
        <f>HLOOKUP(REG_TRA_DEMANDS!X$3,'BY-Demands'!$J$5:$AK$14,MATCH($E33,'BY-Demands'!$I$5:$I$14,0),FALSE)*HLOOKUP(REG_TRA_DEMANDS!$F33,[1]DEMANDS!$H$2:$CL$25,MATCH($E33,[1]DEMANDS!$F$2:$F$25,0),FALSE)/HLOOKUP(2018,[1]DEMANDS!$H$2:$CL$25,MATCH($E33,[1]DEMANDS!$F$2:$F$25,0),FALSE)</f>
        <v>1.0601344212367967</v>
      </c>
      <c r="Y33" s="15">
        <f>HLOOKUP(REG_TRA_DEMANDS!Y$3,'BY-Demands'!$J$5:$AK$14,MATCH($E33,'BY-Demands'!$I$5:$I$14,0),FALSE)*HLOOKUP(REG_TRA_DEMANDS!$F33,[1]DEMANDS!$H$2:$CL$25,MATCH($E33,[1]DEMANDS!$F$2:$F$25,0),FALSE)/HLOOKUP(2018,[1]DEMANDS!$H$2:$CL$25,MATCH($E33,[1]DEMANDS!$F$2:$F$25,0),FALSE)</f>
        <v>2.4086087786688886</v>
      </c>
      <c r="Z33" s="15">
        <f>HLOOKUP(REG_TRA_DEMANDS!Z$3,'BY-Demands'!$J$5:$AK$14,MATCH($E33,'BY-Demands'!$I$5:$I$14,0),FALSE)*HLOOKUP(REG_TRA_DEMANDS!$F33,[1]DEMANDS!$H$2:$CL$25,MATCH($E33,[1]DEMANDS!$F$2:$F$25,0),FALSE)/HLOOKUP(2018,[1]DEMANDS!$H$2:$CL$25,MATCH($E33,[1]DEMANDS!$F$2:$F$25,0),FALSE)</f>
        <v>0.31072966438192107</v>
      </c>
      <c r="AA33" s="15">
        <f>HLOOKUP(REG_TRA_DEMANDS!AA$3,'BY-Demands'!$J$5:$AK$14,MATCH($E33,'BY-Demands'!$I$5:$I$14,0),FALSE)*HLOOKUP(REG_TRA_DEMANDS!$F33,[1]DEMANDS!$H$2:$CL$25,MATCH($E33,[1]DEMANDS!$F$2:$F$25,0),FALSE)/HLOOKUP(2018,[1]DEMANDS!$H$2:$CL$25,MATCH($E33,[1]DEMANDS!$F$2:$F$25,0),FALSE)</f>
        <v>1.3356176910071964</v>
      </c>
      <c r="AB33" s="15">
        <f>HLOOKUP(REG_TRA_DEMANDS!AB$3,'BY-Demands'!$J$5:$AK$14,MATCH($E33,'BY-Demands'!$I$5:$I$14,0),FALSE)*HLOOKUP(REG_TRA_DEMANDS!$F33,[1]DEMANDS!$H$2:$CL$25,MATCH($E33,[1]DEMANDS!$F$2:$F$25,0),FALSE)/HLOOKUP(2018,[1]DEMANDS!$H$2:$CL$25,MATCH($E33,[1]DEMANDS!$F$2:$F$25,0),FALSE)</f>
        <v>0.700080857843</v>
      </c>
      <c r="AC33" s="15">
        <f>HLOOKUP(REG_TRA_DEMANDS!AC$3,'BY-Demands'!$J$5:$AK$14,MATCH($E33,'BY-Demands'!$I$5:$I$14,0),FALSE)*HLOOKUP(REG_TRA_DEMANDS!$F33,[1]DEMANDS!$H$2:$CL$25,MATCH($E33,[1]DEMANDS!$F$2:$F$25,0),FALSE)/HLOOKUP(2018,[1]DEMANDS!$H$2:$CL$25,MATCH($E33,[1]DEMANDS!$F$2:$F$25,0),FALSE)</f>
        <v>0.58352249943691525</v>
      </c>
      <c r="AD33" s="15">
        <f>HLOOKUP(REG_TRA_DEMANDS!AD$3,'BY-Demands'!$J$5:$AK$14,MATCH($E33,'BY-Demands'!$I$5:$I$14,0),FALSE)*HLOOKUP(REG_TRA_DEMANDS!$F33,[1]DEMANDS!$H$2:$CL$25,MATCH($E33,[1]DEMANDS!$F$2:$F$25,0),FALSE)/HLOOKUP(2018,[1]DEMANDS!$H$2:$CL$25,MATCH($E33,[1]DEMANDS!$F$2:$F$25,0),FALSE)</f>
        <v>0.62407490244565367</v>
      </c>
      <c r="AE33" s="15">
        <f>HLOOKUP(REG_TRA_DEMANDS!AE$3,'BY-Demands'!$J$5:$AK$14,MATCH($E33,'BY-Demands'!$I$5:$I$14,0),FALSE)*HLOOKUP(REG_TRA_DEMANDS!$F33,[1]DEMANDS!$H$2:$CL$25,MATCH($E33,[1]DEMANDS!$F$2:$F$25,0),FALSE)/HLOOKUP(2018,[1]DEMANDS!$H$2:$CL$25,MATCH($E33,[1]DEMANDS!$F$2:$F$25,0),FALSE)</f>
        <v>1.1495915155204446</v>
      </c>
      <c r="AF33" s="15">
        <f>HLOOKUP(REG_TRA_DEMANDS!AF$3,'BY-Demands'!$J$5:$AK$14,MATCH($E33,'BY-Demands'!$I$5:$I$14,0),FALSE)*HLOOKUP(REG_TRA_DEMANDS!$F33,[1]DEMANDS!$H$2:$CL$25,MATCH($E33,[1]DEMANDS!$F$2:$F$25,0),FALSE)/HLOOKUP(2018,[1]DEMANDS!$H$2:$CL$25,MATCH($E33,[1]DEMANDS!$F$2:$F$25,0),FALSE)</f>
        <v>0.66405720743320573</v>
      </c>
    </row>
    <row r="34" spans="4:32" x14ac:dyDescent="0.2">
      <c r="D34" s="4" t="s">
        <v>85</v>
      </c>
      <c r="E34" s="4" t="str">
        <f>[1]DEMANDS!$F$19</f>
        <v>TRAPL</v>
      </c>
      <c r="F34" s="4">
        <v>2060</v>
      </c>
      <c r="G34" s="15">
        <f>HLOOKUP(REG_TRA_DEMANDS!G$3,'BY-Demands'!$J$5:$AK$14,MATCH($E34,'BY-Demands'!$I$5:$I$14,0),FALSE)*HLOOKUP(REG_TRA_DEMANDS!$F34,[1]DEMANDS!$H$2:$CL$25,MATCH($E34,[1]DEMANDS!$F$2:$F$25,0),FALSE)/HLOOKUP(2018,[1]DEMANDS!$H$2:$CL$25,MATCH($E34,[1]DEMANDS!$F$2:$F$25,0),FALSE)</f>
        <v>0.60262070215494523</v>
      </c>
      <c r="H34" s="15">
        <f>HLOOKUP(REG_TRA_DEMANDS!H$3,'BY-Demands'!$J$5:$AK$14,MATCH($E34,'BY-Demands'!$I$5:$I$14,0),FALSE)*HLOOKUP(REG_TRA_DEMANDS!$F34,[1]DEMANDS!$H$2:$CL$25,MATCH($E34,[1]DEMANDS!$F$2:$F$25,0),FALSE)/HLOOKUP(2018,[1]DEMANDS!$H$2:$CL$25,MATCH($E34,[1]DEMANDS!$F$2:$F$25,0),FALSE)</f>
        <v>10.735302951455765</v>
      </c>
      <c r="I34" s="15">
        <f>HLOOKUP(REG_TRA_DEMANDS!I$3,'BY-Demands'!$J$5:$AK$14,MATCH($E34,'BY-Demands'!$I$5:$I$14,0),FALSE)*HLOOKUP(REG_TRA_DEMANDS!$F34,[1]DEMANDS!$H$2:$CL$25,MATCH($E34,[1]DEMANDS!$F$2:$F$25,0),FALSE)/HLOOKUP(2018,[1]DEMANDS!$H$2:$CL$25,MATCH($E34,[1]DEMANDS!$F$2:$F$25,0),FALSE)</f>
        <v>2.1690555155992484</v>
      </c>
      <c r="J34" s="15">
        <f>HLOOKUP(REG_TRA_DEMANDS!J$3,'BY-Demands'!$J$5:$AK$14,MATCH($E34,'BY-Demands'!$I$5:$I$14,0),FALSE)*HLOOKUP(REG_TRA_DEMANDS!$F34,[1]DEMANDS!$H$2:$CL$25,MATCH($E34,[1]DEMANDS!$F$2:$F$25,0),FALSE)/HLOOKUP(2018,[1]DEMANDS!$H$2:$CL$25,MATCH($E34,[1]DEMANDS!$F$2:$F$25,0),FALSE)</f>
        <v>1.0444871948128513</v>
      </c>
      <c r="K34" s="15">
        <f>HLOOKUP(REG_TRA_DEMANDS!K$3,'BY-Demands'!$J$5:$AK$14,MATCH($E34,'BY-Demands'!$I$5:$I$14,0),FALSE)*HLOOKUP(REG_TRA_DEMANDS!$F34,[1]DEMANDS!$H$2:$CL$25,MATCH($E34,[1]DEMANDS!$F$2:$F$25,0),FALSE)/HLOOKUP(2018,[1]DEMANDS!$H$2:$CL$25,MATCH($E34,[1]DEMANDS!$F$2:$F$25,0),FALSE)</f>
        <v>0.77604572950283568</v>
      </c>
      <c r="L34" s="15">
        <f>HLOOKUP(REG_TRA_DEMANDS!L$3,'BY-Demands'!$J$5:$AK$14,MATCH($E34,'BY-Demands'!$I$5:$I$14,0),FALSE)*HLOOKUP(REG_TRA_DEMANDS!$F34,[1]DEMANDS!$H$2:$CL$25,MATCH($E34,[1]DEMANDS!$F$2:$F$25,0),FALSE)/HLOOKUP(2018,[1]DEMANDS!$H$2:$CL$25,MATCH($E34,[1]DEMANDS!$F$2:$F$25,0),FALSE)</f>
        <v>0.39959546554093794</v>
      </c>
      <c r="M34" s="15">
        <f>HLOOKUP(REG_TRA_DEMANDS!M$3,'BY-Demands'!$J$5:$AK$14,MATCH($E34,'BY-Demands'!$I$5:$I$14,0),FALSE)*HLOOKUP(REG_TRA_DEMANDS!$F34,[1]DEMANDS!$H$2:$CL$25,MATCH($E34,[1]DEMANDS!$F$2:$F$25,0),FALSE)/HLOOKUP(2018,[1]DEMANDS!$H$2:$CL$25,MATCH($E34,[1]DEMANDS!$F$2:$F$25,0),FALSE)</f>
        <v>1.0858003161016254</v>
      </c>
      <c r="N34" s="15">
        <f>HLOOKUP(REG_TRA_DEMANDS!N$3,'BY-Demands'!$J$5:$AK$14,MATCH($E34,'BY-Demands'!$I$5:$I$14,0),FALSE)*HLOOKUP(REG_TRA_DEMANDS!$F34,[1]DEMANDS!$H$2:$CL$25,MATCH($E34,[1]DEMANDS!$F$2:$F$25,0),FALSE)/HLOOKUP(2018,[1]DEMANDS!$H$2:$CL$25,MATCH($E34,[1]DEMANDS!$F$2:$F$25,0),FALSE)</f>
        <v>1.8464185571476159</v>
      </c>
      <c r="O34" s="15">
        <f>HLOOKUP(REG_TRA_DEMANDS!O$3,'BY-Demands'!$J$5:$AK$14,MATCH($E34,'BY-Demands'!$I$5:$I$14,0),FALSE)*HLOOKUP(REG_TRA_DEMANDS!$F34,[1]DEMANDS!$H$2:$CL$25,MATCH($E34,[1]DEMANDS!$F$2:$F$25,0),FALSE)/HLOOKUP(2018,[1]DEMANDS!$H$2:$CL$25,MATCH($E34,[1]DEMANDS!$F$2:$F$25,0),FALSE)</f>
        <v>0.79583877285398263</v>
      </c>
      <c r="P34" s="15">
        <f>HLOOKUP(REG_TRA_DEMANDS!P$3,'BY-Demands'!$J$5:$AK$14,MATCH($E34,'BY-Demands'!$I$5:$I$14,0),FALSE)*HLOOKUP(REG_TRA_DEMANDS!$F34,[1]DEMANDS!$H$2:$CL$25,MATCH($E34,[1]DEMANDS!$F$2:$F$25,0),FALSE)/HLOOKUP(2018,[1]DEMANDS!$H$2:$CL$25,MATCH($E34,[1]DEMANDS!$F$2:$F$25,0),FALSE)</f>
        <v>0.8819720861806617</v>
      </c>
      <c r="Q34" s="15">
        <f>HLOOKUP(REG_TRA_DEMANDS!Q$3,'BY-Demands'!$J$5:$AK$14,MATCH($E34,'BY-Demands'!$I$5:$I$14,0),FALSE)*HLOOKUP(REG_TRA_DEMANDS!$F34,[1]DEMANDS!$H$2:$CL$25,MATCH($E34,[1]DEMANDS!$F$2:$F$25,0),FALSE)/HLOOKUP(2018,[1]DEMANDS!$H$2:$CL$25,MATCH($E34,[1]DEMANDS!$F$2:$F$25,0),FALSE)</f>
        <v>1.5676084119021176</v>
      </c>
      <c r="R34" s="15">
        <f>HLOOKUP(REG_TRA_DEMANDS!R$3,'BY-Demands'!$J$5:$AK$14,MATCH($E34,'BY-Demands'!$I$5:$I$14,0),FALSE)*HLOOKUP(REG_TRA_DEMANDS!$F34,[1]DEMANDS!$H$2:$CL$25,MATCH($E34,[1]DEMANDS!$F$2:$F$25,0),FALSE)/HLOOKUP(2018,[1]DEMANDS!$H$2:$CL$25,MATCH($E34,[1]DEMANDS!$F$2:$F$25,0),FALSE)</f>
        <v>1.3423497227125474</v>
      </c>
      <c r="S34" s="15">
        <f>HLOOKUP(REG_TRA_DEMANDS!S$3,'BY-Demands'!$J$5:$AK$14,MATCH($E34,'BY-Demands'!$I$5:$I$14,0),FALSE)*HLOOKUP(REG_TRA_DEMANDS!$F34,[1]DEMANDS!$H$2:$CL$25,MATCH($E34,[1]DEMANDS!$F$2:$F$25,0),FALSE)/HLOOKUP(2018,[1]DEMANDS!$H$2:$CL$25,MATCH($E34,[1]DEMANDS!$F$2:$F$25,0),FALSE)</f>
        <v>1.2035534286549974</v>
      </c>
      <c r="T34" s="15">
        <f>HLOOKUP(REG_TRA_DEMANDS!T$3,'BY-Demands'!$J$5:$AK$14,MATCH($E34,'BY-Demands'!$I$5:$I$14,0),FALSE)*HLOOKUP(REG_TRA_DEMANDS!$F34,[1]DEMANDS!$H$2:$CL$25,MATCH($E34,[1]DEMANDS!$F$2:$F$25,0),FALSE)/HLOOKUP(2018,[1]DEMANDS!$H$2:$CL$25,MATCH($E34,[1]DEMANDS!$F$2:$F$25,0),FALSE)</f>
        <v>4.907615869211102</v>
      </c>
      <c r="U34" s="15">
        <f>HLOOKUP(REG_TRA_DEMANDS!U$3,'BY-Demands'!$J$5:$AK$14,MATCH($E34,'BY-Demands'!$I$5:$I$14,0),FALSE)*HLOOKUP(REG_TRA_DEMANDS!$F34,[1]DEMANDS!$H$2:$CL$25,MATCH($E34,[1]DEMANDS!$F$2:$F$25,0),FALSE)/HLOOKUP(2018,[1]DEMANDS!$H$2:$CL$25,MATCH($E34,[1]DEMANDS!$F$2:$F$25,0),FALSE)</f>
        <v>1.6320983991638556</v>
      </c>
      <c r="V34" s="15">
        <f>HLOOKUP(REG_TRA_DEMANDS!V$3,'BY-Demands'!$J$5:$AK$14,MATCH($E34,'BY-Demands'!$I$5:$I$14,0),FALSE)*HLOOKUP(REG_TRA_DEMANDS!$F34,[1]DEMANDS!$H$2:$CL$25,MATCH($E34,[1]DEMANDS!$F$2:$F$25,0),FALSE)/HLOOKUP(2018,[1]DEMANDS!$H$2:$CL$25,MATCH($E34,[1]DEMANDS!$F$2:$F$25,0),FALSE)</f>
        <v>1.8080007483665252</v>
      </c>
      <c r="W34" s="15">
        <f>HLOOKUP(REG_TRA_DEMANDS!W$3,'BY-Demands'!$J$5:$AK$14,MATCH($E34,'BY-Demands'!$I$5:$I$14,0),FALSE)*HLOOKUP(REG_TRA_DEMANDS!$F34,[1]DEMANDS!$H$2:$CL$25,MATCH($E34,[1]DEMANDS!$F$2:$F$25,0),FALSE)/HLOOKUP(2018,[1]DEMANDS!$H$2:$CL$25,MATCH($E34,[1]DEMANDS!$F$2:$F$25,0),FALSE)</f>
        <v>1.7491151471391984</v>
      </c>
      <c r="X34" s="15">
        <f>HLOOKUP(REG_TRA_DEMANDS!X$3,'BY-Demands'!$J$5:$AK$14,MATCH($E34,'BY-Demands'!$I$5:$I$14,0),FALSE)*HLOOKUP(REG_TRA_DEMANDS!$F34,[1]DEMANDS!$H$2:$CL$25,MATCH($E34,[1]DEMANDS!$F$2:$F$25,0),FALSE)/HLOOKUP(2018,[1]DEMANDS!$H$2:$CL$25,MATCH($E34,[1]DEMANDS!$F$2:$F$25,0),FALSE)</f>
        <v>1.1015014123752871</v>
      </c>
      <c r="Y34" s="15">
        <f>HLOOKUP(REG_TRA_DEMANDS!Y$3,'BY-Demands'!$J$5:$AK$14,MATCH($E34,'BY-Demands'!$I$5:$I$14,0),FALSE)*HLOOKUP(REG_TRA_DEMANDS!$F34,[1]DEMANDS!$H$2:$CL$25,MATCH($E34,[1]DEMANDS!$F$2:$F$25,0),FALSE)/HLOOKUP(2018,[1]DEMANDS!$H$2:$CL$25,MATCH($E34,[1]DEMANDS!$F$2:$F$25,0),FALSE)</f>
        <v>2.502593933765584</v>
      </c>
      <c r="Z34" s="15">
        <f>HLOOKUP(REG_TRA_DEMANDS!Z$3,'BY-Demands'!$J$5:$AK$14,MATCH($E34,'BY-Demands'!$I$5:$I$14,0),FALSE)*HLOOKUP(REG_TRA_DEMANDS!$F34,[1]DEMANDS!$H$2:$CL$25,MATCH($E34,[1]DEMANDS!$F$2:$F$25,0),FALSE)/HLOOKUP(2018,[1]DEMANDS!$H$2:$CL$25,MATCH($E34,[1]DEMANDS!$F$2:$F$25,0),FALSE)</f>
        <v>0.32285449592729909</v>
      </c>
      <c r="AA34" s="15">
        <f>HLOOKUP(REG_TRA_DEMANDS!AA$3,'BY-Demands'!$J$5:$AK$14,MATCH($E34,'BY-Demands'!$I$5:$I$14,0),FALSE)*HLOOKUP(REG_TRA_DEMANDS!$F34,[1]DEMANDS!$H$2:$CL$25,MATCH($E34,[1]DEMANDS!$F$2:$F$25,0),FALSE)/HLOOKUP(2018,[1]DEMANDS!$H$2:$CL$25,MATCH($E34,[1]DEMANDS!$F$2:$F$25,0),FALSE)</f>
        <v>1.3877341812196811</v>
      </c>
      <c r="AB34" s="15">
        <f>HLOOKUP(REG_TRA_DEMANDS!AB$3,'BY-Demands'!$J$5:$AK$14,MATCH($E34,'BY-Demands'!$I$5:$I$14,0),FALSE)*HLOOKUP(REG_TRA_DEMANDS!$F34,[1]DEMANDS!$H$2:$CL$25,MATCH($E34,[1]DEMANDS!$F$2:$F$25,0),FALSE)/HLOOKUP(2018,[1]DEMANDS!$H$2:$CL$25,MATCH($E34,[1]DEMANDS!$F$2:$F$25,0),FALSE)</f>
        <v>0.72739837349241354</v>
      </c>
      <c r="AC34" s="15">
        <f>HLOOKUP(REG_TRA_DEMANDS!AC$3,'BY-Demands'!$J$5:$AK$14,MATCH($E34,'BY-Demands'!$I$5:$I$14,0),FALSE)*HLOOKUP(REG_TRA_DEMANDS!$F34,[1]DEMANDS!$H$2:$CL$25,MATCH($E34,[1]DEMANDS!$F$2:$F$25,0),FALSE)/HLOOKUP(2018,[1]DEMANDS!$H$2:$CL$25,MATCH($E34,[1]DEMANDS!$F$2:$F$25,0),FALSE)</f>
        <v>0.60629184790798518</v>
      </c>
      <c r="AD34" s="15">
        <f>HLOOKUP(REG_TRA_DEMANDS!AD$3,'BY-Demands'!$J$5:$AK$14,MATCH($E34,'BY-Demands'!$I$5:$I$14,0),FALSE)*HLOOKUP(REG_TRA_DEMANDS!$F34,[1]DEMANDS!$H$2:$CL$25,MATCH($E34,[1]DEMANDS!$F$2:$F$25,0),FALSE)/HLOOKUP(2018,[1]DEMANDS!$H$2:$CL$25,MATCH($E34,[1]DEMANDS!$F$2:$F$25,0),FALSE)</f>
        <v>0.64842662656862438</v>
      </c>
      <c r="AE34" s="15">
        <f>HLOOKUP(REG_TRA_DEMANDS!AE$3,'BY-Demands'!$J$5:$AK$14,MATCH($E34,'BY-Demands'!$I$5:$I$14,0),FALSE)*HLOOKUP(REG_TRA_DEMANDS!$F34,[1]DEMANDS!$H$2:$CL$25,MATCH($E34,[1]DEMANDS!$F$2:$F$25,0),FALSE)/HLOOKUP(2018,[1]DEMANDS!$H$2:$CL$25,MATCH($E34,[1]DEMANDS!$F$2:$F$25,0),FALSE)</f>
        <v>1.1944491685527254</v>
      </c>
      <c r="AF34" s="15">
        <f>HLOOKUP(REG_TRA_DEMANDS!AF$3,'BY-Demands'!$J$5:$AK$14,MATCH($E34,'BY-Demands'!$I$5:$I$14,0),FALSE)*HLOOKUP(REG_TRA_DEMANDS!$F34,[1]DEMANDS!$H$2:$CL$25,MATCH($E34,[1]DEMANDS!$F$2:$F$25,0),FALSE)/HLOOKUP(2018,[1]DEMANDS!$H$2:$CL$25,MATCH($E34,[1]DEMANDS!$F$2:$F$25,0),FALSE)</f>
        <v>0.68996906168966143</v>
      </c>
    </row>
    <row r="35" spans="4:32" x14ac:dyDescent="0.2">
      <c r="D35" s="4" t="s">
        <v>85</v>
      </c>
      <c r="E35" s="4" t="str">
        <f>[1]DEMANDS!$F$19</f>
        <v>TRAPL</v>
      </c>
      <c r="F35" s="4">
        <v>2065</v>
      </c>
      <c r="G35" s="15">
        <f>HLOOKUP(REG_TRA_DEMANDS!G$3,'BY-Demands'!$J$5:$AK$14,MATCH($E35,'BY-Demands'!$I$5:$I$14,0),FALSE)*HLOOKUP(REG_TRA_DEMANDS!$F35,[1]DEMANDS!$H$2:$CL$25,MATCH($E35,[1]DEMANDS!$F$2:$F$25,0),FALSE)/HLOOKUP(2018,[1]DEMANDS!$H$2:$CL$25,MATCH($E35,[1]DEMANDS!$F$2:$F$25,0),FALSE)</f>
        <v>0.61983861682724062</v>
      </c>
      <c r="H35" s="15">
        <f>HLOOKUP(REG_TRA_DEMANDS!H$3,'BY-Demands'!$J$5:$AK$14,MATCH($E35,'BY-Demands'!$I$5:$I$14,0),FALSE)*HLOOKUP(REG_TRA_DEMANDS!$F35,[1]DEMANDS!$H$2:$CL$25,MATCH($E35,[1]DEMANDS!$F$2:$F$25,0),FALSE)/HLOOKUP(2018,[1]DEMANDS!$H$2:$CL$25,MATCH($E35,[1]DEMANDS!$F$2:$F$25,0),FALSE)</f>
        <v>11.042029105300839</v>
      </c>
      <c r="I35" s="15">
        <f>HLOOKUP(REG_TRA_DEMANDS!I$3,'BY-Demands'!$J$5:$AK$14,MATCH($E35,'BY-Demands'!$I$5:$I$14,0),FALSE)*HLOOKUP(REG_TRA_DEMANDS!$F35,[1]DEMANDS!$H$2:$CL$25,MATCH($E35,[1]DEMANDS!$F$2:$F$25,0),FALSE)/HLOOKUP(2018,[1]DEMANDS!$H$2:$CL$25,MATCH($E35,[1]DEMANDS!$F$2:$F$25,0),FALSE)</f>
        <v>2.2310291793872823</v>
      </c>
      <c r="J35" s="15">
        <f>HLOOKUP(REG_TRA_DEMANDS!J$3,'BY-Demands'!$J$5:$AK$14,MATCH($E35,'BY-Demands'!$I$5:$I$14,0),FALSE)*HLOOKUP(REG_TRA_DEMANDS!$F35,[1]DEMANDS!$H$2:$CL$25,MATCH($E35,[1]DEMANDS!$F$2:$F$25,0),FALSE)/HLOOKUP(2018,[1]DEMANDS!$H$2:$CL$25,MATCH($E35,[1]DEMANDS!$F$2:$F$25,0),FALSE)</f>
        <v>1.074329998640007</v>
      </c>
      <c r="K35" s="15">
        <f>HLOOKUP(REG_TRA_DEMANDS!K$3,'BY-Demands'!$J$5:$AK$14,MATCH($E35,'BY-Demands'!$I$5:$I$14,0),FALSE)*HLOOKUP(REG_TRA_DEMANDS!$F35,[1]DEMANDS!$H$2:$CL$25,MATCH($E35,[1]DEMANDS!$F$2:$F$25,0),FALSE)/HLOOKUP(2018,[1]DEMANDS!$H$2:$CL$25,MATCH($E35,[1]DEMANDS!$F$2:$F$25,0),FALSE)</f>
        <v>0.79821869685128133</v>
      </c>
      <c r="L35" s="15">
        <f>HLOOKUP(REG_TRA_DEMANDS!L$3,'BY-Demands'!$J$5:$AK$14,MATCH($E35,'BY-Demands'!$I$5:$I$14,0),FALSE)*HLOOKUP(REG_TRA_DEMANDS!$F35,[1]DEMANDS!$H$2:$CL$25,MATCH($E35,[1]DEMANDS!$F$2:$F$25,0),FALSE)/HLOOKUP(2018,[1]DEMANDS!$H$2:$CL$25,MATCH($E35,[1]DEMANDS!$F$2:$F$25,0),FALSE)</f>
        <v>0.41101259841492765</v>
      </c>
      <c r="M35" s="15">
        <f>HLOOKUP(REG_TRA_DEMANDS!M$3,'BY-Demands'!$J$5:$AK$14,MATCH($E35,'BY-Demands'!$I$5:$I$14,0),FALSE)*HLOOKUP(REG_TRA_DEMANDS!$F35,[1]DEMANDS!$H$2:$CL$25,MATCH($E35,[1]DEMANDS!$F$2:$F$25,0),FALSE)/HLOOKUP(2018,[1]DEMANDS!$H$2:$CL$25,MATCH($E35,[1]DEMANDS!$F$2:$F$25,0),FALSE)</f>
        <v>1.1168235071850645</v>
      </c>
      <c r="N35" s="15">
        <f>HLOOKUP(REG_TRA_DEMANDS!N$3,'BY-Demands'!$J$5:$AK$14,MATCH($E35,'BY-Demands'!$I$5:$I$14,0),FALSE)*HLOOKUP(REG_TRA_DEMANDS!$F35,[1]DEMANDS!$H$2:$CL$25,MATCH($E35,[1]DEMANDS!$F$2:$F$25,0),FALSE)/HLOOKUP(2018,[1]DEMANDS!$H$2:$CL$25,MATCH($E35,[1]DEMANDS!$F$2:$F$25,0),FALSE)</f>
        <v>1.8991739255785798</v>
      </c>
      <c r="O35" s="15">
        <f>HLOOKUP(REG_TRA_DEMANDS!O$3,'BY-Demands'!$J$5:$AK$14,MATCH($E35,'BY-Demands'!$I$5:$I$14,0),FALSE)*HLOOKUP(REG_TRA_DEMANDS!$F35,[1]DEMANDS!$H$2:$CL$25,MATCH($E35,[1]DEMANDS!$F$2:$F$25,0),FALSE)/HLOOKUP(2018,[1]DEMANDS!$H$2:$CL$25,MATCH($E35,[1]DEMANDS!$F$2:$F$25,0),FALSE)</f>
        <v>0.81857726164951161</v>
      </c>
      <c r="P35" s="15">
        <f>HLOOKUP(REG_TRA_DEMANDS!P$3,'BY-Demands'!$J$5:$AK$14,MATCH($E35,'BY-Demands'!$I$5:$I$14,0),FALSE)*HLOOKUP(REG_TRA_DEMANDS!$F35,[1]DEMANDS!$H$2:$CL$25,MATCH($E35,[1]DEMANDS!$F$2:$F$25,0),FALSE)/HLOOKUP(2018,[1]DEMANDS!$H$2:$CL$25,MATCH($E35,[1]DEMANDS!$F$2:$F$25,0),FALSE)</f>
        <v>0.90717155255959858</v>
      </c>
      <c r="Q35" s="15">
        <f>HLOOKUP(REG_TRA_DEMANDS!Q$3,'BY-Demands'!$J$5:$AK$14,MATCH($E35,'BY-Demands'!$I$5:$I$14,0),FALSE)*HLOOKUP(REG_TRA_DEMANDS!$F35,[1]DEMANDS!$H$2:$CL$25,MATCH($E35,[1]DEMANDS!$F$2:$F$25,0),FALSE)/HLOOKUP(2018,[1]DEMANDS!$H$2:$CL$25,MATCH($E35,[1]DEMANDS!$F$2:$F$25,0),FALSE)</f>
        <v>1.6123976927535464</v>
      </c>
      <c r="R35" s="15">
        <f>HLOOKUP(REG_TRA_DEMANDS!R$3,'BY-Demands'!$J$5:$AK$14,MATCH($E35,'BY-Demands'!$I$5:$I$14,0),FALSE)*HLOOKUP(REG_TRA_DEMANDS!$F35,[1]DEMANDS!$H$2:$CL$25,MATCH($E35,[1]DEMANDS!$F$2:$F$25,0),FALSE)/HLOOKUP(2018,[1]DEMANDS!$H$2:$CL$25,MATCH($E35,[1]DEMANDS!$F$2:$F$25,0),FALSE)</f>
        <v>1.3807029736104914</v>
      </c>
      <c r="S35" s="15">
        <f>HLOOKUP(REG_TRA_DEMANDS!S$3,'BY-Demands'!$J$5:$AK$14,MATCH($E35,'BY-Demands'!$I$5:$I$14,0),FALSE)*HLOOKUP(REG_TRA_DEMANDS!$F35,[1]DEMANDS!$H$2:$CL$25,MATCH($E35,[1]DEMANDS!$F$2:$F$25,0),FALSE)/HLOOKUP(2018,[1]DEMANDS!$H$2:$CL$25,MATCH($E35,[1]DEMANDS!$F$2:$F$25,0),FALSE)</f>
        <v>1.2379410296186331</v>
      </c>
      <c r="T35" s="15">
        <f>HLOOKUP(REG_TRA_DEMANDS!T$3,'BY-Demands'!$J$5:$AK$14,MATCH($E35,'BY-Demands'!$I$5:$I$14,0),FALSE)*HLOOKUP(REG_TRA_DEMANDS!$F35,[1]DEMANDS!$H$2:$CL$25,MATCH($E35,[1]DEMANDS!$F$2:$F$25,0),FALSE)/HLOOKUP(2018,[1]DEMANDS!$H$2:$CL$25,MATCH($E35,[1]DEMANDS!$F$2:$F$25,0),FALSE)</f>
        <v>5.0478349340031263</v>
      </c>
      <c r="U35" s="15">
        <f>HLOOKUP(REG_TRA_DEMANDS!U$3,'BY-Demands'!$J$5:$AK$14,MATCH($E35,'BY-Demands'!$I$5:$I$14,0),FALSE)*HLOOKUP(REG_TRA_DEMANDS!$F35,[1]DEMANDS!$H$2:$CL$25,MATCH($E35,[1]DEMANDS!$F$2:$F$25,0),FALSE)/HLOOKUP(2018,[1]DEMANDS!$H$2:$CL$25,MATCH($E35,[1]DEMANDS!$F$2:$F$25,0),FALSE)</f>
        <v>1.6787302703775457</v>
      </c>
      <c r="V35" s="15">
        <f>HLOOKUP(REG_TRA_DEMANDS!V$3,'BY-Demands'!$J$5:$AK$14,MATCH($E35,'BY-Demands'!$I$5:$I$14,0),FALSE)*HLOOKUP(REG_TRA_DEMANDS!$F35,[1]DEMANDS!$H$2:$CL$25,MATCH($E35,[1]DEMANDS!$F$2:$F$25,0),FALSE)/HLOOKUP(2018,[1]DEMANDS!$H$2:$CL$25,MATCH($E35,[1]DEMANDS!$F$2:$F$25,0),FALSE)</f>
        <v>1.8596584536220888</v>
      </c>
      <c r="W35" s="15">
        <f>HLOOKUP(REG_TRA_DEMANDS!W$3,'BY-Demands'!$J$5:$AK$14,MATCH($E35,'BY-Demands'!$I$5:$I$14,0),FALSE)*HLOOKUP(REG_TRA_DEMANDS!$F35,[1]DEMANDS!$H$2:$CL$25,MATCH($E35,[1]DEMANDS!$F$2:$F$25,0),FALSE)/HLOOKUP(2018,[1]DEMANDS!$H$2:$CL$25,MATCH($E35,[1]DEMANDS!$F$2:$F$25,0),FALSE)</f>
        <v>1.799090389024796</v>
      </c>
      <c r="X35" s="15">
        <f>HLOOKUP(REG_TRA_DEMANDS!X$3,'BY-Demands'!$J$5:$AK$14,MATCH($E35,'BY-Demands'!$I$5:$I$14,0),FALSE)*HLOOKUP(REG_TRA_DEMANDS!$F35,[1]DEMANDS!$H$2:$CL$25,MATCH($E35,[1]DEMANDS!$F$2:$F$25,0),FALSE)/HLOOKUP(2018,[1]DEMANDS!$H$2:$CL$25,MATCH($E35,[1]DEMANDS!$F$2:$F$25,0),FALSE)</f>
        <v>1.1329732109077146</v>
      </c>
      <c r="Y35" s="15">
        <f>HLOOKUP(REG_TRA_DEMANDS!Y$3,'BY-Demands'!$J$5:$AK$14,MATCH($E35,'BY-Demands'!$I$5:$I$14,0),FALSE)*HLOOKUP(REG_TRA_DEMANDS!$F35,[1]DEMANDS!$H$2:$CL$25,MATCH($E35,[1]DEMANDS!$F$2:$F$25,0),FALSE)/HLOOKUP(2018,[1]DEMANDS!$H$2:$CL$25,MATCH($E35,[1]DEMANDS!$F$2:$F$25,0),FALSE)</f>
        <v>2.5740973664503457</v>
      </c>
      <c r="Z35" s="15">
        <f>HLOOKUP(REG_TRA_DEMANDS!Z$3,'BY-Demands'!$J$5:$AK$14,MATCH($E35,'BY-Demands'!$I$5:$I$14,0),FALSE)*HLOOKUP(REG_TRA_DEMANDS!$F35,[1]DEMANDS!$H$2:$CL$25,MATCH($E35,[1]DEMANDS!$F$2:$F$25,0),FALSE)/HLOOKUP(2018,[1]DEMANDS!$H$2:$CL$25,MATCH($E35,[1]DEMANDS!$F$2:$F$25,0),FALSE)</f>
        <v>0.33207900670591123</v>
      </c>
      <c r="AA35" s="15">
        <f>HLOOKUP(REG_TRA_DEMANDS!AA$3,'BY-Demands'!$J$5:$AK$14,MATCH($E35,'BY-Demands'!$I$5:$I$14,0),FALSE)*HLOOKUP(REG_TRA_DEMANDS!$F35,[1]DEMANDS!$H$2:$CL$25,MATCH($E35,[1]DEMANDS!$F$2:$F$25,0),FALSE)/HLOOKUP(2018,[1]DEMANDS!$H$2:$CL$25,MATCH($E35,[1]DEMANDS!$F$2:$F$25,0),FALSE)</f>
        <v>1.4273841445127184</v>
      </c>
      <c r="AB35" s="15">
        <f>HLOOKUP(REG_TRA_DEMANDS!AB$3,'BY-Demands'!$J$5:$AK$14,MATCH($E35,'BY-Demands'!$I$5:$I$14,0),FALSE)*HLOOKUP(REG_TRA_DEMANDS!$F35,[1]DEMANDS!$H$2:$CL$25,MATCH($E35,[1]DEMANDS!$F$2:$F$25,0),FALSE)/HLOOKUP(2018,[1]DEMANDS!$H$2:$CL$25,MATCH($E35,[1]DEMANDS!$F$2:$F$25,0),FALSE)</f>
        <v>0.74818140182644266</v>
      </c>
      <c r="AC35" s="15">
        <f>HLOOKUP(REG_TRA_DEMANDS!AC$3,'BY-Demands'!$J$5:$AK$14,MATCH($E35,'BY-Demands'!$I$5:$I$14,0),FALSE)*HLOOKUP(REG_TRA_DEMANDS!$F35,[1]DEMANDS!$H$2:$CL$25,MATCH($E35,[1]DEMANDS!$F$2:$F$25,0),FALSE)/HLOOKUP(2018,[1]DEMANDS!$H$2:$CL$25,MATCH($E35,[1]DEMANDS!$F$2:$F$25,0),FALSE)</f>
        <v>0.62361465355747292</v>
      </c>
      <c r="AD35" s="15">
        <f>HLOOKUP(REG_TRA_DEMANDS!AD$3,'BY-Demands'!$J$5:$AK$14,MATCH($E35,'BY-Demands'!$I$5:$I$14,0),FALSE)*HLOOKUP(REG_TRA_DEMANDS!$F35,[1]DEMANDS!$H$2:$CL$25,MATCH($E35,[1]DEMANDS!$F$2:$F$25,0),FALSE)/HLOOKUP(2018,[1]DEMANDS!$H$2:$CL$25,MATCH($E35,[1]DEMANDS!$F$2:$F$25,0),FALSE)</f>
        <v>0.66695329564517425</v>
      </c>
      <c r="AE35" s="15">
        <f>HLOOKUP(REG_TRA_DEMANDS!AE$3,'BY-Demands'!$J$5:$AK$14,MATCH($E35,'BY-Demands'!$I$5:$I$14,0),FALSE)*HLOOKUP(REG_TRA_DEMANDS!$F35,[1]DEMANDS!$H$2:$CL$25,MATCH($E35,[1]DEMANDS!$F$2:$F$25,0),FALSE)/HLOOKUP(2018,[1]DEMANDS!$H$2:$CL$25,MATCH($E35,[1]DEMANDS!$F$2:$F$25,0),FALSE)</f>
        <v>1.228576645074843</v>
      </c>
      <c r="AF35" s="15">
        <f>HLOOKUP(REG_TRA_DEMANDS!AF$3,'BY-Demands'!$J$5:$AK$14,MATCH($E35,'BY-Demands'!$I$5:$I$14,0),FALSE)*HLOOKUP(REG_TRA_DEMANDS!$F35,[1]DEMANDS!$H$2:$CL$25,MATCH($E35,[1]DEMANDS!$F$2:$F$25,0),FALSE)/HLOOKUP(2018,[1]DEMANDS!$H$2:$CL$25,MATCH($E35,[1]DEMANDS!$F$2:$F$25,0),FALSE)</f>
        <v>0.70968266991489259</v>
      </c>
    </row>
    <row r="36" spans="4:32" x14ac:dyDescent="0.2">
      <c r="D36" s="4" t="s">
        <v>85</v>
      </c>
      <c r="E36" s="4" t="str">
        <f>[1]DEMANDS!$F$19</f>
        <v>TRAPL</v>
      </c>
      <c r="F36" s="4">
        <v>2070</v>
      </c>
      <c r="G36" s="18">
        <f>HLOOKUP(REG_TRA_DEMANDS!G$3,'BY-Demands'!$J$5:$AK$14,MATCH($E36,'BY-Demands'!$I$5:$I$14,0),FALSE)*HLOOKUP(REG_TRA_DEMANDS!$F36,[1]DEMANDS!$H$2:$CL$25,MATCH($E36,[1]DEMANDS!$F$2:$F$25,0),FALSE)/HLOOKUP(2018,[1]DEMANDS!$H$2:$CL$25,MATCH($E36,[1]DEMANDS!$F$2:$F$25,0),FALSE)</f>
        <v>0.63866860461573538</v>
      </c>
      <c r="H36" s="18">
        <f>HLOOKUP(REG_TRA_DEMANDS!H$3,'BY-Demands'!$J$5:$AK$14,MATCH($E36,'BY-Demands'!$I$5:$I$14,0),FALSE)*HLOOKUP(REG_TRA_DEMANDS!$F36,[1]DEMANDS!$H$2:$CL$25,MATCH($E36,[1]DEMANDS!$F$2:$F$25,0),FALSE)/HLOOKUP(2018,[1]DEMANDS!$H$2:$CL$25,MATCH($E36,[1]DEMANDS!$F$2:$F$25,0),FALSE)</f>
        <v>11.377473312177305</v>
      </c>
      <c r="I36" s="18">
        <f>HLOOKUP(REG_TRA_DEMANDS!I$3,'BY-Demands'!$J$5:$AK$14,MATCH($E36,'BY-Demands'!$I$5:$I$14,0),FALSE)*HLOOKUP(REG_TRA_DEMANDS!$F36,[1]DEMANDS!$H$2:$CL$25,MATCH($E36,[1]DEMANDS!$F$2:$F$25,0),FALSE)/HLOOKUP(2018,[1]DEMANDS!$H$2:$CL$25,MATCH($E36,[1]DEMANDS!$F$2:$F$25,0),FALSE)</f>
        <v>2.298805292496652</v>
      </c>
      <c r="J36" s="18">
        <f>HLOOKUP(REG_TRA_DEMANDS!J$3,'BY-Demands'!$J$5:$AK$14,MATCH($E36,'BY-Demands'!$I$5:$I$14,0),FALSE)*HLOOKUP(REG_TRA_DEMANDS!$F36,[1]DEMANDS!$H$2:$CL$25,MATCH($E36,[1]DEMANDS!$F$2:$F$25,0),FALSE)/HLOOKUP(2018,[1]DEMANDS!$H$2:$CL$25,MATCH($E36,[1]DEMANDS!$F$2:$F$25,0),FALSE)</f>
        <v>1.1069669144532779</v>
      </c>
      <c r="K36" s="18">
        <f>HLOOKUP(REG_TRA_DEMANDS!K$3,'BY-Demands'!$J$5:$AK$14,MATCH($E36,'BY-Demands'!$I$5:$I$14,0),FALSE)*HLOOKUP(REG_TRA_DEMANDS!$F36,[1]DEMANDS!$H$2:$CL$25,MATCH($E36,[1]DEMANDS!$F$2:$F$25,0),FALSE)/HLOOKUP(2018,[1]DEMANDS!$H$2:$CL$25,MATCH($E36,[1]DEMANDS!$F$2:$F$25,0),FALSE)</f>
        <v>0.82246766731910093</v>
      </c>
      <c r="L36" s="18">
        <f>HLOOKUP(REG_TRA_DEMANDS!L$3,'BY-Demands'!$J$5:$AK$14,MATCH($E36,'BY-Demands'!$I$5:$I$14,0),FALSE)*HLOOKUP(REG_TRA_DEMANDS!$F36,[1]DEMANDS!$H$2:$CL$25,MATCH($E36,[1]DEMANDS!$F$2:$F$25,0),FALSE)/HLOOKUP(2018,[1]DEMANDS!$H$2:$CL$25,MATCH($E36,[1]DEMANDS!$F$2:$F$25,0),FALSE)</f>
        <v>0.42349869076052232</v>
      </c>
      <c r="M36" s="18">
        <f>HLOOKUP(REG_TRA_DEMANDS!M$3,'BY-Demands'!$J$5:$AK$14,MATCH($E36,'BY-Demands'!$I$5:$I$14,0),FALSE)*HLOOKUP(REG_TRA_DEMANDS!$F36,[1]DEMANDS!$H$2:$CL$25,MATCH($E36,[1]DEMANDS!$F$2:$F$25,0),FALSE)/HLOOKUP(2018,[1]DEMANDS!$H$2:$CL$25,MATCH($E36,[1]DEMANDS!$F$2:$F$25,0),FALSE)</f>
        <v>1.1507513271551133</v>
      </c>
      <c r="N36" s="18">
        <f>HLOOKUP(REG_TRA_DEMANDS!N$3,'BY-Demands'!$J$5:$AK$14,MATCH($E36,'BY-Demands'!$I$5:$I$14,0),FALSE)*HLOOKUP(REG_TRA_DEMANDS!$F36,[1]DEMANDS!$H$2:$CL$25,MATCH($E36,[1]DEMANDS!$F$2:$F$25,0),FALSE)/HLOOKUP(2018,[1]DEMANDS!$H$2:$CL$25,MATCH($E36,[1]DEMANDS!$F$2:$F$25,0),FALSE)</f>
        <v>1.9568686558777728</v>
      </c>
      <c r="O36" s="18">
        <f>HLOOKUP(REG_TRA_DEMANDS!O$3,'BY-Demands'!$J$5:$AK$14,MATCH($E36,'BY-Demands'!$I$5:$I$14,0),FALSE)*HLOOKUP(REG_TRA_DEMANDS!$F36,[1]DEMANDS!$H$2:$CL$25,MATCH($E36,[1]DEMANDS!$F$2:$F$25,0),FALSE)/HLOOKUP(2018,[1]DEMANDS!$H$2:$CL$25,MATCH($E36,[1]DEMANDS!$F$2:$F$25,0),FALSE)</f>
        <v>0.84344470201600297</v>
      </c>
      <c r="P36" s="18">
        <f>HLOOKUP(REG_TRA_DEMANDS!P$3,'BY-Demands'!$J$5:$AK$14,MATCH($E36,'BY-Demands'!$I$5:$I$14,0),FALSE)*HLOOKUP(REG_TRA_DEMANDS!$F36,[1]DEMANDS!$H$2:$CL$25,MATCH($E36,[1]DEMANDS!$F$2:$F$25,0),FALSE)/HLOOKUP(2018,[1]DEMANDS!$H$2:$CL$25,MATCH($E36,[1]DEMANDS!$F$2:$F$25,0),FALSE)</f>
        <v>0.93473038608985637</v>
      </c>
      <c r="Q36" s="18">
        <f>HLOOKUP(REG_TRA_DEMANDS!Q$3,'BY-Demands'!$J$5:$AK$14,MATCH($E36,'BY-Demands'!$I$5:$I$14,0),FALSE)*HLOOKUP(REG_TRA_DEMANDS!$F36,[1]DEMANDS!$H$2:$CL$25,MATCH($E36,[1]DEMANDS!$F$2:$F$25,0),FALSE)/HLOOKUP(2018,[1]DEMANDS!$H$2:$CL$25,MATCH($E36,[1]DEMANDS!$F$2:$F$25,0),FALSE)</f>
        <v>1.6613804893081676</v>
      </c>
      <c r="R36" s="18">
        <f>HLOOKUP(REG_TRA_DEMANDS!R$3,'BY-Demands'!$J$5:$AK$14,MATCH($E36,'BY-Demands'!$I$5:$I$14,0),FALSE)*HLOOKUP(REG_TRA_DEMANDS!$F36,[1]DEMANDS!$H$2:$CL$25,MATCH($E36,[1]DEMANDS!$F$2:$F$25,0),FALSE)/HLOOKUP(2018,[1]DEMANDS!$H$2:$CL$25,MATCH($E36,[1]DEMANDS!$F$2:$F$25,0),FALSE)</f>
        <v>1.4226471497667026</v>
      </c>
      <c r="S36" s="18">
        <f>HLOOKUP(REG_TRA_DEMANDS!S$3,'BY-Demands'!$J$5:$AK$14,MATCH($E36,'BY-Demands'!$I$5:$I$14,0),FALSE)*HLOOKUP(REG_TRA_DEMANDS!$F36,[1]DEMANDS!$H$2:$CL$25,MATCH($E36,[1]DEMANDS!$F$2:$F$25,0),FALSE)/HLOOKUP(2018,[1]DEMANDS!$H$2:$CL$25,MATCH($E36,[1]DEMANDS!$F$2:$F$25,0),FALSE)</f>
        <v>1.2755482613040585</v>
      </c>
      <c r="T36" s="18">
        <f>HLOOKUP(REG_TRA_DEMANDS!T$3,'BY-Demands'!$J$5:$AK$14,MATCH($E36,'BY-Demands'!$I$5:$I$14,0),FALSE)*HLOOKUP(REG_TRA_DEMANDS!$F36,[1]DEMANDS!$H$2:$CL$25,MATCH($E36,[1]DEMANDS!$F$2:$F$25,0),FALSE)/HLOOKUP(2018,[1]DEMANDS!$H$2:$CL$25,MATCH($E36,[1]DEMANDS!$F$2:$F$25,0),FALSE)</f>
        <v>5.2011823821697973</v>
      </c>
      <c r="U36" s="18">
        <f>HLOOKUP(REG_TRA_DEMANDS!U$3,'BY-Demands'!$J$5:$AK$14,MATCH($E36,'BY-Demands'!$I$5:$I$14,0),FALSE)*HLOOKUP(REG_TRA_DEMANDS!$F36,[1]DEMANDS!$H$2:$CL$25,MATCH($E36,[1]DEMANDS!$F$2:$F$25,0),FALSE)/HLOOKUP(2018,[1]DEMANDS!$H$2:$CL$25,MATCH($E36,[1]DEMANDS!$F$2:$F$25,0),FALSE)</f>
        <v>1.7297281747243094</v>
      </c>
      <c r="V36" s="18">
        <f>HLOOKUP(REG_TRA_DEMANDS!V$3,'BY-Demands'!$J$5:$AK$14,MATCH($E36,'BY-Demands'!$I$5:$I$14,0),FALSE)*HLOOKUP(REG_TRA_DEMANDS!$F36,[1]DEMANDS!$H$2:$CL$25,MATCH($E36,[1]DEMANDS!$F$2:$F$25,0),FALSE)/HLOOKUP(2018,[1]DEMANDS!$H$2:$CL$25,MATCH($E36,[1]DEMANDS!$F$2:$F$25,0),FALSE)</f>
        <v>1.9161527491077717</v>
      </c>
      <c r="W36" s="18">
        <f>HLOOKUP(REG_TRA_DEMANDS!W$3,'BY-Demands'!$J$5:$AK$14,MATCH($E36,'BY-Demands'!$I$5:$I$14,0),FALSE)*HLOOKUP(REG_TRA_DEMANDS!$F36,[1]DEMANDS!$H$2:$CL$25,MATCH($E36,[1]DEMANDS!$F$2:$F$25,0),FALSE)/HLOOKUP(2018,[1]DEMANDS!$H$2:$CL$25,MATCH($E36,[1]DEMANDS!$F$2:$F$25,0),FALSE)</f>
        <v>1.8537446960267383</v>
      </c>
      <c r="X36" s="18">
        <f>HLOOKUP(REG_TRA_DEMANDS!X$3,'BY-Demands'!$J$5:$AK$14,MATCH($E36,'BY-Demands'!$I$5:$I$14,0),FALSE)*HLOOKUP(REG_TRA_DEMANDS!$F36,[1]DEMANDS!$H$2:$CL$25,MATCH($E36,[1]DEMANDS!$F$2:$F$25,0),FALSE)/HLOOKUP(2018,[1]DEMANDS!$H$2:$CL$25,MATCH($E36,[1]DEMANDS!$F$2:$F$25,0),FALSE)</f>
        <v>1.1673916403939018</v>
      </c>
      <c r="Y36" s="18">
        <f>HLOOKUP(REG_TRA_DEMANDS!Y$3,'BY-Demands'!$J$5:$AK$14,MATCH($E36,'BY-Demands'!$I$5:$I$14,0),FALSE)*HLOOKUP(REG_TRA_DEMANDS!$F36,[1]DEMANDS!$H$2:$CL$25,MATCH($E36,[1]DEMANDS!$F$2:$F$25,0),FALSE)/HLOOKUP(2018,[1]DEMANDS!$H$2:$CL$25,MATCH($E36,[1]DEMANDS!$F$2:$F$25,0),FALSE)</f>
        <v>2.6522954984492202</v>
      </c>
      <c r="Z36" s="18">
        <f>HLOOKUP(REG_TRA_DEMANDS!Z$3,'BY-Demands'!$J$5:$AK$14,MATCH($E36,'BY-Demands'!$I$5:$I$14,0),FALSE)*HLOOKUP(REG_TRA_DEMANDS!$F36,[1]DEMANDS!$H$2:$CL$25,MATCH($E36,[1]DEMANDS!$F$2:$F$25,0),FALSE)/HLOOKUP(2018,[1]DEMANDS!$H$2:$CL$25,MATCH($E36,[1]DEMANDS!$F$2:$F$25,0),FALSE)</f>
        <v>0.34216718687302505</v>
      </c>
      <c r="AA36" s="18">
        <f>HLOOKUP(REG_TRA_DEMANDS!AA$3,'BY-Demands'!$J$5:$AK$14,MATCH($E36,'BY-Demands'!$I$5:$I$14,0),FALSE)*HLOOKUP(REG_TRA_DEMANDS!$F36,[1]DEMANDS!$H$2:$CL$25,MATCH($E36,[1]DEMANDS!$F$2:$F$25,0),FALSE)/HLOOKUP(2018,[1]DEMANDS!$H$2:$CL$25,MATCH($E36,[1]DEMANDS!$F$2:$F$25,0),FALSE)</f>
        <v>1.4707464412154374</v>
      </c>
      <c r="AB36" s="18">
        <f>HLOOKUP(REG_TRA_DEMANDS!AB$3,'BY-Demands'!$J$5:$AK$14,MATCH($E36,'BY-Demands'!$I$5:$I$14,0),FALSE)*HLOOKUP(REG_TRA_DEMANDS!$F36,[1]DEMANDS!$H$2:$CL$25,MATCH($E36,[1]DEMANDS!$F$2:$F$25,0),FALSE)/HLOOKUP(2018,[1]DEMANDS!$H$2:$CL$25,MATCH($E36,[1]DEMANDS!$F$2:$F$25,0),FALSE)</f>
        <v>0.77091029653791487</v>
      </c>
      <c r="AC36" s="18">
        <f>HLOOKUP(REG_TRA_DEMANDS!AC$3,'BY-Demands'!$J$5:$AK$14,MATCH($E36,'BY-Demands'!$I$5:$I$14,0),FALSE)*HLOOKUP(REG_TRA_DEMANDS!$F36,[1]DEMANDS!$H$2:$CL$25,MATCH($E36,[1]DEMANDS!$F$2:$F$25,0),FALSE)/HLOOKUP(2018,[1]DEMANDS!$H$2:$CL$25,MATCH($E36,[1]DEMANDS!$F$2:$F$25,0),FALSE)</f>
        <v>0.64255935302024703</v>
      </c>
      <c r="AD36" s="18">
        <f>HLOOKUP(REG_TRA_DEMANDS!AD$3,'BY-Demands'!$J$5:$AK$14,MATCH($E36,'BY-Demands'!$I$5:$I$14,0),FALSE)*HLOOKUP(REG_TRA_DEMANDS!$F36,[1]DEMANDS!$H$2:$CL$25,MATCH($E36,[1]DEMANDS!$F$2:$F$25,0),FALSE)/HLOOKUP(2018,[1]DEMANDS!$H$2:$CL$25,MATCH($E36,[1]DEMANDS!$F$2:$F$25,0),FALSE)</f>
        <v>0.68721457345451631</v>
      </c>
      <c r="AE36" s="18">
        <f>HLOOKUP(REG_TRA_DEMANDS!AE$3,'BY-Demands'!$J$5:$AK$14,MATCH($E36,'BY-Demands'!$I$5:$I$14,0),FALSE)*HLOOKUP(REG_TRA_DEMANDS!$F36,[1]DEMANDS!$H$2:$CL$25,MATCH($E36,[1]DEMANDS!$F$2:$F$25,0),FALSE)/HLOOKUP(2018,[1]DEMANDS!$H$2:$CL$25,MATCH($E36,[1]DEMANDS!$F$2:$F$25,0),FALSE)</f>
        <v>1.2658993974751456</v>
      </c>
      <c r="AF36" s="18">
        <f>HLOOKUP(REG_TRA_DEMANDS!AF$3,'BY-Demands'!$J$5:$AK$14,MATCH($E36,'BY-Demands'!$I$5:$I$14,0),FALSE)*HLOOKUP(REG_TRA_DEMANDS!$F36,[1]DEMANDS!$H$2:$CL$25,MATCH($E36,[1]DEMANDS!$F$2:$F$25,0),FALSE)/HLOOKUP(2018,[1]DEMANDS!$H$2:$CL$25,MATCH($E36,[1]DEMANDS!$F$2:$F$25,0),FALSE)</f>
        <v>0.73124201721178483</v>
      </c>
    </row>
    <row r="37" spans="4:32" x14ac:dyDescent="0.2">
      <c r="D37" s="16" t="s">
        <v>85</v>
      </c>
      <c r="E37" s="16" t="str">
        <f>[1]DEMANDS!$F$20</f>
        <v>TRAF</v>
      </c>
      <c r="F37" s="16">
        <v>2020</v>
      </c>
      <c r="G37" s="17">
        <f>HLOOKUP(REG_TRA_DEMANDS!G$3,'BY-Demands'!$J$5:$AK$14,MATCH($E37,'BY-Demands'!$I$5:$I$14,0),FALSE)*HLOOKUP(REG_TRA_DEMANDS!$F37,[1]DEMANDS!$H$2:$CL$25,MATCH($E37,[1]DEMANDS!$F$2:$F$25,0),FALSE)/HLOOKUP(2018,[1]DEMANDS!$H$2:$CL$25,MATCH($E37,[1]DEMANDS!$F$2:$F$25,0),FALSE)</f>
        <v>0.17991488188042462</v>
      </c>
      <c r="H37" s="17">
        <f>HLOOKUP(REG_TRA_DEMANDS!H$3,'BY-Demands'!$J$5:$AK$14,MATCH($E37,'BY-Demands'!$I$5:$I$14,0),FALSE)*HLOOKUP(REG_TRA_DEMANDS!$F37,[1]DEMANDS!$H$2:$CL$25,MATCH($E37,[1]DEMANDS!$F$2:$F$25,0),FALSE)/HLOOKUP(2018,[1]DEMANDS!$H$2:$CL$25,MATCH($E37,[1]DEMANDS!$F$2:$F$25,0),FALSE)</f>
        <v>2.6871723541686299</v>
      </c>
      <c r="I37" s="17">
        <f>HLOOKUP(REG_TRA_DEMANDS!I$3,'BY-Demands'!$J$5:$AK$14,MATCH($E37,'BY-Demands'!$I$5:$I$14,0),FALSE)*HLOOKUP(REG_TRA_DEMANDS!$F37,[1]DEMANDS!$H$2:$CL$25,MATCH($E37,[1]DEMANDS!$F$2:$F$25,0),FALSE)/HLOOKUP(2018,[1]DEMANDS!$H$2:$CL$25,MATCH($E37,[1]DEMANDS!$F$2:$F$25,0),FALSE)</f>
        <v>0.48763398226070803</v>
      </c>
      <c r="J37" s="17">
        <f>HLOOKUP(REG_TRA_DEMANDS!J$3,'BY-Demands'!$J$5:$AK$14,MATCH($E37,'BY-Demands'!$I$5:$I$14,0),FALSE)*HLOOKUP(REG_TRA_DEMANDS!$F37,[1]DEMANDS!$H$2:$CL$25,MATCH($E37,[1]DEMANDS!$F$2:$F$25,0),FALSE)/HLOOKUP(2018,[1]DEMANDS!$H$2:$CL$25,MATCH($E37,[1]DEMANDS!$F$2:$F$25,0),FALSE)</f>
        <v>0.3135901348759621</v>
      </c>
      <c r="K37" s="17">
        <f>HLOOKUP(REG_TRA_DEMANDS!K$3,'BY-Demands'!$J$5:$AK$14,MATCH($E37,'BY-Demands'!$I$5:$I$14,0),FALSE)*HLOOKUP(REG_TRA_DEMANDS!$F37,[1]DEMANDS!$H$2:$CL$25,MATCH($E37,[1]DEMANDS!$F$2:$F$25,0),FALSE)/HLOOKUP(2018,[1]DEMANDS!$H$2:$CL$25,MATCH($E37,[1]DEMANDS!$F$2:$F$25,0),FALSE)</f>
        <v>0.22335515894815736</v>
      </c>
      <c r="L37" s="17">
        <f>HLOOKUP(REG_TRA_DEMANDS!L$3,'BY-Demands'!$J$5:$AK$14,MATCH($E37,'BY-Demands'!$I$5:$I$14,0),FALSE)*HLOOKUP(REG_TRA_DEMANDS!$F37,[1]DEMANDS!$H$2:$CL$25,MATCH($E37,[1]DEMANDS!$F$2:$F$25,0),FALSE)/HLOOKUP(2018,[1]DEMANDS!$H$2:$CL$25,MATCH($E37,[1]DEMANDS!$F$2:$F$25,0),FALSE)</f>
        <v>0.10778652622510916</v>
      </c>
      <c r="M37" s="17">
        <f>HLOOKUP(REG_TRA_DEMANDS!M$3,'BY-Demands'!$J$5:$AK$14,MATCH($E37,'BY-Demands'!$I$5:$I$14,0),FALSE)*HLOOKUP(REG_TRA_DEMANDS!$F37,[1]DEMANDS!$H$2:$CL$25,MATCH($E37,[1]DEMANDS!$F$2:$F$25,0),FALSE)/HLOOKUP(2018,[1]DEMANDS!$H$2:$CL$25,MATCH($E37,[1]DEMANDS!$F$2:$F$25,0),FALSE)</f>
        <v>0.2824588239748011</v>
      </c>
      <c r="N37" s="17">
        <f>HLOOKUP(REG_TRA_DEMANDS!N$3,'BY-Demands'!$J$5:$AK$14,MATCH($E37,'BY-Demands'!$I$5:$I$14,0),FALSE)*HLOOKUP(REG_TRA_DEMANDS!$F37,[1]DEMANDS!$H$2:$CL$25,MATCH($E37,[1]DEMANDS!$F$2:$F$25,0),FALSE)/HLOOKUP(2018,[1]DEMANDS!$H$2:$CL$25,MATCH($E37,[1]DEMANDS!$F$2:$F$25,0),FALSE)</f>
        <v>0.43704621254646414</v>
      </c>
      <c r="O37" s="17">
        <f>HLOOKUP(REG_TRA_DEMANDS!O$3,'BY-Demands'!$J$5:$AK$14,MATCH($E37,'BY-Demands'!$I$5:$I$14,0),FALSE)*HLOOKUP(REG_TRA_DEMANDS!$F37,[1]DEMANDS!$H$2:$CL$25,MATCH($E37,[1]DEMANDS!$F$2:$F$25,0),FALSE)/HLOOKUP(2018,[1]DEMANDS!$H$2:$CL$25,MATCH($E37,[1]DEMANDS!$F$2:$F$25,0),FALSE)</f>
        <v>0.20559159765702764</v>
      </c>
      <c r="P37" s="17">
        <f>HLOOKUP(REG_TRA_DEMANDS!P$3,'BY-Demands'!$J$5:$AK$14,MATCH($E37,'BY-Demands'!$I$5:$I$14,0),FALSE)*HLOOKUP(REG_TRA_DEMANDS!$F37,[1]DEMANDS!$H$2:$CL$25,MATCH($E37,[1]DEMANDS!$F$2:$F$25,0),FALSE)/HLOOKUP(2018,[1]DEMANDS!$H$2:$CL$25,MATCH($E37,[1]DEMANDS!$F$2:$F$25,0),FALSE)</f>
        <v>0.23409610092244049</v>
      </c>
      <c r="Q37" s="17">
        <f>HLOOKUP(REG_TRA_DEMANDS!Q$3,'BY-Demands'!$J$5:$AK$14,MATCH($E37,'BY-Demands'!$I$5:$I$14,0),FALSE)*HLOOKUP(REG_TRA_DEMANDS!$F37,[1]DEMANDS!$H$2:$CL$25,MATCH($E37,[1]DEMANDS!$F$2:$F$25,0),FALSE)/HLOOKUP(2018,[1]DEMANDS!$H$2:$CL$25,MATCH($E37,[1]DEMANDS!$F$2:$F$25,0),FALSE)</f>
        <v>0.47314719217489071</v>
      </c>
      <c r="R37" s="17">
        <f>HLOOKUP(REG_TRA_DEMANDS!R$3,'BY-Demands'!$J$5:$AK$14,MATCH($E37,'BY-Demands'!$I$5:$I$14,0),FALSE)*HLOOKUP(REG_TRA_DEMANDS!$F37,[1]DEMANDS!$H$2:$CL$25,MATCH($E37,[1]DEMANDS!$F$2:$F$25,0),FALSE)/HLOOKUP(2018,[1]DEMANDS!$H$2:$CL$25,MATCH($E37,[1]DEMANDS!$F$2:$F$25,0),FALSE)</f>
        <v>0.31213492756751032</v>
      </c>
      <c r="S37" s="17">
        <f>HLOOKUP(REG_TRA_DEMANDS!S$3,'BY-Demands'!$J$5:$AK$14,MATCH($E37,'BY-Demands'!$I$5:$I$14,0),FALSE)*HLOOKUP(REG_TRA_DEMANDS!$F37,[1]DEMANDS!$H$2:$CL$25,MATCH($E37,[1]DEMANDS!$F$2:$F$25,0),FALSE)/HLOOKUP(2018,[1]DEMANDS!$H$2:$CL$25,MATCH($E37,[1]DEMANDS!$F$2:$F$25,0),FALSE)</f>
        <v>0.30715715583422787</v>
      </c>
      <c r="T37" s="17">
        <f>HLOOKUP(REG_TRA_DEMANDS!T$3,'BY-Demands'!$J$5:$AK$14,MATCH($E37,'BY-Demands'!$I$5:$I$14,0),FALSE)*HLOOKUP(REG_TRA_DEMANDS!$F37,[1]DEMANDS!$H$2:$CL$25,MATCH($E37,[1]DEMANDS!$F$2:$F$25,0),FALSE)/HLOOKUP(2018,[1]DEMANDS!$H$2:$CL$25,MATCH($E37,[1]DEMANDS!$F$2:$F$25,0),FALSE)</f>
        <v>1.643458450750628</v>
      </c>
      <c r="U37" s="17">
        <f>HLOOKUP(REG_TRA_DEMANDS!U$3,'BY-Demands'!$J$5:$AK$14,MATCH($E37,'BY-Demands'!$I$5:$I$14,0),FALSE)*HLOOKUP(REG_TRA_DEMANDS!$F37,[1]DEMANDS!$H$2:$CL$25,MATCH($E37,[1]DEMANDS!$F$2:$F$25,0),FALSE)/HLOOKUP(2018,[1]DEMANDS!$H$2:$CL$25,MATCH($E37,[1]DEMANDS!$F$2:$F$25,0),FALSE)</f>
        <v>0.44716269403431846</v>
      </c>
      <c r="V37" s="17">
        <f>HLOOKUP(REG_TRA_DEMANDS!V$3,'BY-Demands'!$J$5:$AK$14,MATCH($E37,'BY-Demands'!$I$5:$I$14,0),FALSE)*HLOOKUP(REG_TRA_DEMANDS!$F37,[1]DEMANDS!$H$2:$CL$25,MATCH($E37,[1]DEMANDS!$F$2:$F$25,0),FALSE)/HLOOKUP(2018,[1]DEMANDS!$H$2:$CL$25,MATCH($E37,[1]DEMANDS!$F$2:$F$25,0),FALSE)</f>
        <v>0.50383886577623815</v>
      </c>
      <c r="W37" s="17">
        <f>HLOOKUP(REG_TRA_DEMANDS!W$3,'BY-Demands'!$J$5:$AK$14,MATCH($E37,'BY-Demands'!$I$5:$I$14,0),FALSE)*HLOOKUP(REG_TRA_DEMANDS!$F37,[1]DEMANDS!$H$2:$CL$25,MATCH($E37,[1]DEMANDS!$F$2:$F$25,0),FALSE)/HLOOKUP(2018,[1]DEMANDS!$H$2:$CL$25,MATCH($E37,[1]DEMANDS!$F$2:$F$25,0),FALSE)</f>
        <v>0.41246493081645397</v>
      </c>
      <c r="X37" s="17">
        <f>HLOOKUP(REG_TRA_DEMANDS!X$3,'BY-Demands'!$J$5:$AK$14,MATCH($E37,'BY-Demands'!$I$5:$I$14,0),FALSE)*HLOOKUP(REG_TRA_DEMANDS!$F37,[1]DEMANDS!$H$2:$CL$25,MATCH($E37,[1]DEMANDS!$F$2:$F$25,0),FALSE)/HLOOKUP(2018,[1]DEMANDS!$H$2:$CL$25,MATCH($E37,[1]DEMANDS!$F$2:$F$25,0),FALSE)</f>
        <v>0.38312416759737483</v>
      </c>
      <c r="Y37" s="17">
        <f>HLOOKUP(REG_TRA_DEMANDS!Y$3,'BY-Demands'!$J$5:$AK$14,MATCH($E37,'BY-Demands'!$I$5:$I$14,0),FALSE)*HLOOKUP(REG_TRA_DEMANDS!$F37,[1]DEMANDS!$H$2:$CL$25,MATCH($E37,[1]DEMANDS!$F$2:$F$25,0),FALSE)/HLOOKUP(2018,[1]DEMANDS!$H$2:$CL$25,MATCH($E37,[1]DEMANDS!$F$2:$F$25,0),FALSE)</f>
        <v>0.61177286314532875</v>
      </c>
      <c r="Z37" s="17">
        <f>HLOOKUP(REG_TRA_DEMANDS!Z$3,'BY-Demands'!$J$5:$AK$14,MATCH($E37,'BY-Demands'!$I$5:$I$14,0),FALSE)*HLOOKUP(REG_TRA_DEMANDS!$F37,[1]DEMANDS!$H$2:$CL$25,MATCH($E37,[1]DEMANDS!$F$2:$F$25,0),FALSE)/HLOOKUP(2018,[1]DEMANDS!$H$2:$CL$25,MATCH($E37,[1]DEMANDS!$F$2:$F$25,0),FALSE)</f>
        <v>8.1588596696128737E-2</v>
      </c>
      <c r="AA37" s="17">
        <f>HLOOKUP(REG_TRA_DEMANDS!AA$3,'BY-Demands'!$J$5:$AK$14,MATCH($E37,'BY-Demands'!$I$5:$I$14,0),FALSE)*HLOOKUP(REG_TRA_DEMANDS!$F37,[1]DEMANDS!$H$2:$CL$25,MATCH($E37,[1]DEMANDS!$F$2:$F$25,0),FALSE)/HLOOKUP(2018,[1]DEMANDS!$H$2:$CL$25,MATCH($E37,[1]DEMANDS!$F$2:$F$25,0),FALSE)</f>
        <v>0.34456408847334713</v>
      </c>
      <c r="AB37" s="17">
        <f>HLOOKUP(REG_TRA_DEMANDS!AB$3,'BY-Demands'!$J$5:$AK$14,MATCH($E37,'BY-Demands'!$I$5:$I$14,0),FALSE)*HLOOKUP(REG_TRA_DEMANDS!$F37,[1]DEMANDS!$H$2:$CL$25,MATCH($E37,[1]DEMANDS!$F$2:$F$25,0),FALSE)/HLOOKUP(2018,[1]DEMANDS!$H$2:$CL$25,MATCH($E37,[1]DEMANDS!$F$2:$F$25,0),FALSE)</f>
        <v>0.15301315083761008</v>
      </c>
      <c r="AC37" s="17">
        <f>HLOOKUP(REG_TRA_DEMANDS!AC$3,'BY-Demands'!$J$5:$AK$14,MATCH($E37,'BY-Demands'!$I$5:$I$14,0),FALSE)*HLOOKUP(REG_TRA_DEMANDS!$F37,[1]DEMANDS!$H$2:$CL$25,MATCH($E37,[1]DEMANDS!$F$2:$F$25,0),FALSE)/HLOOKUP(2018,[1]DEMANDS!$H$2:$CL$25,MATCH($E37,[1]DEMANDS!$F$2:$F$25,0),FALSE)</f>
        <v>0.16686146187994025</v>
      </c>
      <c r="AD37" s="17">
        <f>HLOOKUP(REG_TRA_DEMANDS!AD$3,'BY-Demands'!$J$5:$AK$14,MATCH($E37,'BY-Demands'!$I$5:$I$14,0),FALSE)*HLOOKUP(REG_TRA_DEMANDS!$F37,[1]DEMANDS!$H$2:$CL$25,MATCH($E37,[1]DEMANDS!$F$2:$F$25,0),FALSE)/HLOOKUP(2018,[1]DEMANDS!$H$2:$CL$25,MATCH($E37,[1]DEMANDS!$F$2:$F$25,0),FALSE)</f>
        <v>0.1939549663563945</v>
      </c>
      <c r="AE37" s="17">
        <f>HLOOKUP(REG_TRA_DEMANDS!AE$3,'BY-Demands'!$J$5:$AK$14,MATCH($E37,'BY-Demands'!$I$5:$I$14,0),FALSE)*HLOOKUP(REG_TRA_DEMANDS!$F37,[1]DEMANDS!$H$2:$CL$25,MATCH($E37,[1]DEMANDS!$F$2:$F$25,0),FALSE)/HLOOKUP(2018,[1]DEMANDS!$H$2:$CL$25,MATCH($E37,[1]DEMANDS!$F$2:$F$25,0),FALSE)</f>
        <v>0.40532554878448751</v>
      </c>
      <c r="AF37" s="17">
        <f>HLOOKUP(REG_TRA_DEMANDS!AF$3,'BY-Demands'!$J$5:$AK$14,MATCH($E37,'BY-Demands'!$I$5:$I$14,0),FALSE)*HLOOKUP(REG_TRA_DEMANDS!$F37,[1]DEMANDS!$H$2:$CL$25,MATCH($E37,[1]DEMANDS!$F$2:$F$25,0),FALSE)/HLOOKUP(2018,[1]DEMANDS!$H$2:$CL$25,MATCH($E37,[1]DEMANDS!$F$2:$F$25,0),FALSE)</f>
        <v>0.15629751581539669</v>
      </c>
    </row>
    <row r="38" spans="4:32" x14ac:dyDescent="0.2">
      <c r="D38" s="4" t="s">
        <v>85</v>
      </c>
      <c r="E38" s="4" t="str">
        <f>[1]DEMANDS!$F$20</f>
        <v>TRAF</v>
      </c>
      <c r="F38" s="4">
        <v>2025</v>
      </c>
      <c r="G38" s="15">
        <f>HLOOKUP(REG_TRA_DEMANDS!G$3,'BY-Demands'!$J$5:$AK$14,MATCH($E38,'BY-Demands'!$I$5:$I$14,0),FALSE)*HLOOKUP(REG_TRA_DEMANDS!$F38,[1]DEMANDS!$H$2:$CL$25,MATCH($E38,[1]DEMANDS!$F$2:$F$25,0),FALSE)/HLOOKUP(2018,[1]DEMANDS!$H$2:$CL$25,MATCH($E38,[1]DEMANDS!$F$2:$F$25,0),FALSE)</f>
        <v>0.24717940281716996</v>
      </c>
      <c r="H38" s="15">
        <f>HLOOKUP(REG_TRA_DEMANDS!H$3,'BY-Demands'!$J$5:$AK$14,MATCH($E38,'BY-Demands'!$I$5:$I$14,0),FALSE)*HLOOKUP(REG_TRA_DEMANDS!$F38,[1]DEMANDS!$H$2:$CL$25,MATCH($E38,[1]DEMANDS!$F$2:$F$25,0),FALSE)/HLOOKUP(2018,[1]DEMANDS!$H$2:$CL$25,MATCH($E38,[1]DEMANDS!$F$2:$F$25,0),FALSE)</f>
        <v>3.6918216593759139</v>
      </c>
      <c r="I38" s="15">
        <f>HLOOKUP(REG_TRA_DEMANDS!I$3,'BY-Demands'!$J$5:$AK$14,MATCH($E38,'BY-Demands'!$I$5:$I$14,0),FALSE)*HLOOKUP(REG_TRA_DEMANDS!$F38,[1]DEMANDS!$H$2:$CL$25,MATCH($E38,[1]DEMANDS!$F$2:$F$25,0),FALSE)/HLOOKUP(2018,[1]DEMANDS!$H$2:$CL$25,MATCH($E38,[1]DEMANDS!$F$2:$F$25,0),FALSE)</f>
        <v>0.66994500548692359</v>
      </c>
      <c r="J38" s="15">
        <f>HLOOKUP(REG_TRA_DEMANDS!J$3,'BY-Demands'!$J$5:$AK$14,MATCH($E38,'BY-Demands'!$I$5:$I$14,0),FALSE)*HLOOKUP(REG_TRA_DEMANDS!$F38,[1]DEMANDS!$H$2:$CL$25,MATCH($E38,[1]DEMANDS!$F$2:$F$25,0),FALSE)/HLOOKUP(2018,[1]DEMANDS!$H$2:$CL$25,MATCH($E38,[1]DEMANDS!$F$2:$F$25,0),FALSE)</f>
        <v>0.43083163248003559</v>
      </c>
      <c r="K38" s="15">
        <f>HLOOKUP(REG_TRA_DEMANDS!K$3,'BY-Demands'!$J$5:$AK$14,MATCH($E38,'BY-Demands'!$I$5:$I$14,0),FALSE)*HLOOKUP(REG_TRA_DEMANDS!$F38,[1]DEMANDS!$H$2:$CL$25,MATCH($E38,[1]DEMANDS!$F$2:$F$25,0),FALSE)/HLOOKUP(2018,[1]DEMANDS!$H$2:$CL$25,MATCH($E38,[1]DEMANDS!$F$2:$F$25,0),FALSE)</f>
        <v>0.30686063447287587</v>
      </c>
      <c r="L38" s="15">
        <f>HLOOKUP(REG_TRA_DEMANDS!L$3,'BY-Demands'!$J$5:$AK$14,MATCH($E38,'BY-Demands'!$I$5:$I$14,0),FALSE)*HLOOKUP(REG_TRA_DEMANDS!$F38,[1]DEMANDS!$H$2:$CL$25,MATCH($E38,[1]DEMANDS!$F$2:$F$25,0),FALSE)/HLOOKUP(2018,[1]DEMANDS!$H$2:$CL$25,MATCH($E38,[1]DEMANDS!$F$2:$F$25,0),FALSE)</f>
        <v>0.14808452144479622</v>
      </c>
      <c r="M38" s="15">
        <f>HLOOKUP(REG_TRA_DEMANDS!M$3,'BY-Demands'!$J$5:$AK$14,MATCH($E38,'BY-Demands'!$I$5:$I$14,0),FALSE)*HLOOKUP(REG_TRA_DEMANDS!$F38,[1]DEMANDS!$H$2:$CL$25,MATCH($E38,[1]DEMANDS!$F$2:$F$25,0),FALSE)/HLOOKUP(2018,[1]DEMANDS!$H$2:$CL$25,MATCH($E38,[1]DEMANDS!$F$2:$F$25,0),FALSE)</f>
        <v>0.38806130266052169</v>
      </c>
      <c r="N38" s="15">
        <f>HLOOKUP(REG_TRA_DEMANDS!N$3,'BY-Demands'!$J$5:$AK$14,MATCH($E38,'BY-Demands'!$I$5:$I$14,0),FALSE)*HLOOKUP(REG_TRA_DEMANDS!$F38,[1]DEMANDS!$H$2:$CL$25,MATCH($E38,[1]DEMANDS!$F$2:$F$25,0),FALSE)/HLOOKUP(2018,[1]DEMANDS!$H$2:$CL$25,MATCH($E38,[1]DEMANDS!$F$2:$F$25,0),FALSE)</f>
        <v>0.60044405827717617</v>
      </c>
      <c r="O38" s="15">
        <f>HLOOKUP(REG_TRA_DEMANDS!O$3,'BY-Demands'!$J$5:$AK$14,MATCH($E38,'BY-Demands'!$I$5:$I$14,0),FALSE)*HLOOKUP(REG_TRA_DEMANDS!$F38,[1]DEMANDS!$H$2:$CL$25,MATCH($E38,[1]DEMANDS!$F$2:$F$25,0),FALSE)/HLOOKUP(2018,[1]DEMANDS!$H$2:$CL$25,MATCH($E38,[1]DEMANDS!$F$2:$F$25,0),FALSE)</f>
        <v>0.28245583579276529</v>
      </c>
      <c r="P38" s="15">
        <f>HLOOKUP(REG_TRA_DEMANDS!P$3,'BY-Demands'!$J$5:$AK$14,MATCH($E38,'BY-Demands'!$I$5:$I$14,0),FALSE)*HLOOKUP(REG_TRA_DEMANDS!$F38,[1]DEMANDS!$H$2:$CL$25,MATCH($E38,[1]DEMANDS!$F$2:$F$25,0),FALSE)/HLOOKUP(2018,[1]DEMANDS!$H$2:$CL$25,MATCH($E38,[1]DEMANDS!$F$2:$F$25,0),FALSE)</f>
        <v>0.32161727714272298</v>
      </c>
      <c r="Q38" s="15">
        <f>HLOOKUP(REG_TRA_DEMANDS!Q$3,'BY-Demands'!$J$5:$AK$14,MATCH($E38,'BY-Demands'!$I$5:$I$14,0),FALSE)*HLOOKUP(REG_TRA_DEMANDS!$F38,[1]DEMANDS!$H$2:$CL$25,MATCH($E38,[1]DEMANDS!$F$2:$F$25,0),FALSE)/HLOOKUP(2018,[1]DEMANDS!$H$2:$CL$25,MATCH($E38,[1]DEMANDS!$F$2:$F$25,0),FALSE)</f>
        <v>0.65004205980103025</v>
      </c>
      <c r="R38" s="15">
        <f>HLOOKUP(REG_TRA_DEMANDS!R$3,'BY-Demands'!$J$5:$AK$14,MATCH($E38,'BY-Demands'!$I$5:$I$14,0),FALSE)*HLOOKUP(REG_TRA_DEMANDS!$F38,[1]DEMANDS!$H$2:$CL$25,MATCH($E38,[1]DEMANDS!$F$2:$F$25,0),FALSE)/HLOOKUP(2018,[1]DEMANDS!$H$2:$CL$25,MATCH($E38,[1]DEMANDS!$F$2:$F$25,0),FALSE)</f>
        <v>0.42883236888539111</v>
      </c>
      <c r="S38" s="15">
        <f>HLOOKUP(REG_TRA_DEMANDS!S$3,'BY-Demands'!$J$5:$AK$14,MATCH($E38,'BY-Demands'!$I$5:$I$14,0),FALSE)*HLOOKUP(REG_TRA_DEMANDS!$F38,[1]DEMANDS!$H$2:$CL$25,MATCH($E38,[1]DEMANDS!$F$2:$F$25,0),FALSE)/HLOOKUP(2018,[1]DEMANDS!$H$2:$CL$25,MATCH($E38,[1]DEMANDS!$F$2:$F$25,0),FALSE)</f>
        <v>0.4219935647157021</v>
      </c>
      <c r="T38" s="15">
        <f>HLOOKUP(REG_TRA_DEMANDS!T$3,'BY-Demands'!$J$5:$AK$14,MATCH($E38,'BY-Demands'!$I$5:$I$14,0),FALSE)*HLOOKUP(REG_TRA_DEMANDS!$F38,[1]DEMANDS!$H$2:$CL$25,MATCH($E38,[1]DEMANDS!$F$2:$F$25,0),FALSE)/HLOOKUP(2018,[1]DEMANDS!$H$2:$CL$25,MATCH($E38,[1]DEMANDS!$F$2:$F$25,0),FALSE)</f>
        <v>2.2578959237033009</v>
      </c>
      <c r="U38" s="15">
        <f>HLOOKUP(REG_TRA_DEMANDS!U$3,'BY-Demands'!$J$5:$AK$14,MATCH($E38,'BY-Demands'!$I$5:$I$14,0),FALSE)*HLOOKUP(REG_TRA_DEMANDS!$F38,[1]DEMANDS!$H$2:$CL$25,MATCH($E38,[1]DEMANDS!$F$2:$F$25,0),FALSE)/HLOOKUP(2018,[1]DEMANDS!$H$2:$CL$25,MATCH($E38,[1]DEMANDS!$F$2:$F$25,0),FALSE)</f>
        <v>0.6143427743069082</v>
      </c>
      <c r="V38" s="15">
        <f>HLOOKUP(REG_TRA_DEMANDS!V$3,'BY-Demands'!$J$5:$AK$14,MATCH($E38,'BY-Demands'!$I$5:$I$14,0),FALSE)*HLOOKUP(REG_TRA_DEMANDS!$F38,[1]DEMANDS!$H$2:$CL$25,MATCH($E38,[1]DEMANDS!$F$2:$F$25,0),FALSE)/HLOOKUP(2018,[1]DEMANDS!$H$2:$CL$25,MATCH($E38,[1]DEMANDS!$F$2:$F$25,0),FALSE)</f>
        <v>0.69220838574888921</v>
      </c>
      <c r="W38" s="15">
        <f>HLOOKUP(REG_TRA_DEMANDS!W$3,'BY-Demands'!$J$5:$AK$14,MATCH($E38,'BY-Demands'!$I$5:$I$14,0),FALSE)*HLOOKUP(REG_TRA_DEMANDS!$F38,[1]DEMANDS!$H$2:$CL$25,MATCH($E38,[1]DEMANDS!$F$2:$F$25,0),FALSE)/HLOOKUP(2018,[1]DEMANDS!$H$2:$CL$25,MATCH($E38,[1]DEMANDS!$F$2:$F$25,0),FALSE)</f>
        <v>0.56667260771677863</v>
      </c>
      <c r="X38" s="15">
        <f>HLOOKUP(REG_TRA_DEMANDS!X$3,'BY-Demands'!$J$5:$AK$14,MATCH($E38,'BY-Demands'!$I$5:$I$14,0),FALSE)*HLOOKUP(REG_TRA_DEMANDS!$F38,[1]DEMANDS!$H$2:$CL$25,MATCH($E38,[1]DEMANDS!$F$2:$F$25,0),FALSE)/HLOOKUP(2018,[1]DEMANDS!$H$2:$CL$25,MATCH($E38,[1]DEMANDS!$F$2:$F$25,0),FALSE)</f>
        <v>0.52636225509396406</v>
      </c>
      <c r="Y38" s="15">
        <f>HLOOKUP(REG_TRA_DEMANDS!Y$3,'BY-Demands'!$J$5:$AK$14,MATCH($E38,'BY-Demands'!$I$5:$I$14,0),FALSE)*HLOOKUP(REG_TRA_DEMANDS!$F38,[1]DEMANDS!$H$2:$CL$25,MATCH($E38,[1]DEMANDS!$F$2:$F$25,0),FALSE)/HLOOKUP(2018,[1]DEMANDS!$H$2:$CL$25,MATCH($E38,[1]DEMANDS!$F$2:$F$25,0),FALSE)</f>
        <v>0.84049551316447058</v>
      </c>
      <c r="Z38" s="15">
        <f>HLOOKUP(REG_TRA_DEMANDS!Z$3,'BY-Demands'!$J$5:$AK$14,MATCH($E38,'BY-Demands'!$I$5:$I$14,0),FALSE)*HLOOKUP(REG_TRA_DEMANDS!$F38,[1]DEMANDS!$H$2:$CL$25,MATCH($E38,[1]DEMANDS!$F$2:$F$25,0),FALSE)/HLOOKUP(2018,[1]DEMANDS!$H$2:$CL$25,MATCH($E38,[1]DEMANDS!$F$2:$F$25,0),FALSE)</f>
        <v>0.11209200927271526</v>
      </c>
      <c r="AA38" s="15">
        <f>HLOOKUP(REG_TRA_DEMANDS!AA$3,'BY-Demands'!$J$5:$AK$14,MATCH($E38,'BY-Demands'!$I$5:$I$14,0),FALSE)*HLOOKUP(REG_TRA_DEMANDS!$F38,[1]DEMANDS!$H$2:$CL$25,MATCH($E38,[1]DEMANDS!$F$2:$F$25,0),FALSE)/HLOOKUP(2018,[1]DEMANDS!$H$2:$CL$25,MATCH($E38,[1]DEMANDS!$F$2:$F$25,0),FALSE)</f>
        <v>0.47338577404447152</v>
      </c>
      <c r="AB38" s="15">
        <f>HLOOKUP(REG_TRA_DEMANDS!AB$3,'BY-Demands'!$J$5:$AK$14,MATCH($E38,'BY-Demands'!$I$5:$I$14,0),FALSE)*HLOOKUP(REG_TRA_DEMANDS!$F38,[1]DEMANDS!$H$2:$CL$25,MATCH($E38,[1]DEMANDS!$F$2:$F$25,0),FALSE)/HLOOKUP(2018,[1]DEMANDS!$H$2:$CL$25,MATCH($E38,[1]DEMANDS!$F$2:$F$25,0),FALSE)</f>
        <v>0.21021995986052533</v>
      </c>
      <c r="AC38" s="15">
        <f>HLOOKUP(REG_TRA_DEMANDS!AC$3,'BY-Demands'!$J$5:$AK$14,MATCH($E38,'BY-Demands'!$I$5:$I$14,0),FALSE)*HLOOKUP(REG_TRA_DEMANDS!$F38,[1]DEMANDS!$H$2:$CL$25,MATCH($E38,[1]DEMANDS!$F$2:$F$25,0),FALSE)/HLOOKUP(2018,[1]DEMANDS!$H$2:$CL$25,MATCH($E38,[1]DEMANDS!$F$2:$F$25,0),FALSE)</f>
        <v>0.229245719251261</v>
      </c>
      <c r="AD38" s="15">
        <f>HLOOKUP(REG_TRA_DEMANDS!AD$3,'BY-Demands'!$J$5:$AK$14,MATCH($E38,'BY-Demands'!$I$5:$I$14,0),FALSE)*HLOOKUP(REG_TRA_DEMANDS!$F38,[1]DEMANDS!$H$2:$CL$25,MATCH($E38,[1]DEMANDS!$F$2:$F$25,0),FALSE)/HLOOKUP(2018,[1]DEMANDS!$H$2:$CL$25,MATCH($E38,[1]DEMANDS!$F$2:$F$25,0),FALSE)</f>
        <v>0.26646863370235813</v>
      </c>
      <c r="AE38" s="15">
        <f>HLOOKUP(REG_TRA_DEMANDS!AE$3,'BY-Demands'!$J$5:$AK$14,MATCH($E38,'BY-Demands'!$I$5:$I$14,0),FALSE)*HLOOKUP(REG_TRA_DEMANDS!$F38,[1]DEMANDS!$H$2:$CL$25,MATCH($E38,[1]DEMANDS!$F$2:$F$25,0),FALSE)/HLOOKUP(2018,[1]DEMANDS!$H$2:$CL$25,MATCH($E38,[1]DEMANDS!$F$2:$F$25,0),FALSE)</f>
        <v>0.5568640350812033</v>
      </c>
      <c r="AF38" s="15">
        <f>HLOOKUP(REG_TRA_DEMANDS!AF$3,'BY-Demands'!$J$5:$AK$14,MATCH($E38,'BY-Demands'!$I$5:$I$14,0),FALSE)*HLOOKUP(REG_TRA_DEMANDS!$F38,[1]DEMANDS!$H$2:$CL$25,MATCH($E38,[1]DEMANDS!$F$2:$F$25,0),FALSE)/HLOOKUP(2018,[1]DEMANDS!$H$2:$CL$25,MATCH($E38,[1]DEMANDS!$F$2:$F$25,0),FALSE)</f>
        <v>0.2147322457001285</v>
      </c>
    </row>
    <row r="39" spans="4:32" x14ac:dyDescent="0.2">
      <c r="D39" s="4" t="s">
        <v>85</v>
      </c>
      <c r="E39" s="4" t="str">
        <f>[1]DEMANDS!$F$20</f>
        <v>TRAF</v>
      </c>
      <c r="F39" s="4">
        <v>2030</v>
      </c>
      <c r="G39" s="15">
        <f>HLOOKUP(REG_TRA_DEMANDS!G$3,'BY-Demands'!$J$5:$AK$14,MATCH($E39,'BY-Demands'!$I$5:$I$14,0),FALSE)*HLOOKUP(REG_TRA_DEMANDS!$F39,[1]DEMANDS!$H$2:$CL$25,MATCH($E39,[1]DEMANDS!$F$2:$F$25,0),FALSE)/HLOOKUP(2018,[1]DEMANDS!$H$2:$CL$25,MATCH($E39,[1]DEMANDS!$F$2:$F$25,0),FALSE)</f>
        <v>0.27465234427286017</v>
      </c>
      <c r="H39" s="15">
        <f>HLOOKUP(REG_TRA_DEMANDS!H$3,'BY-Demands'!$J$5:$AK$14,MATCH($E39,'BY-Demands'!$I$5:$I$14,0),FALSE)*HLOOKUP(REG_TRA_DEMANDS!$F39,[1]DEMANDS!$H$2:$CL$25,MATCH($E39,[1]DEMANDS!$F$2:$F$25,0),FALSE)/HLOOKUP(2018,[1]DEMANDS!$H$2:$CL$25,MATCH($E39,[1]DEMANDS!$F$2:$F$25,0),FALSE)</f>
        <v>4.1021519666624968</v>
      </c>
      <c r="I39" s="15">
        <f>HLOOKUP(REG_TRA_DEMANDS!I$3,'BY-Demands'!$J$5:$AK$14,MATCH($E39,'BY-Demands'!$I$5:$I$14,0),FALSE)*HLOOKUP(REG_TRA_DEMANDS!$F39,[1]DEMANDS!$H$2:$CL$25,MATCH($E39,[1]DEMANDS!$F$2:$F$25,0),FALSE)/HLOOKUP(2018,[1]DEMANDS!$H$2:$CL$25,MATCH($E39,[1]DEMANDS!$F$2:$F$25,0),FALSE)</f>
        <v>0.74440654922601956</v>
      </c>
      <c r="J39" s="15">
        <f>HLOOKUP(REG_TRA_DEMANDS!J$3,'BY-Demands'!$J$5:$AK$14,MATCH($E39,'BY-Demands'!$I$5:$I$14,0),FALSE)*HLOOKUP(REG_TRA_DEMANDS!$F39,[1]DEMANDS!$H$2:$CL$25,MATCH($E39,[1]DEMANDS!$F$2:$F$25,0),FALSE)/HLOOKUP(2018,[1]DEMANDS!$H$2:$CL$25,MATCH($E39,[1]DEMANDS!$F$2:$F$25,0),FALSE)</f>
        <v>0.47871673974011858</v>
      </c>
      <c r="K39" s="15">
        <f>HLOOKUP(REG_TRA_DEMANDS!K$3,'BY-Demands'!$J$5:$AK$14,MATCH($E39,'BY-Demands'!$I$5:$I$14,0),FALSE)*HLOOKUP(REG_TRA_DEMANDS!$F39,[1]DEMANDS!$H$2:$CL$25,MATCH($E39,[1]DEMANDS!$F$2:$F$25,0),FALSE)/HLOOKUP(2018,[1]DEMANDS!$H$2:$CL$25,MATCH($E39,[1]DEMANDS!$F$2:$F$25,0),FALSE)</f>
        <v>0.34096689150661796</v>
      </c>
      <c r="L39" s="15">
        <f>HLOOKUP(REG_TRA_DEMANDS!L$3,'BY-Demands'!$J$5:$AK$14,MATCH($E39,'BY-Demands'!$I$5:$I$14,0),FALSE)*HLOOKUP(REG_TRA_DEMANDS!$F39,[1]DEMANDS!$H$2:$CL$25,MATCH($E39,[1]DEMANDS!$F$2:$F$25,0),FALSE)/HLOOKUP(2018,[1]DEMANDS!$H$2:$CL$25,MATCH($E39,[1]DEMANDS!$F$2:$F$25,0),FALSE)</f>
        <v>0.1645434874499693</v>
      </c>
      <c r="M39" s="15">
        <f>HLOOKUP(REG_TRA_DEMANDS!M$3,'BY-Demands'!$J$5:$AK$14,MATCH($E39,'BY-Demands'!$I$5:$I$14,0),FALSE)*HLOOKUP(REG_TRA_DEMANDS!$F39,[1]DEMANDS!$H$2:$CL$25,MATCH($E39,[1]DEMANDS!$F$2:$F$25,0),FALSE)/HLOOKUP(2018,[1]DEMANDS!$H$2:$CL$25,MATCH($E39,[1]DEMANDS!$F$2:$F$25,0),FALSE)</f>
        <v>0.4311926693023333</v>
      </c>
      <c r="N39" s="15">
        <f>HLOOKUP(REG_TRA_DEMANDS!N$3,'BY-Demands'!$J$5:$AK$14,MATCH($E39,'BY-Demands'!$I$5:$I$14,0),FALSE)*HLOOKUP(REG_TRA_DEMANDS!$F39,[1]DEMANDS!$H$2:$CL$25,MATCH($E39,[1]DEMANDS!$F$2:$F$25,0),FALSE)/HLOOKUP(2018,[1]DEMANDS!$H$2:$CL$25,MATCH($E39,[1]DEMANDS!$F$2:$F$25,0),FALSE)</f>
        <v>0.66718086673474575</v>
      </c>
      <c r="O39" s="15">
        <f>HLOOKUP(REG_TRA_DEMANDS!O$3,'BY-Demands'!$J$5:$AK$14,MATCH($E39,'BY-Demands'!$I$5:$I$14,0),FALSE)*HLOOKUP(REG_TRA_DEMANDS!$F39,[1]DEMANDS!$H$2:$CL$25,MATCH($E39,[1]DEMANDS!$F$2:$F$25,0),FALSE)/HLOOKUP(2018,[1]DEMANDS!$H$2:$CL$25,MATCH($E39,[1]DEMANDS!$F$2:$F$25,0),FALSE)</f>
        <v>0.313849603040809</v>
      </c>
      <c r="P39" s="15">
        <f>HLOOKUP(REG_TRA_DEMANDS!P$3,'BY-Demands'!$J$5:$AK$14,MATCH($E39,'BY-Demands'!$I$5:$I$14,0),FALSE)*HLOOKUP(REG_TRA_DEMANDS!$F39,[1]DEMANDS!$H$2:$CL$25,MATCH($E39,[1]DEMANDS!$F$2:$F$25,0),FALSE)/HLOOKUP(2018,[1]DEMANDS!$H$2:$CL$25,MATCH($E39,[1]DEMANDS!$F$2:$F$25,0),FALSE)</f>
        <v>0.3573636723737853</v>
      </c>
      <c r="Q39" s="15">
        <f>HLOOKUP(REG_TRA_DEMANDS!Q$3,'BY-Demands'!$J$5:$AK$14,MATCH($E39,'BY-Demands'!$I$5:$I$14,0),FALSE)*HLOOKUP(REG_TRA_DEMANDS!$F39,[1]DEMANDS!$H$2:$CL$25,MATCH($E39,[1]DEMANDS!$F$2:$F$25,0),FALSE)/HLOOKUP(2018,[1]DEMANDS!$H$2:$CL$25,MATCH($E39,[1]DEMANDS!$F$2:$F$25,0),FALSE)</f>
        <v>0.72229147560635665</v>
      </c>
      <c r="R39" s="15">
        <f>HLOOKUP(REG_TRA_DEMANDS!R$3,'BY-Demands'!$J$5:$AK$14,MATCH($E39,'BY-Demands'!$I$5:$I$14,0),FALSE)*HLOOKUP(REG_TRA_DEMANDS!$F39,[1]DEMANDS!$H$2:$CL$25,MATCH($E39,[1]DEMANDS!$F$2:$F$25,0),FALSE)/HLOOKUP(2018,[1]DEMANDS!$H$2:$CL$25,MATCH($E39,[1]DEMANDS!$F$2:$F$25,0),FALSE)</f>
        <v>0.47649526648292073</v>
      </c>
      <c r="S39" s="15">
        <f>HLOOKUP(REG_TRA_DEMANDS!S$3,'BY-Demands'!$J$5:$AK$14,MATCH($E39,'BY-Demands'!$I$5:$I$14,0),FALSE)*HLOOKUP(REG_TRA_DEMANDS!$F39,[1]DEMANDS!$H$2:$CL$25,MATCH($E39,[1]DEMANDS!$F$2:$F$25,0),FALSE)/HLOOKUP(2018,[1]DEMANDS!$H$2:$CL$25,MATCH($E39,[1]DEMANDS!$F$2:$F$25,0),FALSE)</f>
        <v>0.46889635825747522</v>
      </c>
      <c r="T39" s="15">
        <f>HLOOKUP(REG_TRA_DEMANDS!T$3,'BY-Demands'!$J$5:$AK$14,MATCH($E39,'BY-Demands'!$I$5:$I$14,0),FALSE)*HLOOKUP(REG_TRA_DEMANDS!$F39,[1]DEMANDS!$H$2:$CL$25,MATCH($E39,[1]DEMANDS!$F$2:$F$25,0),FALSE)/HLOOKUP(2018,[1]DEMANDS!$H$2:$CL$25,MATCH($E39,[1]DEMANDS!$F$2:$F$25,0),FALSE)</f>
        <v>2.5088514718515604</v>
      </c>
      <c r="U39" s="15">
        <f>HLOOKUP(REG_TRA_DEMANDS!U$3,'BY-Demands'!$J$5:$AK$14,MATCH($E39,'BY-Demands'!$I$5:$I$14,0),FALSE)*HLOOKUP(REG_TRA_DEMANDS!$F39,[1]DEMANDS!$H$2:$CL$25,MATCH($E39,[1]DEMANDS!$F$2:$F$25,0),FALSE)/HLOOKUP(2018,[1]DEMANDS!$H$2:$CL$25,MATCH($E39,[1]DEMANDS!$F$2:$F$25,0),FALSE)</f>
        <v>0.68262436605726895</v>
      </c>
      <c r="V39" s="15">
        <f>HLOOKUP(REG_TRA_DEMANDS!V$3,'BY-Demands'!$J$5:$AK$14,MATCH($E39,'BY-Demands'!$I$5:$I$14,0),FALSE)*HLOOKUP(REG_TRA_DEMANDS!$F39,[1]DEMANDS!$H$2:$CL$25,MATCH($E39,[1]DEMANDS!$F$2:$F$25,0),FALSE)/HLOOKUP(2018,[1]DEMANDS!$H$2:$CL$25,MATCH($E39,[1]DEMANDS!$F$2:$F$25,0),FALSE)</f>
        <v>0.76914440970588238</v>
      </c>
      <c r="W39" s="15">
        <f>HLOOKUP(REG_TRA_DEMANDS!W$3,'BY-Demands'!$J$5:$AK$14,MATCH($E39,'BY-Demands'!$I$5:$I$14,0),FALSE)*HLOOKUP(REG_TRA_DEMANDS!$F39,[1]DEMANDS!$H$2:$CL$25,MATCH($E39,[1]DEMANDS!$F$2:$F$25,0),FALSE)/HLOOKUP(2018,[1]DEMANDS!$H$2:$CL$25,MATCH($E39,[1]DEMANDS!$F$2:$F$25,0),FALSE)</f>
        <v>0.62965586278945795</v>
      </c>
      <c r="X39" s="15">
        <f>HLOOKUP(REG_TRA_DEMANDS!X$3,'BY-Demands'!$J$5:$AK$14,MATCH($E39,'BY-Demands'!$I$5:$I$14,0),FALSE)*HLOOKUP(REG_TRA_DEMANDS!$F39,[1]DEMANDS!$H$2:$CL$25,MATCH($E39,[1]DEMANDS!$F$2:$F$25,0),FALSE)/HLOOKUP(2018,[1]DEMANDS!$H$2:$CL$25,MATCH($E39,[1]DEMANDS!$F$2:$F$25,0),FALSE)</f>
        <v>0.58486518557226785</v>
      </c>
      <c r="Y39" s="15">
        <f>HLOOKUP(REG_TRA_DEMANDS!Y$3,'BY-Demands'!$J$5:$AK$14,MATCH($E39,'BY-Demands'!$I$5:$I$14,0),FALSE)*HLOOKUP(REG_TRA_DEMANDS!$F39,[1]DEMANDS!$H$2:$CL$25,MATCH($E39,[1]DEMANDS!$F$2:$F$25,0),FALSE)/HLOOKUP(2018,[1]DEMANDS!$H$2:$CL$25,MATCH($E39,[1]DEMANDS!$F$2:$F$25,0),FALSE)</f>
        <v>0.93391302192031667</v>
      </c>
      <c r="Z39" s="15">
        <f>HLOOKUP(REG_TRA_DEMANDS!Z$3,'BY-Demands'!$J$5:$AK$14,MATCH($E39,'BY-Demands'!$I$5:$I$14,0),FALSE)*HLOOKUP(REG_TRA_DEMANDS!$F39,[1]DEMANDS!$H$2:$CL$25,MATCH($E39,[1]DEMANDS!$F$2:$F$25,0),FALSE)/HLOOKUP(2018,[1]DEMANDS!$H$2:$CL$25,MATCH($E39,[1]DEMANDS!$F$2:$F$25,0),FALSE)</f>
        <v>0.12455056032228547</v>
      </c>
      <c r="AA39" s="15">
        <f>HLOOKUP(REG_TRA_DEMANDS!AA$3,'BY-Demands'!$J$5:$AK$14,MATCH($E39,'BY-Demands'!$I$5:$I$14,0),FALSE)*HLOOKUP(REG_TRA_DEMANDS!$F39,[1]DEMANDS!$H$2:$CL$25,MATCH($E39,[1]DEMANDS!$F$2:$F$25,0),FALSE)/HLOOKUP(2018,[1]DEMANDS!$H$2:$CL$25,MATCH($E39,[1]DEMANDS!$F$2:$F$25,0),FALSE)</f>
        <v>0.52600059351589779</v>
      </c>
      <c r="AB39" s="15">
        <f>HLOOKUP(REG_TRA_DEMANDS!AB$3,'BY-Demands'!$J$5:$AK$14,MATCH($E39,'BY-Demands'!$I$5:$I$14,0),FALSE)*HLOOKUP(REG_TRA_DEMANDS!$F39,[1]DEMANDS!$H$2:$CL$25,MATCH($E39,[1]DEMANDS!$F$2:$F$25,0),FALSE)/HLOOKUP(2018,[1]DEMANDS!$H$2:$CL$25,MATCH($E39,[1]DEMANDS!$F$2:$F$25,0),FALSE)</f>
        <v>0.23358501610810267</v>
      </c>
      <c r="AC39" s="15">
        <f>HLOOKUP(REG_TRA_DEMANDS!AC$3,'BY-Demands'!$J$5:$AK$14,MATCH($E39,'BY-Demands'!$I$5:$I$14,0),FALSE)*HLOOKUP(REG_TRA_DEMANDS!$F39,[1]DEMANDS!$H$2:$CL$25,MATCH($E39,[1]DEMANDS!$F$2:$F$25,0),FALSE)/HLOOKUP(2018,[1]DEMANDS!$H$2:$CL$25,MATCH($E39,[1]DEMANDS!$F$2:$F$25,0),FALSE)</f>
        <v>0.25472540789916959</v>
      </c>
      <c r="AD39" s="15">
        <f>HLOOKUP(REG_TRA_DEMANDS!AD$3,'BY-Demands'!$J$5:$AK$14,MATCH($E39,'BY-Demands'!$I$5:$I$14,0),FALSE)*HLOOKUP(REG_TRA_DEMANDS!$F39,[1]DEMANDS!$H$2:$CL$25,MATCH($E39,[1]DEMANDS!$F$2:$F$25,0),FALSE)/HLOOKUP(2018,[1]DEMANDS!$H$2:$CL$25,MATCH($E39,[1]DEMANDS!$F$2:$F$25,0),FALSE)</f>
        <v>0.29608549129666778</v>
      </c>
      <c r="AE39" s="15">
        <f>HLOOKUP(REG_TRA_DEMANDS!AE$3,'BY-Demands'!$J$5:$AK$14,MATCH($E39,'BY-Demands'!$I$5:$I$14,0),FALSE)*HLOOKUP(REG_TRA_DEMANDS!$F39,[1]DEMANDS!$H$2:$CL$25,MATCH($E39,[1]DEMANDS!$F$2:$F$25,0),FALSE)/HLOOKUP(2018,[1]DEMANDS!$H$2:$CL$25,MATCH($E39,[1]DEMANDS!$F$2:$F$25,0),FALSE)</f>
        <v>0.61875710893849889</v>
      </c>
      <c r="AF39" s="15">
        <f>HLOOKUP(REG_TRA_DEMANDS!AF$3,'BY-Demands'!$J$5:$AK$14,MATCH($E39,'BY-Demands'!$I$5:$I$14,0),FALSE)*HLOOKUP(REG_TRA_DEMANDS!$F39,[1]DEMANDS!$H$2:$CL$25,MATCH($E39,[1]DEMANDS!$F$2:$F$25,0),FALSE)/HLOOKUP(2018,[1]DEMANDS!$H$2:$CL$25,MATCH($E39,[1]DEMANDS!$F$2:$F$25,0),FALSE)</f>
        <v>0.23859882336611649</v>
      </c>
    </row>
    <row r="40" spans="4:32" x14ac:dyDescent="0.2">
      <c r="D40" s="4" t="s">
        <v>85</v>
      </c>
      <c r="E40" s="4" t="str">
        <f>[1]DEMANDS!$F$20</f>
        <v>TRAF</v>
      </c>
      <c r="F40" s="4">
        <v>2035</v>
      </c>
      <c r="G40" s="15">
        <f>HLOOKUP(REG_TRA_DEMANDS!G$3,'BY-Demands'!$J$5:$AK$14,MATCH($E40,'BY-Demands'!$I$5:$I$14,0),FALSE)*HLOOKUP(REG_TRA_DEMANDS!$F40,[1]DEMANDS!$H$2:$CL$25,MATCH($E40,[1]DEMANDS!$F$2:$F$25,0),FALSE)/HLOOKUP(2018,[1]DEMANDS!$H$2:$CL$25,MATCH($E40,[1]DEMANDS!$F$2:$F$25,0),FALSE)</f>
        <v>0.30517878666099363</v>
      </c>
      <c r="H40" s="15">
        <f>HLOOKUP(REG_TRA_DEMANDS!H$3,'BY-Demands'!$J$5:$AK$14,MATCH($E40,'BY-Demands'!$I$5:$I$14,0),FALSE)*HLOOKUP(REG_TRA_DEMANDS!$F40,[1]DEMANDS!$H$2:$CL$25,MATCH($E40,[1]DEMANDS!$F$2:$F$25,0),FALSE)/HLOOKUP(2018,[1]DEMANDS!$H$2:$CL$25,MATCH($E40,[1]DEMANDS!$F$2:$F$25,0),FALSE)</f>
        <v>4.5580887474288172</v>
      </c>
      <c r="I40" s="15">
        <f>HLOOKUP(REG_TRA_DEMANDS!I$3,'BY-Demands'!$J$5:$AK$14,MATCH($E40,'BY-Demands'!$I$5:$I$14,0),FALSE)*HLOOKUP(REG_TRA_DEMANDS!$F40,[1]DEMANDS!$H$2:$CL$25,MATCH($E40,[1]DEMANDS!$F$2:$F$25,0),FALSE)/HLOOKUP(2018,[1]DEMANDS!$H$2:$CL$25,MATCH($E40,[1]DEMANDS!$F$2:$F$25,0),FALSE)</f>
        <v>0.82714417776678117</v>
      </c>
      <c r="J40" s="15">
        <f>HLOOKUP(REG_TRA_DEMANDS!J$3,'BY-Demands'!$J$5:$AK$14,MATCH($E40,'BY-Demands'!$I$5:$I$14,0),FALSE)*HLOOKUP(REG_TRA_DEMANDS!$F40,[1]DEMANDS!$H$2:$CL$25,MATCH($E40,[1]DEMANDS!$F$2:$F$25,0),FALSE)/HLOOKUP(2018,[1]DEMANDS!$H$2:$CL$25,MATCH($E40,[1]DEMANDS!$F$2:$F$25,0),FALSE)</f>
        <v>0.53192407359558225</v>
      </c>
      <c r="K40" s="15">
        <f>HLOOKUP(REG_TRA_DEMANDS!K$3,'BY-Demands'!$J$5:$AK$14,MATCH($E40,'BY-Demands'!$I$5:$I$14,0),FALSE)*HLOOKUP(REG_TRA_DEMANDS!$F40,[1]DEMANDS!$H$2:$CL$25,MATCH($E40,[1]DEMANDS!$F$2:$F$25,0),FALSE)/HLOOKUP(2018,[1]DEMANDS!$H$2:$CL$25,MATCH($E40,[1]DEMANDS!$F$2:$F$25,0),FALSE)</f>
        <v>0.37886391436798894</v>
      </c>
      <c r="L40" s="15">
        <f>HLOOKUP(REG_TRA_DEMANDS!L$3,'BY-Demands'!$J$5:$AK$14,MATCH($E40,'BY-Demands'!$I$5:$I$14,0),FALSE)*HLOOKUP(REG_TRA_DEMANDS!$F40,[1]DEMANDS!$H$2:$CL$25,MATCH($E40,[1]DEMANDS!$F$2:$F$25,0),FALSE)/HLOOKUP(2018,[1]DEMANDS!$H$2:$CL$25,MATCH($E40,[1]DEMANDS!$F$2:$F$25,0),FALSE)</f>
        <v>0.1828317977255732</v>
      </c>
      <c r="M40" s="15">
        <f>HLOOKUP(REG_TRA_DEMANDS!M$3,'BY-Demands'!$J$5:$AK$14,MATCH($E40,'BY-Demands'!$I$5:$I$14,0),FALSE)*HLOOKUP(REG_TRA_DEMANDS!$F40,[1]DEMANDS!$H$2:$CL$25,MATCH($E40,[1]DEMANDS!$F$2:$F$25,0),FALSE)/HLOOKUP(2018,[1]DEMANDS!$H$2:$CL$25,MATCH($E40,[1]DEMANDS!$F$2:$F$25,0),FALSE)</f>
        <v>0.47911790443000535</v>
      </c>
      <c r="N40" s="15">
        <f>HLOOKUP(REG_TRA_DEMANDS!N$3,'BY-Demands'!$J$5:$AK$14,MATCH($E40,'BY-Demands'!$I$5:$I$14,0),FALSE)*HLOOKUP(REG_TRA_DEMANDS!$F40,[1]DEMANDS!$H$2:$CL$25,MATCH($E40,[1]DEMANDS!$F$2:$F$25,0),FALSE)/HLOOKUP(2018,[1]DEMANDS!$H$2:$CL$25,MATCH($E40,[1]DEMANDS!$F$2:$F$25,0),FALSE)</f>
        <v>0.74133518842737034</v>
      </c>
      <c r="O40" s="15">
        <f>HLOOKUP(REG_TRA_DEMANDS!O$3,'BY-Demands'!$J$5:$AK$14,MATCH($E40,'BY-Demands'!$I$5:$I$14,0),FALSE)*HLOOKUP(REG_TRA_DEMANDS!$F40,[1]DEMANDS!$H$2:$CL$25,MATCH($E40,[1]DEMANDS!$F$2:$F$25,0),FALSE)/HLOOKUP(2018,[1]DEMANDS!$H$2:$CL$25,MATCH($E40,[1]DEMANDS!$F$2:$F$25,0),FALSE)</f>
        <v>0.34873265438023476</v>
      </c>
      <c r="P40" s="15">
        <f>HLOOKUP(REG_TRA_DEMANDS!P$3,'BY-Demands'!$J$5:$AK$14,MATCH($E40,'BY-Demands'!$I$5:$I$14,0),FALSE)*HLOOKUP(REG_TRA_DEMANDS!$F40,[1]DEMANDS!$H$2:$CL$25,MATCH($E40,[1]DEMANDS!$F$2:$F$25,0),FALSE)/HLOOKUP(2018,[1]DEMANDS!$H$2:$CL$25,MATCH($E40,[1]DEMANDS!$F$2:$F$25,0),FALSE)</f>
        <v>0.39708312783742522</v>
      </c>
      <c r="Q40" s="15">
        <f>HLOOKUP(REG_TRA_DEMANDS!Q$3,'BY-Demands'!$J$5:$AK$14,MATCH($E40,'BY-Demands'!$I$5:$I$14,0),FALSE)*HLOOKUP(REG_TRA_DEMANDS!$F40,[1]DEMANDS!$H$2:$CL$25,MATCH($E40,[1]DEMANDS!$F$2:$F$25,0),FALSE)/HLOOKUP(2018,[1]DEMANDS!$H$2:$CL$25,MATCH($E40,[1]DEMANDS!$F$2:$F$25,0),FALSE)</f>
        <v>0.80257110757495254</v>
      </c>
      <c r="R40" s="15">
        <f>HLOOKUP(REG_TRA_DEMANDS!R$3,'BY-Demands'!$J$5:$AK$14,MATCH($E40,'BY-Demands'!$I$5:$I$14,0),FALSE)*HLOOKUP(REG_TRA_DEMANDS!$F40,[1]DEMANDS!$H$2:$CL$25,MATCH($E40,[1]DEMANDS!$F$2:$F$25,0),FALSE)/HLOOKUP(2018,[1]DEMANDS!$H$2:$CL$25,MATCH($E40,[1]DEMANDS!$F$2:$F$25,0),FALSE)</f>
        <v>0.52945569301420992</v>
      </c>
      <c r="S40" s="15">
        <f>HLOOKUP(REG_TRA_DEMANDS!S$3,'BY-Demands'!$J$5:$AK$14,MATCH($E40,'BY-Demands'!$I$5:$I$14,0),FALSE)*HLOOKUP(REG_TRA_DEMANDS!$F40,[1]DEMANDS!$H$2:$CL$25,MATCH($E40,[1]DEMANDS!$F$2:$F$25,0),FALSE)/HLOOKUP(2018,[1]DEMANDS!$H$2:$CL$25,MATCH($E40,[1]DEMANDS!$F$2:$F$25,0),FALSE)</f>
        <v>0.52101219839074597</v>
      </c>
      <c r="T40" s="15">
        <f>HLOOKUP(REG_TRA_DEMANDS!T$3,'BY-Demands'!$J$5:$AK$14,MATCH($E40,'BY-Demands'!$I$5:$I$14,0),FALSE)*HLOOKUP(REG_TRA_DEMANDS!$F40,[1]DEMANDS!$H$2:$CL$25,MATCH($E40,[1]DEMANDS!$F$2:$F$25,0),FALSE)/HLOOKUP(2018,[1]DEMANDS!$H$2:$CL$25,MATCH($E40,[1]DEMANDS!$F$2:$F$25,0),FALSE)</f>
        <v>2.7876996648958325</v>
      </c>
      <c r="U40" s="15">
        <f>HLOOKUP(REG_TRA_DEMANDS!U$3,'BY-Demands'!$J$5:$AK$14,MATCH($E40,'BY-Demands'!$I$5:$I$14,0),FALSE)*HLOOKUP(REG_TRA_DEMANDS!$F40,[1]DEMANDS!$H$2:$CL$25,MATCH($E40,[1]DEMANDS!$F$2:$F$25,0),FALSE)/HLOOKUP(2018,[1]DEMANDS!$H$2:$CL$25,MATCH($E40,[1]DEMANDS!$F$2:$F$25,0),FALSE)</f>
        <v>0.75849516715438692</v>
      </c>
      <c r="V40" s="15">
        <f>HLOOKUP(REG_TRA_DEMANDS!V$3,'BY-Demands'!$J$5:$AK$14,MATCH($E40,'BY-Demands'!$I$5:$I$14,0),FALSE)*HLOOKUP(REG_TRA_DEMANDS!$F40,[1]DEMANDS!$H$2:$CL$25,MATCH($E40,[1]DEMANDS!$F$2:$F$25,0),FALSE)/HLOOKUP(2018,[1]DEMANDS!$H$2:$CL$25,MATCH($E40,[1]DEMANDS!$F$2:$F$25,0),FALSE)</f>
        <v>0.85463154644670514</v>
      </c>
      <c r="W40" s="15">
        <f>HLOOKUP(REG_TRA_DEMANDS!W$3,'BY-Demands'!$J$5:$AK$14,MATCH($E40,'BY-Demands'!$I$5:$I$14,0),FALSE)*HLOOKUP(REG_TRA_DEMANDS!$F40,[1]DEMANDS!$H$2:$CL$25,MATCH($E40,[1]DEMANDS!$F$2:$F$25,0),FALSE)/HLOOKUP(2018,[1]DEMANDS!$H$2:$CL$25,MATCH($E40,[1]DEMANDS!$F$2:$F$25,0),FALSE)</f>
        <v>0.6996394395569554</v>
      </c>
      <c r="X40" s="15">
        <f>HLOOKUP(REG_TRA_DEMANDS!X$3,'BY-Demands'!$J$5:$AK$14,MATCH($E40,'BY-Demands'!$I$5:$I$14,0),FALSE)*HLOOKUP(REG_TRA_DEMANDS!$F40,[1]DEMANDS!$H$2:$CL$25,MATCH($E40,[1]DEMANDS!$F$2:$F$25,0),FALSE)/HLOOKUP(2018,[1]DEMANDS!$H$2:$CL$25,MATCH($E40,[1]DEMANDS!$F$2:$F$25,0),FALSE)</f>
        <v>0.64987046866739206</v>
      </c>
      <c r="Y40" s="15">
        <f>HLOOKUP(REG_TRA_DEMANDS!Y$3,'BY-Demands'!$J$5:$AK$14,MATCH($E40,'BY-Demands'!$I$5:$I$14,0),FALSE)*HLOOKUP(REG_TRA_DEMANDS!$F40,[1]DEMANDS!$H$2:$CL$25,MATCH($E40,[1]DEMANDS!$F$2:$F$25,0),FALSE)/HLOOKUP(2018,[1]DEMANDS!$H$2:$CL$25,MATCH($E40,[1]DEMANDS!$F$2:$F$25,0),FALSE)</f>
        <v>1.0377134905988405</v>
      </c>
      <c r="Z40" s="15">
        <f>HLOOKUP(REG_TRA_DEMANDS!Z$3,'BY-Demands'!$J$5:$AK$14,MATCH($E40,'BY-Demands'!$I$5:$I$14,0),FALSE)*HLOOKUP(REG_TRA_DEMANDS!$F40,[1]DEMANDS!$H$2:$CL$25,MATCH($E40,[1]DEMANDS!$F$2:$F$25,0),FALSE)/HLOOKUP(2018,[1]DEMANDS!$H$2:$CL$25,MATCH($E40,[1]DEMANDS!$F$2:$F$25,0),FALSE)</f>
        <v>0.13839382648538334</v>
      </c>
      <c r="AA40" s="15">
        <f>HLOOKUP(REG_TRA_DEMANDS!AA$3,'BY-Demands'!$J$5:$AK$14,MATCH($E40,'BY-Demands'!$I$5:$I$14,0),FALSE)*HLOOKUP(REG_TRA_DEMANDS!$F40,[1]DEMANDS!$H$2:$CL$25,MATCH($E40,[1]DEMANDS!$F$2:$F$25,0),FALSE)/HLOOKUP(2018,[1]DEMANDS!$H$2:$CL$25,MATCH($E40,[1]DEMANDS!$F$2:$F$25,0),FALSE)</f>
        <v>0.58446332703669712</v>
      </c>
      <c r="AB40" s="15">
        <f>HLOOKUP(REG_TRA_DEMANDS!AB$3,'BY-Demands'!$J$5:$AK$14,MATCH($E40,'BY-Demands'!$I$5:$I$14,0),FALSE)*HLOOKUP(REG_TRA_DEMANDS!$F40,[1]DEMANDS!$H$2:$CL$25,MATCH($E40,[1]DEMANDS!$F$2:$F$25,0),FALSE)/HLOOKUP(2018,[1]DEMANDS!$H$2:$CL$25,MATCH($E40,[1]DEMANDS!$F$2:$F$25,0),FALSE)</f>
        <v>0.25954699926842562</v>
      </c>
      <c r="AC40" s="15">
        <f>HLOOKUP(REG_TRA_DEMANDS!AC$3,'BY-Demands'!$J$5:$AK$14,MATCH($E40,'BY-Demands'!$I$5:$I$14,0),FALSE)*HLOOKUP(REG_TRA_DEMANDS!$F40,[1]DEMANDS!$H$2:$CL$25,MATCH($E40,[1]DEMANDS!$F$2:$F$25,0),FALSE)/HLOOKUP(2018,[1]DEMANDS!$H$2:$CL$25,MATCH($E40,[1]DEMANDS!$F$2:$F$25,0),FALSE)</f>
        <v>0.28303705588314848</v>
      </c>
      <c r="AD40" s="15">
        <f>HLOOKUP(REG_TRA_DEMANDS!AD$3,'BY-Demands'!$J$5:$AK$14,MATCH($E40,'BY-Demands'!$I$5:$I$14,0),FALSE)*HLOOKUP(REG_TRA_DEMANDS!$F40,[1]DEMANDS!$H$2:$CL$25,MATCH($E40,[1]DEMANDS!$F$2:$F$25,0),FALSE)/HLOOKUP(2018,[1]DEMANDS!$H$2:$CL$25,MATCH($E40,[1]DEMANDS!$F$2:$F$25,0),FALSE)</f>
        <v>0.32899413701006636</v>
      </c>
      <c r="AE40" s="15">
        <f>HLOOKUP(REG_TRA_DEMANDS!AE$3,'BY-Demands'!$J$5:$AK$14,MATCH($E40,'BY-Demands'!$I$5:$I$14,0),FALSE)*HLOOKUP(REG_TRA_DEMANDS!$F40,[1]DEMANDS!$H$2:$CL$25,MATCH($E40,[1]DEMANDS!$F$2:$F$25,0),FALSE)/HLOOKUP(2018,[1]DEMANDS!$H$2:$CL$25,MATCH($E40,[1]DEMANDS!$F$2:$F$25,0),FALSE)</f>
        <v>0.68752933547188644</v>
      </c>
      <c r="AF40" s="15">
        <f>HLOOKUP(REG_TRA_DEMANDS!AF$3,'BY-Demands'!$J$5:$AK$14,MATCH($E40,'BY-Demands'!$I$5:$I$14,0),FALSE)*HLOOKUP(REG_TRA_DEMANDS!$F40,[1]DEMANDS!$H$2:$CL$25,MATCH($E40,[1]DEMANDS!$F$2:$F$25,0),FALSE)/HLOOKUP(2018,[1]DEMANDS!$H$2:$CL$25,MATCH($E40,[1]DEMANDS!$F$2:$F$25,0),FALSE)</f>
        <v>0.26511806992359765</v>
      </c>
    </row>
    <row r="41" spans="4:32" x14ac:dyDescent="0.2">
      <c r="D41" s="4" t="s">
        <v>85</v>
      </c>
      <c r="E41" s="4" t="str">
        <f>[1]DEMANDS!$F$20</f>
        <v>TRAF</v>
      </c>
      <c r="F41" s="4">
        <v>2040</v>
      </c>
      <c r="G41" s="15">
        <f>HLOOKUP(REG_TRA_DEMANDS!G$3,'BY-Demands'!$J$5:$AK$14,MATCH($E41,'BY-Demands'!$I$5:$I$14,0),FALSE)*HLOOKUP(REG_TRA_DEMANDS!$F41,[1]DEMANDS!$H$2:$CL$25,MATCH($E41,[1]DEMANDS!$F$2:$F$25,0),FALSE)/HLOOKUP(2018,[1]DEMANDS!$H$2:$CL$25,MATCH($E41,[1]DEMANDS!$F$2:$F$25,0),FALSE)</f>
        <v>0.33909811342351842</v>
      </c>
      <c r="H41" s="15">
        <f>HLOOKUP(REG_TRA_DEMANDS!H$3,'BY-Demands'!$J$5:$AK$14,MATCH($E41,'BY-Demands'!$I$5:$I$14,0),FALSE)*HLOOKUP(REG_TRA_DEMANDS!$F41,[1]DEMANDS!$H$2:$CL$25,MATCH($E41,[1]DEMANDS!$F$2:$F$25,0),FALSE)/HLOOKUP(2018,[1]DEMANDS!$H$2:$CL$25,MATCH($E41,[1]DEMANDS!$F$2:$F$25,0),FALSE)</f>
        <v>5.0647009642483631</v>
      </c>
      <c r="I41" s="15">
        <f>HLOOKUP(REG_TRA_DEMANDS!I$3,'BY-Demands'!$J$5:$AK$14,MATCH($E41,'BY-Demands'!$I$5:$I$14,0),FALSE)*HLOOKUP(REG_TRA_DEMANDS!$F41,[1]DEMANDS!$H$2:$CL$25,MATCH($E41,[1]DEMANDS!$F$2:$F$25,0),FALSE)/HLOOKUP(2018,[1]DEMANDS!$H$2:$CL$25,MATCH($E41,[1]DEMANDS!$F$2:$F$25,0),FALSE)</f>
        <v>0.91907774219423721</v>
      </c>
      <c r="J41" s="15">
        <f>HLOOKUP(REG_TRA_DEMANDS!J$3,'BY-Demands'!$J$5:$AK$14,MATCH($E41,'BY-Demands'!$I$5:$I$14,0),FALSE)*HLOOKUP(REG_TRA_DEMANDS!$F41,[1]DEMANDS!$H$2:$CL$25,MATCH($E41,[1]DEMANDS!$F$2:$F$25,0),FALSE)/HLOOKUP(2018,[1]DEMANDS!$H$2:$CL$25,MATCH($E41,[1]DEMANDS!$F$2:$F$25,0),FALSE)</f>
        <v>0.59104517654820732</v>
      </c>
      <c r="K41" s="15">
        <f>HLOOKUP(REG_TRA_DEMANDS!K$3,'BY-Demands'!$J$5:$AK$14,MATCH($E41,'BY-Demands'!$I$5:$I$14,0),FALSE)*HLOOKUP(REG_TRA_DEMANDS!$F41,[1]DEMANDS!$H$2:$CL$25,MATCH($E41,[1]DEMANDS!$F$2:$F$25,0),FALSE)/HLOOKUP(2018,[1]DEMANDS!$H$2:$CL$25,MATCH($E41,[1]DEMANDS!$F$2:$F$25,0),FALSE)</f>
        <v>0.42097303030812233</v>
      </c>
      <c r="L41" s="15">
        <f>HLOOKUP(REG_TRA_DEMANDS!L$3,'BY-Demands'!$J$5:$AK$14,MATCH($E41,'BY-Demands'!$I$5:$I$14,0),FALSE)*HLOOKUP(REG_TRA_DEMANDS!$F41,[1]DEMANDS!$H$2:$CL$25,MATCH($E41,[1]DEMANDS!$F$2:$F$25,0),FALSE)/HLOOKUP(2018,[1]DEMANDS!$H$2:$CL$25,MATCH($E41,[1]DEMANDS!$F$2:$F$25,0),FALSE)</f>
        <v>0.20315277598715364</v>
      </c>
      <c r="M41" s="15">
        <f>HLOOKUP(REG_TRA_DEMANDS!M$3,'BY-Demands'!$J$5:$AK$14,MATCH($E41,'BY-Demands'!$I$5:$I$14,0),FALSE)*HLOOKUP(REG_TRA_DEMANDS!$F41,[1]DEMANDS!$H$2:$CL$25,MATCH($E41,[1]DEMANDS!$F$2:$F$25,0),FALSE)/HLOOKUP(2018,[1]DEMANDS!$H$2:$CL$25,MATCH($E41,[1]DEMANDS!$F$2:$F$25,0),FALSE)</f>
        <v>0.53236982582318593</v>
      </c>
      <c r="N41" s="15">
        <f>HLOOKUP(REG_TRA_DEMANDS!N$3,'BY-Demands'!$J$5:$AK$14,MATCH($E41,'BY-Demands'!$I$5:$I$14,0),FALSE)*HLOOKUP(REG_TRA_DEMANDS!$F41,[1]DEMANDS!$H$2:$CL$25,MATCH($E41,[1]DEMANDS!$F$2:$F$25,0),FALSE)/HLOOKUP(2018,[1]DEMANDS!$H$2:$CL$25,MATCH($E41,[1]DEMANDS!$F$2:$F$25,0),FALSE)</f>
        <v>0.82373144791823305</v>
      </c>
      <c r="O41" s="15">
        <f>HLOOKUP(REG_TRA_DEMANDS!O$3,'BY-Demands'!$J$5:$AK$14,MATCH($E41,'BY-Demands'!$I$5:$I$14,0),FALSE)*HLOOKUP(REG_TRA_DEMANDS!$F41,[1]DEMANDS!$H$2:$CL$25,MATCH($E41,[1]DEMANDS!$F$2:$F$25,0),FALSE)/HLOOKUP(2018,[1]DEMANDS!$H$2:$CL$25,MATCH($E41,[1]DEMANDS!$F$2:$F$25,0),FALSE)</f>
        <v>0.3874928086691557</v>
      </c>
      <c r="P41" s="15">
        <f>HLOOKUP(REG_TRA_DEMANDS!P$3,'BY-Demands'!$J$5:$AK$14,MATCH($E41,'BY-Demands'!$I$5:$I$14,0),FALSE)*HLOOKUP(REG_TRA_DEMANDS!$F41,[1]DEMANDS!$H$2:$CL$25,MATCH($E41,[1]DEMANDS!$F$2:$F$25,0),FALSE)/HLOOKUP(2018,[1]DEMANDS!$H$2:$CL$25,MATCH($E41,[1]DEMANDS!$F$2:$F$25,0),FALSE)</f>
        <v>0.44121723202063878</v>
      </c>
      <c r="Q41" s="15">
        <f>HLOOKUP(REG_TRA_DEMANDS!Q$3,'BY-Demands'!$J$5:$AK$14,MATCH($E41,'BY-Demands'!$I$5:$I$14,0),FALSE)*HLOOKUP(REG_TRA_DEMANDS!$F41,[1]DEMANDS!$H$2:$CL$25,MATCH($E41,[1]DEMANDS!$F$2:$F$25,0),FALSE)/HLOOKUP(2018,[1]DEMANDS!$H$2:$CL$25,MATCH($E41,[1]DEMANDS!$F$2:$F$25,0),FALSE)</f>
        <v>0.89177347955448472</v>
      </c>
      <c r="R41" s="15">
        <f>HLOOKUP(REG_TRA_DEMANDS!R$3,'BY-Demands'!$J$5:$AK$14,MATCH($E41,'BY-Demands'!$I$5:$I$14,0),FALSE)*HLOOKUP(REG_TRA_DEMANDS!$F41,[1]DEMANDS!$H$2:$CL$25,MATCH($E41,[1]DEMANDS!$F$2:$F$25,0),FALSE)/HLOOKUP(2018,[1]DEMANDS!$H$2:$CL$25,MATCH($E41,[1]DEMANDS!$F$2:$F$25,0),FALSE)</f>
        <v>0.58830244594260861</v>
      </c>
      <c r="S41" s="15">
        <f>HLOOKUP(REG_TRA_DEMANDS!S$3,'BY-Demands'!$J$5:$AK$14,MATCH($E41,'BY-Demands'!$I$5:$I$14,0),FALSE)*HLOOKUP(REG_TRA_DEMANDS!$F41,[1]DEMANDS!$H$2:$CL$25,MATCH($E41,[1]DEMANDS!$F$2:$F$25,0),FALSE)/HLOOKUP(2018,[1]DEMANDS!$H$2:$CL$25,MATCH($E41,[1]DEMANDS!$F$2:$F$25,0),FALSE)</f>
        <v>0.57892049273136259</v>
      </c>
      <c r="T41" s="15">
        <f>HLOOKUP(REG_TRA_DEMANDS!T$3,'BY-Demands'!$J$5:$AK$14,MATCH($E41,'BY-Demands'!$I$5:$I$14,0),FALSE)*HLOOKUP(REG_TRA_DEMANDS!$F41,[1]DEMANDS!$H$2:$CL$25,MATCH($E41,[1]DEMANDS!$F$2:$F$25,0),FALSE)/HLOOKUP(2018,[1]DEMANDS!$H$2:$CL$25,MATCH($E41,[1]DEMANDS!$F$2:$F$25,0),FALSE)</f>
        <v>3.0975406498605595</v>
      </c>
      <c r="U41" s="15">
        <f>HLOOKUP(REG_TRA_DEMANDS!U$3,'BY-Demands'!$J$5:$AK$14,MATCH($E41,'BY-Demands'!$I$5:$I$14,0),FALSE)*HLOOKUP(REG_TRA_DEMANDS!$F41,[1]DEMANDS!$H$2:$CL$25,MATCH($E41,[1]DEMANDS!$F$2:$F$25,0),FALSE)/HLOOKUP(2018,[1]DEMANDS!$H$2:$CL$25,MATCH($E41,[1]DEMANDS!$F$2:$F$25,0),FALSE)</f>
        <v>0.84279868544278258</v>
      </c>
      <c r="V41" s="15">
        <f>HLOOKUP(REG_TRA_DEMANDS!V$3,'BY-Demands'!$J$5:$AK$14,MATCH($E41,'BY-Demands'!$I$5:$I$14,0),FALSE)*HLOOKUP(REG_TRA_DEMANDS!$F41,[1]DEMANDS!$H$2:$CL$25,MATCH($E41,[1]DEMANDS!$F$2:$F$25,0),FALSE)/HLOOKUP(2018,[1]DEMANDS!$H$2:$CL$25,MATCH($E41,[1]DEMANDS!$F$2:$F$25,0),FALSE)</f>
        <v>0.94962021522888174</v>
      </c>
      <c r="W41" s="15">
        <f>HLOOKUP(REG_TRA_DEMANDS!W$3,'BY-Demands'!$J$5:$AK$14,MATCH($E41,'BY-Demands'!$I$5:$I$14,0),FALSE)*HLOOKUP(REG_TRA_DEMANDS!$F41,[1]DEMANDS!$H$2:$CL$25,MATCH($E41,[1]DEMANDS!$F$2:$F$25,0),FALSE)/HLOOKUP(2018,[1]DEMANDS!$H$2:$CL$25,MATCH($E41,[1]DEMANDS!$F$2:$F$25,0),FALSE)</f>
        <v>0.77740139354441862</v>
      </c>
      <c r="X41" s="15">
        <f>HLOOKUP(REG_TRA_DEMANDS!X$3,'BY-Demands'!$J$5:$AK$14,MATCH($E41,'BY-Demands'!$I$5:$I$14,0),FALSE)*HLOOKUP(REG_TRA_DEMANDS!$F41,[1]DEMANDS!$H$2:$CL$25,MATCH($E41,[1]DEMANDS!$F$2:$F$25,0),FALSE)/HLOOKUP(2018,[1]DEMANDS!$H$2:$CL$25,MATCH($E41,[1]DEMANDS!$F$2:$F$25,0),FALSE)</f>
        <v>0.72210081279196892</v>
      </c>
      <c r="Y41" s="15">
        <f>HLOOKUP(REG_TRA_DEMANDS!Y$3,'BY-Demands'!$J$5:$AK$14,MATCH($E41,'BY-Demands'!$I$5:$I$14,0),FALSE)*HLOOKUP(REG_TRA_DEMANDS!$F41,[1]DEMANDS!$H$2:$CL$25,MATCH($E41,[1]DEMANDS!$F$2:$F$25,0),FALSE)/HLOOKUP(2018,[1]DEMANDS!$H$2:$CL$25,MATCH($E41,[1]DEMANDS!$F$2:$F$25,0),FALSE)</f>
        <v>1.1530509403561278</v>
      </c>
      <c r="Z41" s="15">
        <f>HLOOKUP(REG_TRA_DEMANDS!Z$3,'BY-Demands'!$J$5:$AK$14,MATCH($E41,'BY-Demands'!$I$5:$I$14,0),FALSE)*HLOOKUP(REG_TRA_DEMANDS!$F41,[1]DEMANDS!$H$2:$CL$25,MATCH($E41,[1]DEMANDS!$F$2:$F$25,0),FALSE)/HLOOKUP(2018,[1]DEMANDS!$H$2:$CL$25,MATCH($E41,[1]DEMANDS!$F$2:$F$25,0),FALSE)</f>
        <v>0.15377571286691752</v>
      </c>
      <c r="AA41" s="15">
        <f>HLOOKUP(REG_TRA_DEMANDS!AA$3,'BY-Demands'!$J$5:$AK$14,MATCH($E41,'BY-Demands'!$I$5:$I$14,0),FALSE)*HLOOKUP(REG_TRA_DEMANDS!$F41,[1]DEMANDS!$H$2:$CL$25,MATCH($E41,[1]DEMANDS!$F$2:$F$25,0),FALSE)/HLOOKUP(2018,[1]DEMANDS!$H$2:$CL$25,MATCH($E41,[1]DEMANDS!$F$2:$F$25,0),FALSE)</f>
        <v>0.64942394499895462</v>
      </c>
      <c r="AB41" s="15">
        <f>HLOOKUP(REG_TRA_DEMANDS!AB$3,'BY-Demands'!$J$5:$AK$14,MATCH($E41,'BY-Demands'!$I$5:$I$14,0),FALSE)*HLOOKUP(REG_TRA_DEMANDS!$F41,[1]DEMANDS!$H$2:$CL$25,MATCH($E41,[1]DEMANDS!$F$2:$F$25,0),FALSE)/HLOOKUP(2018,[1]DEMANDS!$H$2:$CL$25,MATCH($E41,[1]DEMANDS!$F$2:$F$25,0),FALSE)</f>
        <v>0.28839454655289004</v>
      </c>
      <c r="AC41" s="15">
        <f>HLOOKUP(REG_TRA_DEMANDS!AC$3,'BY-Demands'!$J$5:$AK$14,MATCH($E41,'BY-Demands'!$I$5:$I$14,0),FALSE)*HLOOKUP(REG_TRA_DEMANDS!$F41,[1]DEMANDS!$H$2:$CL$25,MATCH($E41,[1]DEMANDS!$F$2:$F$25,0),FALSE)/HLOOKUP(2018,[1]DEMANDS!$H$2:$CL$25,MATCH($E41,[1]DEMANDS!$F$2:$F$25,0),FALSE)</f>
        <v>0.31449542325344704</v>
      </c>
      <c r="AD41" s="15">
        <f>HLOOKUP(REG_TRA_DEMANDS!AD$3,'BY-Demands'!$J$5:$AK$14,MATCH($E41,'BY-Demands'!$I$5:$I$14,0),FALSE)*HLOOKUP(REG_TRA_DEMANDS!$F41,[1]DEMANDS!$H$2:$CL$25,MATCH($E41,[1]DEMANDS!$F$2:$F$25,0),FALSE)/HLOOKUP(2018,[1]DEMANDS!$H$2:$CL$25,MATCH($E41,[1]DEMANDS!$F$2:$F$25,0),FALSE)</f>
        <v>0.36556043887624251</v>
      </c>
      <c r="AE41" s="15">
        <f>HLOOKUP(REG_TRA_DEMANDS!AE$3,'BY-Demands'!$J$5:$AK$14,MATCH($E41,'BY-Demands'!$I$5:$I$14,0),FALSE)*HLOOKUP(REG_TRA_DEMANDS!$F41,[1]DEMANDS!$H$2:$CL$25,MATCH($E41,[1]DEMANDS!$F$2:$F$25,0),FALSE)/HLOOKUP(2018,[1]DEMANDS!$H$2:$CL$25,MATCH($E41,[1]DEMANDS!$F$2:$F$25,0),FALSE)</f>
        <v>0.76394530279335671</v>
      </c>
      <c r="AF41" s="15">
        <f>HLOOKUP(REG_TRA_DEMANDS!AF$3,'BY-Demands'!$J$5:$AK$14,MATCH($E41,'BY-Demands'!$I$5:$I$14,0),FALSE)*HLOOKUP(REG_TRA_DEMANDS!$F41,[1]DEMANDS!$H$2:$CL$25,MATCH($E41,[1]DEMANDS!$F$2:$F$25,0),FALSE)/HLOOKUP(2018,[1]DEMANDS!$H$2:$CL$25,MATCH($E41,[1]DEMANDS!$F$2:$F$25,0),FALSE)</f>
        <v>0.2945848180641813</v>
      </c>
    </row>
    <row r="42" spans="4:32" x14ac:dyDescent="0.2">
      <c r="D42" s="4" t="s">
        <v>85</v>
      </c>
      <c r="E42" s="4" t="str">
        <f>[1]DEMANDS!$F$20</f>
        <v>TRAF</v>
      </c>
      <c r="F42" s="4">
        <v>2045</v>
      </c>
      <c r="G42" s="15">
        <f>HLOOKUP(REG_TRA_DEMANDS!G$3,'BY-Demands'!$J$5:$AK$14,MATCH($E42,'BY-Demands'!$I$5:$I$14,0),FALSE)*HLOOKUP(REG_TRA_DEMANDS!$F42,[1]DEMANDS!$H$2:$CL$25,MATCH($E42,[1]DEMANDS!$F$2:$F$25,0),FALSE)/HLOOKUP(2018,[1]DEMANDS!$H$2:$CL$25,MATCH($E42,[1]DEMANDS!$F$2:$F$25,0),FALSE)</f>
        <v>0.3767874293994844</v>
      </c>
      <c r="H42" s="15">
        <f>HLOOKUP(REG_TRA_DEMANDS!H$3,'BY-Demands'!$J$5:$AK$14,MATCH($E42,'BY-Demands'!$I$5:$I$14,0),FALSE)*HLOOKUP(REG_TRA_DEMANDS!$F42,[1]DEMANDS!$H$2:$CL$25,MATCH($E42,[1]DEMANDS!$F$2:$F$25,0),FALSE)/HLOOKUP(2018,[1]DEMANDS!$H$2:$CL$25,MATCH($E42,[1]DEMANDS!$F$2:$F$25,0),FALSE)</f>
        <v>5.6276209788664602</v>
      </c>
      <c r="I42" s="15">
        <f>HLOOKUP(REG_TRA_DEMANDS!I$3,'BY-Demands'!$J$5:$AK$14,MATCH($E42,'BY-Demands'!$I$5:$I$14,0),FALSE)*HLOOKUP(REG_TRA_DEMANDS!$F42,[1]DEMANDS!$H$2:$CL$25,MATCH($E42,[1]DEMANDS!$F$2:$F$25,0),FALSE)/HLOOKUP(2018,[1]DEMANDS!$H$2:$CL$25,MATCH($E42,[1]DEMANDS!$F$2:$F$25,0),FALSE)</f>
        <v>1.0212293321347361</v>
      </c>
      <c r="J42" s="15">
        <f>HLOOKUP(REG_TRA_DEMANDS!J$3,'BY-Demands'!$J$5:$AK$14,MATCH($E42,'BY-Demands'!$I$5:$I$14,0),FALSE)*HLOOKUP(REG_TRA_DEMANDS!$F42,[1]DEMANDS!$H$2:$CL$25,MATCH($E42,[1]DEMANDS!$F$2:$F$25,0),FALSE)/HLOOKUP(2018,[1]DEMANDS!$H$2:$CL$25,MATCH($E42,[1]DEMANDS!$F$2:$F$25,0),FALSE)</f>
        <v>0.65673733917954047</v>
      </c>
      <c r="K42" s="15">
        <f>HLOOKUP(REG_TRA_DEMANDS!K$3,'BY-Demands'!$J$5:$AK$14,MATCH($E42,'BY-Demands'!$I$5:$I$14,0),FALSE)*HLOOKUP(REG_TRA_DEMANDS!$F42,[1]DEMANDS!$H$2:$CL$25,MATCH($E42,[1]DEMANDS!$F$2:$F$25,0),FALSE)/HLOOKUP(2018,[1]DEMANDS!$H$2:$CL$25,MATCH($E42,[1]DEMANDS!$F$2:$F$25,0),FALSE)</f>
        <v>0.46776239577069745</v>
      </c>
      <c r="L42" s="15">
        <f>HLOOKUP(REG_TRA_DEMANDS!L$3,'BY-Demands'!$J$5:$AK$14,MATCH($E42,'BY-Demands'!$I$5:$I$14,0),FALSE)*HLOOKUP(REG_TRA_DEMANDS!$F42,[1]DEMANDS!$H$2:$CL$25,MATCH($E42,[1]DEMANDS!$F$2:$F$25,0),FALSE)/HLOOKUP(2018,[1]DEMANDS!$H$2:$CL$25,MATCH($E42,[1]DEMANDS!$F$2:$F$25,0),FALSE)</f>
        <v>0.225732344738725</v>
      </c>
      <c r="M42" s="15">
        <f>HLOOKUP(REG_TRA_DEMANDS!M$3,'BY-Demands'!$J$5:$AK$14,MATCH($E42,'BY-Demands'!$I$5:$I$14,0),FALSE)*HLOOKUP(REG_TRA_DEMANDS!$F42,[1]DEMANDS!$H$2:$CL$25,MATCH($E42,[1]DEMANDS!$F$2:$F$25,0),FALSE)/HLOOKUP(2018,[1]DEMANDS!$H$2:$CL$25,MATCH($E42,[1]DEMANDS!$F$2:$F$25,0),FALSE)</f>
        <v>0.59154047227399698</v>
      </c>
      <c r="N42" s="15">
        <f>HLOOKUP(REG_TRA_DEMANDS!N$3,'BY-Demands'!$J$5:$AK$14,MATCH($E42,'BY-Demands'!$I$5:$I$14,0),FALSE)*HLOOKUP(REG_TRA_DEMANDS!$F42,[1]DEMANDS!$H$2:$CL$25,MATCH($E42,[1]DEMANDS!$F$2:$F$25,0),FALSE)/HLOOKUP(2018,[1]DEMANDS!$H$2:$CL$25,MATCH($E42,[1]DEMANDS!$F$2:$F$25,0),FALSE)</f>
        <v>0.91528570195548664</v>
      </c>
      <c r="O42" s="15">
        <f>HLOOKUP(REG_TRA_DEMANDS!O$3,'BY-Demands'!$J$5:$AK$14,MATCH($E42,'BY-Demands'!$I$5:$I$14,0),FALSE)*HLOOKUP(REG_TRA_DEMANDS!$F42,[1]DEMANDS!$H$2:$CL$25,MATCH($E42,[1]DEMANDS!$F$2:$F$25,0),FALSE)/HLOOKUP(2018,[1]DEMANDS!$H$2:$CL$25,MATCH($E42,[1]DEMANDS!$F$2:$F$25,0),FALSE)</f>
        <v>0.43056098960623501</v>
      </c>
      <c r="P42" s="15">
        <f>HLOOKUP(REG_TRA_DEMANDS!P$3,'BY-Demands'!$J$5:$AK$14,MATCH($E42,'BY-Demands'!$I$5:$I$14,0),FALSE)*HLOOKUP(REG_TRA_DEMANDS!$F42,[1]DEMANDS!$H$2:$CL$25,MATCH($E42,[1]DEMANDS!$F$2:$F$25,0),FALSE)/HLOOKUP(2018,[1]DEMANDS!$H$2:$CL$25,MATCH($E42,[1]DEMANDS!$F$2:$F$25,0),FALSE)</f>
        <v>0.4902566545753077</v>
      </c>
      <c r="Q42" s="15">
        <f>HLOOKUP(REG_TRA_DEMANDS!Q$3,'BY-Demands'!$J$5:$AK$14,MATCH($E42,'BY-Demands'!$I$5:$I$14,0),FALSE)*HLOOKUP(REG_TRA_DEMANDS!$F42,[1]DEMANDS!$H$2:$CL$25,MATCH($E42,[1]DEMANDS!$F$2:$F$25,0),FALSE)/HLOOKUP(2018,[1]DEMANDS!$H$2:$CL$25,MATCH($E42,[1]DEMANDS!$F$2:$F$25,0),FALSE)</f>
        <v>0.99089031659786231</v>
      </c>
      <c r="R42" s="15">
        <f>HLOOKUP(REG_TRA_DEMANDS!R$3,'BY-Demands'!$J$5:$AK$14,MATCH($E42,'BY-Demands'!$I$5:$I$14,0),FALSE)*HLOOKUP(REG_TRA_DEMANDS!$F42,[1]DEMANDS!$H$2:$CL$25,MATCH($E42,[1]DEMANDS!$F$2:$F$25,0),FALSE)/HLOOKUP(2018,[1]DEMANDS!$H$2:$CL$25,MATCH($E42,[1]DEMANDS!$F$2:$F$25,0),FALSE)</f>
        <v>0.65368976570888504</v>
      </c>
      <c r="S42" s="15">
        <f>HLOOKUP(REG_TRA_DEMANDS!S$3,'BY-Demands'!$J$5:$AK$14,MATCH($E42,'BY-Demands'!$I$5:$I$14,0),FALSE)*HLOOKUP(REG_TRA_DEMANDS!$F42,[1]DEMANDS!$H$2:$CL$25,MATCH($E42,[1]DEMANDS!$F$2:$F$25,0),FALSE)/HLOOKUP(2018,[1]DEMANDS!$H$2:$CL$25,MATCH($E42,[1]DEMANDS!$F$2:$F$25,0),FALSE)</f>
        <v>0.64326504822071484</v>
      </c>
      <c r="T42" s="15">
        <f>HLOOKUP(REG_TRA_DEMANDS!T$3,'BY-Demands'!$J$5:$AK$14,MATCH($E42,'BY-Demands'!$I$5:$I$14,0),FALSE)*HLOOKUP(REG_TRA_DEMANDS!$F42,[1]DEMANDS!$H$2:$CL$25,MATCH($E42,[1]DEMANDS!$F$2:$F$25,0),FALSE)/HLOOKUP(2018,[1]DEMANDS!$H$2:$CL$25,MATCH($E42,[1]DEMANDS!$F$2:$F$25,0),FALSE)</f>
        <v>3.441819145315312</v>
      </c>
      <c r="U42" s="15">
        <f>HLOOKUP(REG_TRA_DEMANDS!U$3,'BY-Demands'!$J$5:$AK$14,MATCH($E42,'BY-Demands'!$I$5:$I$14,0),FALSE)*HLOOKUP(REG_TRA_DEMANDS!$F42,[1]DEMANDS!$H$2:$CL$25,MATCH($E42,[1]DEMANDS!$F$2:$F$25,0),FALSE)/HLOOKUP(2018,[1]DEMANDS!$H$2:$CL$25,MATCH($E42,[1]DEMANDS!$F$2:$F$25,0),FALSE)</f>
        <v>0.93647218199836324</v>
      </c>
      <c r="V42" s="15">
        <f>HLOOKUP(REG_TRA_DEMANDS!V$3,'BY-Demands'!$J$5:$AK$14,MATCH($E42,'BY-Demands'!$I$5:$I$14,0),FALSE)*HLOOKUP(REG_TRA_DEMANDS!$F42,[1]DEMANDS!$H$2:$CL$25,MATCH($E42,[1]DEMANDS!$F$2:$F$25,0),FALSE)/HLOOKUP(2018,[1]DEMANDS!$H$2:$CL$25,MATCH($E42,[1]DEMANDS!$F$2:$F$25,0),FALSE)</f>
        <v>1.0551664714070321</v>
      </c>
      <c r="W42" s="15">
        <f>HLOOKUP(REG_TRA_DEMANDS!W$3,'BY-Demands'!$J$5:$AK$14,MATCH($E42,'BY-Demands'!$I$5:$I$14,0),FALSE)*HLOOKUP(REG_TRA_DEMANDS!$F42,[1]DEMANDS!$H$2:$CL$25,MATCH($E42,[1]DEMANDS!$F$2:$F$25,0),FALSE)/HLOOKUP(2018,[1]DEMANDS!$H$2:$CL$25,MATCH($E42,[1]DEMANDS!$F$2:$F$25,0),FALSE)</f>
        <v>0.86380625868991667</v>
      </c>
      <c r="X42" s="15">
        <f>HLOOKUP(REG_TRA_DEMANDS!X$3,'BY-Demands'!$J$5:$AK$14,MATCH($E42,'BY-Demands'!$I$5:$I$14,0),FALSE)*HLOOKUP(REG_TRA_DEMANDS!$F42,[1]DEMANDS!$H$2:$CL$25,MATCH($E42,[1]DEMANDS!$F$2:$F$25,0),FALSE)/HLOOKUP(2018,[1]DEMANDS!$H$2:$CL$25,MATCH($E42,[1]DEMANDS!$F$2:$F$25,0),FALSE)</f>
        <v>0.80235925311489531</v>
      </c>
      <c r="Y42" s="15">
        <f>HLOOKUP(REG_TRA_DEMANDS!Y$3,'BY-Demands'!$J$5:$AK$14,MATCH($E42,'BY-Demands'!$I$5:$I$14,0),FALSE)*HLOOKUP(REG_TRA_DEMANDS!$F42,[1]DEMANDS!$H$2:$CL$25,MATCH($E42,[1]DEMANDS!$F$2:$F$25,0),FALSE)/HLOOKUP(2018,[1]DEMANDS!$H$2:$CL$25,MATCH($E42,[1]DEMANDS!$F$2:$F$25,0),FALSE)</f>
        <v>1.2812076581529919</v>
      </c>
      <c r="Z42" s="15">
        <f>HLOOKUP(REG_TRA_DEMANDS!Z$3,'BY-Demands'!$J$5:$AK$14,MATCH($E42,'BY-Demands'!$I$5:$I$14,0),FALSE)*HLOOKUP(REG_TRA_DEMANDS!$F42,[1]DEMANDS!$H$2:$CL$25,MATCH($E42,[1]DEMANDS!$F$2:$F$25,0),FALSE)/HLOOKUP(2018,[1]DEMANDS!$H$2:$CL$25,MATCH($E42,[1]DEMANDS!$F$2:$F$25,0),FALSE)</f>
        <v>0.17086723063785866</v>
      </c>
      <c r="AA42" s="15">
        <f>HLOOKUP(REG_TRA_DEMANDS!AA$3,'BY-Demands'!$J$5:$AK$14,MATCH($E42,'BY-Demands'!$I$5:$I$14,0),FALSE)*HLOOKUP(REG_TRA_DEMANDS!$F42,[1]DEMANDS!$H$2:$CL$25,MATCH($E42,[1]DEMANDS!$F$2:$F$25,0),FALSE)/HLOOKUP(2018,[1]DEMANDS!$H$2:$CL$25,MATCH($E42,[1]DEMANDS!$F$2:$F$25,0),FALSE)</f>
        <v>0.72160465994989298</v>
      </c>
      <c r="AB42" s="15">
        <f>HLOOKUP(REG_TRA_DEMANDS!AB$3,'BY-Demands'!$J$5:$AK$14,MATCH($E42,'BY-Demands'!$I$5:$I$14,0),FALSE)*HLOOKUP(REG_TRA_DEMANDS!$F42,[1]DEMANDS!$H$2:$CL$25,MATCH($E42,[1]DEMANDS!$F$2:$F$25,0),FALSE)/HLOOKUP(2018,[1]DEMANDS!$H$2:$CL$25,MATCH($E42,[1]DEMANDS!$F$2:$F$25,0),FALSE)</f>
        <v>0.32044837628682882</v>
      </c>
      <c r="AC42" s="15">
        <f>HLOOKUP(REG_TRA_DEMANDS!AC$3,'BY-Demands'!$J$5:$AK$14,MATCH($E42,'BY-Demands'!$I$5:$I$14,0),FALSE)*HLOOKUP(REG_TRA_DEMANDS!$F42,[1]DEMANDS!$H$2:$CL$25,MATCH($E42,[1]DEMANDS!$F$2:$F$25,0),FALSE)/HLOOKUP(2018,[1]DEMANDS!$H$2:$CL$25,MATCH($E42,[1]DEMANDS!$F$2:$F$25,0),FALSE)</f>
        <v>0.34945025464524043</v>
      </c>
      <c r="AD42" s="15">
        <f>HLOOKUP(REG_TRA_DEMANDS!AD$3,'BY-Demands'!$J$5:$AK$14,MATCH($E42,'BY-Demands'!$I$5:$I$14,0),FALSE)*HLOOKUP(REG_TRA_DEMANDS!$F42,[1]DEMANDS!$H$2:$CL$25,MATCH($E42,[1]DEMANDS!$F$2:$F$25,0),FALSE)/HLOOKUP(2018,[1]DEMANDS!$H$2:$CL$25,MATCH($E42,[1]DEMANDS!$F$2:$F$25,0),FALSE)</f>
        <v>0.40619093000466633</v>
      </c>
      <c r="AE42" s="15">
        <f>HLOOKUP(REG_TRA_DEMANDS!AE$3,'BY-Demands'!$J$5:$AK$14,MATCH($E42,'BY-Demands'!$I$5:$I$14,0),FALSE)*HLOOKUP(REG_TRA_DEMANDS!$F42,[1]DEMANDS!$H$2:$CL$25,MATCH($E42,[1]DEMANDS!$F$2:$F$25,0),FALSE)/HLOOKUP(2018,[1]DEMANDS!$H$2:$CL$25,MATCH($E42,[1]DEMANDS!$F$2:$F$25,0),FALSE)</f>
        <v>0.8488545805674067</v>
      </c>
      <c r="AF42" s="15">
        <f>HLOOKUP(REG_TRA_DEMANDS!AF$3,'BY-Demands'!$J$5:$AK$14,MATCH($E42,'BY-Demands'!$I$5:$I$14,0),FALSE)*HLOOKUP(REG_TRA_DEMANDS!$F42,[1]DEMANDS!$H$2:$CL$25,MATCH($E42,[1]DEMANDS!$F$2:$F$25,0),FALSE)/HLOOKUP(2018,[1]DEMANDS!$H$2:$CL$25,MATCH($E42,[1]DEMANDS!$F$2:$F$25,0),FALSE)</f>
        <v>0.32732667020146111</v>
      </c>
    </row>
    <row r="43" spans="4:32" x14ac:dyDescent="0.2">
      <c r="D43" s="4" t="s">
        <v>85</v>
      </c>
      <c r="E43" s="4" t="str">
        <f>[1]DEMANDS!$F$20</f>
        <v>TRAF</v>
      </c>
      <c r="F43" s="4">
        <v>2050</v>
      </c>
      <c r="G43" s="15">
        <f>HLOOKUP(REG_TRA_DEMANDS!G$3,'BY-Demands'!$J$5:$AK$14,MATCH($E43,'BY-Demands'!$I$5:$I$14,0),FALSE)*HLOOKUP(REG_TRA_DEMANDS!$F43,[1]DEMANDS!$H$2:$CL$25,MATCH($E43,[1]DEMANDS!$F$2:$F$25,0),FALSE)/HLOOKUP(2018,[1]DEMANDS!$H$2:$CL$25,MATCH($E43,[1]DEMANDS!$F$2:$F$25,0),FALSE)</f>
        <v>0.41866575299274367</v>
      </c>
      <c r="H43" s="15">
        <f>HLOOKUP(REG_TRA_DEMANDS!H$3,'BY-Demands'!$J$5:$AK$14,MATCH($E43,'BY-Demands'!$I$5:$I$14,0),FALSE)*HLOOKUP(REG_TRA_DEMANDS!$F43,[1]DEMANDS!$H$2:$CL$25,MATCH($E43,[1]DEMANDS!$F$2:$F$25,0),FALSE)/HLOOKUP(2018,[1]DEMANDS!$H$2:$CL$25,MATCH($E43,[1]DEMANDS!$F$2:$F$25,0),FALSE)</f>
        <v>6.2531071655707198</v>
      </c>
      <c r="I43" s="15">
        <f>HLOOKUP(REG_TRA_DEMANDS!I$3,'BY-Demands'!$J$5:$AK$14,MATCH($E43,'BY-Demands'!$I$5:$I$14,0),FALSE)*HLOOKUP(REG_TRA_DEMANDS!$F43,[1]DEMANDS!$H$2:$CL$25,MATCH($E43,[1]DEMANDS!$F$2:$F$25,0),FALSE)/HLOOKUP(2018,[1]DEMANDS!$H$2:$CL$25,MATCH($E43,[1]DEMANDS!$F$2:$F$25,0),FALSE)</f>
        <v>1.1347346380368684</v>
      </c>
      <c r="J43" s="15">
        <f>HLOOKUP(REG_TRA_DEMANDS!J$3,'BY-Demands'!$J$5:$AK$14,MATCH($E43,'BY-Demands'!$I$5:$I$14,0),FALSE)*HLOOKUP(REG_TRA_DEMANDS!$F43,[1]DEMANDS!$H$2:$CL$25,MATCH($E43,[1]DEMANDS!$F$2:$F$25,0),FALSE)/HLOOKUP(2018,[1]DEMANDS!$H$2:$CL$25,MATCH($E43,[1]DEMANDS!$F$2:$F$25,0),FALSE)</f>
        <v>0.72973090706414478</v>
      </c>
      <c r="K43" s="15">
        <f>HLOOKUP(REG_TRA_DEMANDS!K$3,'BY-Demands'!$J$5:$AK$14,MATCH($E43,'BY-Demands'!$I$5:$I$14,0),FALSE)*HLOOKUP(REG_TRA_DEMANDS!$F43,[1]DEMANDS!$H$2:$CL$25,MATCH($E43,[1]DEMANDS!$F$2:$F$25,0),FALSE)/HLOOKUP(2018,[1]DEMANDS!$H$2:$CL$25,MATCH($E43,[1]DEMANDS!$F$2:$F$25,0),FALSE)</f>
        <v>0.51975220075454243</v>
      </c>
      <c r="L43" s="15">
        <f>HLOOKUP(REG_TRA_DEMANDS!L$3,'BY-Demands'!$J$5:$AK$14,MATCH($E43,'BY-Demands'!$I$5:$I$14,0),FALSE)*HLOOKUP(REG_TRA_DEMANDS!$F43,[1]DEMANDS!$H$2:$CL$25,MATCH($E43,[1]DEMANDS!$F$2:$F$25,0),FALSE)/HLOOKUP(2018,[1]DEMANDS!$H$2:$CL$25,MATCH($E43,[1]DEMANDS!$F$2:$F$25,0),FALSE)</f>
        <v>0.25082153678926639</v>
      </c>
      <c r="M43" s="15">
        <f>HLOOKUP(REG_TRA_DEMANDS!M$3,'BY-Demands'!$J$5:$AK$14,MATCH($E43,'BY-Demands'!$I$5:$I$14,0),FALSE)*HLOOKUP(REG_TRA_DEMANDS!$F43,[1]DEMANDS!$H$2:$CL$25,MATCH($E43,[1]DEMANDS!$F$2:$F$25,0),FALSE)/HLOOKUP(2018,[1]DEMANDS!$H$2:$CL$25,MATCH($E43,[1]DEMANDS!$F$2:$F$25,0),FALSE)</f>
        <v>0.65728768511462199</v>
      </c>
      <c r="N43" s="15">
        <f>HLOOKUP(REG_TRA_DEMANDS!N$3,'BY-Demands'!$J$5:$AK$14,MATCH($E43,'BY-Demands'!$I$5:$I$14,0),FALSE)*HLOOKUP(REG_TRA_DEMANDS!$F43,[1]DEMANDS!$H$2:$CL$25,MATCH($E43,[1]DEMANDS!$F$2:$F$25,0),FALSE)/HLOOKUP(2018,[1]DEMANDS!$H$2:$CL$25,MATCH($E43,[1]DEMANDS!$F$2:$F$25,0),FALSE)</f>
        <v>1.0170158230156978</v>
      </c>
      <c r="O43" s="15">
        <f>HLOOKUP(REG_TRA_DEMANDS!O$3,'BY-Demands'!$J$5:$AK$14,MATCH($E43,'BY-Demands'!$I$5:$I$14,0),FALSE)*HLOOKUP(REG_TRA_DEMANDS!$F43,[1]DEMANDS!$H$2:$CL$25,MATCH($E43,[1]DEMANDS!$F$2:$F$25,0),FALSE)/HLOOKUP(2018,[1]DEMANDS!$H$2:$CL$25,MATCH($E43,[1]DEMANDS!$F$2:$F$25,0),FALSE)</f>
        <v>0.47841601618740709</v>
      </c>
      <c r="P43" s="15">
        <f>HLOOKUP(REG_TRA_DEMANDS!P$3,'BY-Demands'!$J$5:$AK$14,MATCH($E43,'BY-Demands'!$I$5:$I$14,0),FALSE)*HLOOKUP(REG_TRA_DEMANDS!$F43,[1]DEMANDS!$H$2:$CL$25,MATCH($E43,[1]DEMANDS!$F$2:$F$25,0),FALSE)/HLOOKUP(2018,[1]DEMANDS!$H$2:$CL$25,MATCH($E43,[1]DEMANDS!$F$2:$F$25,0),FALSE)</f>
        <v>0.54474660095376171</v>
      </c>
      <c r="Q43" s="15">
        <f>HLOOKUP(REG_TRA_DEMANDS!Q$3,'BY-Demands'!$J$5:$AK$14,MATCH($E43,'BY-Demands'!$I$5:$I$14,0),FALSE)*HLOOKUP(REG_TRA_DEMANDS!$F43,[1]DEMANDS!$H$2:$CL$25,MATCH($E43,[1]DEMANDS!$F$2:$F$25,0),FALSE)/HLOOKUP(2018,[1]DEMANDS!$H$2:$CL$25,MATCH($E43,[1]DEMANDS!$F$2:$F$25,0),FALSE)</f>
        <v>1.1010235696897956</v>
      </c>
      <c r="R43" s="15">
        <f>HLOOKUP(REG_TRA_DEMANDS!R$3,'BY-Demands'!$J$5:$AK$14,MATCH($E43,'BY-Demands'!$I$5:$I$14,0),FALSE)*HLOOKUP(REG_TRA_DEMANDS!$F43,[1]DEMANDS!$H$2:$CL$25,MATCH($E43,[1]DEMANDS!$F$2:$F$25,0),FALSE)/HLOOKUP(2018,[1]DEMANDS!$H$2:$CL$25,MATCH($E43,[1]DEMANDS!$F$2:$F$25,0),FALSE)</f>
        <v>0.72634460873692575</v>
      </c>
      <c r="S43" s="15">
        <f>HLOOKUP(REG_TRA_DEMANDS!S$3,'BY-Demands'!$J$5:$AK$14,MATCH($E43,'BY-Demands'!$I$5:$I$14,0),FALSE)*HLOOKUP(REG_TRA_DEMANDS!$F43,[1]DEMANDS!$H$2:$CL$25,MATCH($E43,[1]DEMANDS!$F$2:$F$25,0),FALSE)/HLOOKUP(2018,[1]DEMANDS!$H$2:$CL$25,MATCH($E43,[1]DEMANDS!$F$2:$F$25,0),FALSE)</f>
        <v>0.71476122814517573</v>
      </c>
      <c r="T43" s="15">
        <f>HLOOKUP(REG_TRA_DEMANDS!T$3,'BY-Demands'!$J$5:$AK$14,MATCH($E43,'BY-Demands'!$I$5:$I$14,0),FALSE)*HLOOKUP(REG_TRA_DEMANDS!$F43,[1]DEMANDS!$H$2:$CL$25,MATCH($E43,[1]DEMANDS!$F$2:$F$25,0),FALSE)/HLOOKUP(2018,[1]DEMANDS!$H$2:$CL$25,MATCH($E43,[1]DEMANDS!$F$2:$F$25,0),FALSE)</f>
        <v>3.8243627353355865</v>
      </c>
      <c r="U43" s="15">
        <f>HLOOKUP(REG_TRA_DEMANDS!U$3,'BY-Demands'!$J$5:$AK$14,MATCH($E43,'BY-Demands'!$I$5:$I$14,0),FALSE)*HLOOKUP(REG_TRA_DEMANDS!$F43,[1]DEMANDS!$H$2:$CL$25,MATCH($E43,[1]DEMANDS!$F$2:$F$25,0),FALSE)/HLOOKUP(2018,[1]DEMANDS!$H$2:$CL$25,MATCH($E43,[1]DEMANDS!$F$2:$F$25,0),FALSE)</f>
        <v>1.0405570903943719</v>
      </c>
      <c r="V43" s="15">
        <f>HLOOKUP(REG_TRA_DEMANDS!V$3,'BY-Demands'!$J$5:$AK$14,MATCH($E43,'BY-Demands'!$I$5:$I$14,0),FALSE)*HLOOKUP(REG_TRA_DEMANDS!$F43,[1]DEMANDS!$H$2:$CL$25,MATCH($E43,[1]DEMANDS!$F$2:$F$25,0),FALSE)/HLOOKUP(2018,[1]DEMANDS!$H$2:$CL$25,MATCH($E43,[1]DEMANDS!$F$2:$F$25,0),FALSE)</f>
        <v>1.1724437463011761</v>
      </c>
      <c r="W43" s="15">
        <f>HLOOKUP(REG_TRA_DEMANDS!W$3,'BY-Demands'!$J$5:$AK$14,MATCH($E43,'BY-Demands'!$I$5:$I$14,0),FALSE)*HLOOKUP(REG_TRA_DEMANDS!$F43,[1]DEMANDS!$H$2:$CL$25,MATCH($E43,[1]DEMANDS!$F$2:$F$25,0),FALSE)/HLOOKUP(2018,[1]DEMANDS!$H$2:$CL$25,MATCH($E43,[1]DEMANDS!$F$2:$F$25,0),FALSE)</f>
        <v>0.95981465812339428</v>
      </c>
      <c r="X43" s="15">
        <f>HLOOKUP(REG_TRA_DEMANDS!X$3,'BY-Demands'!$J$5:$AK$14,MATCH($E43,'BY-Demands'!$I$5:$I$14,0),FALSE)*HLOOKUP(REG_TRA_DEMANDS!$F43,[1]DEMANDS!$H$2:$CL$25,MATCH($E43,[1]DEMANDS!$F$2:$F$25,0),FALSE)/HLOOKUP(2018,[1]DEMANDS!$H$2:$CL$25,MATCH($E43,[1]DEMANDS!$F$2:$F$25,0),FALSE)</f>
        <v>0.89153807867588786</v>
      </c>
      <c r="Y43" s="15">
        <f>HLOOKUP(REG_TRA_DEMANDS!Y$3,'BY-Demands'!$J$5:$AK$14,MATCH($E43,'BY-Demands'!$I$5:$I$14,0),FALSE)*HLOOKUP(REG_TRA_DEMANDS!$F43,[1]DEMANDS!$H$2:$CL$25,MATCH($E43,[1]DEMANDS!$F$2:$F$25,0),FALSE)/HLOOKUP(2018,[1]DEMANDS!$H$2:$CL$25,MATCH($E43,[1]DEMANDS!$F$2:$F$25,0),FALSE)</f>
        <v>1.423608451575975</v>
      </c>
      <c r="Z43" s="15">
        <f>HLOOKUP(REG_TRA_DEMANDS!Z$3,'BY-Demands'!$J$5:$AK$14,MATCH($E43,'BY-Demands'!$I$5:$I$14,0),FALSE)*HLOOKUP(REG_TRA_DEMANDS!$F43,[1]DEMANDS!$H$2:$CL$25,MATCH($E43,[1]DEMANDS!$F$2:$F$25,0),FALSE)/HLOOKUP(2018,[1]DEMANDS!$H$2:$CL$25,MATCH($E43,[1]DEMANDS!$F$2:$F$25,0),FALSE)</f>
        <v>0.18985839811799671</v>
      </c>
      <c r="AA43" s="15">
        <f>HLOOKUP(REG_TRA_DEMANDS!AA$3,'BY-Demands'!$J$5:$AK$14,MATCH($E43,'BY-Demands'!$I$5:$I$14,0),FALSE)*HLOOKUP(REG_TRA_DEMANDS!$F43,[1]DEMANDS!$H$2:$CL$25,MATCH($E43,[1]DEMANDS!$F$2:$F$25,0),FALSE)/HLOOKUP(2018,[1]DEMANDS!$H$2:$CL$25,MATCH($E43,[1]DEMANDS!$F$2:$F$25,0),FALSE)</f>
        <v>0.80180795522423032</v>
      </c>
      <c r="AB43" s="15">
        <f>HLOOKUP(REG_TRA_DEMANDS!AB$3,'BY-Demands'!$J$5:$AK$14,MATCH($E43,'BY-Demands'!$I$5:$I$14,0),FALSE)*HLOOKUP(REG_TRA_DEMANDS!$F43,[1]DEMANDS!$H$2:$CL$25,MATCH($E43,[1]DEMANDS!$F$2:$F$25,0),FALSE)/HLOOKUP(2018,[1]DEMANDS!$H$2:$CL$25,MATCH($E43,[1]DEMANDS!$F$2:$F$25,0),FALSE)</f>
        <v>0.35606485324430737</v>
      </c>
      <c r="AC43" s="15">
        <f>HLOOKUP(REG_TRA_DEMANDS!AC$3,'BY-Demands'!$J$5:$AK$14,MATCH($E43,'BY-Demands'!$I$5:$I$14,0),FALSE)*HLOOKUP(REG_TRA_DEMANDS!$F43,[1]DEMANDS!$H$2:$CL$25,MATCH($E43,[1]DEMANDS!$F$2:$F$25,0),FALSE)/HLOOKUP(2018,[1]DEMANDS!$H$2:$CL$25,MATCH($E43,[1]DEMANDS!$F$2:$F$25,0),FALSE)</f>
        <v>0.38829016729069199</v>
      </c>
      <c r="AD43" s="15">
        <f>HLOOKUP(REG_TRA_DEMANDS!AD$3,'BY-Demands'!$J$5:$AK$14,MATCH($E43,'BY-Demands'!$I$5:$I$14,0),FALSE)*HLOOKUP(REG_TRA_DEMANDS!$F43,[1]DEMANDS!$H$2:$CL$25,MATCH($E43,[1]DEMANDS!$F$2:$F$25,0),FALSE)/HLOOKUP(2018,[1]DEMANDS!$H$2:$CL$25,MATCH($E43,[1]DEMANDS!$F$2:$F$25,0),FALSE)</f>
        <v>0.45133732789403713</v>
      </c>
      <c r="AE43" s="15">
        <f>HLOOKUP(REG_TRA_DEMANDS!AE$3,'BY-Demands'!$J$5:$AK$14,MATCH($E43,'BY-Demands'!$I$5:$I$14,0),FALSE)*HLOOKUP(REG_TRA_DEMANDS!$F43,[1]DEMANDS!$H$2:$CL$25,MATCH($E43,[1]DEMANDS!$F$2:$F$25,0),FALSE)/HLOOKUP(2018,[1]DEMANDS!$H$2:$CL$25,MATCH($E43,[1]DEMANDS!$F$2:$F$25,0),FALSE)</f>
        <v>0.94320116443640356</v>
      </c>
      <c r="AF43" s="15">
        <f>HLOOKUP(REG_TRA_DEMANDS!AF$3,'BY-Demands'!$J$5:$AK$14,MATCH($E43,'BY-Demands'!$I$5:$I$14,0),FALSE)*HLOOKUP(REG_TRA_DEMANDS!$F43,[1]DEMANDS!$H$2:$CL$25,MATCH($E43,[1]DEMANDS!$F$2:$F$25,0),FALSE)/HLOOKUP(2018,[1]DEMANDS!$H$2:$CL$25,MATCH($E43,[1]DEMANDS!$F$2:$F$25,0),FALSE)</f>
        <v>0.36370764033427094</v>
      </c>
    </row>
    <row r="44" spans="4:32" x14ac:dyDescent="0.2">
      <c r="D44" s="4" t="s">
        <v>85</v>
      </c>
      <c r="E44" s="4" t="str">
        <f>[1]DEMANDS!$F$20</f>
        <v>TRAF</v>
      </c>
      <c r="F44" s="4">
        <v>2055</v>
      </c>
      <c r="G44" s="15">
        <f>HLOOKUP(REG_TRA_DEMANDS!G$3,'BY-Demands'!$J$5:$AK$14,MATCH($E44,'BY-Demands'!$I$5:$I$14,0),FALSE)*HLOOKUP(REG_TRA_DEMANDS!$F44,[1]DEMANDS!$H$2:$CL$25,MATCH($E44,[1]DEMANDS!$F$2:$F$25,0),FALSE)/HLOOKUP(2018,[1]DEMANDS!$H$2:$CL$25,MATCH($E44,[1]DEMANDS!$F$2:$F$25,0),FALSE)</f>
        <v>0.46519867440816737</v>
      </c>
      <c r="H44" s="15">
        <f>HLOOKUP(REG_TRA_DEMANDS!H$3,'BY-Demands'!$J$5:$AK$14,MATCH($E44,'BY-Demands'!$I$5:$I$14,0),FALSE)*HLOOKUP(REG_TRA_DEMANDS!$F44,[1]DEMANDS!$H$2:$CL$25,MATCH($E44,[1]DEMANDS!$F$2:$F$25,0),FALSE)/HLOOKUP(2018,[1]DEMANDS!$H$2:$CL$25,MATCH($E44,[1]DEMANDS!$F$2:$F$25,0),FALSE)</f>
        <v>6.948113485666763</v>
      </c>
      <c r="I44" s="15">
        <f>HLOOKUP(REG_TRA_DEMANDS!I$3,'BY-Demands'!$J$5:$AK$14,MATCH($E44,'BY-Demands'!$I$5:$I$14,0),FALSE)*HLOOKUP(REG_TRA_DEMANDS!$F44,[1]DEMANDS!$H$2:$CL$25,MATCH($E44,[1]DEMANDS!$F$2:$F$25,0),FALSE)/HLOOKUP(2018,[1]DEMANDS!$H$2:$CL$25,MATCH($E44,[1]DEMANDS!$F$2:$F$25,0),FALSE)</f>
        <v>1.2608555766655507</v>
      </c>
      <c r="J44" s="15">
        <f>HLOOKUP(REG_TRA_DEMANDS!J$3,'BY-Demands'!$J$5:$AK$14,MATCH($E44,'BY-Demands'!$I$5:$I$14,0),FALSE)*HLOOKUP(REG_TRA_DEMANDS!$F44,[1]DEMANDS!$H$2:$CL$25,MATCH($E44,[1]DEMANDS!$F$2:$F$25,0),FALSE)/HLOOKUP(2018,[1]DEMANDS!$H$2:$CL$25,MATCH($E44,[1]DEMANDS!$F$2:$F$25,0),FALSE)</f>
        <v>0.81083740003638038</v>
      </c>
      <c r="K44" s="15">
        <f>HLOOKUP(REG_TRA_DEMANDS!K$3,'BY-Demands'!$J$5:$AK$14,MATCH($E44,'BY-Demands'!$I$5:$I$14,0),FALSE)*HLOOKUP(REG_TRA_DEMANDS!$F44,[1]DEMANDS!$H$2:$CL$25,MATCH($E44,[1]DEMANDS!$F$2:$F$25,0),FALSE)/HLOOKUP(2018,[1]DEMANDS!$H$2:$CL$25,MATCH($E44,[1]DEMANDS!$F$2:$F$25,0),FALSE)</f>
        <v>0.57752045177655487</v>
      </c>
      <c r="L44" s="15">
        <f>HLOOKUP(REG_TRA_DEMANDS!L$3,'BY-Demands'!$J$5:$AK$14,MATCH($E44,'BY-Demands'!$I$5:$I$14,0),FALSE)*HLOOKUP(REG_TRA_DEMANDS!$F44,[1]DEMANDS!$H$2:$CL$25,MATCH($E44,[1]DEMANDS!$F$2:$F$25,0),FALSE)/HLOOKUP(2018,[1]DEMANDS!$H$2:$CL$25,MATCH($E44,[1]DEMANDS!$F$2:$F$25,0),FALSE)</f>
        <v>0.2786992859896244</v>
      </c>
      <c r="M44" s="15">
        <f>HLOOKUP(REG_TRA_DEMANDS!M$3,'BY-Demands'!$J$5:$AK$14,MATCH($E44,'BY-Demands'!$I$5:$I$14,0),FALSE)*HLOOKUP(REG_TRA_DEMANDS!$F44,[1]DEMANDS!$H$2:$CL$25,MATCH($E44,[1]DEMANDS!$F$2:$F$25,0),FALSE)/HLOOKUP(2018,[1]DEMANDS!$H$2:$CL$25,MATCH($E44,[1]DEMANDS!$F$2:$F$25,0),FALSE)</f>
        <v>0.73034242145293082</v>
      </c>
      <c r="N44" s="15">
        <f>HLOOKUP(REG_TRA_DEMANDS!N$3,'BY-Demands'!$J$5:$AK$14,MATCH($E44,'BY-Demands'!$I$5:$I$14,0),FALSE)*HLOOKUP(REG_TRA_DEMANDS!$F44,[1]DEMANDS!$H$2:$CL$25,MATCH($E44,[1]DEMANDS!$F$2:$F$25,0),FALSE)/HLOOKUP(2018,[1]DEMANDS!$H$2:$CL$25,MATCH($E44,[1]DEMANDS!$F$2:$F$25,0),FALSE)</f>
        <v>1.1300528150131115</v>
      </c>
      <c r="O44" s="15">
        <f>HLOOKUP(REG_TRA_DEMANDS!O$3,'BY-Demands'!$J$5:$AK$14,MATCH($E44,'BY-Demands'!$I$5:$I$14,0),FALSE)*HLOOKUP(REG_TRA_DEMANDS!$F44,[1]DEMANDS!$H$2:$CL$25,MATCH($E44,[1]DEMANDS!$F$2:$F$25,0),FALSE)/HLOOKUP(2018,[1]DEMANDS!$H$2:$CL$25,MATCH($E44,[1]DEMANDS!$F$2:$F$25,0),FALSE)</f>
        <v>0.53158992574650732</v>
      </c>
      <c r="P44" s="15">
        <f>HLOOKUP(REG_TRA_DEMANDS!P$3,'BY-Demands'!$J$5:$AK$14,MATCH($E44,'BY-Demands'!$I$5:$I$14,0),FALSE)*HLOOKUP(REG_TRA_DEMANDS!$F44,[1]DEMANDS!$H$2:$CL$25,MATCH($E44,[1]DEMANDS!$F$2:$F$25,0),FALSE)/HLOOKUP(2018,[1]DEMANDS!$H$2:$CL$25,MATCH($E44,[1]DEMANDS!$F$2:$F$25,0),FALSE)</f>
        <v>0.60529287346901073</v>
      </c>
      <c r="Q44" s="15">
        <f>HLOOKUP(REG_TRA_DEMANDS!Q$3,'BY-Demands'!$J$5:$AK$14,MATCH($E44,'BY-Demands'!$I$5:$I$14,0),FALSE)*HLOOKUP(REG_TRA_DEMANDS!$F44,[1]DEMANDS!$H$2:$CL$25,MATCH($E44,[1]DEMANDS!$F$2:$F$25,0),FALSE)/HLOOKUP(2018,[1]DEMANDS!$H$2:$CL$25,MATCH($E44,[1]DEMANDS!$F$2:$F$25,0),FALSE)</f>
        <v>1.2233976661585662</v>
      </c>
      <c r="R44" s="15">
        <f>HLOOKUP(REG_TRA_DEMANDS!R$3,'BY-Demands'!$J$5:$AK$14,MATCH($E44,'BY-Demands'!$I$5:$I$14,0),FALSE)*HLOOKUP(REG_TRA_DEMANDS!$F44,[1]DEMANDS!$H$2:$CL$25,MATCH($E44,[1]DEMANDS!$F$2:$F$25,0),FALSE)/HLOOKUP(2018,[1]DEMANDS!$H$2:$CL$25,MATCH($E44,[1]DEMANDS!$F$2:$F$25,0),FALSE)</f>
        <v>0.80707472902325783</v>
      </c>
      <c r="S44" s="15">
        <f>HLOOKUP(REG_TRA_DEMANDS!S$3,'BY-Demands'!$J$5:$AK$14,MATCH($E44,'BY-Demands'!$I$5:$I$14,0),FALSE)*HLOOKUP(REG_TRA_DEMANDS!$F44,[1]DEMANDS!$H$2:$CL$25,MATCH($E44,[1]DEMANDS!$F$2:$F$25,0),FALSE)/HLOOKUP(2018,[1]DEMANDS!$H$2:$CL$25,MATCH($E44,[1]DEMANDS!$F$2:$F$25,0),FALSE)</f>
        <v>0.79420390484447489</v>
      </c>
      <c r="T44" s="15">
        <f>HLOOKUP(REG_TRA_DEMANDS!T$3,'BY-Demands'!$J$5:$AK$14,MATCH($E44,'BY-Demands'!$I$5:$I$14,0),FALSE)*HLOOKUP(REG_TRA_DEMANDS!$F44,[1]DEMANDS!$H$2:$CL$25,MATCH($E44,[1]DEMANDS!$F$2:$F$25,0),FALSE)/HLOOKUP(2018,[1]DEMANDS!$H$2:$CL$25,MATCH($E44,[1]DEMANDS!$F$2:$F$25,0),FALSE)</f>
        <v>4.2494244208337317</v>
      </c>
      <c r="U44" s="15">
        <f>HLOOKUP(REG_TRA_DEMANDS!U$3,'BY-Demands'!$J$5:$AK$14,MATCH($E44,'BY-Demands'!$I$5:$I$14,0),FALSE)*HLOOKUP(REG_TRA_DEMANDS!$F44,[1]DEMANDS!$H$2:$CL$25,MATCH($E44,[1]DEMANDS!$F$2:$F$25,0),FALSE)/HLOOKUP(2018,[1]DEMANDS!$H$2:$CL$25,MATCH($E44,[1]DEMANDS!$F$2:$F$25,0),FALSE)</f>
        <v>1.1562105943398513</v>
      </c>
      <c r="V44" s="15">
        <f>HLOOKUP(REG_TRA_DEMANDS!V$3,'BY-Demands'!$J$5:$AK$14,MATCH($E44,'BY-Demands'!$I$5:$I$14,0),FALSE)*HLOOKUP(REG_TRA_DEMANDS!$F44,[1]DEMANDS!$H$2:$CL$25,MATCH($E44,[1]DEMANDS!$F$2:$F$25,0),FALSE)/HLOOKUP(2018,[1]DEMANDS!$H$2:$CL$25,MATCH($E44,[1]DEMANDS!$F$2:$F$25,0),FALSE)</f>
        <v>1.3027558922568623</v>
      </c>
      <c r="W44" s="15">
        <f>HLOOKUP(REG_TRA_DEMANDS!W$3,'BY-Demands'!$J$5:$AK$14,MATCH($E44,'BY-Demands'!$I$5:$I$14,0),FALSE)*HLOOKUP(REG_TRA_DEMANDS!$F44,[1]DEMANDS!$H$2:$CL$25,MATCH($E44,[1]DEMANDS!$F$2:$F$25,0),FALSE)/HLOOKUP(2018,[1]DEMANDS!$H$2:$CL$25,MATCH($E44,[1]DEMANDS!$F$2:$F$25,0),FALSE)</f>
        <v>1.0664939834337732</v>
      </c>
      <c r="X44" s="15">
        <f>HLOOKUP(REG_TRA_DEMANDS!X$3,'BY-Demands'!$J$5:$AK$14,MATCH($E44,'BY-Demands'!$I$5:$I$14,0),FALSE)*HLOOKUP(REG_TRA_DEMANDS!$F44,[1]DEMANDS!$H$2:$CL$25,MATCH($E44,[1]DEMANDS!$F$2:$F$25,0),FALSE)/HLOOKUP(2018,[1]DEMANDS!$H$2:$CL$25,MATCH($E44,[1]DEMANDS!$F$2:$F$25,0),FALSE)</f>
        <v>0.99062875198109601</v>
      </c>
      <c r="Y44" s="15">
        <f>HLOOKUP(REG_TRA_DEMANDS!Y$3,'BY-Demands'!$J$5:$AK$14,MATCH($E44,'BY-Demands'!$I$5:$I$14,0),FALSE)*HLOOKUP(REG_TRA_DEMANDS!$F44,[1]DEMANDS!$H$2:$CL$25,MATCH($E44,[1]DEMANDS!$F$2:$F$25,0),FALSE)/HLOOKUP(2018,[1]DEMANDS!$H$2:$CL$25,MATCH($E44,[1]DEMANDS!$F$2:$F$25,0),FALSE)</f>
        <v>1.5818364884526053</v>
      </c>
      <c r="Z44" s="15">
        <f>HLOOKUP(REG_TRA_DEMANDS!Z$3,'BY-Demands'!$J$5:$AK$14,MATCH($E44,'BY-Demands'!$I$5:$I$14,0),FALSE)*HLOOKUP(REG_TRA_DEMANDS!$F44,[1]DEMANDS!$H$2:$CL$25,MATCH($E44,[1]DEMANDS!$F$2:$F$25,0),FALSE)/HLOOKUP(2018,[1]DEMANDS!$H$2:$CL$25,MATCH($E44,[1]DEMANDS!$F$2:$F$25,0),FALSE)</f>
        <v>0.210960353213512</v>
      </c>
      <c r="AA44" s="15">
        <f>HLOOKUP(REG_TRA_DEMANDS!AA$3,'BY-Demands'!$J$5:$AK$14,MATCH($E44,'BY-Demands'!$I$5:$I$14,0),FALSE)*HLOOKUP(REG_TRA_DEMANDS!$F44,[1]DEMANDS!$H$2:$CL$25,MATCH($E44,[1]DEMANDS!$F$2:$F$25,0),FALSE)/HLOOKUP(2018,[1]DEMANDS!$H$2:$CL$25,MATCH($E44,[1]DEMANDS!$F$2:$F$25,0),FALSE)</f>
        <v>0.89092550616792421</v>
      </c>
      <c r="AB44" s="15">
        <f>HLOOKUP(REG_TRA_DEMANDS!AB$3,'BY-Demands'!$J$5:$AK$14,MATCH($E44,'BY-Demands'!$I$5:$I$14,0),FALSE)*HLOOKUP(REG_TRA_DEMANDS!$F44,[1]DEMANDS!$H$2:$CL$25,MATCH($E44,[1]DEMANDS!$F$2:$F$25,0),FALSE)/HLOOKUP(2018,[1]DEMANDS!$H$2:$CL$25,MATCH($E44,[1]DEMANDS!$F$2:$F$25,0),FALSE)</f>
        <v>0.39563995036264976</v>
      </c>
      <c r="AC44" s="15">
        <f>HLOOKUP(REG_TRA_DEMANDS!AC$3,'BY-Demands'!$J$5:$AK$14,MATCH($E44,'BY-Demands'!$I$5:$I$14,0),FALSE)*HLOOKUP(REG_TRA_DEMANDS!$F44,[1]DEMANDS!$H$2:$CL$25,MATCH($E44,[1]DEMANDS!$F$2:$F$25,0),FALSE)/HLOOKUP(2018,[1]DEMANDS!$H$2:$CL$25,MATCH($E44,[1]DEMANDS!$F$2:$F$25,0),FALSE)</f>
        <v>0.43144697128471887</v>
      </c>
      <c r="AD44" s="15">
        <f>HLOOKUP(REG_TRA_DEMANDS!AD$3,'BY-Demands'!$J$5:$AK$14,MATCH($E44,'BY-Demands'!$I$5:$I$14,0),FALSE)*HLOOKUP(REG_TRA_DEMANDS!$F44,[1]DEMANDS!$H$2:$CL$25,MATCH($E44,[1]DEMANDS!$F$2:$F$25,0),FALSE)/HLOOKUP(2018,[1]DEMANDS!$H$2:$CL$25,MATCH($E44,[1]DEMANDS!$F$2:$F$25,0),FALSE)</f>
        <v>0.50150155618501124</v>
      </c>
      <c r="AE44" s="15">
        <f>HLOOKUP(REG_TRA_DEMANDS!AE$3,'BY-Demands'!$J$5:$AK$14,MATCH($E44,'BY-Demands'!$I$5:$I$14,0),FALSE)*HLOOKUP(REG_TRA_DEMANDS!$F44,[1]DEMANDS!$H$2:$CL$25,MATCH($E44,[1]DEMANDS!$F$2:$F$25,0),FALSE)/HLOOKUP(2018,[1]DEMANDS!$H$2:$CL$25,MATCH($E44,[1]DEMANDS!$F$2:$F$25,0),FALSE)</f>
        <v>1.0480339704395638</v>
      </c>
      <c r="AF44" s="15">
        <f>HLOOKUP(REG_TRA_DEMANDS!AF$3,'BY-Demands'!$J$5:$AK$14,MATCH($E44,'BY-Demands'!$I$5:$I$14,0),FALSE)*HLOOKUP(REG_TRA_DEMANDS!$F44,[1]DEMANDS!$H$2:$CL$25,MATCH($E44,[1]DEMANDS!$F$2:$F$25,0),FALSE)/HLOOKUP(2018,[1]DEMANDS!$H$2:$CL$25,MATCH($E44,[1]DEMANDS!$F$2:$F$25,0),FALSE)</f>
        <v>0.40413220079779938</v>
      </c>
    </row>
    <row r="45" spans="4:32" x14ac:dyDescent="0.2">
      <c r="D45" s="4" t="s">
        <v>85</v>
      </c>
      <c r="E45" s="4" t="str">
        <f>[1]DEMANDS!$F$20</f>
        <v>TRAF</v>
      </c>
      <c r="F45" s="4">
        <v>2060</v>
      </c>
      <c r="G45" s="15">
        <f>HLOOKUP(REG_TRA_DEMANDS!G$3,'BY-Demands'!$J$5:$AK$14,MATCH($E45,'BY-Demands'!$I$5:$I$14,0),FALSE)*HLOOKUP(REG_TRA_DEMANDS!$F45,[1]DEMANDS!$H$2:$CL$25,MATCH($E45,[1]DEMANDS!$F$2:$F$25,0),FALSE)/HLOOKUP(2018,[1]DEMANDS!$H$2:$CL$25,MATCH($E45,[1]DEMANDS!$F$2:$F$25,0),FALSE)</f>
        <v>0.51690353260911526</v>
      </c>
      <c r="H45" s="15">
        <f>HLOOKUP(REG_TRA_DEMANDS!H$3,'BY-Demands'!$J$5:$AK$14,MATCH($E45,'BY-Demands'!$I$5:$I$14,0),FALSE)*HLOOKUP(REG_TRA_DEMANDS!$F45,[1]DEMANDS!$H$2:$CL$25,MATCH($E45,[1]DEMANDS!$F$2:$F$25,0),FALSE)/HLOOKUP(2018,[1]DEMANDS!$H$2:$CL$25,MATCH($E45,[1]DEMANDS!$F$2:$F$25,0),FALSE)</f>
        <v>7.7203668094698417</v>
      </c>
      <c r="I45" s="15">
        <f>HLOOKUP(REG_TRA_DEMANDS!I$3,'BY-Demands'!$J$5:$AK$14,MATCH($E45,'BY-Demands'!$I$5:$I$14,0),FALSE)*HLOOKUP(REG_TRA_DEMANDS!$F45,[1]DEMANDS!$H$2:$CL$25,MATCH($E45,[1]DEMANDS!$F$2:$F$25,0),FALSE)/HLOOKUP(2018,[1]DEMANDS!$H$2:$CL$25,MATCH($E45,[1]DEMANDS!$F$2:$F$25,0),FALSE)</f>
        <v>1.400994322517106</v>
      </c>
      <c r="J45" s="15">
        <f>HLOOKUP(REG_TRA_DEMANDS!J$3,'BY-Demands'!$J$5:$AK$14,MATCH($E45,'BY-Demands'!$I$5:$I$14,0),FALSE)*HLOOKUP(REG_TRA_DEMANDS!$F45,[1]DEMANDS!$H$2:$CL$25,MATCH($E45,[1]DEMANDS!$F$2:$F$25,0),FALSE)/HLOOKUP(2018,[1]DEMANDS!$H$2:$CL$25,MATCH($E45,[1]DEMANDS!$F$2:$F$25,0),FALSE)</f>
        <v>0.90095853558398908</v>
      </c>
      <c r="K45" s="15">
        <f>HLOOKUP(REG_TRA_DEMANDS!K$3,'BY-Demands'!$J$5:$AK$14,MATCH($E45,'BY-Demands'!$I$5:$I$14,0),FALSE)*HLOOKUP(REG_TRA_DEMANDS!$F45,[1]DEMANDS!$H$2:$CL$25,MATCH($E45,[1]DEMANDS!$F$2:$F$25,0),FALSE)/HLOOKUP(2018,[1]DEMANDS!$H$2:$CL$25,MATCH($E45,[1]DEMANDS!$F$2:$F$25,0),FALSE)</f>
        <v>0.64170939880062627</v>
      </c>
      <c r="L45" s="15">
        <f>HLOOKUP(REG_TRA_DEMANDS!L$3,'BY-Demands'!$J$5:$AK$14,MATCH($E45,'BY-Demands'!$I$5:$I$14,0),FALSE)*HLOOKUP(REG_TRA_DEMANDS!$F45,[1]DEMANDS!$H$2:$CL$25,MATCH($E45,[1]DEMANDS!$F$2:$F$25,0),FALSE)/HLOOKUP(2018,[1]DEMANDS!$H$2:$CL$25,MATCH($E45,[1]DEMANDS!$F$2:$F$25,0),FALSE)</f>
        <v>0.30967552873393511</v>
      </c>
      <c r="M45" s="15">
        <f>HLOOKUP(REG_TRA_DEMANDS!M$3,'BY-Demands'!$J$5:$AK$14,MATCH($E45,'BY-Demands'!$I$5:$I$14,0),FALSE)*HLOOKUP(REG_TRA_DEMANDS!$F45,[1]DEMANDS!$H$2:$CL$25,MATCH($E45,[1]DEMANDS!$F$2:$F$25,0),FALSE)/HLOOKUP(2018,[1]DEMANDS!$H$2:$CL$25,MATCH($E45,[1]DEMANDS!$F$2:$F$25,0),FALSE)</f>
        <v>0.81151688177873116</v>
      </c>
      <c r="N45" s="15">
        <f>HLOOKUP(REG_TRA_DEMANDS!N$3,'BY-Demands'!$J$5:$AK$14,MATCH($E45,'BY-Demands'!$I$5:$I$14,0),FALSE)*HLOOKUP(REG_TRA_DEMANDS!$F45,[1]DEMANDS!$H$2:$CL$25,MATCH($E45,[1]DEMANDS!$F$2:$F$25,0),FALSE)/HLOOKUP(2018,[1]DEMANDS!$H$2:$CL$25,MATCH($E45,[1]DEMANDS!$F$2:$F$25,0),FALSE)</f>
        <v>1.2556533890778794</v>
      </c>
      <c r="O45" s="15">
        <f>HLOOKUP(REG_TRA_DEMANDS!O$3,'BY-Demands'!$J$5:$AK$14,MATCH($E45,'BY-Demands'!$I$5:$I$14,0),FALSE)*HLOOKUP(REG_TRA_DEMANDS!$F45,[1]DEMANDS!$H$2:$CL$25,MATCH($E45,[1]DEMANDS!$F$2:$F$25,0),FALSE)/HLOOKUP(2018,[1]DEMANDS!$H$2:$CL$25,MATCH($E45,[1]DEMANDS!$F$2:$F$25,0),FALSE)</f>
        <v>0.5906738897469278</v>
      </c>
      <c r="P45" s="15">
        <f>HLOOKUP(REG_TRA_DEMANDS!P$3,'BY-Demands'!$J$5:$AK$14,MATCH($E45,'BY-Demands'!$I$5:$I$14,0),FALSE)*HLOOKUP(REG_TRA_DEMANDS!$F45,[1]DEMANDS!$H$2:$CL$25,MATCH($E45,[1]DEMANDS!$F$2:$F$25,0),FALSE)/HLOOKUP(2018,[1]DEMANDS!$H$2:$CL$25,MATCH($E45,[1]DEMANDS!$F$2:$F$25,0),FALSE)</f>
        <v>0.67256860728870715</v>
      </c>
      <c r="Q45" s="15">
        <f>HLOOKUP(REG_TRA_DEMANDS!Q$3,'BY-Demands'!$J$5:$AK$14,MATCH($E45,'BY-Demands'!$I$5:$I$14,0),FALSE)*HLOOKUP(REG_TRA_DEMANDS!$F45,[1]DEMANDS!$H$2:$CL$25,MATCH($E45,[1]DEMANDS!$F$2:$F$25,0),FALSE)/HLOOKUP(2018,[1]DEMANDS!$H$2:$CL$25,MATCH($E45,[1]DEMANDS!$F$2:$F$25,0),FALSE)</f>
        <v>1.3593731242412317</v>
      </c>
      <c r="R45" s="15">
        <f>HLOOKUP(REG_TRA_DEMANDS!R$3,'BY-Demands'!$J$5:$AK$14,MATCH($E45,'BY-Demands'!$I$5:$I$14,0),FALSE)*HLOOKUP(REG_TRA_DEMANDS!$F45,[1]DEMANDS!$H$2:$CL$25,MATCH($E45,[1]DEMANDS!$F$2:$F$25,0),FALSE)/HLOOKUP(2018,[1]DEMANDS!$H$2:$CL$25,MATCH($E45,[1]DEMANDS!$F$2:$F$25,0),FALSE)</f>
        <v>0.89677765965779821</v>
      </c>
      <c r="S45" s="15">
        <f>HLOOKUP(REG_TRA_DEMANDS!S$3,'BY-Demands'!$J$5:$AK$14,MATCH($E45,'BY-Demands'!$I$5:$I$14,0),FALSE)*HLOOKUP(REG_TRA_DEMANDS!$F45,[1]DEMANDS!$H$2:$CL$25,MATCH($E45,[1]DEMANDS!$F$2:$F$25,0),FALSE)/HLOOKUP(2018,[1]DEMANDS!$H$2:$CL$25,MATCH($E45,[1]DEMANDS!$F$2:$F$25,0),FALSE)</f>
        <v>0.882476297999647</v>
      </c>
      <c r="T45" s="15">
        <f>HLOOKUP(REG_TRA_DEMANDS!T$3,'BY-Demands'!$J$5:$AK$14,MATCH($E45,'BY-Demands'!$I$5:$I$14,0),FALSE)*HLOOKUP(REG_TRA_DEMANDS!$F45,[1]DEMANDS!$H$2:$CL$25,MATCH($E45,[1]DEMANDS!$F$2:$F$25,0),FALSE)/HLOOKUP(2018,[1]DEMANDS!$H$2:$CL$25,MATCH($E45,[1]DEMANDS!$F$2:$F$25,0),FALSE)</f>
        <v>4.7217299092239964</v>
      </c>
      <c r="U45" s="15">
        <f>HLOOKUP(REG_TRA_DEMANDS!U$3,'BY-Demands'!$J$5:$AK$14,MATCH($E45,'BY-Demands'!$I$5:$I$14,0),FALSE)*HLOOKUP(REG_TRA_DEMANDS!$F45,[1]DEMANDS!$H$2:$CL$25,MATCH($E45,[1]DEMANDS!$F$2:$F$25,0),FALSE)/HLOOKUP(2018,[1]DEMANDS!$H$2:$CL$25,MATCH($E45,[1]DEMANDS!$F$2:$F$25,0),FALSE)</f>
        <v>1.2847184945543797</v>
      </c>
      <c r="V45" s="15">
        <f>HLOOKUP(REG_TRA_DEMANDS!V$3,'BY-Demands'!$J$5:$AK$14,MATCH($E45,'BY-Demands'!$I$5:$I$14,0),FALSE)*HLOOKUP(REG_TRA_DEMANDS!$F45,[1]DEMANDS!$H$2:$CL$25,MATCH($E45,[1]DEMANDS!$F$2:$F$25,0),FALSE)/HLOOKUP(2018,[1]DEMANDS!$H$2:$CL$25,MATCH($E45,[1]DEMANDS!$F$2:$F$25,0),FALSE)</f>
        <v>1.4475516803473705</v>
      </c>
      <c r="W45" s="15">
        <f>HLOOKUP(REG_TRA_DEMANDS!W$3,'BY-Demands'!$J$5:$AK$14,MATCH($E45,'BY-Demands'!$I$5:$I$14,0),FALSE)*HLOOKUP(REG_TRA_DEMANDS!$F45,[1]DEMANDS!$H$2:$CL$25,MATCH($E45,[1]DEMANDS!$F$2:$F$25,0),FALSE)/HLOOKUP(2018,[1]DEMANDS!$H$2:$CL$25,MATCH($E45,[1]DEMANDS!$F$2:$F$25,0),FALSE)</f>
        <v>1.1850302631335401</v>
      </c>
      <c r="X45" s="15">
        <f>HLOOKUP(REG_TRA_DEMANDS!X$3,'BY-Demands'!$J$5:$AK$14,MATCH($E45,'BY-Demands'!$I$5:$I$14,0),FALSE)*HLOOKUP(REG_TRA_DEMANDS!$F45,[1]DEMANDS!$H$2:$CL$25,MATCH($E45,[1]DEMANDS!$F$2:$F$25,0),FALSE)/HLOOKUP(2018,[1]DEMANDS!$H$2:$CL$25,MATCH($E45,[1]DEMANDS!$F$2:$F$25,0),FALSE)</f>
        <v>1.1007329332024371</v>
      </c>
      <c r="Y45" s="15">
        <f>HLOOKUP(REG_TRA_DEMANDS!Y$3,'BY-Demands'!$J$5:$AK$14,MATCH($E45,'BY-Demands'!$I$5:$I$14,0),FALSE)*HLOOKUP(REG_TRA_DEMANDS!$F45,[1]DEMANDS!$H$2:$CL$25,MATCH($E45,[1]DEMANDS!$F$2:$F$25,0),FALSE)/HLOOKUP(2018,[1]DEMANDS!$H$2:$CL$25,MATCH($E45,[1]DEMANDS!$F$2:$F$25,0),FALSE)</f>
        <v>1.7576509002984255</v>
      </c>
      <c r="Z45" s="15">
        <f>HLOOKUP(REG_TRA_DEMANDS!Z$3,'BY-Demands'!$J$5:$AK$14,MATCH($E45,'BY-Demands'!$I$5:$I$14,0),FALSE)*HLOOKUP(REG_TRA_DEMANDS!$F45,[1]DEMANDS!$H$2:$CL$25,MATCH($E45,[1]DEMANDS!$F$2:$F$25,0),FALSE)/HLOOKUP(2018,[1]DEMANDS!$H$2:$CL$25,MATCH($E45,[1]DEMANDS!$F$2:$F$25,0),FALSE)</f>
        <v>0.23440770108655448</v>
      </c>
      <c r="AA45" s="15">
        <f>HLOOKUP(REG_TRA_DEMANDS!AA$3,'BY-Demands'!$J$5:$AK$14,MATCH($E45,'BY-Demands'!$I$5:$I$14,0),FALSE)*HLOOKUP(REG_TRA_DEMANDS!$F45,[1]DEMANDS!$H$2:$CL$25,MATCH($E45,[1]DEMANDS!$F$2:$F$25,0),FALSE)/HLOOKUP(2018,[1]DEMANDS!$H$2:$CL$25,MATCH($E45,[1]DEMANDS!$F$2:$F$25,0),FALSE)</f>
        <v>0.98994809479121493</v>
      </c>
      <c r="AB45" s="15">
        <f>HLOOKUP(REG_TRA_DEMANDS!AB$3,'BY-Demands'!$J$5:$AK$14,MATCH($E45,'BY-Demands'!$I$5:$I$14,0),FALSE)*HLOOKUP(REG_TRA_DEMANDS!$F45,[1]DEMANDS!$H$2:$CL$25,MATCH($E45,[1]DEMANDS!$F$2:$F$25,0),FALSE)/HLOOKUP(2018,[1]DEMANDS!$H$2:$CL$25,MATCH($E45,[1]DEMANDS!$F$2:$F$25,0),FALSE)</f>
        <v>0.4396136516165407</v>
      </c>
      <c r="AC45" s="15">
        <f>HLOOKUP(REG_TRA_DEMANDS!AC$3,'BY-Demands'!$J$5:$AK$14,MATCH($E45,'BY-Demands'!$I$5:$I$14,0),FALSE)*HLOOKUP(REG_TRA_DEMANDS!$F45,[1]DEMANDS!$H$2:$CL$25,MATCH($E45,[1]DEMANDS!$F$2:$F$25,0),FALSE)/HLOOKUP(2018,[1]DEMANDS!$H$2:$CL$25,MATCH($E45,[1]DEMANDS!$F$2:$F$25,0),FALSE)</f>
        <v>0.47940047093706689</v>
      </c>
      <c r="AD45" s="15">
        <f>HLOOKUP(REG_TRA_DEMANDS!AD$3,'BY-Demands'!$J$5:$AK$14,MATCH($E45,'BY-Demands'!$I$5:$I$14,0),FALSE)*HLOOKUP(REG_TRA_DEMANDS!$F45,[1]DEMANDS!$H$2:$CL$25,MATCH($E45,[1]DEMANDS!$F$2:$F$25,0),FALSE)/HLOOKUP(2018,[1]DEMANDS!$H$2:$CL$25,MATCH($E45,[1]DEMANDS!$F$2:$F$25,0),FALSE)</f>
        <v>0.55724132561382422</v>
      </c>
      <c r="AE45" s="15">
        <f>HLOOKUP(REG_TRA_DEMANDS!AE$3,'BY-Demands'!$J$5:$AK$14,MATCH($E45,'BY-Demands'!$I$5:$I$14,0),FALSE)*HLOOKUP(REG_TRA_DEMANDS!$F45,[1]DEMANDS!$H$2:$CL$25,MATCH($E45,[1]DEMANDS!$F$2:$F$25,0),FALSE)/HLOOKUP(2018,[1]DEMANDS!$H$2:$CL$25,MATCH($E45,[1]DEMANDS!$F$2:$F$25,0),FALSE)</f>
        <v>1.1645184980455237</v>
      </c>
      <c r="AF45" s="15">
        <f>HLOOKUP(REG_TRA_DEMANDS!AF$3,'BY-Demands'!$J$5:$AK$14,MATCH($E45,'BY-Demands'!$I$5:$I$14,0),FALSE)*HLOOKUP(REG_TRA_DEMANDS!$F45,[1]DEMANDS!$H$2:$CL$25,MATCH($E45,[1]DEMANDS!$F$2:$F$25,0),FALSE)/HLOOKUP(2018,[1]DEMANDS!$H$2:$CL$25,MATCH($E45,[1]DEMANDS!$F$2:$F$25,0),FALSE)</f>
        <v>0.44904977964359233</v>
      </c>
    </row>
    <row r="46" spans="4:32" x14ac:dyDescent="0.2">
      <c r="D46" s="4" t="s">
        <v>85</v>
      </c>
      <c r="E46" s="4" t="str">
        <f>[1]DEMANDS!$F$20</f>
        <v>TRAF</v>
      </c>
      <c r="F46" s="4">
        <v>2065</v>
      </c>
      <c r="G46" s="15">
        <f>HLOOKUP(REG_TRA_DEMANDS!G$3,'BY-Demands'!$J$5:$AK$14,MATCH($E46,'BY-Demands'!$I$5:$I$14,0),FALSE)*HLOOKUP(REG_TRA_DEMANDS!$F46,[1]DEMANDS!$H$2:$CL$25,MATCH($E46,[1]DEMANDS!$F$2:$F$25,0),FALSE)/HLOOKUP(2018,[1]DEMANDS!$H$2:$CL$25,MATCH($E46,[1]DEMANDS!$F$2:$F$25,0),FALSE)</f>
        <v>0.57435516625091065</v>
      </c>
      <c r="H46" s="15">
        <f>HLOOKUP(REG_TRA_DEMANDS!H$3,'BY-Demands'!$J$5:$AK$14,MATCH($E46,'BY-Demands'!$I$5:$I$14,0),FALSE)*HLOOKUP(REG_TRA_DEMANDS!$F46,[1]DEMANDS!$H$2:$CL$25,MATCH($E46,[1]DEMANDS!$F$2:$F$25,0),FALSE)/HLOOKUP(2018,[1]DEMANDS!$H$2:$CL$25,MATCH($E46,[1]DEMANDS!$F$2:$F$25,0),FALSE)</f>
        <v>8.5784528110862226</v>
      </c>
      <c r="I46" s="15">
        <f>HLOOKUP(REG_TRA_DEMANDS!I$3,'BY-Demands'!$J$5:$AK$14,MATCH($E46,'BY-Demands'!$I$5:$I$14,0),FALSE)*HLOOKUP(REG_TRA_DEMANDS!$F46,[1]DEMANDS!$H$2:$CL$25,MATCH($E46,[1]DEMANDS!$F$2:$F$25,0),FALSE)/HLOOKUP(2018,[1]DEMANDS!$H$2:$CL$25,MATCH($E46,[1]DEMANDS!$F$2:$F$25,0),FALSE)</f>
        <v>1.5567088949155781</v>
      </c>
      <c r="J46" s="15">
        <f>HLOOKUP(REG_TRA_DEMANDS!J$3,'BY-Demands'!$J$5:$AK$14,MATCH($E46,'BY-Demands'!$I$5:$I$14,0),FALSE)*HLOOKUP(REG_TRA_DEMANDS!$F46,[1]DEMANDS!$H$2:$CL$25,MATCH($E46,[1]DEMANDS!$F$2:$F$25,0),FALSE)/HLOOKUP(2018,[1]DEMANDS!$H$2:$CL$25,MATCH($E46,[1]DEMANDS!$F$2:$F$25,0),FALSE)</f>
        <v>1.0010962526770586</v>
      </c>
      <c r="K46" s="15">
        <f>HLOOKUP(REG_TRA_DEMANDS!K$3,'BY-Demands'!$J$5:$AK$14,MATCH($E46,'BY-Demands'!$I$5:$I$14,0),FALSE)*HLOOKUP(REG_TRA_DEMANDS!$F46,[1]DEMANDS!$H$2:$CL$25,MATCH($E46,[1]DEMANDS!$F$2:$F$25,0),FALSE)/HLOOKUP(2018,[1]DEMANDS!$H$2:$CL$25,MATCH($E46,[1]DEMANDS!$F$2:$F$25,0),FALSE)</f>
        <v>0.71303267472853427</v>
      </c>
      <c r="L46" s="15">
        <f>HLOOKUP(REG_TRA_DEMANDS!L$3,'BY-Demands'!$J$5:$AK$14,MATCH($E46,'BY-Demands'!$I$5:$I$14,0),FALSE)*HLOOKUP(REG_TRA_DEMANDS!$F46,[1]DEMANDS!$H$2:$CL$25,MATCH($E46,[1]DEMANDS!$F$2:$F$25,0),FALSE)/HLOOKUP(2018,[1]DEMANDS!$H$2:$CL$25,MATCH($E46,[1]DEMANDS!$F$2:$F$25,0),FALSE)</f>
        <v>0.34409464932854172</v>
      </c>
      <c r="M46" s="15">
        <f>HLOOKUP(REG_TRA_DEMANDS!M$3,'BY-Demands'!$J$5:$AK$14,MATCH($E46,'BY-Demands'!$I$5:$I$14,0),FALSE)*HLOOKUP(REG_TRA_DEMANDS!$F46,[1]DEMANDS!$H$2:$CL$25,MATCH($E46,[1]DEMANDS!$F$2:$F$25,0),FALSE)/HLOOKUP(2018,[1]DEMANDS!$H$2:$CL$25,MATCH($E46,[1]DEMANDS!$F$2:$F$25,0),FALSE)</f>
        <v>0.90171353868829107</v>
      </c>
      <c r="N46" s="15">
        <f>HLOOKUP(REG_TRA_DEMANDS!N$3,'BY-Demands'!$J$5:$AK$14,MATCH($E46,'BY-Demands'!$I$5:$I$14,0),FALSE)*HLOOKUP(REG_TRA_DEMANDS!$F46,[1]DEMANDS!$H$2:$CL$25,MATCH($E46,[1]DEMANDS!$F$2:$F$25,0),FALSE)/HLOOKUP(2018,[1]DEMANDS!$H$2:$CL$25,MATCH($E46,[1]DEMANDS!$F$2:$F$25,0),FALSE)</f>
        <v>1.3952139336271721</v>
      </c>
      <c r="O46" s="15">
        <f>HLOOKUP(REG_TRA_DEMANDS!O$3,'BY-Demands'!$J$5:$AK$14,MATCH($E46,'BY-Demands'!$I$5:$I$14,0),FALSE)*HLOOKUP(REG_TRA_DEMANDS!$F46,[1]DEMANDS!$H$2:$CL$25,MATCH($E46,[1]DEMANDS!$F$2:$F$25,0),FALSE)/HLOOKUP(2018,[1]DEMANDS!$H$2:$CL$25,MATCH($E46,[1]DEMANDS!$F$2:$F$25,0),FALSE)</f>
        <v>0.65632478546478845</v>
      </c>
      <c r="P46" s="15">
        <f>HLOOKUP(REG_TRA_DEMANDS!P$3,'BY-Demands'!$J$5:$AK$14,MATCH($E46,'BY-Demands'!$I$5:$I$14,0),FALSE)*HLOOKUP(REG_TRA_DEMANDS!$F46,[1]DEMANDS!$H$2:$CL$25,MATCH($E46,[1]DEMANDS!$F$2:$F$25,0),FALSE)/HLOOKUP(2018,[1]DEMANDS!$H$2:$CL$25,MATCH($E46,[1]DEMANDS!$F$2:$F$25,0),FALSE)</f>
        <v>0.74732175325751848</v>
      </c>
      <c r="Q46" s="15">
        <f>HLOOKUP(REG_TRA_DEMANDS!Q$3,'BY-Demands'!$J$5:$AK$14,MATCH($E46,'BY-Demands'!$I$5:$I$14,0),FALSE)*HLOOKUP(REG_TRA_DEMANDS!$F46,[1]DEMANDS!$H$2:$CL$25,MATCH($E46,[1]DEMANDS!$F$2:$F$25,0),FALSE)/HLOOKUP(2018,[1]DEMANDS!$H$2:$CL$25,MATCH($E46,[1]DEMANDS!$F$2:$F$25,0),FALSE)</f>
        <v>1.5104616771133752</v>
      </c>
      <c r="R46" s="15">
        <f>HLOOKUP(REG_TRA_DEMANDS!R$3,'BY-Demands'!$J$5:$AK$14,MATCH($E46,'BY-Demands'!$I$5:$I$14,0),FALSE)*HLOOKUP(REG_TRA_DEMANDS!$F46,[1]DEMANDS!$H$2:$CL$25,MATCH($E46,[1]DEMANDS!$F$2:$F$25,0),FALSE)/HLOOKUP(2018,[1]DEMANDS!$H$2:$CL$25,MATCH($E46,[1]DEMANDS!$F$2:$F$25,0),FALSE)</f>
        <v>0.99645069013748588</v>
      </c>
      <c r="S46" s="15">
        <f>HLOOKUP(REG_TRA_DEMANDS!S$3,'BY-Demands'!$J$5:$AK$14,MATCH($E46,'BY-Demands'!$I$5:$I$14,0),FALSE)*HLOOKUP(REG_TRA_DEMANDS!$F46,[1]DEMANDS!$H$2:$CL$25,MATCH($E46,[1]DEMANDS!$F$2:$F$25,0),FALSE)/HLOOKUP(2018,[1]DEMANDS!$H$2:$CL$25,MATCH($E46,[1]DEMANDS!$F$2:$F$25,0),FALSE)</f>
        <v>0.98055979283345573</v>
      </c>
      <c r="T46" s="15">
        <f>HLOOKUP(REG_TRA_DEMANDS!T$3,'BY-Demands'!$J$5:$AK$14,MATCH($E46,'BY-Demands'!$I$5:$I$14,0),FALSE)*HLOOKUP(REG_TRA_DEMANDS!$F46,[1]DEMANDS!$H$2:$CL$25,MATCH($E46,[1]DEMANDS!$F$2:$F$25,0),FALSE)/HLOOKUP(2018,[1]DEMANDS!$H$2:$CL$25,MATCH($E46,[1]DEMANDS!$F$2:$F$25,0),FALSE)</f>
        <v>5.2465301471542354</v>
      </c>
      <c r="U46" s="15">
        <f>HLOOKUP(REG_TRA_DEMANDS!U$3,'BY-Demands'!$J$5:$AK$14,MATCH($E46,'BY-Demands'!$I$5:$I$14,0),FALSE)*HLOOKUP(REG_TRA_DEMANDS!$F46,[1]DEMANDS!$H$2:$CL$25,MATCH($E46,[1]DEMANDS!$F$2:$F$25,0),FALSE)/HLOOKUP(2018,[1]DEMANDS!$H$2:$CL$25,MATCH($E46,[1]DEMANDS!$F$2:$F$25,0),FALSE)</f>
        <v>1.4275095022099455</v>
      </c>
      <c r="V46" s="15">
        <f>HLOOKUP(REG_TRA_DEMANDS!V$3,'BY-Demands'!$J$5:$AK$14,MATCH($E46,'BY-Demands'!$I$5:$I$14,0),FALSE)*HLOOKUP(REG_TRA_DEMANDS!$F46,[1]DEMANDS!$H$2:$CL$25,MATCH($E46,[1]DEMANDS!$F$2:$F$25,0),FALSE)/HLOOKUP(2018,[1]DEMANDS!$H$2:$CL$25,MATCH($E46,[1]DEMANDS!$F$2:$F$25,0),FALSE)</f>
        <v>1.6084409054550108</v>
      </c>
      <c r="W46" s="15">
        <f>HLOOKUP(REG_TRA_DEMANDS!W$3,'BY-Demands'!$J$5:$AK$14,MATCH($E46,'BY-Demands'!$I$5:$I$14,0),FALSE)*HLOOKUP(REG_TRA_DEMANDS!$F46,[1]DEMANDS!$H$2:$CL$25,MATCH($E46,[1]DEMANDS!$F$2:$F$25,0),FALSE)/HLOOKUP(2018,[1]DEMANDS!$H$2:$CL$25,MATCH($E46,[1]DEMANDS!$F$2:$F$25,0),FALSE)</f>
        <v>1.3167413469954343</v>
      </c>
      <c r="X46" s="15">
        <f>HLOOKUP(REG_TRA_DEMANDS!X$3,'BY-Demands'!$J$5:$AK$14,MATCH($E46,'BY-Demands'!$I$5:$I$14,0),FALSE)*HLOOKUP(REG_TRA_DEMANDS!$F46,[1]DEMANDS!$H$2:$CL$25,MATCH($E46,[1]DEMANDS!$F$2:$F$25,0),FALSE)/HLOOKUP(2018,[1]DEMANDS!$H$2:$CL$25,MATCH($E46,[1]DEMANDS!$F$2:$F$25,0),FALSE)</f>
        <v>1.2230747266442452</v>
      </c>
      <c r="Y46" s="15">
        <f>HLOOKUP(REG_TRA_DEMANDS!Y$3,'BY-Demands'!$J$5:$AK$14,MATCH($E46,'BY-Demands'!$I$5:$I$14,0),FALSE)*HLOOKUP(REG_TRA_DEMANDS!$F46,[1]DEMANDS!$H$2:$CL$25,MATCH($E46,[1]DEMANDS!$F$2:$F$25,0),FALSE)/HLOOKUP(2018,[1]DEMANDS!$H$2:$CL$25,MATCH($E46,[1]DEMANDS!$F$2:$F$25,0),FALSE)</f>
        <v>1.9530063374810891</v>
      </c>
      <c r="Z46" s="15">
        <f>HLOOKUP(REG_TRA_DEMANDS!Z$3,'BY-Demands'!$J$5:$AK$14,MATCH($E46,'BY-Demands'!$I$5:$I$14,0),FALSE)*HLOOKUP(REG_TRA_DEMANDS!$F46,[1]DEMANDS!$H$2:$CL$25,MATCH($E46,[1]DEMANDS!$F$2:$F$25,0),FALSE)/HLOOKUP(2018,[1]DEMANDS!$H$2:$CL$25,MATCH($E46,[1]DEMANDS!$F$2:$F$25,0),FALSE)</f>
        <v>0.26046112211400196</v>
      </c>
      <c r="AA46" s="15">
        <f>HLOOKUP(REG_TRA_DEMANDS!AA$3,'BY-Demands'!$J$5:$AK$14,MATCH($E46,'BY-Demands'!$I$5:$I$14,0),FALSE)*HLOOKUP(REG_TRA_DEMANDS!$F46,[1]DEMANDS!$H$2:$CL$25,MATCH($E46,[1]DEMANDS!$F$2:$F$25,0),FALSE)/HLOOKUP(2018,[1]DEMANDS!$H$2:$CL$25,MATCH($E46,[1]DEMANDS!$F$2:$F$25,0),FALSE)</f>
        <v>1.099976623672148</v>
      </c>
      <c r="AB46" s="15">
        <f>HLOOKUP(REG_TRA_DEMANDS!AB$3,'BY-Demands'!$J$5:$AK$14,MATCH($E46,'BY-Demands'!$I$5:$I$14,0),FALSE)*HLOOKUP(REG_TRA_DEMANDS!$F46,[1]DEMANDS!$H$2:$CL$25,MATCH($E46,[1]DEMANDS!$F$2:$F$25,0),FALSE)/HLOOKUP(2018,[1]DEMANDS!$H$2:$CL$25,MATCH($E46,[1]DEMANDS!$F$2:$F$25,0),FALSE)</f>
        <v>0.48847484304450578</v>
      </c>
      <c r="AC46" s="15">
        <f>HLOOKUP(REG_TRA_DEMANDS!AC$3,'BY-Demands'!$J$5:$AK$14,MATCH($E46,'BY-Demands'!$I$5:$I$14,0),FALSE)*HLOOKUP(REG_TRA_DEMANDS!$F46,[1]DEMANDS!$H$2:$CL$25,MATCH($E46,[1]DEMANDS!$F$2:$F$25,0),FALSE)/HLOOKUP(2018,[1]DEMANDS!$H$2:$CL$25,MATCH($E46,[1]DEMANDS!$F$2:$F$25,0),FALSE)</f>
        <v>0.53268379845653313</v>
      </c>
      <c r="AD46" s="15">
        <f>HLOOKUP(REG_TRA_DEMANDS!AD$3,'BY-Demands'!$J$5:$AK$14,MATCH($E46,'BY-Demands'!$I$5:$I$14,0),FALSE)*HLOOKUP(REG_TRA_DEMANDS!$F46,[1]DEMANDS!$H$2:$CL$25,MATCH($E46,[1]DEMANDS!$F$2:$F$25,0),FALSE)/HLOOKUP(2018,[1]DEMANDS!$H$2:$CL$25,MATCH($E46,[1]DEMANDS!$F$2:$F$25,0),FALSE)</f>
        <v>0.61917633373349845</v>
      </c>
      <c r="AE46" s="15">
        <f>HLOOKUP(REG_TRA_DEMANDS!AE$3,'BY-Demands'!$J$5:$AK$14,MATCH($E46,'BY-Demands'!$I$5:$I$14,0),FALSE)*HLOOKUP(REG_TRA_DEMANDS!$F46,[1]DEMANDS!$H$2:$CL$25,MATCH($E46,[1]DEMANDS!$F$2:$F$25,0),FALSE)/HLOOKUP(2018,[1]DEMANDS!$H$2:$CL$25,MATCH($E46,[1]DEMANDS!$F$2:$F$25,0),FALSE)</f>
        <v>1.2939497862804947</v>
      </c>
      <c r="AF46" s="15">
        <f>HLOOKUP(REG_TRA_DEMANDS!AF$3,'BY-Demands'!$J$5:$AK$14,MATCH($E46,'BY-Demands'!$I$5:$I$14,0),FALSE)*HLOOKUP(REG_TRA_DEMANDS!$F46,[1]DEMANDS!$H$2:$CL$25,MATCH($E46,[1]DEMANDS!$F$2:$F$25,0),FALSE)/HLOOKUP(2018,[1]DEMANDS!$H$2:$CL$25,MATCH($E46,[1]DEMANDS!$F$2:$F$25,0),FALSE)</f>
        <v>0.49895975664992409</v>
      </c>
    </row>
    <row r="47" spans="4:32" x14ac:dyDescent="0.2">
      <c r="D47" s="4" t="s">
        <v>85</v>
      </c>
      <c r="E47" s="4" t="str">
        <f>[1]DEMANDS!$F$20</f>
        <v>TRAF</v>
      </c>
      <c r="F47" s="4">
        <v>2070</v>
      </c>
      <c r="G47" s="18">
        <f>HLOOKUP(REG_TRA_DEMANDS!G$3,'BY-Demands'!$J$5:$AK$14,MATCH($E47,'BY-Demands'!$I$5:$I$14,0),FALSE)*HLOOKUP(REG_TRA_DEMANDS!$F47,[1]DEMANDS!$H$2:$CL$25,MATCH($E47,[1]DEMANDS!$F$2:$F$25,0),FALSE)/HLOOKUP(2018,[1]DEMANDS!$H$2:$CL$25,MATCH($E47,[1]DEMANDS!$F$2:$F$25,0),FALSE)</f>
        <v>0.63819230517154213</v>
      </c>
      <c r="H47" s="18">
        <f>HLOOKUP(REG_TRA_DEMANDS!H$3,'BY-Demands'!$J$5:$AK$14,MATCH($E47,'BY-Demands'!$I$5:$I$14,0),FALSE)*HLOOKUP(REG_TRA_DEMANDS!$F47,[1]DEMANDS!$H$2:$CL$25,MATCH($E47,[1]DEMANDS!$F$2:$F$25,0),FALSE)/HLOOKUP(2018,[1]DEMANDS!$H$2:$CL$25,MATCH($E47,[1]DEMANDS!$F$2:$F$25,0),FALSE)</f>
        <v>9.5319114304279697</v>
      </c>
      <c r="I47" s="18">
        <f>HLOOKUP(REG_TRA_DEMANDS!I$3,'BY-Demands'!$J$5:$AK$14,MATCH($E47,'BY-Demands'!$I$5:$I$14,0),FALSE)*HLOOKUP(REG_TRA_DEMANDS!$F47,[1]DEMANDS!$H$2:$CL$25,MATCH($E47,[1]DEMANDS!$F$2:$F$25,0),FALSE)/HLOOKUP(2018,[1]DEMANDS!$H$2:$CL$25,MATCH($E47,[1]DEMANDS!$F$2:$F$25,0),FALSE)</f>
        <v>1.7297304812493131</v>
      </c>
      <c r="J47" s="18">
        <f>HLOOKUP(REG_TRA_DEMANDS!J$3,'BY-Demands'!$J$5:$AK$14,MATCH($E47,'BY-Demands'!$I$5:$I$14,0),FALSE)*HLOOKUP(REG_TRA_DEMANDS!$F47,[1]DEMANDS!$H$2:$CL$25,MATCH($E47,[1]DEMANDS!$F$2:$F$25,0),FALSE)/HLOOKUP(2018,[1]DEMANDS!$H$2:$CL$25,MATCH($E47,[1]DEMANDS!$F$2:$F$25,0),FALSE)</f>
        <v>1.1123638520828778</v>
      </c>
      <c r="K47" s="18">
        <f>HLOOKUP(REG_TRA_DEMANDS!K$3,'BY-Demands'!$J$5:$AK$14,MATCH($E47,'BY-Demands'!$I$5:$I$14,0),FALSE)*HLOOKUP(REG_TRA_DEMANDS!$F47,[1]DEMANDS!$H$2:$CL$25,MATCH($E47,[1]DEMANDS!$F$2:$F$25,0),FALSE)/HLOOKUP(2018,[1]DEMANDS!$H$2:$CL$25,MATCH($E47,[1]DEMANDS!$F$2:$F$25,0),FALSE)</f>
        <v>0.79228323010999346</v>
      </c>
      <c r="L47" s="18">
        <f>HLOOKUP(REG_TRA_DEMANDS!L$3,'BY-Demands'!$J$5:$AK$14,MATCH($E47,'BY-Demands'!$I$5:$I$14,0),FALSE)*HLOOKUP(REG_TRA_DEMANDS!$F47,[1]DEMANDS!$H$2:$CL$25,MATCH($E47,[1]DEMANDS!$F$2:$F$25,0),FALSE)/HLOOKUP(2018,[1]DEMANDS!$H$2:$CL$25,MATCH($E47,[1]DEMANDS!$F$2:$F$25,0),FALSE)</f>
        <v>0.38233930911703939</v>
      </c>
      <c r="M47" s="18">
        <f>HLOOKUP(REG_TRA_DEMANDS!M$3,'BY-Demands'!$J$5:$AK$14,MATCH($E47,'BY-Demands'!$I$5:$I$14,0),FALSE)*HLOOKUP(REG_TRA_DEMANDS!$F47,[1]DEMANDS!$H$2:$CL$25,MATCH($E47,[1]DEMANDS!$F$2:$F$25,0),FALSE)/HLOOKUP(2018,[1]DEMANDS!$H$2:$CL$25,MATCH($E47,[1]DEMANDS!$F$2:$F$25,0),FALSE)</f>
        <v>1.0019351712568612</v>
      </c>
      <c r="N47" s="18">
        <f>HLOOKUP(REG_TRA_DEMANDS!N$3,'BY-Demands'!$J$5:$AK$14,MATCH($E47,'BY-Demands'!$I$5:$I$14,0),FALSE)*HLOOKUP(REG_TRA_DEMANDS!$F47,[1]DEMANDS!$H$2:$CL$25,MATCH($E47,[1]DEMANDS!$F$2:$F$25,0),FALSE)/HLOOKUP(2018,[1]DEMANDS!$H$2:$CL$25,MATCH($E47,[1]DEMANDS!$F$2:$F$25,0),FALSE)</f>
        <v>1.5502860404671568</v>
      </c>
      <c r="O47" s="18">
        <f>HLOOKUP(REG_TRA_DEMANDS!O$3,'BY-Demands'!$J$5:$AK$14,MATCH($E47,'BY-Demands'!$I$5:$I$14,0),FALSE)*HLOOKUP(REG_TRA_DEMANDS!$F47,[1]DEMANDS!$H$2:$CL$25,MATCH($E47,[1]DEMANDS!$F$2:$F$25,0),FALSE)/HLOOKUP(2018,[1]DEMANDS!$H$2:$CL$25,MATCH($E47,[1]DEMANDS!$F$2:$F$25,0),FALSE)</f>
        <v>0.72927249964703711</v>
      </c>
      <c r="P47" s="18">
        <f>HLOOKUP(REG_TRA_DEMANDS!P$3,'BY-Demands'!$J$5:$AK$14,MATCH($E47,'BY-Demands'!$I$5:$I$14,0),FALSE)*HLOOKUP(REG_TRA_DEMANDS!$F47,[1]DEMANDS!$H$2:$CL$25,MATCH($E47,[1]DEMANDS!$F$2:$F$25,0),FALSE)/HLOOKUP(2018,[1]DEMANDS!$H$2:$CL$25,MATCH($E47,[1]DEMANDS!$F$2:$F$25,0),FALSE)</f>
        <v>0.83038339418000828</v>
      </c>
      <c r="Q47" s="18">
        <f>HLOOKUP(REG_TRA_DEMANDS!Q$3,'BY-Demands'!$J$5:$AK$14,MATCH($E47,'BY-Demands'!$I$5:$I$14,0),FALSE)*HLOOKUP(REG_TRA_DEMANDS!$F47,[1]DEMANDS!$H$2:$CL$25,MATCH($E47,[1]DEMANDS!$F$2:$F$25,0),FALSE)/HLOOKUP(2018,[1]DEMANDS!$H$2:$CL$25,MATCH($E47,[1]DEMANDS!$F$2:$F$25,0),FALSE)</f>
        <v>1.6783430814813012</v>
      </c>
      <c r="R47" s="18">
        <f>HLOOKUP(REG_TRA_DEMANDS!R$3,'BY-Demands'!$J$5:$AK$14,MATCH($E47,'BY-Demands'!$I$5:$I$14,0),FALSE)*HLOOKUP(REG_TRA_DEMANDS!$F47,[1]DEMANDS!$H$2:$CL$25,MATCH($E47,[1]DEMANDS!$F$2:$F$25,0),FALSE)/HLOOKUP(2018,[1]DEMANDS!$H$2:$CL$25,MATCH($E47,[1]DEMANDS!$F$2:$F$25,0),FALSE)</f>
        <v>1.1072019549847791</v>
      </c>
      <c r="S47" s="18">
        <f>HLOOKUP(REG_TRA_DEMANDS!S$3,'BY-Demands'!$J$5:$AK$14,MATCH($E47,'BY-Demands'!$I$5:$I$14,0),FALSE)*HLOOKUP(REG_TRA_DEMANDS!$F47,[1]DEMANDS!$H$2:$CL$25,MATCH($E47,[1]DEMANDS!$F$2:$F$25,0),FALSE)/HLOOKUP(2018,[1]DEMANDS!$H$2:$CL$25,MATCH($E47,[1]DEMANDS!$F$2:$F$25,0),FALSE)</f>
        <v>1.0895448518931483</v>
      </c>
      <c r="T47" s="18">
        <f>HLOOKUP(REG_TRA_DEMANDS!T$3,'BY-Demands'!$J$5:$AK$14,MATCH($E47,'BY-Demands'!$I$5:$I$14,0),FALSE)*HLOOKUP(REG_TRA_DEMANDS!$F47,[1]DEMANDS!$H$2:$CL$25,MATCH($E47,[1]DEMANDS!$F$2:$F$25,0),FALSE)/HLOOKUP(2018,[1]DEMANDS!$H$2:$CL$25,MATCH($E47,[1]DEMANDS!$F$2:$F$25,0),FALSE)</f>
        <v>5.8296597045000338</v>
      </c>
      <c r="U47" s="18">
        <f>HLOOKUP(REG_TRA_DEMANDS!U$3,'BY-Demands'!$J$5:$AK$14,MATCH($E47,'BY-Demands'!$I$5:$I$14,0),FALSE)*HLOOKUP(REG_TRA_DEMANDS!$F47,[1]DEMANDS!$H$2:$CL$25,MATCH($E47,[1]DEMANDS!$F$2:$F$25,0),FALSE)/HLOOKUP(2018,[1]DEMANDS!$H$2:$CL$25,MATCH($E47,[1]DEMANDS!$F$2:$F$25,0),FALSE)</f>
        <v>1.5861711244217456</v>
      </c>
      <c r="V47" s="18">
        <f>HLOOKUP(REG_TRA_DEMANDS!V$3,'BY-Demands'!$J$5:$AK$14,MATCH($E47,'BY-Demands'!$I$5:$I$14,0),FALSE)*HLOOKUP(REG_TRA_DEMANDS!$F47,[1]DEMANDS!$H$2:$CL$25,MATCH($E47,[1]DEMANDS!$F$2:$F$25,0),FALSE)/HLOOKUP(2018,[1]DEMANDS!$H$2:$CL$25,MATCH($E47,[1]DEMANDS!$F$2:$F$25,0),FALSE)</f>
        <v>1.7872122851874988</v>
      </c>
      <c r="W47" s="18">
        <f>HLOOKUP(REG_TRA_DEMANDS!W$3,'BY-Demands'!$J$5:$AK$14,MATCH($E47,'BY-Demands'!$I$5:$I$14,0),FALSE)*HLOOKUP(REG_TRA_DEMANDS!$F47,[1]DEMANDS!$H$2:$CL$25,MATCH($E47,[1]DEMANDS!$F$2:$F$25,0),FALSE)/HLOOKUP(2018,[1]DEMANDS!$H$2:$CL$25,MATCH($E47,[1]DEMANDS!$F$2:$F$25,0),FALSE)</f>
        <v>1.4630915589024098</v>
      </c>
      <c r="X47" s="18">
        <f>HLOOKUP(REG_TRA_DEMANDS!X$3,'BY-Demands'!$J$5:$AK$14,MATCH($E47,'BY-Demands'!$I$5:$I$14,0),FALSE)*HLOOKUP(REG_TRA_DEMANDS!$F47,[1]DEMANDS!$H$2:$CL$25,MATCH($E47,[1]DEMANDS!$F$2:$F$25,0),FALSE)/HLOOKUP(2018,[1]DEMANDS!$H$2:$CL$25,MATCH($E47,[1]DEMANDS!$F$2:$F$25,0),FALSE)</f>
        <v>1.3590142912602505</v>
      </c>
      <c r="Y47" s="18">
        <f>HLOOKUP(REG_TRA_DEMANDS!Y$3,'BY-Demands'!$J$5:$AK$14,MATCH($E47,'BY-Demands'!$I$5:$I$14,0),FALSE)*HLOOKUP(REG_TRA_DEMANDS!$F47,[1]DEMANDS!$H$2:$CL$25,MATCH($E47,[1]DEMANDS!$F$2:$F$25,0),FALSE)/HLOOKUP(2018,[1]DEMANDS!$H$2:$CL$25,MATCH($E47,[1]DEMANDS!$F$2:$F$25,0),FALSE)</f>
        <v>2.1700747025007034</v>
      </c>
      <c r="Z47" s="18">
        <f>HLOOKUP(REG_TRA_DEMANDS!Z$3,'BY-Demands'!$J$5:$AK$14,MATCH($E47,'BY-Demands'!$I$5:$I$14,0),FALSE)*HLOOKUP(REG_TRA_DEMANDS!$F47,[1]DEMANDS!$H$2:$CL$25,MATCH($E47,[1]DEMANDS!$F$2:$F$25,0),FALSE)/HLOOKUP(2018,[1]DEMANDS!$H$2:$CL$25,MATCH($E47,[1]DEMANDS!$F$2:$F$25,0),FALSE)</f>
        <v>0.28941027032894368</v>
      </c>
      <c r="AA47" s="18">
        <f>HLOOKUP(REG_TRA_DEMANDS!AA$3,'BY-Demands'!$J$5:$AK$14,MATCH($E47,'BY-Demands'!$I$5:$I$14,0),FALSE)*HLOOKUP(REG_TRA_DEMANDS!$F47,[1]DEMANDS!$H$2:$CL$25,MATCH($E47,[1]DEMANDS!$F$2:$F$25,0),FALSE)/HLOOKUP(2018,[1]DEMANDS!$H$2:$CL$25,MATCH($E47,[1]DEMANDS!$F$2:$F$25,0),FALSE)</f>
        <v>1.2222343566236267</v>
      </c>
      <c r="AB47" s="18">
        <f>HLOOKUP(REG_TRA_DEMANDS!AB$3,'BY-Demands'!$J$5:$AK$14,MATCH($E47,'BY-Demands'!$I$5:$I$14,0),FALSE)*HLOOKUP(REG_TRA_DEMANDS!$F47,[1]DEMANDS!$H$2:$CL$25,MATCH($E47,[1]DEMANDS!$F$2:$F$25,0),FALSE)/HLOOKUP(2018,[1]DEMANDS!$H$2:$CL$25,MATCH($E47,[1]DEMANDS!$F$2:$F$25,0),FALSE)</f>
        <v>0.54276674855344553</v>
      </c>
      <c r="AC47" s="18">
        <f>HLOOKUP(REG_TRA_DEMANDS!AC$3,'BY-Demands'!$J$5:$AK$14,MATCH($E47,'BY-Demands'!$I$5:$I$14,0),FALSE)*HLOOKUP(REG_TRA_DEMANDS!$F47,[1]DEMANDS!$H$2:$CL$25,MATCH($E47,[1]DEMANDS!$F$2:$F$25,0),FALSE)/HLOOKUP(2018,[1]DEMANDS!$H$2:$CL$25,MATCH($E47,[1]DEMANDS!$F$2:$F$25,0),FALSE)</f>
        <v>0.59188934171786778</v>
      </c>
      <c r="AD47" s="18">
        <f>HLOOKUP(REG_TRA_DEMANDS!AD$3,'BY-Demands'!$J$5:$AK$14,MATCH($E47,'BY-Demands'!$I$5:$I$14,0),FALSE)*HLOOKUP(REG_TRA_DEMANDS!$F47,[1]DEMANDS!$H$2:$CL$25,MATCH($E47,[1]DEMANDS!$F$2:$F$25,0),FALSE)/HLOOKUP(2018,[1]DEMANDS!$H$2:$CL$25,MATCH($E47,[1]DEMANDS!$F$2:$F$25,0),FALSE)</f>
        <v>0.6879951551796788</v>
      </c>
      <c r="AE47" s="18">
        <f>HLOOKUP(REG_TRA_DEMANDS!AE$3,'BY-Demands'!$J$5:$AK$14,MATCH($E47,'BY-Demands'!$I$5:$I$14,0),FALSE)*HLOOKUP(REG_TRA_DEMANDS!$F47,[1]DEMANDS!$H$2:$CL$25,MATCH($E47,[1]DEMANDS!$F$2:$F$25,0),FALSE)/HLOOKUP(2018,[1]DEMANDS!$H$2:$CL$25,MATCH($E47,[1]DEMANDS!$F$2:$F$25,0),FALSE)</f>
        <v>1.4377668129511041</v>
      </c>
      <c r="AF47" s="18">
        <f>HLOOKUP(REG_TRA_DEMANDS!AF$3,'BY-Demands'!$J$5:$AK$14,MATCH($E47,'BY-Demands'!$I$5:$I$14,0),FALSE)*HLOOKUP(REG_TRA_DEMANDS!$F47,[1]DEMANDS!$H$2:$CL$25,MATCH($E47,[1]DEMANDS!$F$2:$F$25,0),FALSE)/HLOOKUP(2018,[1]DEMANDS!$H$2:$CL$25,MATCH($E47,[1]DEMANDS!$F$2:$F$25,0),FALSE)</f>
        <v>0.55441701580366332</v>
      </c>
    </row>
    <row r="48" spans="4:32" x14ac:dyDescent="0.2">
      <c r="D48" s="16" t="s">
        <v>85</v>
      </c>
      <c r="E48" s="16" t="str">
        <f>[1]DEMANDS!$F$21</f>
        <v>TTURS</v>
      </c>
      <c r="F48" s="16">
        <v>2020</v>
      </c>
      <c r="G48" s="17">
        <f>HLOOKUP(REG_TRA_DEMANDS!G$3,'BY-Demands'!$J$5:$AK$14,MATCH($E48,'BY-Demands'!$I$5:$I$14,0),FALSE)*HLOOKUP(REG_TRA_DEMANDS!$F48,[1]DEMANDS!$H$2:$CL$25,MATCH($E48,[1]DEMANDS!$F$2:$F$25,0),FALSE)/HLOOKUP(2018,[1]DEMANDS!$H$2:$CL$25,MATCH($E48,[1]DEMANDS!$F$2:$F$25,0),FALSE)</f>
        <v>0.13064779508364899</v>
      </c>
      <c r="H48" s="17">
        <f>HLOOKUP(REG_TRA_DEMANDS!H$3,'BY-Demands'!$J$5:$AK$14,MATCH($E48,'BY-Demands'!$I$5:$I$14,0),FALSE)*HLOOKUP(REG_TRA_DEMANDS!$F48,[1]DEMANDS!$H$2:$CL$25,MATCH($E48,[1]DEMANDS!$F$2:$F$25,0),FALSE)/HLOOKUP(2018,[1]DEMANDS!$H$2:$CL$25,MATCH($E48,[1]DEMANDS!$F$2:$F$25,0),FALSE)</f>
        <v>3.0919251481787136</v>
      </c>
      <c r="I48" s="17">
        <f>HLOOKUP(REG_TRA_DEMANDS!I$3,'BY-Demands'!$J$5:$AK$14,MATCH($E48,'BY-Demands'!$I$5:$I$14,0),FALSE)*HLOOKUP(REG_TRA_DEMANDS!$F48,[1]DEMANDS!$H$2:$CL$25,MATCH($E48,[1]DEMANDS!$F$2:$F$25,0),FALSE)/HLOOKUP(2018,[1]DEMANDS!$H$2:$CL$25,MATCH($E48,[1]DEMANDS!$F$2:$F$25,0),FALSE)</f>
        <v>0.51060312297639665</v>
      </c>
      <c r="J48" s="17">
        <f>HLOOKUP(REG_TRA_DEMANDS!J$3,'BY-Demands'!$J$5:$AK$14,MATCH($E48,'BY-Demands'!$I$5:$I$14,0),FALSE)*HLOOKUP(REG_TRA_DEMANDS!$F48,[1]DEMANDS!$H$2:$CL$25,MATCH($E48,[1]DEMANDS!$F$2:$F$25,0),FALSE)/HLOOKUP(2018,[1]DEMANDS!$H$2:$CL$25,MATCH($E48,[1]DEMANDS!$F$2:$F$25,0),FALSE)</f>
        <v>0.22771801450398094</v>
      </c>
      <c r="K48" s="17">
        <f>HLOOKUP(REG_TRA_DEMANDS!K$3,'BY-Demands'!$J$5:$AK$14,MATCH($E48,'BY-Demands'!$I$5:$I$14,0),FALSE)*HLOOKUP(REG_TRA_DEMANDS!$F48,[1]DEMANDS!$H$2:$CL$25,MATCH($E48,[1]DEMANDS!$F$2:$F$25,0),FALSE)/HLOOKUP(2018,[1]DEMANDS!$H$2:$CL$25,MATCH($E48,[1]DEMANDS!$F$2:$F$25,0),FALSE)</f>
        <v>0.1943630348521006</v>
      </c>
      <c r="L48" s="17">
        <f>HLOOKUP(REG_TRA_DEMANDS!L$3,'BY-Demands'!$J$5:$AK$14,MATCH($E48,'BY-Demands'!$I$5:$I$14,0),FALSE)*HLOOKUP(REG_TRA_DEMANDS!$F48,[1]DEMANDS!$H$2:$CL$25,MATCH($E48,[1]DEMANDS!$F$2:$F$25,0),FALSE)/HLOOKUP(2018,[1]DEMANDS!$H$2:$CL$25,MATCH($E48,[1]DEMANDS!$F$2:$F$25,0),FALSE)</f>
        <v>9.3795533767547012E-2</v>
      </c>
      <c r="M48" s="17">
        <f>HLOOKUP(REG_TRA_DEMANDS!M$3,'BY-Demands'!$J$5:$AK$14,MATCH($E48,'BY-Demands'!$I$5:$I$14,0),FALSE)*HLOOKUP(REG_TRA_DEMANDS!$F48,[1]DEMANDS!$H$2:$CL$25,MATCH($E48,[1]DEMANDS!$F$2:$F$25,0),FALSE)/HLOOKUP(2018,[1]DEMANDS!$H$2:$CL$25,MATCH($E48,[1]DEMANDS!$F$2:$F$25,0),FALSE)</f>
        <v>0.29576354987636128</v>
      </c>
      <c r="N48" s="17">
        <f>HLOOKUP(REG_TRA_DEMANDS!N$3,'BY-Demands'!$J$5:$AK$14,MATCH($E48,'BY-Demands'!$I$5:$I$14,0),FALSE)*HLOOKUP(REG_TRA_DEMANDS!$F48,[1]DEMANDS!$H$2:$CL$25,MATCH($E48,[1]DEMANDS!$F$2:$F$25,0),FALSE)/HLOOKUP(2018,[1]DEMANDS!$H$2:$CL$25,MATCH($E48,[1]DEMANDS!$F$2:$F$25,0),FALSE)</f>
        <v>0.4475877985016371</v>
      </c>
      <c r="O48" s="17">
        <f>HLOOKUP(REG_TRA_DEMANDS!O$3,'BY-Demands'!$J$5:$AK$14,MATCH($E48,'BY-Demands'!$I$5:$I$14,0),FALSE)*HLOOKUP(REG_TRA_DEMANDS!$F48,[1]DEMANDS!$H$2:$CL$25,MATCH($E48,[1]DEMANDS!$F$2:$F$25,0),FALSE)/HLOOKUP(2018,[1]DEMANDS!$H$2:$CL$25,MATCH($E48,[1]DEMANDS!$F$2:$F$25,0),FALSE)</f>
        <v>0.1789052334805798</v>
      </c>
      <c r="P48" s="17">
        <f>HLOOKUP(REG_TRA_DEMANDS!P$3,'BY-Demands'!$J$5:$AK$14,MATCH($E48,'BY-Demands'!$I$5:$I$14,0),FALSE)*HLOOKUP(REG_TRA_DEMANDS!$F48,[1]DEMANDS!$H$2:$CL$25,MATCH($E48,[1]DEMANDS!$F$2:$F$25,0),FALSE)/HLOOKUP(2018,[1]DEMANDS!$H$2:$CL$25,MATCH($E48,[1]DEMANDS!$F$2:$F$25,0),FALSE)</f>
        <v>0.20370977252820086</v>
      </c>
      <c r="Q48" s="17">
        <f>HLOOKUP(REG_TRA_DEMANDS!Q$3,'BY-Demands'!$J$5:$AK$14,MATCH($E48,'BY-Demands'!$I$5:$I$14,0),FALSE)*HLOOKUP(REG_TRA_DEMANDS!$F48,[1]DEMANDS!$H$2:$CL$25,MATCH($E48,[1]DEMANDS!$F$2:$F$25,0),FALSE)/HLOOKUP(2018,[1]DEMANDS!$H$2:$CL$25,MATCH($E48,[1]DEMANDS!$F$2:$F$25,0),FALSE)</f>
        <v>0.3435826806631439</v>
      </c>
      <c r="R48" s="17">
        <f>HLOOKUP(REG_TRA_DEMANDS!R$3,'BY-Demands'!$J$5:$AK$14,MATCH($E48,'BY-Demands'!$I$5:$I$14,0),FALSE)*HLOOKUP(REG_TRA_DEMANDS!$F48,[1]DEMANDS!$H$2:$CL$25,MATCH($E48,[1]DEMANDS!$F$2:$F$25,0),FALSE)/HLOOKUP(2018,[1]DEMANDS!$H$2:$CL$25,MATCH($E48,[1]DEMANDS!$F$2:$F$25,0),FALSE)</f>
        <v>0.32683749411207558</v>
      </c>
      <c r="S48" s="17">
        <f>HLOOKUP(REG_TRA_DEMANDS!S$3,'BY-Demands'!$J$5:$AK$14,MATCH($E48,'BY-Demands'!$I$5:$I$14,0),FALSE)*HLOOKUP(REG_TRA_DEMANDS!$F48,[1]DEMANDS!$H$2:$CL$25,MATCH($E48,[1]DEMANDS!$F$2:$F$25,0),FALSE)/HLOOKUP(2018,[1]DEMANDS!$H$2:$CL$25,MATCH($E48,[1]DEMANDS!$F$2:$F$25,0),FALSE)</f>
        <v>0.27266175557601846</v>
      </c>
      <c r="T48" s="17">
        <f>HLOOKUP(REG_TRA_DEMANDS!T$3,'BY-Demands'!$J$5:$AK$14,MATCH($E48,'BY-Demands'!$I$5:$I$14,0),FALSE)*HLOOKUP(REG_TRA_DEMANDS!$F48,[1]DEMANDS!$H$2:$CL$25,MATCH($E48,[1]DEMANDS!$F$2:$F$25,0),FALSE)/HLOOKUP(2018,[1]DEMANDS!$H$2:$CL$25,MATCH($E48,[1]DEMANDS!$F$2:$F$25,0),FALSE)</f>
        <v>1.2457757890372787</v>
      </c>
      <c r="U48" s="17">
        <f>HLOOKUP(REG_TRA_DEMANDS!U$3,'BY-Demands'!$J$5:$AK$14,MATCH($E48,'BY-Demands'!$I$5:$I$14,0),FALSE)*HLOOKUP(REG_TRA_DEMANDS!$F48,[1]DEMANDS!$H$2:$CL$25,MATCH($E48,[1]DEMANDS!$F$2:$F$25,0),FALSE)/HLOOKUP(2018,[1]DEMANDS!$H$2:$CL$25,MATCH($E48,[1]DEMANDS!$F$2:$F$25,0),FALSE)</f>
        <v>0.33895865011628784</v>
      </c>
      <c r="V48" s="17">
        <f>HLOOKUP(REG_TRA_DEMANDS!V$3,'BY-Demands'!$J$5:$AK$14,MATCH($E48,'BY-Demands'!$I$5:$I$14,0),FALSE)*HLOOKUP(REG_TRA_DEMANDS!$F48,[1]DEMANDS!$H$2:$CL$25,MATCH($E48,[1]DEMANDS!$F$2:$F$25,0),FALSE)/HLOOKUP(2018,[1]DEMANDS!$H$2:$CL$25,MATCH($E48,[1]DEMANDS!$F$2:$F$25,0),FALSE)</f>
        <v>0.44725505188660325</v>
      </c>
      <c r="W48" s="17">
        <f>HLOOKUP(REG_TRA_DEMANDS!W$3,'BY-Demands'!$J$5:$AK$14,MATCH($E48,'BY-Demands'!$I$5:$I$14,0),FALSE)*HLOOKUP(REG_TRA_DEMANDS!$F48,[1]DEMANDS!$H$2:$CL$25,MATCH($E48,[1]DEMANDS!$F$2:$F$25,0),FALSE)/HLOOKUP(2018,[1]DEMANDS!$H$2:$CL$25,MATCH($E48,[1]DEMANDS!$F$2:$F$25,0),FALSE)</f>
        <v>0.3661429011624644</v>
      </c>
      <c r="X48" s="17">
        <f>HLOOKUP(REG_TRA_DEMANDS!X$3,'BY-Demands'!$J$5:$AK$14,MATCH($E48,'BY-Demands'!$I$5:$I$14,0),FALSE)*HLOOKUP(REG_TRA_DEMANDS!$F48,[1]DEMANDS!$H$2:$CL$25,MATCH($E48,[1]DEMANDS!$F$2:$F$25,0),FALSE)/HLOOKUP(2018,[1]DEMANDS!$H$2:$CL$25,MATCH($E48,[1]DEMANDS!$F$2:$F$25,0),FALSE)</f>
        <v>0.26660117757391238</v>
      </c>
      <c r="Y48" s="17">
        <f>HLOOKUP(REG_TRA_DEMANDS!Y$3,'BY-Demands'!$J$5:$AK$14,MATCH($E48,'BY-Demands'!$I$5:$I$14,0),FALSE)*HLOOKUP(REG_TRA_DEMANDS!$F48,[1]DEMANDS!$H$2:$CL$25,MATCH($E48,[1]DEMANDS!$F$2:$F$25,0),FALSE)/HLOOKUP(2018,[1]DEMANDS!$H$2:$CL$25,MATCH($E48,[1]DEMANDS!$F$2:$F$25,0),FALSE)</f>
        <v>0.5921925929827917</v>
      </c>
      <c r="Z48" s="17">
        <f>HLOOKUP(REG_TRA_DEMANDS!Z$3,'BY-Demands'!$J$5:$AK$14,MATCH($E48,'BY-Demands'!$I$5:$I$14,0),FALSE)*HLOOKUP(REG_TRA_DEMANDS!$F48,[1]DEMANDS!$H$2:$CL$25,MATCH($E48,[1]DEMANDS!$F$2:$F$25,0),FALSE)/HLOOKUP(2018,[1]DEMANDS!$H$2:$CL$25,MATCH($E48,[1]DEMANDS!$F$2:$F$25,0),FALSE)</f>
        <v>7.3534707118324452E-2</v>
      </c>
      <c r="AA48" s="17">
        <f>HLOOKUP(REG_TRA_DEMANDS!AA$3,'BY-Demands'!$J$5:$AK$14,MATCH($E48,'BY-Demands'!$I$5:$I$14,0),FALSE)*HLOOKUP(REG_TRA_DEMANDS!$F48,[1]DEMANDS!$H$2:$CL$25,MATCH($E48,[1]DEMANDS!$F$2:$F$25,0),FALSE)/HLOOKUP(2018,[1]DEMANDS!$H$2:$CL$25,MATCH($E48,[1]DEMANDS!$F$2:$F$25,0),FALSE)</f>
        <v>0.29948801716050255</v>
      </c>
      <c r="AB48" s="17">
        <f>HLOOKUP(REG_TRA_DEMANDS!AB$3,'BY-Demands'!$J$5:$AK$14,MATCH($E48,'BY-Demands'!$I$5:$I$14,0),FALSE)*HLOOKUP(REG_TRA_DEMANDS!$F48,[1]DEMANDS!$H$2:$CL$25,MATCH($E48,[1]DEMANDS!$F$2:$F$25,0),FALSE)/HLOOKUP(2018,[1]DEMANDS!$H$2:$CL$25,MATCH($E48,[1]DEMANDS!$F$2:$F$25,0),FALSE)</f>
        <v>0.14811584497082575</v>
      </c>
      <c r="AC48" s="17">
        <f>HLOOKUP(REG_TRA_DEMANDS!AC$3,'BY-Demands'!$J$5:$AK$14,MATCH($E48,'BY-Demands'!$I$5:$I$14,0),FALSE)*HLOOKUP(REG_TRA_DEMANDS!$F48,[1]DEMANDS!$H$2:$CL$25,MATCH($E48,[1]DEMANDS!$F$2:$F$25,0),FALSE)/HLOOKUP(2018,[1]DEMANDS!$H$2:$CL$25,MATCH($E48,[1]DEMANDS!$F$2:$F$25,0),FALSE)</f>
        <v>0.15038999597426655</v>
      </c>
      <c r="AD48" s="17">
        <f>HLOOKUP(REG_TRA_DEMANDS!AD$3,'BY-Demands'!$J$5:$AK$14,MATCH($E48,'BY-Demands'!$I$5:$I$14,0),FALSE)*HLOOKUP(REG_TRA_DEMANDS!$F48,[1]DEMANDS!$H$2:$CL$25,MATCH($E48,[1]DEMANDS!$F$2:$F$25,0),FALSE)/HLOOKUP(2018,[1]DEMANDS!$H$2:$CL$25,MATCH($E48,[1]DEMANDS!$F$2:$F$25,0),FALSE)</f>
        <v>0.17480900790929571</v>
      </c>
      <c r="AE48" s="17">
        <f>HLOOKUP(REG_TRA_DEMANDS!AE$3,'BY-Demands'!$J$5:$AK$14,MATCH($E48,'BY-Demands'!$I$5:$I$14,0),FALSE)*HLOOKUP(REG_TRA_DEMANDS!$F48,[1]DEMANDS!$H$2:$CL$25,MATCH($E48,[1]DEMANDS!$F$2:$F$25,0),FALSE)/HLOOKUP(2018,[1]DEMANDS!$H$2:$CL$25,MATCH($E48,[1]DEMANDS!$F$2:$F$25,0),FALSE)</f>
        <v>0.36531447683124091</v>
      </c>
      <c r="AF48" s="17">
        <f>HLOOKUP(REG_TRA_DEMANDS!AF$3,'BY-Demands'!$J$5:$AK$14,MATCH($E48,'BY-Demands'!$I$5:$I$14,0),FALSE)*HLOOKUP(REG_TRA_DEMANDS!$F48,[1]DEMANDS!$H$2:$CL$25,MATCH($E48,[1]DEMANDS!$F$2:$F$25,0),FALSE)/HLOOKUP(2018,[1]DEMANDS!$H$2:$CL$25,MATCH($E48,[1]DEMANDS!$F$2:$F$25,0),FALSE)</f>
        <v>0.14086885317580392</v>
      </c>
    </row>
    <row r="49" spans="4:32" x14ac:dyDescent="0.2">
      <c r="D49" s="4" t="s">
        <v>85</v>
      </c>
      <c r="E49" s="4" t="str">
        <f>[1]DEMANDS!$F$21</f>
        <v>TTURS</v>
      </c>
      <c r="F49" s="4">
        <v>2025</v>
      </c>
      <c r="G49" s="15">
        <f>HLOOKUP(REG_TRA_DEMANDS!G$3,'BY-Demands'!$J$5:$AK$14,MATCH($E49,'BY-Demands'!$I$5:$I$14,0),FALSE)*HLOOKUP(REG_TRA_DEMANDS!$F49,[1]DEMANDS!$H$2:$CL$25,MATCH($E49,[1]DEMANDS!$F$2:$F$25,0),FALSE)/HLOOKUP(2018,[1]DEMANDS!$H$2:$CL$25,MATCH($E49,[1]DEMANDS!$F$2:$F$25,0),FALSE)</f>
        <v>0.13064779508364899</v>
      </c>
      <c r="H49" s="15">
        <f>HLOOKUP(REG_TRA_DEMANDS!H$3,'BY-Demands'!$J$5:$AK$14,MATCH($E49,'BY-Demands'!$I$5:$I$14,0),FALSE)*HLOOKUP(REG_TRA_DEMANDS!$F49,[1]DEMANDS!$H$2:$CL$25,MATCH($E49,[1]DEMANDS!$F$2:$F$25,0),FALSE)/HLOOKUP(2018,[1]DEMANDS!$H$2:$CL$25,MATCH($E49,[1]DEMANDS!$F$2:$F$25,0),FALSE)</f>
        <v>3.0919251481787136</v>
      </c>
      <c r="I49" s="15">
        <f>HLOOKUP(REG_TRA_DEMANDS!I$3,'BY-Demands'!$J$5:$AK$14,MATCH($E49,'BY-Demands'!$I$5:$I$14,0),FALSE)*HLOOKUP(REG_TRA_DEMANDS!$F49,[1]DEMANDS!$H$2:$CL$25,MATCH($E49,[1]DEMANDS!$F$2:$F$25,0),FALSE)/HLOOKUP(2018,[1]DEMANDS!$H$2:$CL$25,MATCH($E49,[1]DEMANDS!$F$2:$F$25,0),FALSE)</f>
        <v>0.51060312297639665</v>
      </c>
      <c r="J49" s="15">
        <f>HLOOKUP(REG_TRA_DEMANDS!J$3,'BY-Demands'!$J$5:$AK$14,MATCH($E49,'BY-Demands'!$I$5:$I$14,0),FALSE)*HLOOKUP(REG_TRA_DEMANDS!$F49,[1]DEMANDS!$H$2:$CL$25,MATCH($E49,[1]DEMANDS!$F$2:$F$25,0),FALSE)/HLOOKUP(2018,[1]DEMANDS!$H$2:$CL$25,MATCH($E49,[1]DEMANDS!$F$2:$F$25,0),FALSE)</f>
        <v>0.22771801450398094</v>
      </c>
      <c r="K49" s="15">
        <f>HLOOKUP(REG_TRA_DEMANDS!K$3,'BY-Demands'!$J$5:$AK$14,MATCH($E49,'BY-Demands'!$I$5:$I$14,0),FALSE)*HLOOKUP(REG_TRA_DEMANDS!$F49,[1]DEMANDS!$H$2:$CL$25,MATCH($E49,[1]DEMANDS!$F$2:$F$25,0),FALSE)/HLOOKUP(2018,[1]DEMANDS!$H$2:$CL$25,MATCH($E49,[1]DEMANDS!$F$2:$F$25,0),FALSE)</f>
        <v>0.1943630348521006</v>
      </c>
      <c r="L49" s="15">
        <f>HLOOKUP(REG_TRA_DEMANDS!L$3,'BY-Demands'!$J$5:$AK$14,MATCH($E49,'BY-Demands'!$I$5:$I$14,0),FALSE)*HLOOKUP(REG_TRA_DEMANDS!$F49,[1]DEMANDS!$H$2:$CL$25,MATCH($E49,[1]DEMANDS!$F$2:$F$25,0),FALSE)/HLOOKUP(2018,[1]DEMANDS!$H$2:$CL$25,MATCH($E49,[1]DEMANDS!$F$2:$F$25,0),FALSE)</f>
        <v>9.3795533767547012E-2</v>
      </c>
      <c r="M49" s="15">
        <f>HLOOKUP(REG_TRA_DEMANDS!M$3,'BY-Demands'!$J$5:$AK$14,MATCH($E49,'BY-Demands'!$I$5:$I$14,0),FALSE)*HLOOKUP(REG_TRA_DEMANDS!$F49,[1]DEMANDS!$H$2:$CL$25,MATCH($E49,[1]DEMANDS!$F$2:$F$25,0),FALSE)/HLOOKUP(2018,[1]DEMANDS!$H$2:$CL$25,MATCH($E49,[1]DEMANDS!$F$2:$F$25,0),FALSE)</f>
        <v>0.29576354987636128</v>
      </c>
      <c r="N49" s="15">
        <f>HLOOKUP(REG_TRA_DEMANDS!N$3,'BY-Demands'!$J$5:$AK$14,MATCH($E49,'BY-Demands'!$I$5:$I$14,0),FALSE)*HLOOKUP(REG_TRA_DEMANDS!$F49,[1]DEMANDS!$H$2:$CL$25,MATCH($E49,[1]DEMANDS!$F$2:$F$25,0),FALSE)/HLOOKUP(2018,[1]DEMANDS!$H$2:$CL$25,MATCH($E49,[1]DEMANDS!$F$2:$F$25,0),FALSE)</f>
        <v>0.4475877985016371</v>
      </c>
      <c r="O49" s="15">
        <f>HLOOKUP(REG_TRA_DEMANDS!O$3,'BY-Demands'!$J$5:$AK$14,MATCH($E49,'BY-Demands'!$I$5:$I$14,0),FALSE)*HLOOKUP(REG_TRA_DEMANDS!$F49,[1]DEMANDS!$H$2:$CL$25,MATCH($E49,[1]DEMANDS!$F$2:$F$25,0),FALSE)/HLOOKUP(2018,[1]DEMANDS!$H$2:$CL$25,MATCH($E49,[1]DEMANDS!$F$2:$F$25,0),FALSE)</f>
        <v>0.1789052334805798</v>
      </c>
      <c r="P49" s="15">
        <f>HLOOKUP(REG_TRA_DEMANDS!P$3,'BY-Demands'!$J$5:$AK$14,MATCH($E49,'BY-Demands'!$I$5:$I$14,0),FALSE)*HLOOKUP(REG_TRA_DEMANDS!$F49,[1]DEMANDS!$H$2:$CL$25,MATCH($E49,[1]DEMANDS!$F$2:$F$25,0),FALSE)/HLOOKUP(2018,[1]DEMANDS!$H$2:$CL$25,MATCH($E49,[1]DEMANDS!$F$2:$F$25,0),FALSE)</f>
        <v>0.20370977252820086</v>
      </c>
      <c r="Q49" s="15">
        <f>HLOOKUP(REG_TRA_DEMANDS!Q$3,'BY-Demands'!$J$5:$AK$14,MATCH($E49,'BY-Demands'!$I$5:$I$14,0),FALSE)*HLOOKUP(REG_TRA_DEMANDS!$F49,[1]DEMANDS!$H$2:$CL$25,MATCH($E49,[1]DEMANDS!$F$2:$F$25,0),FALSE)/HLOOKUP(2018,[1]DEMANDS!$H$2:$CL$25,MATCH($E49,[1]DEMANDS!$F$2:$F$25,0),FALSE)</f>
        <v>0.3435826806631439</v>
      </c>
      <c r="R49" s="15">
        <f>HLOOKUP(REG_TRA_DEMANDS!R$3,'BY-Demands'!$J$5:$AK$14,MATCH($E49,'BY-Demands'!$I$5:$I$14,0),FALSE)*HLOOKUP(REG_TRA_DEMANDS!$F49,[1]DEMANDS!$H$2:$CL$25,MATCH($E49,[1]DEMANDS!$F$2:$F$25,0),FALSE)/HLOOKUP(2018,[1]DEMANDS!$H$2:$CL$25,MATCH($E49,[1]DEMANDS!$F$2:$F$25,0),FALSE)</f>
        <v>0.32683749411207558</v>
      </c>
      <c r="S49" s="15">
        <f>HLOOKUP(REG_TRA_DEMANDS!S$3,'BY-Demands'!$J$5:$AK$14,MATCH($E49,'BY-Demands'!$I$5:$I$14,0),FALSE)*HLOOKUP(REG_TRA_DEMANDS!$F49,[1]DEMANDS!$H$2:$CL$25,MATCH($E49,[1]DEMANDS!$F$2:$F$25,0),FALSE)/HLOOKUP(2018,[1]DEMANDS!$H$2:$CL$25,MATCH($E49,[1]DEMANDS!$F$2:$F$25,0),FALSE)</f>
        <v>0.27266175557601846</v>
      </c>
      <c r="T49" s="15">
        <f>HLOOKUP(REG_TRA_DEMANDS!T$3,'BY-Demands'!$J$5:$AK$14,MATCH($E49,'BY-Demands'!$I$5:$I$14,0),FALSE)*HLOOKUP(REG_TRA_DEMANDS!$F49,[1]DEMANDS!$H$2:$CL$25,MATCH($E49,[1]DEMANDS!$F$2:$F$25,0),FALSE)/HLOOKUP(2018,[1]DEMANDS!$H$2:$CL$25,MATCH($E49,[1]DEMANDS!$F$2:$F$25,0),FALSE)</f>
        <v>1.2457757890372787</v>
      </c>
      <c r="U49" s="15">
        <f>HLOOKUP(REG_TRA_DEMANDS!U$3,'BY-Demands'!$J$5:$AK$14,MATCH($E49,'BY-Demands'!$I$5:$I$14,0),FALSE)*HLOOKUP(REG_TRA_DEMANDS!$F49,[1]DEMANDS!$H$2:$CL$25,MATCH($E49,[1]DEMANDS!$F$2:$F$25,0),FALSE)/HLOOKUP(2018,[1]DEMANDS!$H$2:$CL$25,MATCH($E49,[1]DEMANDS!$F$2:$F$25,0),FALSE)</f>
        <v>0.33895865011628784</v>
      </c>
      <c r="V49" s="15">
        <f>HLOOKUP(REG_TRA_DEMANDS!V$3,'BY-Demands'!$J$5:$AK$14,MATCH($E49,'BY-Demands'!$I$5:$I$14,0),FALSE)*HLOOKUP(REG_TRA_DEMANDS!$F49,[1]DEMANDS!$H$2:$CL$25,MATCH($E49,[1]DEMANDS!$F$2:$F$25,0),FALSE)/HLOOKUP(2018,[1]DEMANDS!$H$2:$CL$25,MATCH($E49,[1]DEMANDS!$F$2:$F$25,0),FALSE)</f>
        <v>0.44725505188660325</v>
      </c>
      <c r="W49" s="15">
        <f>HLOOKUP(REG_TRA_DEMANDS!W$3,'BY-Demands'!$J$5:$AK$14,MATCH($E49,'BY-Demands'!$I$5:$I$14,0),FALSE)*HLOOKUP(REG_TRA_DEMANDS!$F49,[1]DEMANDS!$H$2:$CL$25,MATCH($E49,[1]DEMANDS!$F$2:$F$25,0),FALSE)/HLOOKUP(2018,[1]DEMANDS!$H$2:$CL$25,MATCH($E49,[1]DEMANDS!$F$2:$F$25,0),FALSE)</f>
        <v>0.3661429011624644</v>
      </c>
      <c r="X49" s="15">
        <f>HLOOKUP(REG_TRA_DEMANDS!X$3,'BY-Demands'!$J$5:$AK$14,MATCH($E49,'BY-Demands'!$I$5:$I$14,0),FALSE)*HLOOKUP(REG_TRA_DEMANDS!$F49,[1]DEMANDS!$H$2:$CL$25,MATCH($E49,[1]DEMANDS!$F$2:$F$25,0),FALSE)/HLOOKUP(2018,[1]DEMANDS!$H$2:$CL$25,MATCH($E49,[1]DEMANDS!$F$2:$F$25,0),FALSE)</f>
        <v>0.26660117757391238</v>
      </c>
      <c r="Y49" s="15">
        <f>HLOOKUP(REG_TRA_DEMANDS!Y$3,'BY-Demands'!$J$5:$AK$14,MATCH($E49,'BY-Demands'!$I$5:$I$14,0),FALSE)*HLOOKUP(REG_TRA_DEMANDS!$F49,[1]DEMANDS!$H$2:$CL$25,MATCH($E49,[1]DEMANDS!$F$2:$F$25,0),FALSE)/HLOOKUP(2018,[1]DEMANDS!$H$2:$CL$25,MATCH($E49,[1]DEMANDS!$F$2:$F$25,0),FALSE)</f>
        <v>0.5921925929827917</v>
      </c>
      <c r="Z49" s="15">
        <f>HLOOKUP(REG_TRA_DEMANDS!Z$3,'BY-Demands'!$J$5:$AK$14,MATCH($E49,'BY-Demands'!$I$5:$I$14,0),FALSE)*HLOOKUP(REG_TRA_DEMANDS!$F49,[1]DEMANDS!$H$2:$CL$25,MATCH($E49,[1]DEMANDS!$F$2:$F$25,0),FALSE)/HLOOKUP(2018,[1]DEMANDS!$H$2:$CL$25,MATCH($E49,[1]DEMANDS!$F$2:$F$25,0),FALSE)</f>
        <v>7.3534707118324452E-2</v>
      </c>
      <c r="AA49" s="15">
        <f>HLOOKUP(REG_TRA_DEMANDS!AA$3,'BY-Demands'!$J$5:$AK$14,MATCH($E49,'BY-Demands'!$I$5:$I$14,0),FALSE)*HLOOKUP(REG_TRA_DEMANDS!$F49,[1]DEMANDS!$H$2:$CL$25,MATCH($E49,[1]DEMANDS!$F$2:$F$25,0),FALSE)/HLOOKUP(2018,[1]DEMANDS!$H$2:$CL$25,MATCH($E49,[1]DEMANDS!$F$2:$F$25,0),FALSE)</f>
        <v>0.29948801716050255</v>
      </c>
      <c r="AB49" s="15">
        <f>HLOOKUP(REG_TRA_DEMANDS!AB$3,'BY-Demands'!$J$5:$AK$14,MATCH($E49,'BY-Demands'!$I$5:$I$14,0),FALSE)*HLOOKUP(REG_TRA_DEMANDS!$F49,[1]DEMANDS!$H$2:$CL$25,MATCH($E49,[1]DEMANDS!$F$2:$F$25,0),FALSE)/HLOOKUP(2018,[1]DEMANDS!$H$2:$CL$25,MATCH($E49,[1]DEMANDS!$F$2:$F$25,0),FALSE)</f>
        <v>0.14811584497082575</v>
      </c>
      <c r="AC49" s="15">
        <f>HLOOKUP(REG_TRA_DEMANDS!AC$3,'BY-Demands'!$J$5:$AK$14,MATCH($E49,'BY-Demands'!$I$5:$I$14,0),FALSE)*HLOOKUP(REG_TRA_DEMANDS!$F49,[1]DEMANDS!$H$2:$CL$25,MATCH($E49,[1]DEMANDS!$F$2:$F$25,0),FALSE)/HLOOKUP(2018,[1]DEMANDS!$H$2:$CL$25,MATCH($E49,[1]DEMANDS!$F$2:$F$25,0),FALSE)</f>
        <v>0.15038999597426655</v>
      </c>
      <c r="AD49" s="15">
        <f>HLOOKUP(REG_TRA_DEMANDS!AD$3,'BY-Demands'!$J$5:$AK$14,MATCH($E49,'BY-Demands'!$I$5:$I$14,0),FALSE)*HLOOKUP(REG_TRA_DEMANDS!$F49,[1]DEMANDS!$H$2:$CL$25,MATCH($E49,[1]DEMANDS!$F$2:$F$25,0),FALSE)/HLOOKUP(2018,[1]DEMANDS!$H$2:$CL$25,MATCH($E49,[1]DEMANDS!$F$2:$F$25,0),FALSE)</f>
        <v>0.17480900790929571</v>
      </c>
      <c r="AE49" s="15">
        <f>HLOOKUP(REG_TRA_DEMANDS!AE$3,'BY-Demands'!$J$5:$AK$14,MATCH($E49,'BY-Demands'!$I$5:$I$14,0),FALSE)*HLOOKUP(REG_TRA_DEMANDS!$F49,[1]DEMANDS!$H$2:$CL$25,MATCH($E49,[1]DEMANDS!$F$2:$F$25,0),FALSE)/HLOOKUP(2018,[1]DEMANDS!$H$2:$CL$25,MATCH($E49,[1]DEMANDS!$F$2:$F$25,0),FALSE)</f>
        <v>0.36531447683124091</v>
      </c>
      <c r="AF49" s="15">
        <f>HLOOKUP(REG_TRA_DEMANDS!AF$3,'BY-Demands'!$J$5:$AK$14,MATCH($E49,'BY-Demands'!$I$5:$I$14,0),FALSE)*HLOOKUP(REG_TRA_DEMANDS!$F49,[1]DEMANDS!$H$2:$CL$25,MATCH($E49,[1]DEMANDS!$F$2:$F$25,0),FALSE)/HLOOKUP(2018,[1]DEMANDS!$H$2:$CL$25,MATCH($E49,[1]DEMANDS!$F$2:$F$25,0),FALSE)</f>
        <v>0.14086885317580392</v>
      </c>
    </row>
    <row r="50" spans="4:32" x14ac:dyDescent="0.2">
      <c r="D50" s="4" t="s">
        <v>85</v>
      </c>
      <c r="E50" s="4" t="str">
        <f>[1]DEMANDS!$F$21</f>
        <v>TTURS</v>
      </c>
      <c r="F50" s="4">
        <v>2030</v>
      </c>
      <c r="G50" s="15">
        <f>HLOOKUP(REG_TRA_DEMANDS!G$3,'BY-Demands'!$J$5:$AK$14,MATCH($E50,'BY-Demands'!$I$5:$I$14,0),FALSE)*HLOOKUP(REG_TRA_DEMANDS!$F50,[1]DEMANDS!$H$2:$CL$25,MATCH($E50,[1]DEMANDS!$F$2:$F$25,0),FALSE)/HLOOKUP(2018,[1]DEMANDS!$H$2:$CL$25,MATCH($E50,[1]DEMANDS!$F$2:$F$25,0),FALSE)</f>
        <v>0.13064779508364899</v>
      </c>
      <c r="H50" s="15">
        <f>HLOOKUP(REG_TRA_DEMANDS!H$3,'BY-Demands'!$J$5:$AK$14,MATCH($E50,'BY-Demands'!$I$5:$I$14,0),FALSE)*HLOOKUP(REG_TRA_DEMANDS!$F50,[1]DEMANDS!$H$2:$CL$25,MATCH($E50,[1]DEMANDS!$F$2:$F$25,0),FALSE)/HLOOKUP(2018,[1]DEMANDS!$H$2:$CL$25,MATCH($E50,[1]DEMANDS!$F$2:$F$25,0),FALSE)</f>
        <v>3.0919251481787136</v>
      </c>
      <c r="I50" s="15">
        <f>HLOOKUP(REG_TRA_DEMANDS!I$3,'BY-Demands'!$J$5:$AK$14,MATCH($E50,'BY-Demands'!$I$5:$I$14,0),FALSE)*HLOOKUP(REG_TRA_DEMANDS!$F50,[1]DEMANDS!$H$2:$CL$25,MATCH($E50,[1]DEMANDS!$F$2:$F$25,0),FALSE)/HLOOKUP(2018,[1]DEMANDS!$H$2:$CL$25,MATCH($E50,[1]DEMANDS!$F$2:$F$25,0),FALSE)</f>
        <v>0.51060312297639665</v>
      </c>
      <c r="J50" s="15">
        <f>HLOOKUP(REG_TRA_DEMANDS!J$3,'BY-Demands'!$J$5:$AK$14,MATCH($E50,'BY-Demands'!$I$5:$I$14,0),FALSE)*HLOOKUP(REG_TRA_DEMANDS!$F50,[1]DEMANDS!$H$2:$CL$25,MATCH($E50,[1]DEMANDS!$F$2:$F$25,0),FALSE)/HLOOKUP(2018,[1]DEMANDS!$H$2:$CL$25,MATCH($E50,[1]DEMANDS!$F$2:$F$25,0),FALSE)</f>
        <v>0.22771801450398094</v>
      </c>
      <c r="K50" s="15">
        <f>HLOOKUP(REG_TRA_DEMANDS!K$3,'BY-Demands'!$J$5:$AK$14,MATCH($E50,'BY-Demands'!$I$5:$I$14,0),FALSE)*HLOOKUP(REG_TRA_DEMANDS!$F50,[1]DEMANDS!$H$2:$CL$25,MATCH($E50,[1]DEMANDS!$F$2:$F$25,0),FALSE)/HLOOKUP(2018,[1]DEMANDS!$H$2:$CL$25,MATCH($E50,[1]DEMANDS!$F$2:$F$25,0),FALSE)</f>
        <v>0.1943630348521006</v>
      </c>
      <c r="L50" s="15">
        <f>HLOOKUP(REG_TRA_DEMANDS!L$3,'BY-Demands'!$J$5:$AK$14,MATCH($E50,'BY-Demands'!$I$5:$I$14,0),FALSE)*HLOOKUP(REG_TRA_DEMANDS!$F50,[1]DEMANDS!$H$2:$CL$25,MATCH($E50,[1]DEMANDS!$F$2:$F$25,0),FALSE)/HLOOKUP(2018,[1]DEMANDS!$H$2:$CL$25,MATCH($E50,[1]DEMANDS!$F$2:$F$25,0),FALSE)</f>
        <v>9.3795533767547012E-2</v>
      </c>
      <c r="M50" s="15">
        <f>HLOOKUP(REG_TRA_DEMANDS!M$3,'BY-Demands'!$J$5:$AK$14,MATCH($E50,'BY-Demands'!$I$5:$I$14,0),FALSE)*HLOOKUP(REG_TRA_DEMANDS!$F50,[1]DEMANDS!$H$2:$CL$25,MATCH($E50,[1]DEMANDS!$F$2:$F$25,0),FALSE)/HLOOKUP(2018,[1]DEMANDS!$H$2:$CL$25,MATCH($E50,[1]DEMANDS!$F$2:$F$25,0),FALSE)</f>
        <v>0.29576354987636128</v>
      </c>
      <c r="N50" s="15">
        <f>HLOOKUP(REG_TRA_DEMANDS!N$3,'BY-Demands'!$J$5:$AK$14,MATCH($E50,'BY-Demands'!$I$5:$I$14,0),FALSE)*HLOOKUP(REG_TRA_DEMANDS!$F50,[1]DEMANDS!$H$2:$CL$25,MATCH($E50,[1]DEMANDS!$F$2:$F$25,0),FALSE)/HLOOKUP(2018,[1]DEMANDS!$H$2:$CL$25,MATCH($E50,[1]DEMANDS!$F$2:$F$25,0),FALSE)</f>
        <v>0.4475877985016371</v>
      </c>
      <c r="O50" s="15">
        <f>HLOOKUP(REG_TRA_DEMANDS!O$3,'BY-Demands'!$J$5:$AK$14,MATCH($E50,'BY-Demands'!$I$5:$I$14,0),FALSE)*HLOOKUP(REG_TRA_DEMANDS!$F50,[1]DEMANDS!$H$2:$CL$25,MATCH($E50,[1]DEMANDS!$F$2:$F$25,0),FALSE)/HLOOKUP(2018,[1]DEMANDS!$H$2:$CL$25,MATCH($E50,[1]DEMANDS!$F$2:$F$25,0),FALSE)</f>
        <v>0.1789052334805798</v>
      </c>
      <c r="P50" s="15">
        <f>HLOOKUP(REG_TRA_DEMANDS!P$3,'BY-Demands'!$J$5:$AK$14,MATCH($E50,'BY-Demands'!$I$5:$I$14,0),FALSE)*HLOOKUP(REG_TRA_DEMANDS!$F50,[1]DEMANDS!$H$2:$CL$25,MATCH($E50,[1]DEMANDS!$F$2:$F$25,0),FALSE)/HLOOKUP(2018,[1]DEMANDS!$H$2:$CL$25,MATCH($E50,[1]DEMANDS!$F$2:$F$25,0),FALSE)</f>
        <v>0.20370977252820086</v>
      </c>
      <c r="Q50" s="15">
        <f>HLOOKUP(REG_TRA_DEMANDS!Q$3,'BY-Demands'!$J$5:$AK$14,MATCH($E50,'BY-Demands'!$I$5:$I$14,0),FALSE)*HLOOKUP(REG_TRA_DEMANDS!$F50,[1]DEMANDS!$H$2:$CL$25,MATCH($E50,[1]DEMANDS!$F$2:$F$25,0),FALSE)/HLOOKUP(2018,[1]DEMANDS!$H$2:$CL$25,MATCH($E50,[1]DEMANDS!$F$2:$F$25,0),FALSE)</f>
        <v>0.3435826806631439</v>
      </c>
      <c r="R50" s="15">
        <f>HLOOKUP(REG_TRA_DEMANDS!R$3,'BY-Demands'!$J$5:$AK$14,MATCH($E50,'BY-Demands'!$I$5:$I$14,0),FALSE)*HLOOKUP(REG_TRA_DEMANDS!$F50,[1]DEMANDS!$H$2:$CL$25,MATCH($E50,[1]DEMANDS!$F$2:$F$25,0),FALSE)/HLOOKUP(2018,[1]DEMANDS!$H$2:$CL$25,MATCH($E50,[1]DEMANDS!$F$2:$F$25,0),FALSE)</f>
        <v>0.32683749411207558</v>
      </c>
      <c r="S50" s="15">
        <f>HLOOKUP(REG_TRA_DEMANDS!S$3,'BY-Demands'!$J$5:$AK$14,MATCH($E50,'BY-Demands'!$I$5:$I$14,0),FALSE)*HLOOKUP(REG_TRA_DEMANDS!$F50,[1]DEMANDS!$H$2:$CL$25,MATCH($E50,[1]DEMANDS!$F$2:$F$25,0),FALSE)/HLOOKUP(2018,[1]DEMANDS!$H$2:$CL$25,MATCH($E50,[1]DEMANDS!$F$2:$F$25,0),FALSE)</f>
        <v>0.27266175557601846</v>
      </c>
      <c r="T50" s="15">
        <f>HLOOKUP(REG_TRA_DEMANDS!T$3,'BY-Demands'!$J$5:$AK$14,MATCH($E50,'BY-Demands'!$I$5:$I$14,0),FALSE)*HLOOKUP(REG_TRA_DEMANDS!$F50,[1]DEMANDS!$H$2:$CL$25,MATCH($E50,[1]DEMANDS!$F$2:$F$25,0),FALSE)/HLOOKUP(2018,[1]DEMANDS!$H$2:$CL$25,MATCH($E50,[1]DEMANDS!$F$2:$F$25,0),FALSE)</f>
        <v>1.2457757890372787</v>
      </c>
      <c r="U50" s="15">
        <f>HLOOKUP(REG_TRA_DEMANDS!U$3,'BY-Demands'!$J$5:$AK$14,MATCH($E50,'BY-Demands'!$I$5:$I$14,0),FALSE)*HLOOKUP(REG_TRA_DEMANDS!$F50,[1]DEMANDS!$H$2:$CL$25,MATCH($E50,[1]DEMANDS!$F$2:$F$25,0),FALSE)/HLOOKUP(2018,[1]DEMANDS!$H$2:$CL$25,MATCH($E50,[1]DEMANDS!$F$2:$F$25,0),FALSE)</f>
        <v>0.33895865011628784</v>
      </c>
      <c r="V50" s="15">
        <f>HLOOKUP(REG_TRA_DEMANDS!V$3,'BY-Demands'!$J$5:$AK$14,MATCH($E50,'BY-Demands'!$I$5:$I$14,0),FALSE)*HLOOKUP(REG_TRA_DEMANDS!$F50,[1]DEMANDS!$H$2:$CL$25,MATCH($E50,[1]DEMANDS!$F$2:$F$25,0),FALSE)/HLOOKUP(2018,[1]DEMANDS!$H$2:$CL$25,MATCH($E50,[1]DEMANDS!$F$2:$F$25,0),FALSE)</f>
        <v>0.44725505188660325</v>
      </c>
      <c r="W50" s="15">
        <f>HLOOKUP(REG_TRA_DEMANDS!W$3,'BY-Demands'!$J$5:$AK$14,MATCH($E50,'BY-Demands'!$I$5:$I$14,0),FALSE)*HLOOKUP(REG_TRA_DEMANDS!$F50,[1]DEMANDS!$H$2:$CL$25,MATCH($E50,[1]DEMANDS!$F$2:$F$25,0),FALSE)/HLOOKUP(2018,[1]DEMANDS!$H$2:$CL$25,MATCH($E50,[1]DEMANDS!$F$2:$F$25,0),FALSE)</f>
        <v>0.3661429011624644</v>
      </c>
      <c r="X50" s="15">
        <f>HLOOKUP(REG_TRA_DEMANDS!X$3,'BY-Demands'!$J$5:$AK$14,MATCH($E50,'BY-Demands'!$I$5:$I$14,0),FALSE)*HLOOKUP(REG_TRA_DEMANDS!$F50,[1]DEMANDS!$H$2:$CL$25,MATCH($E50,[1]DEMANDS!$F$2:$F$25,0),FALSE)/HLOOKUP(2018,[1]DEMANDS!$H$2:$CL$25,MATCH($E50,[1]DEMANDS!$F$2:$F$25,0),FALSE)</f>
        <v>0.26660117757391238</v>
      </c>
      <c r="Y50" s="15">
        <f>HLOOKUP(REG_TRA_DEMANDS!Y$3,'BY-Demands'!$J$5:$AK$14,MATCH($E50,'BY-Demands'!$I$5:$I$14,0),FALSE)*HLOOKUP(REG_TRA_DEMANDS!$F50,[1]DEMANDS!$H$2:$CL$25,MATCH($E50,[1]DEMANDS!$F$2:$F$25,0),FALSE)/HLOOKUP(2018,[1]DEMANDS!$H$2:$CL$25,MATCH($E50,[1]DEMANDS!$F$2:$F$25,0),FALSE)</f>
        <v>0.5921925929827917</v>
      </c>
      <c r="Z50" s="15">
        <f>HLOOKUP(REG_TRA_DEMANDS!Z$3,'BY-Demands'!$J$5:$AK$14,MATCH($E50,'BY-Demands'!$I$5:$I$14,0),FALSE)*HLOOKUP(REG_TRA_DEMANDS!$F50,[1]DEMANDS!$H$2:$CL$25,MATCH($E50,[1]DEMANDS!$F$2:$F$25,0),FALSE)/HLOOKUP(2018,[1]DEMANDS!$H$2:$CL$25,MATCH($E50,[1]DEMANDS!$F$2:$F$25,0),FALSE)</f>
        <v>7.3534707118324452E-2</v>
      </c>
      <c r="AA50" s="15">
        <f>HLOOKUP(REG_TRA_DEMANDS!AA$3,'BY-Demands'!$J$5:$AK$14,MATCH($E50,'BY-Demands'!$I$5:$I$14,0),FALSE)*HLOOKUP(REG_TRA_DEMANDS!$F50,[1]DEMANDS!$H$2:$CL$25,MATCH($E50,[1]DEMANDS!$F$2:$F$25,0),FALSE)/HLOOKUP(2018,[1]DEMANDS!$H$2:$CL$25,MATCH($E50,[1]DEMANDS!$F$2:$F$25,0),FALSE)</f>
        <v>0.29948801716050255</v>
      </c>
      <c r="AB50" s="15">
        <f>HLOOKUP(REG_TRA_DEMANDS!AB$3,'BY-Demands'!$J$5:$AK$14,MATCH($E50,'BY-Demands'!$I$5:$I$14,0),FALSE)*HLOOKUP(REG_TRA_DEMANDS!$F50,[1]DEMANDS!$H$2:$CL$25,MATCH($E50,[1]DEMANDS!$F$2:$F$25,0),FALSE)/HLOOKUP(2018,[1]DEMANDS!$H$2:$CL$25,MATCH($E50,[1]DEMANDS!$F$2:$F$25,0),FALSE)</f>
        <v>0.14811584497082575</v>
      </c>
      <c r="AC50" s="15">
        <f>HLOOKUP(REG_TRA_DEMANDS!AC$3,'BY-Demands'!$J$5:$AK$14,MATCH($E50,'BY-Demands'!$I$5:$I$14,0),FALSE)*HLOOKUP(REG_TRA_DEMANDS!$F50,[1]DEMANDS!$H$2:$CL$25,MATCH($E50,[1]DEMANDS!$F$2:$F$25,0),FALSE)/HLOOKUP(2018,[1]DEMANDS!$H$2:$CL$25,MATCH($E50,[1]DEMANDS!$F$2:$F$25,0),FALSE)</f>
        <v>0.15038999597426655</v>
      </c>
      <c r="AD50" s="15">
        <f>HLOOKUP(REG_TRA_DEMANDS!AD$3,'BY-Demands'!$J$5:$AK$14,MATCH($E50,'BY-Demands'!$I$5:$I$14,0),FALSE)*HLOOKUP(REG_TRA_DEMANDS!$F50,[1]DEMANDS!$H$2:$CL$25,MATCH($E50,[1]DEMANDS!$F$2:$F$25,0),FALSE)/HLOOKUP(2018,[1]DEMANDS!$H$2:$CL$25,MATCH($E50,[1]DEMANDS!$F$2:$F$25,0),FALSE)</f>
        <v>0.17480900790929571</v>
      </c>
      <c r="AE50" s="15">
        <f>HLOOKUP(REG_TRA_DEMANDS!AE$3,'BY-Demands'!$J$5:$AK$14,MATCH($E50,'BY-Demands'!$I$5:$I$14,0),FALSE)*HLOOKUP(REG_TRA_DEMANDS!$F50,[1]DEMANDS!$H$2:$CL$25,MATCH($E50,[1]DEMANDS!$F$2:$F$25,0),FALSE)/HLOOKUP(2018,[1]DEMANDS!$H$2:$CL$25,MATCH($E50,[1]DEMANDS!$F$2:$F$25,0),FALSE)</f>
        <v>0.36531447683124091</v>
      </c>
      <c r="AF50" s="15">
        <f>HLOOKUP(REG_TRA_DEMANDS!AF$3,'BY-Demands'!$J$5:$AK$14,MATCH($E50,'BY-Demands'!$I$5:$I$14,0),FALSE)*HLOOKUP(REG_TRA_DEMANDS!$F50,[1]DEMANDS!$H$2:$CL$25,MATCH($E50,[1]DEMANDS!$F$2:$F$25,0),FALSE)/HLOOKUP(2018,[1]DEMANDS!$H$2:$CL$25,MATCH($E50,[1]DEMANDS!$F$2:$F$25,0),FALSE)</f>
        <v>0.14086885317580392</v>
      </c>
    </row>
    <row r="51" spans="4:32" x14ac:dyDescent="0.2">
      <c r="D51" s="4" t="s">
        <v>85</v>
      </c>
      <c r="E51" s="4" t="str">
        <f>[1]DEMANDS!$F$21</f>
        <v>TTURS</v>
      </c>
      <c r="F51" s="4">
        <v>2035</v>
      </c>
      <c r="G51" s="15">
        <f>HLOOKUP(REG_TRA_DEMANDS!G$3,'BY-Demands'!$J$5:$AK$14,MATCH($E51,'BY-Demands'!$I$5:$I$14,0),FALSE)*HLOOKUP(REG_TRA_DEMANDS!$F51,[1]DEMANDS!$H$2:$CL$25,MATCH($E51,[1]DEMANDS!$F$2:$F$25,0),FALSE)/HLOOKUP(2018,[1]DEMANDS!$H$2:$CL$25,MATCH($E51,[1]DEMANDS!$F$2:$F$25,0),FALSE)</f>
        <v>0.13064779508364899</v>
      </c>
      <c r="H51" s="15">
        <f>HLOOKUP(REG_TRA_DEMANDS!H$3,'BY-Demands'!$J$5:$AK$14,MATCH($E51,'BY-Demands'!$I$5:$I$14,0),FALSE)*HLOOKUP(REG_TRA_DEMANDS!$F51,[1]DEMANDS!$H$2:$CL$25,MATCH($E51,[1]DEMANDS!$F$2:$F$25,0),FALSE)/HLOOKUP(2018,[1]DEMANDS!$H$2:$CL$25,MATCH($E51,[1]DEMANDS!$F$2:$F$25,0),FALSE)</f>
        <v>3.0919251481787136</v>
      </c>
      <c r="I51" s="15">
        <f>HLOOKUP(REG_TRA_DEMANDS!I$3,'BY-Demands'!$J$5:$AK$14,MATCH($E51,'BY-Demands'!$I$5:$I$14,0),FALSE)*HLOOKUP(REG_TRA_DEMANDS!$F51,[1]DEMANDS!$H$2:$CL$25,MATCH($E51,[1]DEMANDS!$F$2:$F$25,0),FALSE)/HLOOKUP(2018,[1]DEMANDS!$H$2:$CL$25,MATCH($E51,[1]DEMANDS!$F$2:$F$25,0),FALSE)</f>
        <v>0.51060312297639665</v>
      </c>
      <c r="J51" s="15">
        <f>HLOOKUP(REG_TRA_DEMANDS!J$3,'BY-Demands'!$J$5:$AK$14,MATCH($E51,'BY-Demands'!$I$5:$I$14,0),FALSE)*HLOOKUP(REG_TRA_DEMANDS!$F51,[1]DEMANDS!$H$2:$CL$25,MATCH($E51,[1]DEMANDS!$F$2:$F$25,0),FALSE)/HLOOKUP(2018,[1]DEMANDS!$H$2:$CL$25,MATCH($E51,[1]DEMANDS!$F$2:$F$25,0),FALSE)</f>
        <v>0.22771801450398094</v>
      </c>
      <c r="K51" s="15">
        <f>HLOOKUP(REG_TRA_DEMANDS!K$3,'BY-Demands'!$J$5:$AK$14,MATCH($E51,'BY-Demands'!$I$5:$I$14,0),FALSE)*HLOOKUP(REG_TRA_DEMANDS!$F51,[1]DEMANDS!$H$2:$CL$25,MATCH($E51,[1]DEMANDS!$F$2:$F$25,0),FALSE)/HLOOKUP(2018,[1]DEMANDS!$H$2:$CL$25,MATCH($E51,[1]DEMANDS!$F$2:$F$25,0),FALSE)</f>
        <v>0.1943630348521006</v>
      </c>
      <c r="L51" s="15">
        <f>HLOOKUP(REG_TRA_DEMANDS!L$3,'BY-Demands'!$J$5:$AK$14,MATCH($E51,'BY-Demands'!$I$5:$I$14,0),FALSE)*HLOOKUP(REG_TRA_DEMANDS!$F51,[1]DEMANDS!$H$2:$CL$25,MATCH($E51,[1]DEMANDS!$F$2:$F$25,0),FALSE)/HLOOKUP(2018,[1]DEMANDS!$H$2:$CL$25,MATCH($E51,[1]DEMANDS!$F$2:$F$25,0),FALSE)</f>
        <v>9.3795533767547012E-2</v>
      </c>
      <c r="M51" s="15">
        <f>HLOOKUP(REG_TRA_DEMANDS!M$3,'BY-Demands'!$J$5:$AK$14,MATCH($E51,'BY-Demands'!$I$5:$I$14,0),FALSE)*HLOOKUP(REG_TRA_DEMANDS!$F51,[1]DEMANDS!$H$2:$CL$25,MATCH($E51,[1]DEMANDS!$F$2:$F$25,0),FALSE)/HLOOKUP(2018,[1]DEMANDS!$H$2:$CL$25,MATCH($E51,[1]DEMANDS!$F$2:$F$25,0),FALSE)</f>
        <v>0.29576354987636128</v>
      </c>
      <c r="N51" s="15">
        <f>HLOOKUP(REG_TRA_DEMANDS!N$3,'BY-Demands'!$J$5:$AK$14,MATCH($E51,'BY-Demands'!$I$5:$I$14,0),FALSE)*HLOOKUP(REG_TRA_DEMANDS!$F51,[1]DEMANDS!$H$2:$CL$25,MATCH($E51,[1]DEMANDS!$F$2:$F$25,0),FALSE)/HLOOKUP(2018,[1]DEMANDS!$H$2:$CL$25,MATCH($E51,[1]DEMANDS!$F$2:$F$25,0),FALSE)</f>
        <v>0.4475877985016371</v>
      </c>
      <c r="O51" s="15">
        <f>HLOOKUP(REG_TRA_DEMANDS!O$3,'BY-Demands'!$J$5:$AK$14,MATCH($E51,'BY-Demands'!$I$5:$I$14,0),FALSE)*HLOOKUP(REG_TRA_DEMANDS!$F51,[1]DEMANDS!$H$2:$CL$25,MATCH($E51,[1]DEMANDS!$F$2:$F$25,0),FALSE)/HLOOKUP(2018,[1]DEMANDS!$H$2:$CL$25,MATCH($E51,[1]DEMANDS!$F$2:$F$25,0),FALSE)</f>
        <v>0.1789052334805798</v>
      </c>
      <c r="P51" s="15">
        <f>HLOOKUP(REG_TRA_DEMANDS!P$3,'BY-Demands'!$J$5:$AK$14,MATCH($E51,'BY-Demands'!$I$5:$I$14,0),FALSE)*HLOOKUP(REG_TRA_DEMANDS!$F51,[1]DEMANDS!$H$2:$CL$25,MATCH($E51,[1]DEMANDS!$F$2:$F$25,0),FALSE)/HLOOKUP(2018,[1]DEMANDS!$H$2:$CL$25,MATCH($E51,[1]DEMANDS!$F$2:$F$25,0),FALSE)</f>
        <v>0.20370977252820086</v>
      </c>
      <c r="Q51" s="15">
        <f>HLOOKUP(REG_TRA_DEMANDS!Q$3,'BY-Demands'!$J$5:$AK$14,MATCH($E51,'BY-Demands'!$I$5:$I$14,0),FALSE)*HLOOKUP(REG_TRA_DEMANDS!$F51,[1]DEMANDS!$H$2:$CL$25,MATCH($E51,[1]DEMANDS!$F$2:$F$25,0),FALSE)/HLOOKUP(2018,[1]DEMANDS!$H$2:$CL$25,MATCH($E51,[1]DEMANDS!$F$2:$F$25,0),FALSE)</f>
        <v>0.3435826806631439</v>
      </c>
      <c r="R51" s="15">
        <f>HLOOKUP(REG_TRA_DEMANDS!R$3,'BY-Demands'!$J$5:$AK$14,MATCH($E51,'BY-Demands'!$I$5:$I$14,0),FALSE)*HLOOKUP(REG_TRA_DEMANDS!$F51,[1]DEMANDS!$H$2:$CL$25,MATCH($E51,[1]DEMANDS!$F$2:$F$25,0),FALSE)/HLOOKUP(2018,[1]DEMANDS!$H$2:$CL$25,MATCH($E51,[1]DEMANDS!$F$2:$F$25,0),FALSE)</f>
        <v>0.32683749411207558</v>
      </c>
      <c r="S51" s="15">
        <f>HLOOKUP(REG_TRA_DEMANDS!S$3,'BY-Demands'!$J$5:$AK$14,MATCH($E51,'BY-Demands'!$I$5:$I$14,0),FALSE)*HLOOKUP(REG_TRA_DEMANDS!$F51,[1]DEMANDS!$H$2:$CL$25,MATCH($E51,[1]DEMANDS!$F$2:$F$25,0),FALSE)/HLOOKUP(2018,[1]DEMANDS!$H$2:$CL$25,MATCH($E51,[1]DEMANDS!$F$2:$F$25,0),FALSE)</f>
        <v>0.27266175557601846</v>
      </c>
      <c r="T51" s="15">
        <f>HLOOKUP(REG_TRA_DEMANDS!T$3,'BY-Demands'!$J$5:$AK$14,MATCH($E51,'BY-Demands'!$I$5:$I$14,0),FALSE)*HLOOKUP(REG_TRA_DEMANDS!$F51,[1]DEMANDS!$H$2:$CL$25,MATCH($E51,[1]DEMANDS!$F$2:$F$25,0),FALSE)/HLOOKUP(2018,[1]DEMANDS!$H$2:$CL$25,MATCH($E51,[1]DEMANDS!$F$2:$F$25,0),FALSE)</f>
        <v>1.2457757890372787</v>
      </c>
      <c r="U51" s="15">
        <f>HLOOKUP(REG_TRA_DEMANDS!U$3,'BY-Demands'!$J$5:$AK$14,MATCH($E51,'BY-Demands'!$I$5:$I$14,0),FALSE)*HLOOKUP(REG_TRA_DEMANDS!$F51,[1]DEMANDS!$H$2:$CL$25,MATCH($E51,[1]DEMANDS!$F$2:$F$25,0),FALSE)/HLOOKUP(2018,[1]DEMANDS!$H$2:$CL$25,MATCH($E51,[1]DEMANDS!$F$2:$F$25,0),FALSE)</f>
        <v>0.33895865011628784</v>
      </c>
      <c r="V51" s="15">
        <f>HLOOKUP(REG_TRA_DEMANDS!V$3,'BY-Demands'!$J$5:$AK$14,MATCH($E51,'BY-Demands'!$I$5:$I$14,0),FALSE)*HLOOKUP(REG_TRA_DEMANDS!$F51,[1]DEMANDS!$H$2:$CL$25,MATCH($E51,[1]DEMANDS!$F$2:$F$25,0),FALSE)/HLOOKUP(2018,[1]DEMANDS!$H$2:$CL$25,MATCH($E51,[1]DEMANDS!$F$2:$F$25,0),FALSE)</f>
        <v>0.44725505188660325</v>
      </c>
      <c r="W51" s="15">
        <f>HLOOKUP(REG_TRA_DEMANDS!W$3,'BY-Demands'!$J$5:$AK$14,MATCH($E51,'BY-Demands'!$I$5:$I$14,0),FALSE)*HLOOKUP(REG_TRA_DEMANDS!$F51,[1]DEMANDS!$H$2:$CL$25,MATCH($E51,[1]DEMANDS!$F$2:$F$25,0),FALSE)/HLOOKUP(2018,[1]DEMANDS!$H$2:$CL$25,MATCH($E51,[1]DEMANDS!$F$2:$F$25,0),FALSE)</f>
        <v>0.3661429011624644</v>
      </c>
      <c r="X51" s="15">
        <f>HLOOKUP(REG_TRA_DEMANDS!X$3,'BY-Demands'!$J$5:$AK$14,MATCH($E51,'BY-Demands'!$I$5:$I$14,0),FALSE)*HLOOKUP(REG_TRA_DEMANDS!$F51,[1]DEMANDS!$H$2:$CL$25,MATCH($E51,[1]DEMANDS!$F$2:$F$25,0),FALSE)/HLOOKUP(2018,[1]DEMANDS!$H$2:$CL$25,MATCH($E51,[1]DEMANDS!$F$2:$F$25,0),FALSE)</f>
        <v>0.26660117757391238</v>
      </c>
      <c r="Y51" s="15">
        <f>HLOOKUP(REG_TRA_DEMANDS!Y$3,'BY-Demands'!$J$5:$AK$14,MATCH($E51,'BY-Demands'!$I$5:$I$14,0),FALSE)*HLOOKUP(REG_TRA_DEMANDS!$F51,[1]DEMANDS!$H$2:$CL$25,MATCH($E51,[1]DEMANDS!$F$2:$F$25,0),FALSE)/HLOOKUP(2018,[1]DEMANDS!$H$2:$CL$25,MATCH($E51,[1]DEMANDS!$F$2:$F$25,0),FALSE)</f>
        <v>0.5921925929827917</v>
      </c>
      <c r="Z51" s="15">
        <f>HLOOKUP(REG_TRA_DEMANDS!Z$3,'BY-Demands'!$J$5:$AK$14,MATCH($E51,'BY-Demands'!$I$5:$I$14,0),FALSE)*HLOOKUP(REG_TRA_DEMANDS!$F51,[1]DEMANDS!$H$2:$CL$25,MATCH($E51,[1]DEMANDS!$F$2:$F$25,0),FALSE)/HLOOKUP(2018,[1]DEMANDS!$H$2:$CL$25,MATCH($E51,[1]DEMANDS!$F$2:$F$25,0),FALSE)</f>
        <v>7.3534707118324452E-2</v>
      </c>
      <c r="AA51" s="15">
        <f>HLOOKUP(REG_TRA_DEMANDS!AA$3,'BY-Demands'!$J$5:$AK$14,MATCH($E51,'BY-Demands'!$I$5:$I$14,0),FALSE)*HLOOKUP(REG_TRA_DEMANDS!$F51,[1]DEMANDS!$H$2:$CL$25,MATCH($E51,[1]DEMANDS!$F$2:$F$25,0),FALSE)/HLOOKUP(2018,[1]DEMANDS!$H$2:$CL$25,MATCH($E51,[1]DEMANDS!$F$2:$F$25,0),FALSE)</f>
        <v>0.29948801716050255</v>
      </c>
      <c r="AB51" s="15">
        <f>HLOOKUP(REG_TRA_DEMANDS!AB$3,'BY-Demands'!$J$5:$AK$14,MATCH($E51,'BY-Demands'!$I$5:$I$14,0),FALSE)*HLOOKUP(REG_TRA_DEMANDS!$F51,[1]DEMANDS!$H$2:$CL$25,MATCH($E51,[1]DEMANDS!$F$2:$F$25,0),FALSE)/HLOOKUP(2018,[1]DEMANDS!$H$2:$CL$25,MATCH($E51,[1]DEMANDS!$F$2:$F$25,0),FALSE)</f>
        <v>0.14811584497082575</v>
      </c>
      <c r="AC51" s="15">
        <f>HLOOKUP(REG_TRA_DEMANDS!AC$3,'BY-Demands'!$J$5:$AK$14,MATCH($E51,'BY-Demands'!$I$5:$I$14,0),FALSE)*HLOOKUP(REG_TRA_DEMANDS!$F51,[1]DEMANDS!$H$2:$CL$25,MATCH($E51,[1]DEMANDS!$F$2:$F$25,0),FALSE)/HLOOKUP(2018,[1]DEMANDS!$H$2:$CL$25,MATCH($E51,[1]DEMANDS!$F$2:$F$25,0),FALSE)</f>
        <v>0.15038999597426655</v>
      </c>
      <c r="AD51" s="15">
        <f>HLOOKUP(REG_TRA_DEMANDS!AD$3,'BY-Demands'!$J$5:$AK$14,MATCH($E51,'BY-Demands'!$I$5:$I$14,0),FALSE)*HLOOKUP(REG_TRA_DEMANDS!$F51,[1]DEMANDS!$H$2:$CL$25,MATCH($E51,[1]DEMANDS!$F$2:$F$25,0),FALSE)/HLOOKUP(2018,[1]DEMANDS!$H$2:$CL$25,MATCH($E51,[1]DEMANDS!$F$2:$F$25,0),FALSE)</f>
        <v>0.17480900790929571</v>
      </c>
      <c r="AE51" s="15">
        <f>HLOOKUP(REG_TRA_DEMANDS!AE$3,'BY-Demands'!$J$5:$AK$14,MATCH($E51,'BY-Demands'!$I$5:$I$14,0),FALSE)*HLOOKUP(REG_TRA_DEMANDS!$F51,[1]DEMANDS!$H$2:$CL$25,MATCH($E51,[1]DEMANDS!$F$2:$F$25,0),FALSE)/HLOOKUP(2018,[1]DEMANDS!$H$2:$CL$25,MATCH($E51,[1]DEMANDS!$F$2:$F$25,0),FALSE)</f>
        <v>0.36531447683124091</v>
      </c>
      <c r="AF51" s="15">
        <f>HLOOKUP(REG_TRA_DEMANDS!AF$3,'BY-Demands'!$J$5:$AK$14,MATCH($E51,'BY-Demands'!$I$5:$I$14,0),FALSE)*HLOOKUP(REG_TRA_DEMANDS!$F51,[1]DEMANDS!$H$2:$CL$25,MATCH($E51,[1]DEMANDS!$F$2:$F$25,0),FALSE)/HLOOKUP(2018,[1]DEMANDS!$H$2:$CL$25,MATCH($E51,[1]DEMANDS!$F$2:$F$25,0),FALSE)</f>
        <v>0.14086885317580392</v>
      </c>
    </row>
    <row r="52" spans="4:32" x14ac:dyDescent="0.2">
      <c r="D52" s="4" t="s">
        <v>85</v>
      </c>
      <c r="E52" s="4" t="str">
        <f>[1]DEMANDS!$F$21</f>
        <v>TTURS</v>
      </c>
      <c r="F52" s="4">
        <v>2040</v>
      </c>
      <c r="G52" s="15">
        <f>HLOOKUP(REG_TRA_DEMANDS!G$3,'BY-Demands'!$J$5:$AK$14,MATCH($E52,'BY-Demands'!$I$5:$I$14,0),FALSE)*HLOOKUP(REG_TRA_DEMANDS!$F52,[1]DEMANDS!$H$2:$CL$25,MATCH($E52,[1]DEMANDS!$F$2:$F$25,0),FALSE)/HLOOKUP(2018,[1]DEMANDS!$H$2:$CL$25,MATCH($E52,[1]DEMANDS!$F$2:$F$25,0),FALSE)</f>
        <v>0.13064779508364899</v>
      </c>
      <c r="H52" s="15">
        <f>HLOOKUP(REG_TRA_DEMANDS!H$3,'BY-Demands'!$J$5:$AK$14,MATCH($E52,'BY-Demands'!$I$5:$I$14,0),FALSE)*HLOOKUP(REG_TRA_DEMANDS!$F52,[1]DEMANDS!$H$2:$CL$25,MATCH($E52,[1]DEMANDS!$F$2:$F$25,0),FALSE)/HLOOKUP(2018,[1]DEMANDS!$H$2:$CL$25,MATCH($E52,[1]DEMANDS!$F$2:$F$25,0),FALSE)</f>
        <v>3.0919251481787136</v>
      </c>
      <c r="I52" s="15">
        <f>HLOOKUP(REG_TRA_DEMANDS!I$3,'BY-Demands'!$J$5:$AK$14,MATCH($E52,'BY-Demands'!$I$5:$I$14,0),FALSE)*HLOOKUP(REG_TRA_DEMANDS!$F52,[1]DEMANDS!$H$2:$CL$25,MATCH($E52,[1]DEMANDS!$F$2:$F$25,0),FALSE)/HLOOKUP(2018,[1]DEMANDS!$H$2:$CL$25,MATCH($E52,[1]DEMANDS!$F$2:$F$25,0),FALSE)</f>
        <v>0.51060312297639665</v>
      </c>
      <c r="J52" s="15">
        <f>HLOOKUP(REG_TRA_DEMANDS!J$3,'BY-Demands'!$J$5:$AK$14,MATCH($E52,'BY-Demands'!$I$5:$I$14,0),FALSE)*HLOOKUP(REG_TRA_DEMANDS!$F52,[1]DEMANDS!$H$2:$CL$25,MATCH($E52,[1]DEMANDS!$F$2:$F$25,0),FALSE)/HLOOKUP(2018,[1]DEMANDS!$H$2:$CL$25,MATCH($E52,[1]DEMANDS!$F$2:$F$25,0),FALSE)</f>
        <v>0.22771801450398094</v>
      </c>
      <c r="K52" s="15">
        <f>HLOOKUP(REG_TRA_DEMANDS!K$3,'BY-Demands'!$J$5:$AK$14,MATCH($E52,'BY-Demands'!$I$5:$I$14,0),FALSE)*HLOOKUP(REG_TRA_DEMANDS!$F52,[1]DEMANDS!$H$2:$CL$25,MATCH($E52,[1]DEMANDS!$F$2:$F$25,0),FALSE)/HLOOKUP(2018,[1]DEMANDS!$H$2:$CL$25,MATCH($E52,[1]DEMANDS!$F$2:$F$25,0),FALSE)</f>
        <v>0.1943630348521006</v>
      </c>
      <c r="L52" s="15">
        <f>HLOOKUP(REG_TRA_DEMANDS!L$3,'BY-Demands'!$J$5:$AK$14,MATCH($E52,'BY-Demands'!$I$5:$I$14,0),FALSE)*HLOOKUP(REG_TRA_DEMANDS!$F52,[1]DEMANDS!$H$2:$CL$25,MATCH($E52,[1]DEMANDS!$F$2:$F$25,0),FALSE)/HLOOKUP(2018,[1]DEMANDS!$H$2:$CL$25,MATCH($E52,[1]DEMANDS!$F$2:$F$25,0),FALSE)</f>
        <v>9.3795533767547012E-2</v>
      </c>
      <c r="M52" s="15">
        <f>HLOOKUP(REG_TRA_DEMANDS!M$3,'BY-Demands'!$J$5:$AK$14,MATCH($E52,'BY-Demands'!$I$5:$I$14,0),FALSE)*HLOOKUP(REG_TRA_DEMANDS!$F52,[1]DEMANDS!$H$2:$CL$25,MATCH($E52,[1]DEMANDS!$F$2:$F$25,0),FALSE)/HLOOKUP(2018,[1]DEMANDS!$H$2:$CL$25,MATCH($E52,[1]DEMANDS!$F$2:$F$25,0),FALSE)</f>
        <v>0.29576354987636128</v>
      </c>
      <c r="N52" s="15">
        <f>HLOOKUP(REG_TRA_DEMANDS!N$3,'BY-Demands'!$J$5:$AK$14,MATCH($E52,'BY-Demands'!$I$5:$I$14,0),FALSE)*HLOOKUP(REG_TRA_DEMANDS!$F52,[1]DEMANDS!$H$2:$CL$25,MATCH($E52,[1]DEMANDS!$F$2:$F$25,0),FALSE)/HLOOKUP(2018,[1]DEMANDS!$H$2:$CL$25,MATCH($E52,[1]DEMANDS!$F$2:$F$25,0),FALSE)</f>
        <v>0.4475877985016371</v>
      </c>
      <c r="O52" s="15">
        <f>HLOOKUP(REG_TRA_DEMANDS!O$3,'BY-Demands'!$J$5:$AK$14,MATCH($E52,'BY-Demands'!$I$5:$I$14,0),FALSE)*HLOOKUP(REG_TRA_DEMANDS!$F52,[1]DEMANDS!$H$2:$CL$25,MATCH($E52,[1]DEMANDS!$F$2:$F$25,0),FALSE)/HLOOKUP(2018,[1]DEMANDS!$H$2:$CL$25,MATCH($E52,[1]DEMANDS!$F$2:$F$25,0),FALSE)</f>
        <v>0.1789052334805798</v>
      </c>
      <c r="P52" s="15">
        <f>HLOOKUP(REG_TRA_DEMANDS!P$3,'BY-Demands'!$J$5:$AK$14,MATCH($E52,'BY-Demands'!$I$5:$I$14,0),FALSE)*HLOOKUP(REG_TRA_DEMANDS!$F52,[1]DEMANDS!$H$2:$CL$25,MATCH($E52,[1]DEMANDS!$F$2:$F$25,0),FALSE)/HLOOKUP(2018,[1]DEMANDS!$H$2:$CL$25,MATCH($E52,[1]DEMANDS!$F$2:$F$25,0),FALSE)</f>
        <v>0.20370977252820086</v>
      </c>
      <c r="Q52" s="15">
        <f>HLOOKUP(REG_TRA_DEMANDS!Q$3,'BY-Demands'!$J$5:$AK$14,MATCH($E52,'BY-Demands'!$I$5:$I$14,0),FALSE)*HLOOKUP(REG_TRA_DEMANDS!$F52,[1]DEMANDS!$H$2:$CL$25,MATCH($E52,[1]DEMANDS!$F$2:$F$25,0),FALSE)/HLOOKUP(2018,[1]DEMANDS!$H$2:$CL$25,MATCH($E52,[1]DEMANDS!$F$2:$F$25,0),FALSE)</f>
        <v>0.3435826806631439</v>
      </c>
      <c r="R52" s="15">
        <f>HLOOKUP(REG_TRA_DEMANDS!R$3,'BY-Demands'!$J$5:$AK$14,MATCH($E52,'BY-Demands'!$I$5:$I$14,0),FALSE)*HLOOKUP(REG_TRA_DEMANDS!$F52,[1]DEMANDS!$H$2:$CL$25,MATCH($E52,[1]DEMANDS!$F$2:$F$25,0),FALSE)/HLOOKUP(2018,[1]DEMANDS!$H$2:$CL$25,MATCH($E52,[1]DEMANDS!$F$2:$F$25,0),FALSE)</f>
        <v>0.32683749411207558</v>
      </c>
      <c r="S52" s="15">
        <f>HLOOKUP(REG_TRA_DEMANDS!S$3,'BY-Demands'!$J$5:$AK$14,MATCH($E52,'BY-Demands'!$I$5:$I$14,0),FALSE)*HLOOKUP(REG_TRA_DEMANDS!$F52,[1]DEMANDS!$H$2:$CL$25,MATCH($E52,[1]DEMANDS!$F$2:$F$25,0),FALSE)/HLOOKUP(2018,[1]DEMANDS!$H$2:$CL$25,MATCH($E52,[1]DEMANDS!$F$2:$F$25,0),FALSE)</f>
        <v>0.27266175557601846</v>
      </c>
      <c r="T52" s="15">
        <f>HLOOKUP(REG_TRA_DEMANDS!T$3,'BY-Demands'!$J$5:$AK$14,MATCH($E52,'BY-Demands'!$I$5:$I$14,0),FALSE)*HLOOKUP(REG_TRA_DEMANDS!$F52,[1]DEMANDS!$H$2:$CL$25,MATCH($E52,[1]DEMANDS!$F$2:$F$25,0),FALSE)/HLOOKUP(2018,[1]DEMANDS!$H$2:$CL$25,MATCH($E52,[1]DEMANDS!$F$2:$F$25,0),FALSE)</f>
        <v>1.2457757890372787</v>
      </c>
      <c r="U52" s="15">
        <f>HLOOKUP(REG_TRA_DEMANDS!U$3,'BY-Demands'!$J$5:$AK$14,MATCH($E52,'BY-Demands'!$I$5:$I$14,0),FALSE)*HLOOKUP(REG_TRA_DEMANDS!$F52,[1]DEMANDS!$H$2:$CL$25,MATCH($E52,[1]DEMANDS!$F$2:$F$25,0),FALSE)/HLOOKUP(2018,[1]DEMANDS!$H$2:$CL$25,MATCH($E52,[1]DEMANDS!$F$2:$F$25,0),FALSE)</f>
        <v>0.33895865011628784</v>
      </c>
      <c r="V52" s="15">
        <f>HLOOKUP(REG_TRA_DEMANDS!V$3,'BY-Demands'!$J$5:$AK$14,MATCH($E52,'BY-Demands'!$I$5:$I$14,0),FALSE)*HLOOKUP(REG_TRA_DEMANDS!$F52,[1]DEMANDS!$H$2:$CL$25,MATCH($E52,[1]DEMANDS!$F$2:$F$25,0),FALSE)/HLOOKUP(2018,[1]DEMANDS!$H$2:$CL$25,MATCH($E52,[1]DEMANDS!$F$2:$F$25,0),FALSE)</f>
        <v>0.44725505188660325</v>
      </c>
      <c r="W52" s="15">
        <f>HLOOKUP(REG_TRA_DEMANDS!W$3,'BY-Demands'!$J$5:$AK$14,MATCH($E52,'BY-Demands'!$I$5:$I$14,0),FALSE)*HLOOKUP(REG_TRA_DEMANDS!$F52,[1]DEMANDS!$H$2:$CL$25,MATCH($E52,[1]DEMANDS!$F$2:$F$25,0),FALSE)/HLOOKUP(2018,[1]DEMANDS!$H$2:$CL$25,MATCH($E52,[1]DEMANDS!$F$2:$F$25,0),FALSE)</f>
        <v>0.3661429011624644</v>
      </c>
      <c r="X52" s="15">
        <f>HLOOKUP(REG_TRA_DEMANDS!X$3,'BY-Demands'!$J$5:$AK$14,MATCH($E52,'BY-Demands'!$I$5:$I$14,0),FALSE)*HLOOKUP(REG_TRA_DEMANDS!$F52,[1]DEMANDS!$H$2:$CL$25,MATCH($E52,[1]DEMANDS!$F$2:$F$25,0),FALSE)/HLOOKUP(2018,[1]DEMANDS!$H$2:$CL$25,MATCH($E52,[1]DEMANDS!$F$2:$F$25,0),FALSE)</f>
        <v>0.26660117757391238</v>
      </c>
      <c r="Y52" s="15">
        <f>HLOOKUP(REG_TRA_DEMANDS!Y$3,'BY-Demands'!$J$5:$AK$14,MATCH($E52,'BY-Demands'!$I$5:$I$14,0),FALSE)*HLOOKUP(REG_TRA_DEMANDS!$F52,[1]DEMANDS!$H$2:$CL$25,MATCH($E52,[1]DEMANDS!$F$2:$F$25,0),FALSE)/HLOOKUP(2018,[1]DEMANDS!$H$2:$CL$25,MATCH($E52,[1]DEMANDS!$F$2:$F$25,0),FALSE)</f>
        <v>0.5921925929827917</v>
      </c>
      <c r="Z52" s="15">
        <f>HLOOKUP(REG_TRA_DEMANDS!Z$3,'BY-Demands'!$J$5:$AK$14,MATCH($E52,'BY-Demands'!$I$5:$I$14,0),FALSE)*HLOOKUP(REG_TRA_DEMANDS!$F52,[1]DEMANDS!$H$2:$CL$25,MATCH($E52,[1]DEMANDS!$F$2:$F$25,0),FALSE)/HLOOKUP(2018,[1]DEMANDS!$H$2:$CL$25,MATCH($E52,[1]DEMANDS!$F$2:$F$25,0),FALSE)</f>
        <v>7.3534707118324452E-2</v>
      </c>
      <c r="AA52" s="15">
        <f>HLOOKUP(REG_TRA_DEMANDS!AA$3,'BY-Demands'!$J$5:$AK$14,MATCH($E52,'BY-Demands'!$I$5:$I$14,0),FALSE)*HLOOKUP(REG_TRA_DEMANDS!$F52,[1]DEMANDS!$H$2:$CL$25,MATCH($E52,[1]DEMANDS!$F$2:$F$25,0),FALSE)/HLOOKUP(2018,[1]DEMANDS!$H$2:$CL$25,MATCH($E52,[1]DEMANDS!$F$2:$F$25,0),FALSE)</f>
        <v>0.29948801716050255</v>
      </c>
      <c r="AB52" s="15">
        <f>HLOOKUP(REG_TRA_DEMANDS!AB$3,'BY-Demands'!$J$5:$AK$14,MATCH($E52,'BY-Demands'!$I$5:$I$14,0),FALSE)*HLOOKUP(REG_TRA_DEMANDS!$F52,[1]DEMANDS!$H$2:$CL$25,MATCH($E52,[1]DEMANDS!$F$2:$F$25,0),FALSE)/HLOOKUP(2018,[1]DEMANDS!$H$2:$CL$25,MATCH($E52,[1]DEMANDS!$F$2:$F$25,0),FALSE)</f>
        <v>0.14811584497082575</v>
      </c>
      <c r="AC52" s="15">
        <f>HLOOKUP(REG_TRA_DEMANDS!AC$3,'BY-Demands'!$J$5:$AK$14,MATCH($E52,'BY-Demands'!$I$5:$I$14,0),FALSE)*HLOOKUP(REG_TRA_DEMANDS!$F52,[1]DEMANDS!$H$2:$CL$25,MATCH($E52,[1]DEMANDS!$F$2:$F$25,0),FALSE)/HLOOKUP(2018,[1]DEMANDS!$H$2:$CL$25,MATCH($E52,[1]DEMANDS!$F$2:$F$25,0),FALSE)</f>
        <v>0.15038999597426655</v>
      </c>
      <c r="AD52" s="15">
        <f>HLOOKUP(REG_TRA_DEMANDS!AD$3,'BY-Demands'!$J$5:$AK$14,MATCH($E52,'BY-Demands'!$I$5:$I$14,0),FALSE)*HLOOKUP(REG_TRA_DEMANDS!$F52,[1]DEMANDS!$H$2:$CL$25,MATCH($E52,[1]DEMANDS!$F$2:$F$25,0),FALSE)/HLOOKUP(2018,[1]DEMANDS!$H$2:$CL$25,MATCH($E52,[1]DEMANDS!$F$2:$F$25,0),FALSE)</f>
        <v>0.17480900790929571</v>
      </c>
      <c r="AE52" s="15">
        <f>HLOOKUP(REG_TRA_DEMANDS!AE$3,'BY-Demands'!$J$5:$AK$14,MATCH($E52,'BY-Demands'!$I$5:$I$14,0),FALSE)*HLOOKUP(REG_TRA_DEMANDS!$F52,[1]DEMANDS!$H$2:$CL$25,MATCH($E52,[1]DEMANDS!$F$2:$F$25,0),FALSE)/HLOOKUP(2018,[1]DEMANDS!$H$2:$CL$25,MATCH($E52,[1]DEMANDS!$F$2:$F$25,0),FALSE)</f>
        <v>0.36531447683124091</v>
      </c>
      <c r="AF52" s="15">
        <f>HLOOKUP(REG_TRA_DEMANDS!AF$3,'BY-Demands'!$J$5:$AK$14,MATCH($E52,'BY-Demands'!$I$5:$I$14,0),FALSE)*HLOOKUP(REG_TRA_DEMANDS!$F52,[1]DEMANDS!$H$2:$CL$25,MATCH($E52,[1]DEMANDS!$F$2:$F$25,0),FALSE)/HLOOKUP(2018,[1]DEMANDS!$H$2:$CL$25,MATCH($E52,[1]DEMANDS!$F$2:$F$25,0),FALSE)</f>
        <v>0.14086885317580392</v>
      </c>
    </row>
    <row r="53" spans="4:32" x14ac:dyDescent="0.2">
      <c r="D53" s="4" t="s">
        <v>85</v>
      </c>
      <c r="E53" s="4" t="str">
        <f>[1]DEMANDS!$F$21</f>
        <v>TTURS</v>
      </c>
      <c r="F53" s="4">
        <v>2045</v>
      </c>
      <c r="G53" s="15">
        <f>HLOOKUP(REG_TRA_DEMANDS!G$3,'BY-Demands'!$J$5:$AK$14,MATCH($E53,'BY-Demands'!$I$5:$I$14,0),FALSE)*HLOOKUP(REG_TRA_DEMANDS!$F53,[1]DEMANDS!$H$2:$CL$25,MATCH($E53,[1]DEMANDS!$F$2:$F$25,0),FALSE)/HLOOKUP(2018,[1]DEMANDS!$H$2:$CL$25,MATCH($E53,[1]DEMANDS!$F$2:$F$25,0),FALSE)</f>
        <v>0.13064779508364899</v>
      </c>
      <c r="H53" s="15">
        <f>HLOOKUP(REG_TRA_DEMANDS!H$3,'BY-Demands'!$J$5:$AK$14,MATCH($E53,'BY-Demands'!$I$5:$I$14,0),FALSE)*HLOOKUP(REG_TRA_DEMANDS!$F53,[1]DEMANDS!$H$2:$CL$25,MATCH($E53,[1]DEMANDS!$F$2:$F$25,0),FALSE)/HLOOKUP(2018,[1]DEMANDS!$H$2:$CL$25,MATCH($E53,[1]DEMANDS!$F$2:$F$25,0),FALSE)</f>
        <v>3.0919251481787136</v>
      </c>
      <c r="I53" s="15">
        <f>HLOOKUP(REG_TRA_DEMANDS!I$3,'BY-Demands'!$J$5:$AK$14,MATCH($E53,'BY-Demands'!$I$5:$I$14,0),FALSE)*HLOOKUP(REG_TRA_DEMANDS!$F53,[1]DEMANDS!$H$2:$CL$25,MATCH($E53,[1]DEMANDS!$F$2:$F$25,0),FALSE)/HLOOKUP(2018,[1]DEMANDS!$H$2:$CL$25,MATCH($E53,[1]DEMANDS!$F$2:$F$25,0),FALSE)</f>
        <v>0.51060312297639665</v>
      </c>
      <c r="J53" s="15">
        <f>HLOOKUP(REG_TRA_DEMANDS!J$3,'BY-Demands'!$J$5:$AK$14,MATCH($E53,'BY-Demands'!$I$5:$I$14,0),FALSE)*HLOOKUP(REG_TRA_DEMANDS!$F53,[1]DEMANDS!$H$2:$CL$25,MATCH($E53,[1]DEMANDS!$F$2:$F$25,0),FALSE)/HLOOKUP(2018,[1]DEMANDS!$H$2:$CL$25,MATCH($E53,[1]DEMANDS!$F$2:$F$25,0),FALSE)</f>
        <v>0.22771801450398094</v>
      </c>
      <c r="K53" s="15">
        <f>HLOOKUP(REG_TRA_DEMANDS!K$3,'BY-Demands'!$J$5:$AK$14,MATCH($E53,'BY-Demands'!$I$5:$I$14,0),FALSE)*HLOOKUP(REG_TRA_DEMANDS!$F53,[1]DEMANDS!$H$2:$CL$25,MATCH($E53,[1]DEMANDS!$F$2:$F$25,0),FALSE)/HLOOKUP(2018,[1]DEMANDS!$H$2:$CL$25,MATCH($E53,[1]DEMANDS!$F$2:$F$25,0),FALSE)</f>
        <v>0.1943630348521006</v>
      </c>
      <c r="L53" s="15">
        <f>HLOOKUP(REG_TRA_DEMANDS!L$3,'BY-Demands'!$J$5:$AK$14,MATCH($E53,'BY-Demands'!$I$5:$I$14,0),FALSE)*HLOOKUP(REG_TRA_DEMANDS!$F53,[1]DEMANDS!$H$2:$CL$25,MATCH($E53,[1]DEMANDS!$F$2:$F$25,0),FALSE)/HLOOKUP(2018,[1]DEMANDS!$H$2:$CL$25,MATCH($E53,[1]DEMANDS!$F$2:$F$25,0),FALSE)</f>
        <v>9.3795533767547012E-2</v>
      </c>
      <c r="M53" s="15">
        <f>HLOOKUP(REG_TRA_DEMANDS!M$3,'BY-Demands'!$J$5:$AK$14,MATCH($E53,'BY-Demands'!$I$5:$I$14,0),FALSE)*HLOOKUP(REG_TRA_DEMANDS!$F53,[1]DEMANDS!$H$2:$CL$25,MATCH($E53,[1]DEMANDS!$F$2:$F$25,0),FALSE)/HLOOKUP(2018,[1]DEMANDS!$H$2:$CL$25,MATCH($E53,[1]DEMANDS!$F$2:$F$25,0),FALSE)</f>
        <v>0.29576354987636128</v>
      </c>
      <c r="N53" s="15">
        <f>HLOOKUP(REG_TRA_DEMANDS!N$3,'BY-Demands'!$J$5:$AK$14,MATCH($E53,'BY-Demands'!$I$5:$I$14,0),FALSE)*HLOOKUP(REG_TRA_DEMANDS!$F53,[1]DEMANDS!$H$2:$CL$25,MATCH($E53,[1]DEMANDS!$F$2:$F$25,0),FALSE)/HLOOKUP(2018,[1]DEMANDS!$H$2:$CL$25,MATCH($E53,[1]DEMANDS!$F$2:$F$25,0),FALSE)</f>
        <v>0.4475877985016371</v>
      </c>
      <c r="O53" s="15">
        <f>HLOOKUP(REG_TRA_DEMANDS!O$3,'BY-Demands'!$J$5:$AK$14,MATCH($E53,'BY-Demands'!$I$5:$I$14,0),FALSE)*HLOOKUP(REG_TRA_DEMANDS!$F53,[1]DEMANDS!$H$2:$CL$25,MATCH($E53,[1]DEMANDS!$F$2:$F$25,0),FALSE)/HLOOKUP(2018,[1]DEMANDS!$H$2:$CL$25,MATCH($E53,[1]DEMANDS!$F$2:$F$25,0),FALSE)</f>
        <v>0.1789052334805798</v>
      </c>
      <c r="P53" s="15">
        <f>HLOOKUP(REG_TRA_DEMANDS!P$3,'BY-Demands'!$J$5:$AK$14,MATCH($E53,'BY-Demands'!$I$5:$I$14,0),FALSE)*HLOOKUP(REG_TRA_DEMANDS!$F53,[1]DEMANDS!$H$2:$CL$25,MATCH($E53,[1]DEMANDS!$F$2:$F$25,0),FALSE)/HLOOKUP(2018,[1]DEMANDS!$H$2:$CL$25,MATCH($E53,[1]DEMANDS!$F$2:$F$25,0),FALSE)</f>
        <v>0.20370977252820086</v>
      </c>
      <c r="Q53" s="15">
        <f>HLOOKUP(REG_TRA_DEMANDS!Q$3,'BY-Demands'!$J$5:$AK$14,MATCH($E53,'BY-Demands'!$I$5:$I$14,0),FALSE)*HLOOKUP(REG_TRA_DEMANDS!$F53,[1]DEMANDS!$H$2:$CL$25,MATCH($E53,[1]DEMANDS!$F$2:$F$25,0),FALSE)/HLOOKUP(2018,[1]DEMANDS!$H$2:$CL$25,MATCH($E53,[1]DEMANDS!$F$2:$F$25,0),FALSE)</f>
        <v>0.3435826806631439</v>
      </c>
      <c r="R53" s="15">
        <f>HLOOKUP(REG_TRA_DEMANDS!R$3,'BY-Demands'!$J$5:$AK$14,MATCH($E53,'BY-Demands'!$I$5:$I$14,0),FALSE)*HLOOKUP(REG_TRA_DEMANDS!$F53,[1]DEMANDS!$H$2:$CL$25,MATCH($E53,[1]DEMANDS!$F$2:$F$25,0),FALSE)/HLOOKUP(2018,[1]DEMANDS!$H$2:$CL$25,MATCH($E53,[1]DEMANDS!$F$2:$F$25,0),FALSE)</f>
        <v>0.32683749411207558</v>
      </c>
      <c r="S53" s="15">
        <f>HLOOKUP(REG_TRA_DEMANDS!S$3,'BY-Demands'!$J$5:$AK$14,MATCH($E53,'BY-Demands'!$I$5:$I$14,0),FALSE)*HLOOKUP(REG_TRA_DEMANDS!$F53,[1]DEMANDS!$H$2:$CL$25,MATCH($E53,[1]DEMANDS!$F$2:$F$25,0),FALSE)/HLOOKUP(2018,[1]DEMANDS!$H$2:$CL$25,MATCH($E53,[1]DEMANDS!$F$2:$F$25,0),FALSE)</f>
        <v>0.27266175557601846</v>
      </c>
      <c r="T53" s="15">
        <f>HLOOKUP(REG_TRA_DEMANDS!T$3,'BY-Demands'!$J$5:$AK$14,MATCH($E53,'BY-Demands'!$I$5:$I$14,0),FALSE)*HLOOKUP(REG_TRA_DEMANDS!$F53,[1]DEMANDS!$H$2:$CL$25,MATCH($E53,[1]DEMANDS!$F$2:$F$25,0),FALSE)/HLOOKUP(2018,[1]DEMANDS!$H$2:$CL$25,MATCH($E53,[1]DEMANDS!$F$2:$F$25,0),FALSE)</f>
        <v>1.2457757890372787</v>
      </c>
      <c r="U53" s="15">
        <f>HLOOKUP(REG_TRA_DEMANDS!U$3,'BY-Demands'!$J$5:$AK$14,MATCH($E53,'BY-Demands'!$I$5:$I$14,0),FALSE)*HLOOKUP(REG_TRA_DEMANDS!$F53,[1]DEMANDS!$H$2:$CL$25,MATCH($E53,[1]DEMANDS!$F$2:$F$25,0),FALSE)/HLOOKUP(2018,[1]DEMANDS!$H$2:$CL$25,MATCH($E53,[1]DEMANDS!$F$2:$F$25,0),FALSE)</f>
        <v>0.33895865011628784</v>
      </c>
      <c r="V53" s="15">
        <f>HLOOKUP(REG_TRA_DEMANDS!V$3,'BY-Demands'!$J$5:$AK$14,MATCH($E53,'BY-Demands'!$I$5:$I$14,0),FALSE)*HLOOKUP(REG_TRA_DEMANDS!$F53,[1]DEMANDS!$H$2:$CL$25,MATCH($E53,[1]DEMANDS!$F$2:$F$25,0),FALSE)/HLOOKUP(2018,[1]DEMANDS!$H$2:$CL$25,MATCH($E53,[1]DEMANDS!$F$2:$F$25,0),FALSE)</f>
        <v>0.44725505188660325</v>
      </c>
      <c r="W53" s="15">
        <f>HLOOKUP(REG_TRA_DEMANDS!W$3,'BY-Demands'!$J$5:$AK$14,MATCH($E53,'BY-Demands'!$I$5:$I$14,0),FALSE)*HLOOKUP(REG_TRA_DEMANDS!$F53,[1]DEMANDS!$H$2:$CL$25,MATCH($E53,[1]DEMANDS!$F$2:$F$25,0),FALSE)/HLOOKUP(2018,[1]DEMANDS!$H$2:$CL$25,MATCH($E53,[1]DEMANDS!$F$2:$F$25,0),FALSE)</f>
        <v>0.3661429011624644</v>
      </c>
      <c r="X53" s="15">
        <f>HLOOKUP(REG_TRA_DEMANDS!X$3,'BY-Demands'!$J$5:$AK$14,MATCH($E53,'BY-Demands'!$I$5:$I$14,0),FALSE)*HLOOKUP(REG_TRA_DEMANDS!$F53,[1]DEMANDS!$H$2:$CL$25,MATCH($E53,[1]DEMANDS!$F$2:$F$25,0),FALSE)/HLOOKUP(2018,[1]DEMANDS!$H$2:$CL$25,MATCH($E53,[1]DEMANDS!$F$2:$F$25,0),FALSE)</f>
        <v>0.26660117757391238</v>
      </c>
      <c r="Y53" s="15">
        <f>HLOOKUP(REG_TRA_DEMANDS!Y$3,'BY-Demands'!$J$5:$AK$14,MATCH($E53,'BY-Demands'!$I$5:$I$14,0),FALSE)*HLOOKUP(REG_TRA_DEMANDS!$F53,[1]DEMANDS!$H$2:$CL$25,MATCH($E53,[1]DEMANDS!$F$2:$F$25,0),FALSE)/HLOOKUP(2018,[1]DEMANDS!$H$2:$CL$25,MATCH($E53,[1]DEMANDS!$F$2:$F$25,0),FALSE)</f>
        <v>0.5921925929827917</v>
      </c>
      <c r="Z53" s="15">
        <f>HLOOKUP(REG_TRA_DEMANDS!Z$3,'BY-Demands'!$J$5:$AK$14,MATCH($E53,'BY-Demands'!$I$5:$I$14,0),FALSE)*HLOOKUP(REG_TRA_DEMANDS!$F53,[1]DEMANDS!$H$2:$CL$25,MATCH($E53,[1]DEMANDS!$F$2:$F$25,0),FALSE)/HLOOKUP(2018,[1]DEMANDS!$H$2:$CL$25,MATCH($E53,[1]DEMANDS!$F$2:$F$25,0),FALSE)</f>
        <v>7.3534707118324452E-2</v>
      </c>
      <c r="AA53" s="15">
        <f>HLOOKUP(REG_TRA_DEMANDS!AA$3,'BY-Demands'!$J$5:$AK$14,MATCH($E53,'BY-Demands'!$I$5:$I$14,0),FALSE)*HLOOKUP(REG_TRA_DEMANDS!$F53,[1]DEMANDS!$H$2:$CL$25,MATCH($E53,[1]DEMANDS!$F$2:$F$25,0),FALSE)/HLOOKUP(2018,[1]DEMANDS!$H$2:$CL$25,MATCH($E53,[1]DEMANDS!$F$2:$F$25,0),FALSE)</f>
        <v>0.29948801716050255</v>
      </c>
      <c r="AB53" s="15">
        <f>HLOOKUP(REG_TRA_DEMANDS!AB$3,'BY-Demands'!$J$5:$AK$14,MATCH($E53,'BY-Demands'!$I$5:$I$14,0),FALSE)*HLOOKUP(REG_TRA_DEMANDS!$F53,[1]DEMANDS!$H$2:$CL$25,MATCH($E53,[1]DEMANDS!$F$2:$F$25,0),FALSE)/HLOOKUP(2018,[1]DEMANDS!$H$2:$CL$25,MATCH($E53,[1]DEMANDS!$F$2:$F$25,0),FALSE)</f>
        <v>0.14811584497082575</v>
      </c>
      <c r="AC53" s="15">
        <f>HLOOKUP(REG_TRA_DEMANDS!AC$3,'BY-Demands'!$J$5:$AK$14,MATCH($E53,'BY-Demands'!$I$5:$I$14,0),FALSE)*HLOOKUP(REG_TRA_DEMANDS!$F53,[1]DEMANDS!$H$2:$CL$25,MATCH($E53,[1]DEMANDS!$F$2:$F$25,0),FALSE)/HLOOKUP(2018,[1]DEMANDS!$H$2:$CL$25,MATCH($E53,[1]DEMANDS!$F$2:$F$25,0),FALSE)</f>
        <v>0.15038999597426655</v>
      </c>
      <c r="AD53" s="15">
        <f>HLOOKUP(REG_TRA_DEMANDS!AD$3,'BY-Demands'!$J$5:$AK$14,MATCH($E53,'BY-Demands'!$I$5:$I$14,0),FALSE)*HLOOKUP(REG_TRA_DEMANDS!$F53,[1]DEMANDS!$H$2:$CL$25,MATCH($E53,[1]DEMANDS!$F$2:$F$25,0),FALSE)/HLOOKUP(2018,[1]DEMANDS!$H$2:$CL$25,MATCH($E53,[1]DEMANDS!$F$2:$F$25,0),FALSE)</f>
        <v>0.17480900790929571</v>
      </c>
      <c r="AE53" s="15">
        <f>HLOOKUP(REG_TRA_DEMANDS!AE$3,'BY-Demands'!$J$5:$AK$14,MATCH($E53,'BY-Demands'!$I$5:$I$14,0),FALSE)*HLOOKUP(REG_TRA_DEMANDS!$F53,[1]DEMANDS!$H$2:$CL$25,MATCH($E53,[1]DEMANDS!$F$2:$F$25,0),FALSE)/HLOOKUP(2018,[1]DEMANDS!$H$2:$CL$25,MATCH($E53,[1]DEMANDS!$F$2:$F$25,0),FALSE)</f>
        <v>0.36531447683124091</v>
      </c>
      <c r="AF53" s="15">
        <f>HLOOKUP(REG_TRA_DEMANDS!AF$3,'BY-Demands'!$J$5:$AK$14,MATCH($E53,'BY-Demands'!$I$5:$I$14,0),FALSE)*HLOOKUP(REG_TRA_DEMANDS!$F53,[1]DEMANDS!$H$2:$CL$25,MATCH($E53,[1]DEMANDS!$F$2:$F$25,0),FALSE)/HLOOKUP(2018,[1]DEMANDS!$H$2:$CL$25,MATCH($E53,[1]DEMANDS!$F$2:$F$25,0),FALSE)</f>
        <v>0.14086885317580392</v>
      </c>
    </row>
    <row r="54" spans="4:32" x14ac:dyDescent="0.2">
      <c r="D54" s="4" t="s">
        <v>85</v>
      </c>
      <c r="E54" s="4" t="str">
        <f>[1]DEMANDS!$F$21</f>
        <v>TTURS</v>
      </c>
      <c r="F54" s="4">
        <v>2050</v>
      </c>
      <c r="G54" s="15">
        <f>HLOOKUP(REG_TRA_DEMANDS!G$3,'BY-Demands'!$J$5:$AK$14,MATCH($E54,'BY-Demands'!$I$5:$I$14,0),FALSE)*HLOOKUP(REG_TRA_DEMANDS!$F54,[1]DEMANDS!$H$2:$CL$25,MATCH($E54,[1]DEMANDS!$F$2:$F$25,0),FALSE)/HLOOKUP(2018,[1]DEMANDS!$H$2:$CL$25,MATCH($E54,[1]DEMANDS!$F$2:$F$25,0),FALSE)</f>
        <v>0.13064779508364899</v>
      </c>
      <c r="H54" s="15">
        <f>HLOOKUP(REG_TRA_DEMANDS!H$3,'BY-Demands'!$J$5:$AK$14,MATCH($E54,'BY-Demands'!$I$5:$I$14,0),FALSE)*HLOOKUP(REG_TRA_DEMANDS!$F54,[1]DEMANDS!$H$2:$CL$25,MATCH($E54,[1]DEMANDS!$F$2:$F$25,0),FALSE)/HLOOKUP(2018,[1]DEMANDS!$H$2:$CL$25,MATCH($E54,[1]DEMANDS!$F$2:$F$25,0),FALSE)</f>
        <v>3.0919251481787136</v>
      </c>
      <c r="I54" s="15">
        <f>HLOOKUP(REG_TRA_DEMANDS!I$3,'BY-Demands'!$J$5:$AK$14,MATCH($E54,'BY-Demands'!$I$5:$I$14,0),FALSE)*HLOOKUP(REG_TRA_DEMANDS!$F54,[1]DEMANDS!$H$2:$CL$25,MATCH($E54,[1]DEMANDS!$F$2:$F$25,0),FALSE)/HLOOKUP(2018,[1]DEMANDS!$H$2:$CL$25,MATCH($E54,[1]DEMANDS!$F$2:$F$25,0),FALSE)</f>
        <v>0.51060312297639665</v>
      </c>
      <c r="J54" s="15">
        <f>HLOOKUP(REG_TRA_DEMANDS!J$3,'BY-Demands'!$J$5:$AK$14,MATCH($E54,'BY-Demands'!$I$5:$I$14,0),FALSE)*HLOOKUP(REG_TRA_DEMANDS!$F54,[1]DEMANDS!$H$2:$CL$25,MATCH($E54,[1]DEMANDS!$F$2:$F$25,0),FALSE)/HLOOKUP(2018,[1]DEMANDS!$H$2:$CL$25,MATCH($E54,[1]DEMANDS!$F$2:$F$25,0),FALSE)</f>
        <v>0.22771801450398094</v>
      </c>
      <c r="K54" s="15">
        <f>HLOOKUP(REG_TRA_DEMANDS!K$3,'BY-Demands'!$J$5:$AK$14,MATCH($E54,'BY-Demands'!$I$5:$I$14,0),FALSE)*HLOOKUP(REG_TRA_DEMANDS!$F54,[1]DEMANDS!$H$2:$CL$25,MATCH($E54,[1]DEMANDS!$F$2:$F$25,0),FALSE)/HLOOKUP(2018,[1]DEMANDS!$H$2:$CL$25,MATCH($E54,[1]DEMANDS!$F$2:$F$25,0),FALSE)</f>
        <v>0.1943630348521006</v>
      </c>
      <c r="L54" s="15">
        <f>HLOOKUP(REG_TRA_DEMANDS!L$3,'BY-Demands'!$J$5:$AK$14,MATCH($E54,'BY-Demands'!$I$5:$I$14,0),FALSE)*HLOOKUP(REG_TRA_DEMANDS!$F54,[1]DEMANDS!$H$2:$CL$25,MATCH($E54,[1]DEMANDS!$F$2:$F$25,0),FALSE)/HLOOKUP(2018,[1]DEMANDS!$H$2:$CL$25,MATCH($E54,[1]DEMANDS!$F$2:$F$25,0),FALSE)</f>
        <v>9.3795533767547012E-2</v>
      </c>
      <c r="M54" s="15">
        <f>HLOOKUP(REG_TRA_DEMANDS!M$3,'BY-Demands'!$J$5:$AK$14,MATCH($E54,'BY-Demands'!$I$5:$I$14,0),FALSE)*HLOOKUP(REG_TRA_DEMANDS!$F54,[1]DEMANDS!$H$2:$CL$25,MATCH($E54,[1]DEMANDS!$F$2:$F$25,0),FALSE)/HLOOKUP(2018,[1]DEMANDS!$H$2:$CL$25,MATCH($E54,[1]DEMANDS!$F$2:$F$25,0),FALSE)</f>
        <v>0.29576354987636128</v>
      </c>
      <c r="N54" s="15">
        <f>HLOOKUP(REG_TRA_DEMANDS!N$3,'BY-Demands'!$J$5:$AK$14,MATCH($E54,'BY-Demands'!$I$5:$I$14,0),FALSE)*HLOOKUP(REG_TRA_DEMANDS!$F54,[1]DEMANDS!$H$2:$CL$25,MATCH($E54,[1]DEMANDS!$F$2:$F$25,0),FALSE)/HLOOKUP(2018,[1]DEMANDS!$H$2:$CL$25,MATCH($E54,[1]DEMANDS!$F$2:$F$25,0),FALSE)</f>
        <v>0.4475877985016371</v>
      </c>
      <c r="O54" s="15">
        <f>HLOOKUP(REG_TRA_DEMANDS!O$3,'BY-Demands'!$J$5:$AK$14,MATCH($E54,'BY-Demands'!$I$5:$I$14,0),FALSE)*HLOOKUP(REG_TRA_DEMANDS!$F54,[1]DEMANDS!$H$2:$CL$25,MATCH($E54,[1]DEMANDS!$F$2:$F$25,0),FALSE)/HLOOKUP(2018,[1]DEMANDS!$H$2:$CL$25,MATCH($E54,[1]DEMANDS!$F$2:$F$25,0),FALSE)</f>
        <v>0.1789052334805798</v>
      </c>
      <c r="P54" s="15">
        <f>HLOOKUP(REG_TRA_DEMANDS!P$3,'BY-Demands'!$J$5:$AK$14,MATCH($E54,'BY-Demands'!$I$5:$I$14,0),FALSE)*HLOOKUP(REG_TRA_DEMANDS!$F54,[1]DEMANDS!$H$2:$CL$25,MATCH($E54,[1]DEMANDS!$F$2:$F$25,0),FALSE)/HLOOKUP(2018,[1]DEMANDS!$H$2:$CL$25,MATCH($E54,[1]DEMANDS!$F$2:$F$25,0),FALSE)</f>
        <v>0.20370977252820086</v>
      </c>
      <c r="Q54" s="15">
        <f>HLOOKUP(REG_TRA_DEMANDS!Q$3,'BY-Demands'!$J$5:$AK$14,MATCH($E54,'BY-Demands'!$I$5:$I$14,0),FALSE)*HLOOKUP(REG_TRA_DEMANDS!$F54,[1]DEMANDS!$H$2:$CL$25,MATCH($E54,[1]DEMANDS!$F$2:$F$25,0),FALSE)/HLOOKUP(2018,[1]DEMANDS!$H$2:$CL$25,MATCH($E54,[1]DEMANDS!$F$2:$F$25,0),FALSE)</f>
        <v>0.3435826806631439</v>
      </c>
      <c r="R54" s="15">
        <f>HLOOKUP(REG_TRA_DEMANDS!R$3,'BY-Demands'!$J$5:$AK$14,MATCH($E54,'BY-Demands'!$I$5:$I$14,0),FALSE)*HLOOKUP(REG_TRA_DEMANDS!$F54,[1]DEMANDS!$H$2:$CL$25,MATCH($E54,[1]DEMANDS!$F$2:$F$25,0),FALSE)/HLOOKUP(2018,[1]DEMANDS!$H$2:$CL$25,MATCH($E54,[1]DEMANDS!$F$2:$F$25,0),FALSE)</f>
        <v>0.32683749411207558</v>
      </c>
      <c r="S54" s="15">
        <f>HLOOKUP(REG_TRA_DEMANDS!S$3,'BY-Demands'!$J$5:$AK$14,MATCH($E54,'BY-Demands'!$I$5:$I$14,0),FALSE)*HLOOKUP(REG_TRA_DEMANDS!$F54,[1]DEMANDS!$H$2:$CL$25,MATCH($E54,[1]DEMANDS!$F$2:$F$25,0),FALSE)/HLOOKUP(2018,[1]DEMANDS!$H$2:$CL$25,MATCH($E54,[1]DEMANDS!$F$2:$F$25,0),FALSE)</f>
        <v>0.27266175557601846</v>
      </c>
      <c r="T54" s="15">
        <f>HLOOKUP(REG_TRA_DEMANDS!T$3,'BY-Demands'!$J$5:$AK$14,MATCH($E54,'BY-Demands'!$I$5:$I$14,0),FALSE)*HLOOKUP(REG_TRA_DEMANDS!$F54,[1]DEMANDS!$H$2:$CL$25,MATCH($E54,[1]DEMANDS!$F$2:$F$25,0),FALSE)/HLOOKUP(2018,[1]DEMANDS!$H$2:$CL$25,MATCH($E54,[1]DEMANDS!$F$2:$F$25,0),FALSE)</f>
        <v>1.2457757890372787</v>
      </c>
      <c r="U54" s="15">
        <f>HLOOKUP(REG_TRA_DEMANDS!U$3,'BY-Demands'!$J$5:$AK$14,MATCH($E54,'BY-Demands'!$I$5:$I$14,0),FALSE)*HLOOKUP(REG_TRA_DEMANDS!$F54,[1]DEMANDS!$H$2:$CL$25,MATCH($E54,[1]DEMANDS!$F$2:$F$25,0),FALSE)/HLOOKUP(2018,[1]DEMANDS!$H$2:$CL$25,MATCH($E54,[1]DEMANDS!$F$2:$F$25,0),FALSE)</f>
        <v>0.33895865011628784</v>
      </c>
      <c r="V54" s="15">
        <f>HLOOKUP(REG_TRA_DEMANDS!V$3,'BY-Demands'!$J$5:$AK$14,MATCH($E54,'BY-Demands'!$I$5:$I$14,0),FALSE)*HLOOKUP(REG_TRA_DEMANDS!$F54,[1]DEMANDS!$H$2:$CL$25,MATCH($E54,[1]DEMANDS!$F$2:$F$25,0),FALSE)/HLOOKUP(2018,[1]DEMANDS!$H$2:$CL$25,MATCH($E54,[1]DEMANDS!$F$2:$F$25,0),FALSE)</f>
        <v>0.44725505188660325</v>
      </c>
      <c r="W54" s="15">
        <f>HLOOKUP(REG_TRA_DEMANDS!W$3,'BY-Demands'!$J$5:$AK$14,MATCH($E54,'BY-Demands'!$I$5:$I$14,0),FALSE)*HLOOKUP(REG_TRA_DEMANDS!$F54,[1]DEMANDS!$H$2:$CL$25,MATCH($E54,[1]DEMANDS!$F$2:$F$25,0),FALSE)/HLOOKUP(2018,[1]DEMANDS!$H$2:$CL$25,MATCH($E54,[1]DEMANDS!$F$2:$F$25,0),FALSE)</f>
        <v>0.3661429011624644</v>
      </c>
      <c r="X54" s="15">
        <f>HLOOKUP(REG_TRA_DEMANDS!X$3,'BY-Demands'!$J$5:$AK$14,MATCH($E54,'BY-Demands'!$I$5:$I$14,0),FALSE)*HLOOKUP(REG_TRA_DEMANDS!$F54,[1]DEMANDS!$H$2:$CL$25,MATCH($E54,[1]DEMANDS!$F$2:$F$25,0),FALSE)/HLOOKUP(2018,[1]DEMANDS!$H$2:$CL$25,MATCH($E54,[1]DEMANDS!$F$2:$F$25,0),FALSE)</f>
        <v>0.26660117757391238</v>
      </c>
      <c r="Y54" s="15">
        <f>HLOOKUP(REG_TRA_DEMANDS!Y$3,'BY-Demands'!$J$5:$AK$14,MATCH($E54,'BY-Demands'!$I$5:$I$14,0),FALSE)*HLOOKUP(REG_TRA_DEMANDS!$F54,[1]DEMANDS!$H$2:$CL$25,MATCH($E54,[1]DEMANDS!$F$2:$F$25,0),FALSE)/HLOOKUP(2018,[1]DEMANDS!$H$2:$CL$25,MATCH($E54,[1]DEMANDS!$F$2:$F$25,0),FALSE)</f>
        <v>0.5921925929827917</v>
      </c>
      <c r="Z54" s="15">
        <f>HLOOKUP(REG_TRA_DEMANDS!Z$3,'BY-Demands'!$J$5:$AK$14,MATCH($E54,'BY-Demands'!$I$5:$I$14,0),FALSE)*HLOOKUP(REG_TRA_DEMANDS!$F54,[1]DEMANDS!$H$2:$CL$25,MATCH($E54,[1]DEMANDS!$F$2:$F$25,0),FALSE)/HLOOKUP(2018,[1]DEMANDS!$H$2:$CL$25,MATCH($E54,[1]DEMANDS!$F$2:$F$25,0),FALSE)</f>
        <v>7.3534707118324452E-2</v>
      </c>
      <c r="AA54" s="15">
        <f>HLOOKUP(REG_TRA_DEMANDS!AA$3,'BY-Demands'!$J$5:$AK$14,MATCH($E54,'BY-Demands'!$I$5:$I$14,0),FALSE)*HLOOKUP(REG_TRA_DEMANDS!$F54,[1]DEMANDS!$H$2:$CL$25,MATCH($E54,[1]DEMANDS!$F$2:$F$25,0),FALSE)/HLOOKUP(2018,[1]DEMANDS!$H$2:$CL$25,MATCH($E54,[1]DEMANDS!$F$2:$F$25,0),FALSE)</f>
        <v>0.29948801716050255</v>
      </c>
      <c r="AB54" s="15">
        <f>HLOOKUP(REG_TRA_DEMANDS!AB$3,'BY-Demands'!$J$5:$AK$14,MATCH($E54,'BY-Demands'!$I$5:$I$14,0),FALSE)*HLOOKUP(REG_TRA_DEMANDS!$F54,[1]DEMANDS!$H$2:$CL$25,MATCH($E54,[1]DEMANDS!$F$2:$F$25,0),FALSE)/HLOOKUP(2018,[1]DEMANDS!$H$2:$CL$25,MATCH($E54,[1]DEMANDS!$F$2:$F$25,0),FALSE)</f>
        <v>0.14811584497082575</v>
      </c>
      <c r="AC54" s="15">
        <f>HLOOKUP(REG_TRA_DEMANDS!AC$3,'BY-Demands'!$J$5:$AK$14,MATCH($E54,'BY-Demands'!$I$5:$I$14,0),FALSE)*HLOOKUP(REG_TRA_DEMANDS!$F54,[1]DEMANDS!$H$2:$CL$25,MATCH($E54,[1]DEMANDS!$F$2:$F$25,0),FALSE)/HLOOKUP(2018,[1]DEMANDS!$H$2:$CL$25,MATCH($E54,[1]DEMANDS!$F$2:$F$25,0),FALSE)</f>
        <v>0.15038999597426655</v>
      </c>
      <c r="AD54" s="15">
        <f>HLOOKUP(REG_TRA_DEMANDS!AD$3,'BY-Demands'!$J$5:$AK$14,MATCH($E54,'BY-Demands'!$I$5:$I$14,0),FALSE)*HLOOKUP(REG_TRA_DEMANDS!$F54,[1]DEMANDS!$H$2:$CL$25,MATCH($E54,[1]DEMANDS!$F$2:$F$25,0),FALSE)/HLOOKUP(2018,[1]DEMANDS!$H$2:$CL$25,MATCH($E54,[1]DEMANDS!$F$2:$F$25,0),FALSE)</f>
        <v>0.17480900790929571</v>
      </c>
      <c r="AE54" s="15">
        <f>HLOOKUP(REG_TRA_DEMANDS!AE$3,'BY-Demands'!$J$5:$AK$14,MATCH($E54,'BY-Demands'!$I$5:$I$14,0),FALSE)*HLOOKUP(REG_TRA_DEMANDS!$F54,[1]DEMANDS!$H$2:$CL$25,MATCH($E54,[1]DEMANDS!$F$2:$F$25,0),FALSE)/HLOOKUP(2018,[1]DEMANDS!$H$2:$CL$25,MATCH($E54,[1]DEMANDS!$F$2:$F$25,0),FALSE)</f>
        <v>0.36531447683124091</v>
      </c>
      <c r="AF54" s="15">
        <f>HLOOKUP(REG_TRA_DEMANDS!AF$3,'BY-Demands'!$J$5:$AK$14,MATCH($E54,'BY-Demands'!$I$5:$I$14,0),FALSE)*HLOOKUP(REG_TRA_DEMANDS!$F54,[1]DEMANDS!$H$2:$CL$25,MATCH($E54,[1]DEMANDS!$F$2:$F$25,0),FALSE)/HLOOKUP(2018,[1]DEMANDS!$H$2:$CL$25,MATCH($E54,[1]DEMANDS!$F$2:$F$25,0),FALSE)</f>
        <v>0.14086885317580392</v>
      </c>
    </row>
    <row r="55" spans="4:32" x14ac:dyDescent="0.2">
      <c r="D55" s="4" t="s">
        <v>85</v>
      </c>
      <c r="E55" s="4" t="str">
        <f>[1]DEMANDS!$F$21</f>
        <v>TTURS</v>
      </c>
      <c r="F55" s="4">
        <v>2055</v>
      </c>
      <c r="G55" s="15">
        <f>HLOOKUP(REG_TRA_DEMANDS!G$3,'BY-Demands'!$J$5:$AK$14,MATCH($E55,'BY-Demands'!$I$5:$I$14,0),FALSE)*HLOOKUP(REG_TRA_DEMANDS!$F55,[1]DEMANDS!$H$2:$CL$25,MATCH($E55,[1]DEMANDS!$F$2:$F$25,0),FALSE)/HLOOKUP(2018,[1]DEMANDS!$H$2:$CL$25,MATCH($E55,[1]DEMANDS!$F$2:$F$25,0),FALSE)</f>
        <v>0.13064779508364899</v>
      </c>
      <c r="H55" s="15">
        <f>HLOOKUP(REG_TRA_DEMANDS!H$3,'BY-Demands'!$J$5:$AK$14,MATCH($E55,'BY-Demands'!$I$5:$I$14,0),FALSE)*HLOOKUP(REG_TRA_DEMANDS!$F55,[1]DEMANDS!$H$2:$CL$25,MATCH($E55,[1]DEMANDS!$F$2:$F$25,0),FALSE)/HLOOKUP(2018,[1]DEMANDS!$H$2:$CL$25,MATCH($E55,[1]DEMANDS!$F$2:$F$25,0),FALSE)</f>
        <v>3.0919251481787136</v>
      </c>
      <c r="I55" s="15">
        <f>HLOOKUP(REG_TRA_DEMANDS!I$3,'BY-Demands'!$J$5:$AK$14,MATCH($E55,'BY-Demands'!$I$5:$I$14,0),FALSE)*HLOOKUP(REG_TRA_DEMANDS!$F55,[1]DEMANDS!$H$2:$CL$25,MATCH($E55,[1]DEMANDS!$F$2:$F$25,0),FALSE)/HLOOKUP(2018,[1]DEMANDS!$H$2:$CL$25,MATCH($E55,[1]DEMANDS!$F$2:$F$25,0),FALSE)</f>
        <v>0.51060312297639665</v>
      </c>
      <c r="J55" s="15">
        <f>HLOOKUP(REG_TRA_DEMANDS!J$3,'BY-Demands'!$J$5:$AK$14,MATCH($E55,'BY-Demands'!$I$5:$I$14,0),FALSE)*HLOOKUP(REG_TRA_DEMANDS!$F55,[1]DEMANDS!$H$2:$CL$25,MATCH($E55,[1]DEMANDS!$F$2:$F$25,0),FALSE)/HLOOKUP(2018,[1]DEMANDS!$H$2:$CL$25,MATCH($E55,[1]DEMANDS!$F$2:$F$25,0),FALSE)</f>
        <v>0.22771801450398094</v>
      </c>
      <c r="K55" s="15">
        <f>HLOOKUP(REG_TRA_DEMANDS!K$3,'BY-Demands'!$J$5:$AK$14,MATCH($E55,'BY-Demands'!$I$5:$I$14,0),FALSE)*HLOOKUP(REG_TRA_DEMANDS!$F55,[1]DEMANDS!$H$2:$CL$25,MATCH($E55,[1]DEMANDS!$F$2:$F$25,0),FALSE)/HLOOKUP(2018,[1]DEMANDS!$H$2:$CL$25,MATCH($E55,[1]DEMANDS!$F$2:$F$25,0),FALSE)</f>
        <v>0.1943630348521006</v>
      </c>
      <c r="L55" s="15">
        <f>HLOOKUP(REG_TRA_DEMANDS!L$3,'BY-Demands'!$J$5:$AK$14,MATCH($E55,'BY-Demands'!$I$5:$I$14,0),FALSE)*HLOOKUP(REG_TRA_DEMANDS!$F55,[1]DEMANDS!$H$2:$CL$25,MATCH($E55,[1]DEMANDS!$F$2:$F$25,0),FALSE)/HLOOKUP(2018,[1]DEMANDS!$H$2:$CL$25,MATCH($E55,[1]DEMANDS!$F$2:$F$25,0),FALSE)</f>
        <v>9.3795533767547012E-2</v>
      </c>
      <c r="M55" s="15">
        <f>HLOOKUP(REG_TRA_DEMANDS!M$3,'BY-Demands'!$J$5:$AK$14,MATCH($E55,'BY-Demands'!$I$5:$I$14,0),FALSE)*HLOOKUP(REG_TRA_DEMANDS!$F55,[1]DEMANDS!$H$2:$CL$25,MATCH($E55,[1]DEMANDS!$F$2:$F$25,0),FALSE)/HLOOKUP(2018,[1]DEMANDS!$H$2:$CL$25,MATCH($E55,[1]DEMANDS!$F$2:$F$25,0),FALSE)</f>
        <v>0.29576354987636128</v>
      </c>
      <c r="N55" s="15">
        <f>HLOOKUP(REG_TRA_DEMANDS!N$3,'BY-Demands'!$J$5:$AK$14,MATCH($E55,'BY-Demands'!$I$5:$I$14,0),FALSE)*HLOOKUP(REG_TRA_DEMANDS!$F55,[1]DEMANDS!$H$2:$CL$25,MATCH($E55,[1]DEMANDS!$F$2:$F$25,0),FALSE)/HLOOKUP(2018,[1]DEMANDS!$H$2:$CL$25,MATCH($E55,[1]DEMANDS!$F$2:$F$25,0),FALSE)</f>
        <v>0.4475877985016371</v>
      </c>
      <c r="O55" s="15">
        <f>HLOOKUP(REG_TRA_DEMANDS!O$3,'BY-Demands'!$J$5:$AK$14,MATCH($E55,'BY-Demands'!$I$5:$I$14,0),FALSE)*HLOOKUP(REG_TRA_DEMANDS!$F55,[1]DEMANDS!$H$2:$CL$25,MATCH($E55,[1]DEMANDS!$F$2:$F$25,0),FALSE)/HLOOKUP(2018,[1]DEMANDS!$H$2:$CL$25,MATCH($E55,[1]DEMANDS!$F$2:$F$25,0),FALSE)</f>
        <v>0.1789052334805798</v>
      </c>
      <c r="P55" s="15">
        <f>HLOOKUP(REG_TRA_DEMANDS!P$3,'BY-Demands'!$J$5:$AK$14,MATCH($E55,'BY-Demands'!$I$5:$I$14,0),FALSE)*HLOOKUP(REG_TRA_DEMANDS!$F55,[1]DEMANDS!$H$2:$CL$25,MATCH($E55,[1]DEMANDS!$F$2:$F$25,0),FALSE)/HLOOKUP(2018,[1]DEMANDS!$H$2:$CL$25,MATCH($E55,[1]DEMANDS!$F$2:$F$25,0),FALSE)</f>
        <v>0.20370977252820086</v>
      </c>
      <c r="Q55" s="15">
        <f>HLOOKUP(REG_TRA_DEMANDS!Q$3,'BY-Demands'!$J$5:$AK$14,MATCH($E55,'BY-Demands'!$I$5:$I$14,0),FALSE)*HLOOKUP(REG_TRA_DEMANDS!$F55,[1]DEMANDS!$H$2:$CL$25,MATCH($E55,[1]DEMANDS!$F$2:$F$25,0),FALSE)/HLOOKUP(2018,[1]DEMANDS!$H$2:$CL$25,MATCH($E55,[1]DEMANDS!$F$2:$F$25,0),FALSE)</f>
        <v>0.3435826806631439</v>
      </c>
      <c r="R55" s="15">
        <f>HLOOKUP(REG_TRA_DEMANDS!R$3,'BY-Demands'!$J$5:$AK$14,MATCH($E55,'BY-Demands'!$I$5:$I$14,0),FALSE)*HLOOKUP(REG_TRA_DEMANDS!$F55,[1]DEMANDS!$H$2:$CL$25,MATCH($E55,[1]DEMANDS!$F$2:$F$25,0),FALSE)/HLOOKUP(2018,[1]DEMANDS!$H$2:$CL$25,MATCH($E55,[1]DEMANDS!$F$2:$F$25,0),FALSE)</f>
        <v>0.32683749411207558</v>
      </c>
      <c r="S55" s="15">
        <f>HLOOKUP(REG_TRA_DEMANDS!S$3,'BY-Demands'!$J$5:$AK$14,MATCH($E55,'BY-Demands'!$I$5:$I$14,0),FALSE)*HLOOKUP(REG_TRA_DEMANDS!$F55,[1]DEMANDS!$H$2:$CL$25,MATCH($E55,[1]DEMANDS!$F$2:$F$25,0),FALSE)/HLOOKUP(2018,[1]DEMANDS!$H$2:$CL$25,MATCH($E55,[1]DEMANDS!$F$2:$F$25,0),FALSE)</f>
        <v>0.27266175557601846</v>
      </c>
      <c r="T55" s="15">
        <f>HLOOKUP(REG_TRA_DEMANDS!T$3,'BY-Demands'!$J$5:$AK$14,MATCH($E55,'BY-Demands'!$I$5:$I$14,0),FALSE)*HLOOKUP(REG_TRA_DEMANDS!$F55,[1]DEMANDS!$H$2:$CL$25,MATCH($E55,[1]DEMANDS!$F$2:$F$25,0),FALSE)/HLOOKUP(2018,[1]DEMANDS!$H$2:$CL$25,MATCH($E55,[1]DEMANDS!$F$2:$F$25,0),FALSE)</f>
        <v>1.2457757890372787</v>
      </c>
      <c r="U55" s="15">
        <f>HLOOKUP(REG_TRA_DEMANDS!U$3,'BY-Demands'!$J$5:$AK$14,MATCH($E55,'BY-Demands'!$I$5:$I$14,0),FALSE)*HLOOKUP(REG_TRA_DEMANDS!$F55,[1]DEMANDS!$H$2:$CL$25,MATCH($E55,[1]DEMANDS!$F$2:$F$25,0),FALSE)/HLOOKUP(2018,[1]DEMANDS!$H$2:$CL$25,MATCH($E55,[1]DEMANDS!$F$2:$F$25,0),FALSE)</f>
        <v>0.33895865011628784</v>
      </c>
      <c r="V55" s="15">
        <f>HLOOKUP(REG_TRA_DEMANDS!V$3,'BY-Demands'!$J$5:$AK$14,MATCH($E55,'BY-Demands'!$I$5:$I$14,0),FALSE)*HLOOKUP(REG_TRA_DEMANDS!$F55,[1]DEMANDS!$H$2:$CL$25,MATCH($E55,[1]DEMANDS!$F$2:$F$25,0),FALSE)/HLOOKUP(2018,[1]DEMANDS!$H$2:$CL$25,MATCH($E55,[1]DEMANDS!$F$2:$F$25,0),FALSE)</f>
        <v>0.44725505188660325</v>
      </c>
      <c r="W55" s="15">
        <f>HLOOKUP(REG_TRA_DEMANDS!W$3,'BY-Demands'!$J$5:$AK$14,MATCH($E55,'BY-Demands'!$I$5:$I$14,0),FALSE)*HLOOKUP(REG_TRA_DEMANDS!$F55,[1]DEMANDS!$H$2:$CL$25,MATCH($E55,[1]DEMANDS!$F$2:$F$25,0),FALSE)/HLOOKUP(2018,[1]DEMANDS!$H$2:$CL$25,MATCH($E55,[1]DEMANDS!$F$2:$F$25,0),FALSE)</f>
        <v>0.3661429011624644</v>
      </c>
      <c r="X55" s="15">
        <f>HLOOKUP(REG_TRA_DEMANDS!X$3,'BY-Demands'!$J$5:$AK$14,MATCH($E55,'BY-Demands'!$I$5:$I$14,0),FALSE)*HLOOKUP(REG_TRA_DEMANDS!$F55,[1]DEMANDS!$H$2:$CL$25,MATCH($E55,[1]DEMANDS!$F$2:$F$25,0),FALSE)/HLOOKUP(2018,[1]DEMANDS!$H$2:$CL$25,MATCH($E55,[1]DEMANDS!$F$2:$F$25,0),FALSE)</f>
        <v>0.26660117757391238</v>
      </c>
      <c r="Y55" s="15">
        <f>HLOOKUP(REG_TRA_DEMANDS!Y$3,'BY-Demands'!$J$5:$AK$14,MATCH($E55,'BY-Demands'!$I$5:$I$14,0),FALSE)*HLOOKUP(REG_TRA_DEMANDS!$F55,[1]DEMANDS!$H$2:$CL$25,MATCH($E55,[1]DEMANDS!$F$2:$F$25,0),FALSE)/HLOOKUP(2018,[1]DEMANDS!$H$2:$CL$25,MATCH($E55,[1]DEMANDS!$F$2:$F$25,0),FALSE)</f>
        <v>0.5921925929827917</v>
      </c>
      <c r="Z55" s="15">
        <f>HLOOKUP(REG_TRA_DEMANDS!Z$3,'BY-Demands'!$J$5:$AK$14,MATCH($E55,'BY-Demands'!$I$5:$I$14,0),FALSE)*HLOOKUP(REG_TRA_DEMANDS!$F55,[1]DEMANDS!$H$2:$CL$25,MATCH($E55,[1]DEMANDS!$F$2:$F$25,0),FALSE)/HLOOKUP(2018,[1]DEMANDS!$H$2:$CL$25,MATCH($E55,[1]DEMANDS!$F$2:$F$25,0),FALSE)</f>
        <v>7.3534707118324452E-2</v>
      </c>
      <c r="AA55" s="15">
        <f>HLOOKUP(REG_TRA_DEMANDS!AA$3,'BY-Demands'!$J$5:$AK$14,MATCH($E55,'BY-Demands'!$I$5:$I$14,0),FALSE)*HLOOKUP(REG_TRA_DEMANDS!$F55,[1]DEMANDS!$H$2:$CL$25,MATCH($E55,[1]DEMANDS!$F$2:$F$25,0),FALSE)/HLOOKUP(2018,[1]DEMANDS!$H$2:$CL$25,MATCH($E55,[1]DEMANDS!$F$2:$F$25,0),FALSE)</f>
        <v>0.29948801716050255</v>
      </c>
      <c r="AB55" s="15">
        <f>HLOOKUP(REG_TRA_DEMANDS!AB$3,'BY-Demands'!$J$5:$AK$14,MATCH($E55,'BY-Demands'!$I$5:$I$14,0),FALSE)*HLOOKUP(REG_TRA_DEMANDS!$F55,[1]DEMANDS!$H$2:$CL$25,MATCH($E55,[1]DEMANDS!$F$2:$F$25,0),FALSE)/HLOOKUP(2018,[1]DEMANDS!$H$2:$CL$25,MATCH($E55,[1]DEMANDS!$F$2:$F$25,0),FALSE)</f>
        <v>0.14811584497082575</v>
      </c>
      <c r="AC55" s="15">
        <f>HLOOKUP(REG_TRA_DEMANDS!AC$3,'BY-Demands'!$J$5:$AK$14,MATCH($E55,'BY-Demands'!$I$5:$I$14,0),FALSE)*HLOOKUP(REG_TRA_DEMANDS!$F55,[1]DEMANDS!$H$2:$CL$25,MATCH($E55,[1]DEMANDS!$F$2:$F$25,0),FALSE)/HLOOKUP(2018,[1]DEMANDS!$H$2:$CL$25,MATCH($E55,[1]DEMANDS!$F$2:$F$25,0),FALSE)</f>
        <v>0.15038999597426655</v>
      </c>
      <c r="AD55" s="15">
        <f>HLOOKUP(REG_TRA_DEMANDS!AD$3,'BY-Demands'!$J$5:$AK$14,MATCH($E55,'BY-Demands'!$I$5:$I$14,0),FALSE)*HLOOKUP(REG_TRA_DEMANDS!$F55,[1]DEMANDS!$H$2:$CL$25,MATCH($E55,[1]DEMANDS!$F$2:$F$25,0),FALSE)/HLOOKUP(2018,[1]DEMANDS!$H$2:$CL$25,MATCH($E55,[1]DEMANDS!$F$2:$F$25,0),FALSE)</f>
        <v>0.17480900790929571</v>
      </c>
      <c r="AE55" s="15">
        <f>HLOOKUP(REG_TRA_DEMANDS!AE$3,'BY-Demands'!$J$5:$AK$14,MATCH($E55,'BY-Demands'!$I$5:$I$14,0),FALSE)*HLOOKUP(REG_TRA_DEMANDS!$F55,[1]DEMANDS!$H$2:$CL$25,MATCH($E55,[1]DEMANDS!$F$2:$F$25,0),FALSE)/HLOOKUP(2018,[1]DEMANDS!$H$2:$CL$25,MATCH($E55,[1]DEMANDS!$F$2:$F$25,0),FALSE)</f>
        <v>0.36531447683124091</v>
      </c>
      <c r="AF55" s="15">
        <f>HLOOKUP(REG_TRA_DEMANDS!AF$3,'BY-Demands'!$J$5:$AK$14,MATCH($E55,'BY-Demands'!$I$5:$I$14,0),FALSE)*HLOOKUP(REG_TRA_DEMANDS!$F55,[1]DEMANDS!$H$2:$CL$25,MATCH($E55,[1]DEMANDS!$F$2:$F$25,0),FALSE)/HLOOKUP(2018,[1]DEMANDS!$H$2:$CL$25,MATCH($E55,[1]DEMANDS!$F$2:$F$25,0),FALSE)</f>
        <v>0.14086885317580392</v>
      </c>
    </row>
    <row r="56" spans="4:32" x14ac:dyDescent="0.2">
      <c r="D56" s="4" t="s">
        <v>85</v>
      </c>
      <c r="E56" s="4" t="str">
        <f>[1]DEMANDS!$F$21</f>
        <v>TTURS</v>
      </c>
      <c r="F56" s="4">
        <v>2060</v>
      </c>
      <c r="G56" s="15">
        <f>HLOOKUP(REG_TRA_DEMANDS!G$3,'BY-Demands'!$J$5:$AK$14,MATCH($E56,'BY-Demands'!$I$5:$I$14,0),FALSE)*HLOOKUP(REG_TRA_DEMANDS!$F56,[1]DEMANDS!$H$2:$CL$25,MATCH($E56,[1]DEMANDS!$F$2:$F$25,0),FALSE)/HLOOKUP(2018,[1]DEMANDS!$H$2:$CL$25,MATCH($E56,[1]DEMANDS!$F$2:$F$25,0),FALSE)</f>
        <v>0.13064779508364899</v>
      </c>
      <c r="H56" s="15">
        <f>HLOOKUP(REG_TRA_DEMANDS!H$3,'BY-Demands'!$J$5:$AK$14,MATCH($E56,'BY-Demands'!$I$5:$I$14,0),FALSE)*HLOOKUP(REG_TRA_DEMANDS!$F56,[1]DEMANDS!$H$2:$CL$25,MATCH($E56,[1]DEMANDS!$F$2:$F$25,0),FALSE)/HLOOKUP(2018,[1]DEMANDS!$H$2:$CL$25,MATCH($E56,[1]DEMANDS!$F$2:$F$25,0),FALSE)</f>
        <v>3.0919251481787136</v>
      </c>
      <c r="I56" s="15">
        <f>HLOOKUP(REG_TRA_DEMANDS!I$3,'BY-Demands'!$J$5:$AK$14,MATCH($E56,'BY-Demands'!$I$5:$I$14,0),FALSE)*HLOOKUP(REG_TRA_DEMANDS!$F56,[1]DEMANDS!$H$2:$CL$25,MATCH($E56,[1]DEMANDS!$F$2:$F$25,0),FALSE)/HLOOKUP(2018,[1]DEMANDS!$H$2:$CL$25,MATCH($E56,[1]DEMANDS!$F$2:$F$25,0),FALSE)</f>
        <v>0.51060312297639665</v>
      </c>
      <c r="J56" s="15">
        <f>HLOOKUP(REG_TRA_DEMANDS!J$3,'BY-Demands'!$J$5:$AK$14,MATCH($E56,'BY-Demands'!$I$5:$I$14,0),FALSE)*HLOOKUP(REG_TRA_DEMANDS!$F56,[1]DEMANDS!$H$2:$CL$25,MATCH($E56,[1]DEMANDS!$F$2:$F$25,0),FALSE)/HLOOKUP(2018,[1]DEMANDS!$H$2:$CL$25,MATCH($E56,[1]DEMANDS!$F$2:$F$25,0),FALSE)</f>
        <v>0.22771801450398094</v>
      </c>
      <c r="K56" s="15">
        <f>HLOOKUP(REG_TRA_DEMANDS!K$3,'BY-Demands'!$J$5:$AK$14,MATCH($E56,'BY-Demands'!$I$5:$I$14,0),FALSE)*HLOOKUP(REG_TRA_DEMANDS!$F56,[1]DEMANDS!$H$2:$CL$25,MATCH($E56,[1]DEMANDS!$F$2:$F$25,0),FALSE)/HLOOKUP(2018,[1]DEMANDS!$H$2:$CL$25,MATCH($E56,[1]DEMANDS!$F$2:$F$25,0),FALSE)</f>
        <v>0.1943630348521006</v>
      </c>
      <c r="L56" s="15">
        <f>HLOOKUP(REG_TRA_DEMANDS!L$3,'BY-Demands'!$J$5:$AK$14,MATCH($E56,'BY-Demands'!$I$5:$I$14,0),FALSE)*HLOOKUP(REG_TRA_DEMANDS!$F56,[1]DEMANDS!$H$2:$CL$25,MATCH($E56,[1]DEMANDS!$F$2:$F$25,0),FALSE)/HLOOKUP(2018,[1]DEMANDS!$H$2:$CL$25,MATCH($E56,[1]DEMANDS!$F$2:$F$25,0),FALSE)</f>
        <v>9.3795533767547012E-2</v>
      </c>
      <c r="M56" s="15">
        <f>HLOOKUP(REG_TRA_DEMANDS!M$3,'BY-Demands'!$J$5:$AK$14,MATCH($E56,'BY-Demands'!$I$5:$I$14,0),FALSE)*HLOOKUP(REG_TRA_DEMANDS!$F56,[1]DEMANDS!$H$2:$CL$25,MATCH($E56,[1]DEMANDS!$F$2:$F$25,0),FALSE)/HLOOKUP(2018,[1]DEMANDS!$H$2:$CL$25,MATCH($E56,[1]DEMANDS!$F$2:$F$25,0),FALSE)</f>
        <v>0.29576354987636128</v>
      </c>
      <c r="N56" s="15">
        <f>HLOOKUP(REG_TRA_DEMANDS!N$3,'BY-Demands'!$J$5:$AK$14,MATCH($E56,'BY-Demands'!$I$5:$I$14,0),FALSE)*HLOOKUP(REG_TRA_DEMANDS!$F56,[1]DEMANDS!$H$2:$CL$25,MATCH($E56,[1]DEMANDS!$F$2:$F$25,0),FALSE)/HLOOKUP(2018,[1]DEMANDS!$H$2:$CL$25,MATCH($E56,[1]DEMANDS!$F$2:$F$25,0),FALSE)</f>
        <v>0.4475877985016371</v>
      </c>
      <c r="O56" s="15">
        <f>HLOOKUP(REG_TRA_DEMANDS!O$3,'BY-Demands'!$J$5:$AK$14,MATCH($E56,'BY-Demands'!$I$5:$I$14,0),FALSE)*HLOOKUP(REG_TRA_DEMANDS!$F56,[1]DEMANDS!$H$2:$CL$25,MATCH($E56,[1]DEMANDS!$F$2:$F$25,0),FALSE)/HLOOKUP(2018,[1]DEMANDS!$H$2:$CL$25,MATCH($E56,[1]DEMANDS!$F$2:$F$25,0),FALSE)</f>
        <v>0.1789052334805798</v>
      </c>
      <c r="P56" s="15">
        <f>HLOOKUP(REG_TRA_DEMANDS!P$3,'BY-Demands'!$J$5:$AK$14,MATCH($E56,'BY-Demands'!$I$5:$I$14,0),FALSE)*HLOOKUP(REG_TRA_DEMANDS!$F56,[1]DEMANDS!$H$2:$CL$25,MATCH($E56,[1]DEMANDS!$F$2:$F$25,0),FALSE)/HLOOKUP(2018,[1]DEMANDS!$H$2:$CL$25,MATCH($E56,[1]DEMANDS!$F$2:$F$25,0),FALSE)</f>
        <v>0.20370977252820086</v>
      </c>
      <c r="Q56" s="15">
        <f>HLOOKUP(REG_TRA_DEMANDS!Q$3,'BY-Demands'!$J$5:$AK$14,MATCH($E56,'BY-Demands'!$I$5:$I$14,0),FALSE)*HLOOKUP(REG_TRA_DEMANDS!$F56,[1]DEMANDS!$H$2:$CL$25,MATCH($E56,[1]DEMANDS!$F$2:$F$25,0),FALSE)/HLOOKUP(2018,[1]DEMANDS!$H$2:$CL$25,MATCH($E56,[1]DEMANDS!$F$2:$F$25,0),FALSE)</f>
        <v>0.3435826806631439</v>
      </c>
      <c r="R56" s="15">
        <f>HLOOKUP(REG_TRA_DEMANDS!R$3,'BY-Demands'!$J$5:$AK$14,MATCH($E56,'BY-Demands'!$I$5:$I$14,0),FALSE)*HLOOKUP(REG_TRA_DEMANDS!$F56,[1]DEMANDS!$H$2:$CL$25,MATCH($E56,[1]DEMANDS!$F$2:$F$25,0),FALSE)/HLOOKUP(2018,[1]DEMANDS!$H$2:$CL$25,MATCH($E56,[1]DEMANDS!$F$2:$F$25,0),FALSE)</f>
        <v>0.32683749411207558</v>
      </c>
      <c r="S56" s="15">
        <f>HLOOKUP(REG_TRA_DEMANDS!S$3,'BY-Demands'!$J$5:$AK$14,MATCH($E56,'BY-Demands'!$I$5:$I$14,0),FALSE)*HLOOKUP(REG_TRA_DEMANDS!$F56,[1]DEMANDS!$H$2:$CL$25,MATCH($E56,[1]DEMANDS!$F$2:$F$25,0),FALSE)/HLOOKUP(2018,[1]DEMANDS!$H$2:$CL$25,MATCH($E56,[1]DEMANDS!$F$2:$F$25,0),FALSE)</f>
        <v>0.27266175557601846</v>
      </c>
      <c r="T56" s="15">
        <f>HLOOKUP(REG_TRA_DEMANDS!T$3,'BY-Demands'!$J$5:$AK$14,MATCH($E56,'BY-Demands'!$I$5:$I$14,0),FALSE)*HLOOKUP(REG_TRA_DEMANDS!$F56,[1]DEMANDS!$H$2:$CL$25,MATCH($E56,[1]DEMANDS!$F$2:$F$25,0),FALSE)/HLOOKUP(2018,[1]DEMANDS!$H$2:$CL$25,MATCH($E56,[1]DEMANDS!$F$2:$F$25,0),FALSE)</f>
        <v>1.2457757890372787</v>
      </c>
      <c r="U56" s="15">
        <f>HLOOKUP(REG_TRA_DEMANDS!U$3,'BY-Demands'!$J$5:$AK$14,MATCH($E56,'BY-Demands'!$I$5:$I$14,0),FALSE)*HLOOKUP(REG_TRA_DEMANDS!$F56,[1]DEMANDS!$H$2:$CL$25,MATCH($E56,[1]DEMANDS!$F$2:$F$25,0),FALSE)/HLOOKUP(2018,[1]DEMANDS!$H$2:$CL$25,MATCH($E56,[1]DEMANDS!$F$2:$F$25,0),FALSE)</f>
        <v>0.33895865011628784</v>
      </c>
      <c r="V56" s="15">
        <f>HLOOKUP(REG_TRA_DEMANDS!V$3,'BY-Demands'!$J$5:$AK$14,MATCH($E56,'BY-Demands'!$I$5:$I$14,0),FALSE)*HLOOKUP(REG_TRA_DEMANDS!$F56,[1]DEMANDS!$H$2:$CL$25,MATCH($E56,[1]DEMANDS!$F$2:$F$25,0),FALSE)/HLOOKUP(2018,[1]DEMANDS!$H$2:$CL$25,MATCH($E56,[1]DEMANDS!$F$2:$F$25,0),FALSE)</f>
        <v>0.44725505188660325</v>
      </c>
      <c r="W56" s="15">
        <f>HLOOKUP(REG_TRA_DEMANDS!W$3,'BY-Demands'!$J$5:$AK$14,MATCH($E56,'BY-Demands'!$I$5:$I$14,0),FALSE)*HLOOKUP(REG_TRA_DEMANDS!$F56,[1]DEMANDS!$H$2:$CL$25,MATCH($E56,[1]DEMANDS!$F$2:$F$25,0),FALSE)/HLOOKUP(2018,[1]DEMANDS!$H$2:$CL$25,MATCH($E56,[1]DEMANDS!$F$2:$F$25,0),FALSE)</f>
        <v>0.3661429011624644</v>
      </c>
      <c r="X56" s="15">
        <f>HLOOKUP(REG_TRA_DEMANDS!X$3,'BY-Demands'!$J$5:$AK$14,MATCH($E56,'BY-Demands'!$I$5:$I$14,0),FALSE)*HLOOKUP(REG_TRA_DEMANDS!$F56,[1]DEMANDS!$H$2:$CL$25,MATCH($E56,[1]DEMANDS!$F$2:$F$25,0),FALSE)/HLOOKUP(2018,[1]DEMANDS!$H$2:$CL$25,MATCH($E56,[1]DEMANDS!$F$2:$F$25,0),FALSE)</f>
        <v>0.26660117757391238</v>
      </c>
      <c r="Y56" s="15">
        <f>HLOOKUP(REG_TRA_DEMANDS!Y$3,'BY-Demands'!$J$5:$AK$14,MATCH($E56,'BY-Demands'!$I$5:$I$14,0),FALSE)*HLOOKUP(REG_TRA_DEMANDS!$F56,[1]DEMANDS!$H$2:$CL$25,MATCH($E56,[1]DEMANDS!$F$2:$F$25,0),FALSE)/HLOOKUP(2018,[1]DEMANDS!$H$2:$CL$25,MATCH($E56,[1]DEMANDS!$F$2:$F$25,0),FALSE)</f>
        <v>0.5921925929827917</v>
      </c>
      <c r="Z56" s="15">
        <f>HLOOKUP(REG_TRA_DEMANDS!Z$3,'BY-Demands'!$J$5:$AK$14,MATCH($E56,'BY-Demands'!$I$5:$I$14,0),FALSE)*HLOOKUP(REG_TRA_DEMANDS!$F56,[1]DEMANDS!$H$2:$CL$25,MATCH($E56,[1]DEMANDS!$F$2:$F$25,0),FALSE)/HLOOKUP(2018,[1]DEMANDS!$H$2:$CL$25,MATCH($E56,[1]DEMANDS!$F$2:$F$25,0),FALSE)</f>
        <v>7.3534707118324452E-2</v>
      </c>
      <c r="AA56" s="15">
        <f>HLOOKUP(REG_TRA_DEMANDS!AA$3,'BY-Demands'!$J$5:$AK$14,MATCH($E56,'BY-Demands'!$I$5:$I$14,0),FALSE)*HLOOKUP(REG_TRA_DEMANDS!$F56,[1]DEMANDS!$H$2:$CL$25,MATCH($E56,[1]DEMANDS!$F$2:$F$25,0),FALSE)/HLOOKUP(2018,[1]DEMANDS!$H$2:$CL$25,MATCH($E56,[1]DEMANDS!$F$2:$F$25,0),FALSE)</f>
        <v>0.29948801716050255</v>
      </c>
      <c r="AB56" s="15">
        <f>HLOOKUP(REG_TRA_DEMANDS!AB$3,'BY-Demands'!$J$5:$AK$14,MATCH($E56,'BY-Demands'!$I$5:$I$14,0),FALSE)*HLOOKUP(REG_TRA_DEMANDS!$F56,[1]DEMANDS!$H$2:$CL$25,MATCH($E56,[1]DEMANDS!$F$2:$F$25,0),FALSE)/HLOOKUP(2018,[1]DEMANDS!$H$2:$CL$25,MATCH($E56,[1]DEMANDS!$F$2:$F$25,0),FALSE)</f>
        <v>0.14811584497082575</v>
      </c>
      <c r="AC56" s="15">
        <f>HLOOKUP(REG_TRA_DEMANDS!AC$3,'BY-Demands'!$J$5:$AK$14,MATCH($E56,'BY-Demands'!$I$5:$I$14,0),FALSE)*HLOOKUP(REG_TRA_DEMANDS!$F56,[1]DEMANDS!$H$2:$CL$25,MATCH($E56,[1]DEMANDS!$F$2:$F$25,0),FALSE)/HLOOKUP(2018,[1]DEMANDS!$H$2:$CL$25,MATCH($E56,[1]DEMANDS!$F$2:$F$25,0),FALSE)</f>
        <v>0.15038999597426655</v>
      </c>
      <c r="AD56" s="15">
        <f>HLOOKUP(REG_TRA_DEMANDS!AD$3,'BY-Demands'!$J$5:$AK$14,MATCH($E56,'BY-Demands'!$I$5:$I$14,0),FALSE)*HLOOKUP(REG_TRA_DEMANDS!$F56,[1]DEMANDS!$H$2:$CL$25,MATCH($E56,[1]DEMANDS!$F$2:$F$25,0),FALSE)/HLOOKUP(2018,[1]DEMANDS!$H$2:$CL$25,MATCH($E56,[1]DEMANDS!$F$2:$F$25,0),FALSE)</f>
        <v>0.17480900790929571</v>
      </c>
      <c r="AE56" s="15">
        <f>HLOOKUP(REG_TRA_DEMANDS!AE$3,'BY-Demands'!$J$5:$AK$14,MATCH($E56,'BY-Demands'!$I$5:$I$14,0),FALSE)*HLOOKUP(REG_TRA_DEMANDS!$F56,[1]DEMANDS!$H$2:$CL$25,MATCH($E56,[1]DEMANDS!$F$2:$F$25,0),FALSE)/HLOOKUP(2018,[1]DEMANDS!$H$2:$CL$25,MATCH($E56,[1]DEMANDS!$F$2:$F$25,0),FALSE)</f>
        <v>0.36531447683124091</v>
      </c>
      <c r="AF56" s="15">
        <f>HLOOKUP(REG_TRA_DEMANDS!AF$3,'BY-Demands'!$J$5:$AK$14,MATCH($E56,'BY-Demands'!$I$5:$I$14,0),FALSE)*HLOOKUP(REG_TRA_DEMANDS!$F56,[1]DEMANDS!$H$2:$CL$25,MATCH($E56,[1]DEMANDS!$F$2:$F$25,0),FALSE)/HLOOKUP(2018,[1]DEMANDS!$H$2:$CL$25,MATCH($E56,[1]DEMANDS!$F$2:$F$25,0),FALSE)</f>
        <v>0.14086885317580392</v>
      </c>
    </row>
    <row r="57" spans="4:32" x14ac:dyDescent="0.2">
      <c r="D57" s="4" t="s">
        <v>85</v>
      </c>
      <c r="E57" s="4" t="str">
        <f>[1]DEMANDS!$F$21</f>
        <v>TTURS</v>
      </c>
      <c r="F57" s="4">
        <v>2065</v>
      </c>
      <c r="G57" s="15">
        <f>HLOOKUP(REG_TRA_DEMANDS!G$3,'BY-Demands'!$J$5:$AK$14,MATCH($E57,'BY-Demands'!$I$5:$I$14,0),FALSE)*HLOOKUP(REG_TRA_DEMANDS!$F57,[1]DEMANDS!$H$2:$CL$25,MATCH($E57,[1]DEMANDS!$F$2:$F$25,0),FALSE)/HLOOKUP(2018,[1]DEMANDS!$H$2:$CL$25,MATCH($E57,[1]DEMANDS!$F$2:$F$25,0),FALSE)</f>
        <v>0.13064779508364899</v>
      </c>
      <c r="H57" s="15">
        <f>HLOOKUP(REG_TRA_DEMANDS!H$3,'BY-Demands'!$J$5:$AK$14,MATCH($E57,'BY-Demands'!$I$5:$I$14,0),FALSE)*HLOOKUP(REG_TRA_DEMANDS!$F57,[1]DEMANDS!$H$2:$CL$25,MATCH($E57,[1]DEMANDS!$F$2:$F$25,0),FALSE)/HLOOKUP(2018,[1]DEMANDS!$H$2:$CL$25,MATCH($E57,[1]DEMANDS!$F$2:$F$25,0),FALSE)</f>
        <v>3.0919251481787136</v>
      </c>
      <c r="I57" s="15">
        <f>HLOOKUP(REG_TRA_DEMANDS!I$3,'BY-Demands'!$J$5:$AK$14,MATCH($E57,'BY-Demands'!$I$5:$I$14,0),FALSE)*HLOOKUP(REG_TRA_DEMANDS!$F57,[1]DEMANDS!$H$2:$CL$25,MATCH($E57,[1]DEMANDS!$F$2:$F$25,0),FALSE)/HLOOKUP(2018,[1]DEMANDS!$H$2:$CL$25,MATCH($E57,[1]DEMANDS!$F$2:$F$25,0),FALSE)</f>
        <v>0.51060312297639665</v>
      </c>
      <c r="J57" s="15">
        <f>HLOOKUP(REG_TRA_DEMANDS!J$3,'BY-Demands'!$J$5:$AK$14,MATCH($E57,'BY-Demands'!$I$5:$I$14,0),FALSE)*HLOOKUP(REG_TRA_DEMANDS!$F57,[1]DEMANDS!$H$2:$CL$25,MATCH($E57,[1]DEMANDS!$F$2:$F$25,0),FALSE)/HLOOKUP(2018,[1]DEMANDS!$H$2:$CL$25,MATCH($E57,[1]DEMANDS!$F$2:$F$25,0),FALSE)</f>
        <v>0.22771801450398094</v>
      </c>
      <c r="K57" s="15">
        <f>HLOOKUP(REG_TRA_DEMANDS!K$3,'BY-Demands'!$J$5:$AK$14,MATCH($E57,'BY-Demands'!$I$5:$I$14,0),FALSE)*HLOOKUP(REG_TRA_DEMANDS!$F57,[1]DEMANDS!$H$2:$CL$25,MATCH($E57,[1]DEMANDS!$F$2:$F$25,0),FALSE)/HLOOKUP(2018,[1]DEMANDS!$H$2:$CL$25,MATCH($E57,[1]DEMANDS!$F$2:$F$25,0),FALSE)</f>
        <v>0.1943630348521006</v>
      </c>
      <c r="L57" s="15">
        <f>HLOOKUP(REG_TRA_DEMANDS!L$3,'BY-Demands'!$J$5:$AK$14,MATCH($E57,'BY-Demands'!$I$5:$I$14,0),FALSE)*HLOOKUP(REG_TRA_DEMANDS!$F57,[1]DEMANDS!$H$2:$CL$25,MATCH($E57,[1]DEMANDS!$F$2:$F$25,0),FALSE)/HLOOKUP(2018,[1]DEMANDS!$H$2:$CL$25,MATCH($E57,[1]DEMANDS!$F$2:$F$25,0),FALSE)</f>
        <v>9.3795533767547012E-2</v>
      </c>
      <c r="M57" s="15">
        <f>HLOOKUP(REG_TRA_DEMANDS!M$3,'BY-Demands'!$J$5:$AK$14,MATCH($E57,'BY-Demands'!$I$5:$I$14,0),FALSE)*HLOOKUP(REG_TRA_DEMANDS!$F57,[1]DEMANDS!$H$2:$CL$25,MATCH($E57,[1]DEMANDS!$F$2:$F$25,0),FALSE)/HLOOKUP(2018,[1]DEMANDS!$H$2:$CL$25,MATCH($E57,[1]DEMANDS!$F$2:$F$25,0),FALSE)</f>
        <v>0.29576354987636128</v>
      </c>
      <c r="N57" s="15">
        <f>HLOOKUP(REG_TRA_DEMANDS!N$3,'BY-Demands'!$J$5:$AK$14,MATCH($E57,'BY-Demands'!$I$5:$I$14,0),FALSE)*HLOOKUP(REG_TRA_DEMANDS!$F57,[1]DEMANDS!$H$2:$CL$25,MATCH($E57,[1]DEMANDS!$F$2:$F$25,0),FALSE)/HLOOKUP(2018,[1]DEMANDS!$H$2:$CL$25,MATCH($E57,[1]DEMANDS!$F$2:$F$25,0),FALSE)</f>
        <v>0.4475877985016371</v>
      </c>
      <c r="O57" s="15">
        <f>HLOOKUP(REG_TRA_DEMANDS!O$3,'BY-Demands'!$J$5:$AK$14,MATCH($E57,'BY-Demands'!$I$5:$I$14,0),FALSE)*HLOOKUP(REG_TRA_DEMANDS!$F57,[1]DEMANDS!$H$2:$CL$25,MATCH($E57,[1]DEMANDS!$F$2:$F$25,0),FALSE)/HLOOKUP(2018,[1]DEMANDS!$H$2:$CL$25,MATCH($E57,[1]DEMANDS!$F$2:$F$25,0),FALSE)</f>
        <v>0.1789052334805798</v>
      </c>
      <c r="P57" s="15">
        <f>HLOOKUP(REG_TRA_DEMANDS!P$3,'BY-Demands'!$J$5:$AK$14,MATCH($E57,'BY-Demands'!$I$5:$I$14,0),FALSE)*HLOOKUP(REG_TRA_DEMANDS!$F57,[1]DEMANDS!$H$2:$CL$25,MATCH($E57,[1]DEMANDS!$F$2:$F$25,0),FALSE)/HLOOKUP(2018,[1]DEMANDS!$H$2:$CL$25,MATCH($E57,[1]DEMANDS!$F$2:$F$25,0),FALSE)</f>
        <v>0.20370977252820086</v>
      </c>
      <c r="Q57" s="15">
        <f>HLOOKUP(REG_TRA_DEMANDS!Q$3,'BY-Demands'!$J$5:$AK$14,MATCH($E57,'BY-Demands'!$I$5:$I$14,0),FALSE)*HLOOKUP(REG_TRA_DEMANDS!$F57,[1]DEMANDS!$H$2:$CL$25,MATCH($E57,[1]DEMANDS!$F$2:$F$25,0),FALSE)/HLOOKUP(2018,[1]DEMANDS!$H$2:$CL$25,MATCH($E57,[1]DEMANDS!$F$2:$F$25,0),FALSE)</f>
        <v>0.3435826806631439</v>
      </c>
      <c r="R57" s="15">
        <f>HLOOKUP(REG_TRA_DEMANDS!R$3,'BY-Demands'!$J$5:$AK$14,MATCH($E57,'BY-Demands'!$I$5:$I$14,0),FALSE)*HLOOKUP(REG_TRA_DEMANDS!$F57,[1]DEMANDS!$H$2:$CL$25,MATCH($E57,[1]DEMANDS!$F$2:$F$25,0),FALSE)/HLOOKUP(2018,[1]DEMANDS!$H$2:$CL$25,MATCH($E57,[1]DEMANDS!$F$2:$F$25,0),FALSE)</f>
        <v>0.32683749411207558</v>
      </c>
      <c r="S57" s="15">
        <f>HLOOKUP(REG_TRA_DEMANDS!S$3,'BY-Demands'!$J$5:$AK$14,MATCH($E57,'BY-Demands'!$I$5:$I$14,0),FALSE)*HLOOKUP(REG_TRA_DEMANDS!$F57,[1]DEMANDS!$H$2:$CL$25,MATCH($E57,[1]DEMANDS!$F$2:$F$25,0),FALSE)/HLOOKUP(2018,[1]DEMANDS!$H$2:$CL$25,MATCH($E57,[1]DEMANDS!$F$2:$F$25,0),FALSE)</f>
        <v>0.27266175557601846</v>
      </c>
      <c r="T57" s="15">
        <f>HLOOKUP(REG_TRA_DEMANDS!T$3,'BY-Demands'!$J$5:$AK$14,MATCH($E57,'BY-Demands'!$I$5:$I$14,0),FALSE)*HLOOKUP(REG_TRA_DEMANDS!$F57,[1]DEMANDS!$H$2:$CL$25,MATCH($E57,[1]DEMANDS!$F$2:$F$25,0),FALSE)/HLOOKUP(2018,[1]DEMANDS!$H$2:$CL$25,MATCH($E57,[1]DEMANDS!$F$2:$F$25,0),FALSE)</f>
        <v>1.2457757890372787</v>
      </c>
      <c r="U57" s="15">
        <f>HLOOKUP(REG_TRA_DEMANDS!U$3,'BY-Demands'!$J$5:$AK$14,MATCH($E57,'BY-Demands'!$I$5:$I$14,0),FALSE)*HLOOKUP(REG_TRA_DEMANDS!$F57,[1]DEMANDS!$H$2:$CL$25,MATCH($E57,[1]DEMANDS!$F$2:$F$25,0),FALSE)/HLOOKUP(2018,[1]DEMANDS!$H$2:$CL$25,MATCH($E57,[1]DEMANDS!$F$2:$F$25,0),FALSE)</f>
        <v>0.33895865011628784</v>
      </c>
      <c r="V57" s="15">
        <f>HLOOKUP(REG_TRA_DEMANDS!V$3,'BY-Demands'!$J$5:$AK$14,MATCH($E57,'BY-Demands'!$I$5:$I$14,0),FALSE)*HLOOKUP(REG_TRA_DEMANDS!$F57,[1]DEMANDS!$H$2:$CL$25,MATCH($E57,[1]DEMANDS!$F$2:$F$25,0),FALSE)/HLOOKUP(2018,[1]DEMANDS!$H$2:$CL$25,MATCH($E57,[1]DEMANDS!$F$2:$F$25,0),FALSE)</f>
        <v>0.44725505188660325</v>
      </c>
      <c r="W57" s="15">
        <f>HLOOKUP(REG_TRA_DEMANDS!W$3,'BY-Demands'!$J$5:$AK$14,MATCH($E57,'BY-Demands'!$I$5:$I$14,0),FALSE)*HLOOKUP(REG_TRA_DEMANDS!$F57,[1]DEMANDS!$H$2:$CL$25,MATCH($E57,[1]DEMANDS!$F$2:$F$25,0),FALSE)/HLOOKUP(2018,[1]DEMANDS!$H$2:$CL$25,MATCH($E57,[1]DEMANDS!$F$2:$F$25,0),FALSE)</f>
        <v>0.3661429011624644</v>
      </c>
      <c r="X57" s="15">
        <f>HLOOKUP(REG_TRA_DEMANDS!X$3,'BY-Demands'!$J$5:$AK$14,MATCH($E57,'BY-Demands'!$I$5:$I$14,0),FALSE)*HLOOKUP(REG_TRA_DEMANDS!$F57,[1]DEMANDS!$H$2:$CL$25,MATCH($E57,[1]DEMANDS!$F$2:$F$25,0),FALSE)/HLOOKUP(2018,[1]DEMANDS!$H$2:$CL$25,MATCH($E57,[1]DEMANDS!$F$2:$F$25,0),FALSE)</f>
        <v>0.26660117757391238</v>
      </c>
      <c r="Y57" s="15">
        <f>HLOOKUP(REG_TRA_DEMANDS!Y$3,'BY-Demands'!$J$5:$AK$14,MATCH($E57,'BY-Demands'!$I$5:$I$14,0),FALSE)*HLOOKUP(REG_TRA_DEMANDS!$F57,[1]DEMANDS!$H$2:$CL$25,MATCH($E57,[1]DEMANDS!$F$2:$F$25,0),FALSE)/HLOOKUP(2018,[1]DEMANDS!$H$2:$CL$25,MATCH($E57,[1]DEMANDS!$F$2:$F$25,0),FALSE)</f>
        <v>0.5921925929827917</v>
      </c>
      <c r="Z57" s="15">
        <f>HLOOKUP(REG_TRA_DEMANDS!Z$3,'BY-Demands'!$J$5:$AK$14,MATCH($E57,'BY-Demands'!$I$5:$I$14,0),FALSE)*HLOOKUP(REG_TRA_DEMANDS!$F57,[1]DEMANDS!$H$2:$CL$25,MATCH($E57,[1]DEMANDS!$F$2:$F$25,0),FALSE)/HLOOKUP(2018,[1]DEMANDS!$H$2:$CL$25,MATCH($E57,[1]DEMANDS!$F$2:$F$25,0),FALSE)</f>
        <v>7.3534707118324452E-2</v>
      </c>
      <c r="AA57" s="15">
        <f>HLOOKUP(REG_TRA_DEMANDS!AA$3,'BY-Demands'!$J$5:$AK$14,MATCH($E57,'BY-Demands'!$I$5:$I$14,0),FALSE)*HLOOKUP(REG_TRA_DEMANDS!$F57,[1]DEMANDS!$H$2:$CL$25,MATCH($E57,[1]DEMANDS!$F$2:$F$25,0),FALSE)/HLOOKUP(2018,[1]DEMANDS!$H$2:$CL$25,MATCH($E57,[1]DEMANDS!$F$2:$F$25,0),FALSE)</f>
        <v>0.29948801716050255</v>
      </c>
      <c r="AB57" s="15">
        <f>HLOOKUP(REG_TRA_DEMANDS!AB$3,'BY-Demands'!$J$5:$AK$14,MATCH($E57,'BY-Demands'!$I$5:$I$14,0),FALSE)*HLOOKUP(REG_TRA_DEMANDS!$F57,[1]DEMANDS!$H$2:$CL$25,MATCH($E57,[1]DEMANDS!$F$2:$F$25,0),FALSE)/HLOOKUP(2018,[1]DEMANDS!$H$2:$CL$25,MATCH($E57,[1]DEMANDS!$F$2:$F$25,0),FALSE)</f>
        <v>0.14811584497082575</v>
      </c>
      <c r="AC57" s="15">
        <f>HLOOKUP(REG_TRA_DEMANDS!AC$3,'BY-Demands'!$J$5:$AK$14,MATCH($E57,'BY-Demands'!$I$5:$I$14,0),FALSE)*HLOOKUP(REG_TRA_DEMANDS!$F57,[1]DEMANDS!$H$2:$CL$25,MATCH($E57,[1]DEMANDS!$F$2:$F$25,0),FALSE)/HLOOKUP(2018,[1]DEMANDS!$H$2:$CL$25,MATCH($E57,[1]DEMANDS!$F$2:$F$25,0),FALSE)</f>
        <v>0.15038999597426655</v>
      </c>
      <c r="AD57" s="15">
        <f>HLOOKUP(REG_TRA_DEMANDS!AD$3,'BY-Demands'!$J$5:$AK$14,MATCH($E57,'BY-Demands'!$I$5:$I$14,0),FALSE)*HLOOKUP(REG_TRA_DEMANDS!$F57,[1]DEMANDS!$H$2:$CL$25,MATCH($E57,[1]DEMANDS!$F$2:$F$25,0),FALSE)/HLOOKUP(2018,[1]DEMANDS!$H$2:$CL$25,MATCH($E57,[1]DEMANDS!$F$2:$F$25,0),FALSE)</f>
        <v>0.17480900790929571</v>
      </c>
      <c r="AE57" s="15">
        <f>HLOOKUP(REG_TRA_DEMANDS!AE$3,'BY-Demands'!$J$5:$AK$14,MATCH($E57,'BY-Demands'!$I$5:$I$14,0),FALSE)*HLOOKUP(REG_TRA_DEMANDS!$F57,[1]DEMANDS!$H$2:$CL$25,MATCH($E57,[1]DEMANDS!$F$2:$F$25,0),FALSE)/HLOOKUP(2018,[1]DEMANDS!$H$2:$CL$25,MATCH($E57,[1]DEMANDS!$F$2:$F$25,0),FALSE)</f>
        <v>0.36531447683124091</v>
      </c>
      <c r="AF57" s="15">
        <f>HLOOKUP(REG_TRA_DEMANDS!AF$3,'BY-Demands'!$J$5:$AK$14,MATCH($E57,'BY-Demands'!$I$5:$I$14,0),FALSE)*HLOOKUP(REG_TRA_DEMANDS!$F57,[1]DEMANDS!$H$2:$CL$25,MATCH($E57,[1]DEMANDS!$F$2:$F$25,0),FALSE)/HLOOKUP(2018,[1]DEMANDS!$H$2:$CL$25,MATCH($E57,[1]DEMANDS!$F$2:$F$25,0),FALSE)</f>
        <v>0.14086885317580392</v>
      </c>
    </row>
    <row r="58" spans="4:32" x14ac:dyDescent="0.2">
      <c r="D58" s="4" t="s">
        <v>85</v>
      </c>
      <c r="E58" s="4" t="str">
        <f>[1]DEMANDS!$F$21</f>
        <v>TTURS</v>
      </c>
      <c r="F58" s="4">
        <v>2070</v>
      </c>
      <c r="G58" s="18">
        <f>HLOOKUP(REG_TRA_DEMANDS!G$3,'BY-Demands'!$J$5:$AK$14,MATCH($E58,'BY-Demands'!$I$5:$I$14,0),FALSE)*HLOOKUP(REG_TRA_DEMANDS!$F58,[1]DEMANDS!$H$2:$CL$25,MATCH($E58,[1]DEMANDS!$F$2:$F$25,0),FALSE)/HLOOKUP(2018,[1]DEMANDS!$H$2:$CL$25,MATCH($E58,[1]DEMANDS!$F$2:$F$25,0),FALSE)</f>
        <v>0.13064779508364899</v>
      </c>
      <c r="H58" s="18">
        <f>HLOOKUP(REG_TRA_DEMANDS!H$3,'BY-Demands'!$J$5:$AK$14,MATCH($E58,'BY-Demands'!$I$5:$I$14,0),FALSE)*HLOOKUP(REG_TRA_DEMANDS!$F58,[1]DEMANDS!$H$2:$CL$25,MATCH($E58,[1]DEMANDS!$F$2:$F$25,0),FALSE)/HLOOKUP(2018,[1]DEMANDS!$H$2:$CL$25,MATCH($E58,[1]DEMANDS!$F$2:$F$25,0),FALSE)</f>
        <v>3.0919251481787136</v>
      </c>
      <c r="I58" s="18">
        <f>HLOOKUP(REG_TRA_DEMANDS!I$3,'BY-Demands'!$J$5:$AK$14,MATCH($E58,'BY-Demands'!$I$5:$I$14,0),FALSE)*HLOOKUP(REG_TRA_DEMANDS!$F58,[1]DEMANDS!$H$2:$CL$25,MATCH($E58,[1]DEMANDS!$F$2:$F$25,0),FALSE)/HLOOKUP(2018,[1]DEMANDS!$H$2:$CL$25,MATCH($E58,[1]DEMANDS!$F$2:$F$25,0),FALSE)</f>
        <v>0.51060312297639665</v>
      </c>
      <c r="J58" s="18">
        <f>HLOOKUP(REG_TRA_DEMANDS!J$3,'BY-Demands'!$J$5:$AK$14,MATCH($E58,'BY-Demands'!$I$5:$I$14,0),FALSE)*HLOOKUP(REG_TRA_DEMANDS!$F58,[1]DEMANDS!$H$2:$CL$25,MATCH($E58,[1]DEMANDS!$F$2:$F$25,0),FALSE)/HLOOKUP(2018,[1]DEMANDS!$H$2:$CL$25,MATCH($E58,[1]DEMANDS!$F$2:$F$25,0),FALSE)</f>
        <v>0.22771801450398094</v>
      </c>
      <c r="K58" s="18">
        <f>HLOOKUP(REG_TRA_DEMANDS!K$3,'BY-Demands'!$J$5:$AK$14,MATCH($E58,'BY-Demands'!$I$5:$I$14,0),FALSE)*HLOOKUP(REG_TRA_DEMANDS!$F58,[1]DEMANDS!$H$2:$CL$25,MATCH($E58,[1]DEMANDS!$F$2:$F$25,0),FALSE)/HLOOKUP(2018,[1]DEMANDS!$H$2:$CL$25,MATCH($E58,[1]DEMANDS!$F$2:$F$25,0),FALSE)</f>
        <v>0.1943630348521006</v>
      </c>
      <c r="L58" s="18">
        <f>HLOOKUP(REG_TRA_DEMANDS!L$3,'BY-Demands'!$J$5:$AK$14,MATCH($E58,'BY-Demands'!$I$5:$I$14,0),FALSE)*HLOOKUP(REG_TRA_DEMANDS!$F58,[1]DEMANDS!$H$2:$CL$25,MATCH($E58,[1]DEMANDS!$F$2:$F$25,0),FALSE)/HLOOKUP(2018,[1]DEMANDS!$H$2:$CL$25,MATCH($E58,[1]DEMANDS!$F$2:$F$25,0),FALSE)</f>
        <v>9.3795533767547012E-2</v>
      </c>
      <c r="M58" s="18">
        <f>HLOOKUP(REG_TRA_DEMANDS!M$3,'BY-Demands'!$J$5:$AK$14,MATCH($E58,'BY-Demands'!$I$5:$I$14,0),FALSE)*HLOOKUP(REG_TRA_DEMANDS!$F58,[1]DEMANDS!$H$2:$CL$25,MATCH($E58,[1]DEMANDS!$F$2:$F$25,0),FALSE)/HLOOKUP(2018,[1]DEMANDS!$H$2:$CL$25,MATCH($E58,[1]DEMANDS!$F$2:$F$25,0),FALSE)</f>
        <v>0.29576354987636128</v>
      </c>
      <c r="N58" s="18">
        <f>HLOOKUP(REG_TRA_DEMANDS!N$3,'BY-Demands'!$J$5:$AK$14,MATCH($E58,'BY-Demands'!$I$5:$I$14,0),FALSE)*HLOOKUP(REG_TRA_DEMANDS!$F58,[1]DEMANDS!$H$2:$CL$25,MATCH($E58,[1]DEMANDS!$F$2:$F$25,0),FALSE)/HLOOKUP(2018,[1]DEMANDS!$H$2:$CL$25,MATCH($E58,[1]DEMANDS!$F$2:$F$25,0),FALSE)</f>
        <v>0.4475877985016371</v>
      </c>
      <c r="O58" s="18">
        <f>HLOOKUP(REG_TRA_DEMANDS!O$3,'BY-Demands'!$J$5:$AK$14,MATCH($E58,'BY-Demands'!$I$5:$I$14,0),FALSE)*HLOOKUP(REG_TRA_DEMANDS!$F58,[1]DEMANDS!$H$2:$CL$25,MATCH($E58,[1]DEMANDS!$F$2:$F$25,0),FALSE)/HLOOKUP(2018,[1]DEMANDS!$H$2:$CL$25,MATCH($E58,[1]DEMANDS!$F$2:$F$25,0),FALSE)</f>
        <v>0.1789052334805798</v>
      </c>
      <c r="P58" s="18">
        <f>HLOOKUP(REG_TRA_DEMANDS!P$3,'BY-Demands'!$J$5:$AK$14,MATCH($E58,'BY-Demands'!$I$5:$I$14,0),FALSE)*HLOOKUP(REG_TRA_DEMANDS!$F58,[1]DEMANDS!$H$2:$CL$25,MATCH($E58,[1]DEMANDS!$F$2:$F$25,0),FALSE)/HLOOKUP(2018,[1]DEMANDS!$H$2:$CL$25,MATCH($E58,[1]DEMANDS!$F$2:$F$25,0),FALSE)</f>
        <v>0.20370977252820086</v>
      </c>
      <c r="Q58" s="18">
        <f>HLOOKUP(REG_TRA_DEMANDS!Q$3,'BY-Demands'!$J$5:$AK$14,MATCH($E58,'BY-Demands'!$I$5:$I$14,0),FALSE)*HLOOKUP(REG_TRA_DEMANDS!$F58,[1]DEMANDS!$H$2:$CL$25,MATCH($E58,[1]DEMANDS!$F$2:$F$25,0),FALSE)/HLOOKUP(2018,[1]DEMANDS!$H$2:$CL$25,MATCH($E58,[1]DEMANDS!$F$2:$F$25,0),FALSE)</f>
        <v>0.3435826806631439</v>
      </c>
      <c r="R58" s="18">
        <f>HLOOKUP(REG_TRA_DEMANDS!R$3,'BY-Demands'!$J$5:$AK$14,MATCH($E58,'BY-Demands'!$I$5:$I$14,0),FALSE)*HLOOKUP(REG_TRA_DEMANDS!$F58,[1]DEMANDS!$H$2:$CL$25,MATCH($E58,[1]DEMANDS!$F$2:$F$25,0),FALSE)/HLOOKUP(2018,[1]DEMANDS!$H$2:$CL$25,MATCH($E58,[1]DEMANDS!$F$2:$F$25,0),FALSE)</f>
        <v>0.32683749411207558</v>
      </c>
      <c r="S58" s="18">
        <f>HLOOKUP(REG_TRA_DEMANDS!S$3,'BY-Demands'!$J$5:$AK$14,MATCH($E58,'BY-Demands'!$I$5:$I$14,0),FALSE)*HLOOKUP(REG_TRA_DEMANDS!$F58,[1]DEMANDS!$H$2:$CL$25,MATCH($E58,[1]DEMANDS!$F$2:$F$25,0),FALSE)/HLOOKUP(2018,[1]DEMANDS!$H$2:$CL$25,MATCH($E58,[1]DEMANDS!$F$2:$F$25,0),FALSE)</f>
        <v>0.27266175557601846</v>
      </c>
      <c r="T58" s="18">
        <f>HLOOKUP(REG_TRA_DEMANDS!T$3,'BY-Demands'!$J$5:$AK$14,MATCH($E58,'BY-Demands'!$I$5:$I$14,0),FALSE)*HLOOKUP(REG_TRA_DEMANDS!$F58,[1]DEMANDS!$H$2:$CL$25,MATCH($E58,[1]DEMANDS!$F$2:$F$25,0),FALSE)/HLOOKUP(2018,[1]DEMANDS!$H$2:$CL$25,MATCH($E58,[1]DEMANDS!$F$2:$F$25,0),FALSE)</f>
        <v>1.2457757890372787</v>
      </c>
      <c r="U58" s="18">
        <f>HLOOKUP(REG_TRA_DEMANDS!U$3,'BY-Demands'!$J$5:$AK$14,MATCH($E58,'BY-Demands'!$I$5:$I$14,0),FALSE)*HLOOKUP(REG_TRA_DEMANDS!$F58,[1]DEMANDS!$H$2:$CL$25,MATCH($E58,[1]DEMANDS!$F$2:$F$25,0),FALSE)/HLOOKUP(2018,[1]DEMANDS!$H$2:$CL$25,MATCH($E58,[1]DEMANDS!$F$2:$F$25,0),FALSE)</f>
        <v>0.33895865011628784</v>
      </c>
      <c r="V58" s="18">
        <f>HLOOKUP(REG_TRA_DEMANDS!V$3,'BY-Demands'!$J$5:$AK$14,MATCH($E58,'BY-Demands'!$I$5:$I$14,0),FALSE)*HLOOKUP(REG_TRA_DEMANDS!$F58,[1]DEMANDS!$H$2:$CL$25,MATCH($E58,[1]DEMANDS!$F$2:$F$25,0),FALSE)/HLOOKUP(2018,[1]DEMANDS!$H$2:$CL$25,MATCH($E58,[1]DEMANDS!$F$2:$F$25,0),FALSE)</f>
        <v>0.44725505188660325</v>
      </c>
      <c r="W58" s="18">
        <f>HLOOKUP(REG_TRA_DEMANDS!W$3,'BY-Demands'!$J$5:$AK$14,MATCH($E58,'BY-Demands'!$I$5:$I$14,0),FALSE)*HLOOKUP(REG_TRA_DEMANDS!$F58,[1]DEMANDS!$H$2:$CL$25,MATCH($E58,[1]DEMANDS!$F$2:$F$25,0),FALSE)/HLOOKUP(2018,[1]DEMANDS!$H$2:$CL$25,MATCH($E58,[1]DEMANDS!$F$2:$F$25,0),FALSE)</f>
        <v>0.3661429011624644</v>
      </c>
      <c r="X58" s="18">
        <f>HLOOKUP(REG_TRA_DEMANDS!X$3,'BY-Demands'!$J$5:$AK$14,MATCH($E58,'BY-Demands'!$I$5:$I$14,0),FALSE)*HLOOKUP(REG_TRA_DEMANDS!$F58,[1]DEMANDS!$H$2:$CL$25,MATCH($E58,[1]DEMANDS!$F$2:$F$25,0),FALSE)/HLOOKUP(2018,[1]DEMANDS!$H$2:$CL$25,MATCH($E58,[1]DEMANDS!$F$2:$F$25,0),FALSE)</f>
        <v>0.26660117757391238</v>
      </c>
      <c r="Y58" s="18">
        <f>HLOOKUP(REG_TRA_DEMANDS!Y$3,'BY-Demands'!$J$5:$AK$14,MATCH($E58,'BY-Demands'!$I$5:$I$14,0),FALSE)*HLOOKUP(REG_TRA_DEMANDS!$F58,[1]DEMANDS!$H$2:$CL$25,MATCH($E58,[1]DEMANDS!$F$2:$F$25,0),FALSE)/HLOOKUP(2018,[1]DEMANDS!$H$2:$CL$25,MATCH($E58,[1]DEMANDS!$F$2:$F$25,0),FALSE)</f>
        <v>0.5921925929827917</v>
      </c>
      <c r="Z58" s="18">
        <f>HLOOKUP(REG_TRA_DEMANDS!Z$3,'BY-Demands'!$J$5:$AK$14,MATCH($E58,'BY-Demands'!$I$5:$I$14,0),FALSE)*HLOOKUP(REG_TRA_DEMANDS!$F58,[1]DEMANDS!$H$2:$CL$25,MATCH($E58,[1]DEMANDS!$F$2:$F$25,0),FALSE)/HLOOKUP(2018,[1]DEMANDS!$H$2:$CL$25,MATCH($E58,[1]DEMANDS!$F$2:$F$25,0),FALSE)</f>
        <v>7.3534707118324452E-2</v>
      </c>
      <c r="AA58" s="18">
        <f>HLOOKUP(REG_TRA_DEMANDS!AA$3,'BY-Demands'!$J$5:$AK$14,MATCH($E58,'BY-Demands'!$I$5:$I$14,0),FALSE)*HLOOKUP(REG_TRA_DEMANDS!$F58,[1]DEMANDS!$H$2:$CL$25,MATCH($E58,[1]DEMANDS!$F$2:$F$25,0),FALSE)/HLOOKUP(2018,[1]DEMANDS!$H$2:$CL$25,MATCH($E58,[1]DEMANDS!$F$2:$F$25,0),FALSE)</f>
        <v>0.29948801716050255</v>
      </c>
      <c r="AB58" s="18">
        <f>HLOOKUP(REG_TRA_DEMANDS!AB$3,'BY-Demands'!$J$5:$AK$14,MATCH($E58,'BY-Demands'!$I$5:$I$14,0),FALSE)*HLOOKUP(REG_TRA_DEMANDS!$F58,[1]DEMANDS!$H$2:$CL$25,MATCH($E58,[1]DEMANDS!$F$2:$F$25,0),FALSE)/HLOOKUP(2018,[1]DEMANDS!$H$2:$CL$25,MATCH($E58,[1]DEMANDS!$F$2:$F$25,0),FALSE)</f>
        <v>0.14811584497082575</v>
      </c>
      <c r="AC58" s="18">
        <f>HLOOKUP(REG_TRA_DEMANDS!AC$3,'BY-Demands'!$J$5:$AK$14,MATCH($E58,'BY-Demands'!$I$5:$I$14,0),FALSE)*HLOOKUP(REG_TRA_DEMANDS!$F58,[1]DEMANDS!$H$2:$CL$25,MATCH($E58,[1]DEMANDS!$F$2:$F$25,0),FALSE)/HLOOKUP(2018,[1]DEMANDS!$H$2:$CL$25,MATCH($E58,[1]DEMANDS!$F$2:$F$25,0),FALSE)</f>
        <v>0.15038999597426655</v>
      </c>
      <c r="AD58" s="18">
        <f>HLOOKUP(REG_TRA_DEMANDS!AD$3,'BY-Demands'!$J$5:$AK$14,MATCH($E58,'BY-Demands'!$I$5:$I$14,0),FALSE)*HLOOKUP(REG_TRA_DEMANDS!$F58,[1]DEMANDS!$H$2:$CL$25,MATCH($E58,[1]DEMANDS!$F$2:$F$25,0),FALSE)/HLOOKUP(2018,[1]DEMANDS!$H$2:$CL$25,MATCH($E58,[1]DEMANDS!$F$2:$F$25,0),FALSE)</f>
        <v>0.17480900790929571</v>
      </c>
      <c r="AE58" s="18">
        <f>HLOOKUP(REG_TRA_DEMANDS!AE$3,'BY-Demands'!$J$5:$AK$14,MATCH($E58,'BY-Demands'!$I$5:$I$14,0),FALSE)*HLOOKUP(REG_TRA_DEMANDS!$F58,[1]DEMANDS!$H$2:$CL$25,MATCH($E58,[1]DEMANDS!$F$2:$F$25,0),FALSE)/HLOOKUP(2018,[1]DEMANDS!$H$2:$CL$25,MATCH($E58,[1]DEMANDS!$F$2:$F$25,0),FALSE)</f>
        <v>0.36531447683124091</v>
      </c>
      <c r="AF58" s="18">
        <f>HLOOKUP(REG_TRA_DEMANDS!AF$3,'BY-Demands'!$J$5:$AK$14,MATCH($E58,'BY-Demands'!$I$5:$I$14,0),FALSE)*HLOOKUP(REG_TRA_DEMANDS!$F58,[1]DEMANDS!$H$2:$CL$25,MATCH($E58,[1]DEMANDS!$F$2:$F$25,0),FALSE)/HLOOKUP(2018,[1]DEMANDS!$H$2:$CL$25,MATCH($E58,[1]DEMANDS!$F$2:$F$25,0),FALSE)</f>
        <v>0.14086885317580392</v>
      </c>
    </row>
    <row r="59" spans="4:32" x14ac:dyDescent="0.2">
      <c r="D59" s="16" t="s">
        <v>85</v>
      </c>
      <c r="E59" s="16" t="str">
        <f>[1]DEMANDS!$F$22</f>
        <v>TNAV</v>
      </c>
      <c r="F59" s="16">
        <v>2020</v>
      </c>
      <c r="G59" s="17">
        <f>HLOOKUP(REG_TRA_DEMANDS!G$3,'BY-Demands'!$J$5:$AK$14,MATCH($E59,'BY-Demands'!$I$5:$I$14,0),FALSE)*HLOOKUP(REG_TRA_DEMANDS!$F59,[1]DEMANDS!$H$2:$CL$25,MATCH($E59,[1]DEMANDS!$F$2:$F$25,0),FALSE)/HLOOKUP(2018,[1]DEMANDS!$H$2:$CL$25,MATCH($E59,[1]DEMANDS!$F$2:$F$25,0),FALSE)</f>
        <v>3.6676209897560728E-2</v>
      </c>
      <c r="H59" s="17">
        <f>HLOOKUP(REG_TRA_DEMANDS!H$3,'BY-Demands'!$J$5:$AK$14,MATCH($E59,'BY-Demands'!$I$5:$I$14,0),FALSE)*HLOOKUP(REG_TRA_DEMANDS!$F59,[1]DEMANDS!$H$2:$CL$25,MATCH($E59,[1]DEMANDS!$F$2:$F$25,0),FALSE)/HLOOKUP(2018,[1]DEMANDS!$H$2:$CL$25,MATCH($E59,[1]DEMANDS!$F$2:$F$25,0),FALSE)</f>
        <v>0.86798323423325485</v>
      </c>
      <c r="I59" s="17">
        <f>HLOOKUP(REG_TRA_DEMANDS!I$3,'BY-Demands'!$J$5:$AK$14,MATCH($E59,'BY-Demands'!$I$5:$I$14,0),FALSE)*HLOOKUP(REG_TRA_DEMANDS!$F59,[1]DEMANDS!$H$2:$CL$25,MATCH($E59,[1]DEMANDS!$F$2:$F$25,0),FALSE)/HLOOKUP(2018,[1]DEMANDS!$H$2:$CL$25,MATCH($E59,[1]DEMANDS!$F$2:$F$25,0),FALSE)</f>
        <v>0.1433394823130551</v>
      </c>
      <c r="J59" s="17">
        <f>HLOOKUP(REG_TRA_DEMANDS!J$3,'BY-Demands'!$J$5:$AK$14,MATCH($E59,'BY-Demands'!$I$5:$I$14,0),FALSE)*HLOOKUP(REG_TRA_DEMANDS!$F59,[1]DEMANDS!$H$2:$CL$25,MATCH($E59,[1]DEMANDS!$F$2:$F$25,0),FALSE)/HLOOKUP(2018,[1]DEMANDS!$H$2:$CL$25,MATCH($E59,[1]DEMANDS!$F$2:$F$25,0),FALSE)</f>
        <v>6.3926327207102271E-2</v>
      </c>
      <c r="K59" s="17">
        <f>HLOOKUP(REG_TRA_DEMANDS!K$3,'BY-Demands'!$J$5:$AK$14,MATCH($E59,'BY-Demands'!$I$5:$I$14,0),FALSE)*HLOOKUP(REG_TRA_DEMANDS!$F59,[1]DEMANDS!$H$2:$CL$25,MATCH($E59,[1]DEMANDS!$F$2:$F$25,0),FALSE)/HLOOKUP(2018,[1]DEMANDS!$H$2:$CL$25,MATCH($E59,[1]DEMANDS!$F$2:$F$25,0),FALSE)</f>
        <v>5.4562723067759833E-2</v>
      </c>
      <c r="L59" s="17">
        <f>HLOOKUP(REG_TRA_DEMANDS!L$3,'BY-Demands'!$J$5:$AK$14,MATCH($E59,'BY-Demands'!$I$5:$I$14,0),FALSE)*HLOOKUP(REG_TRA_DEMANDS!$F59,[1]DEMANDS!$H$2:$CL$25,MATCH($E59,[1]DEMANDS!$F$2:$F$25,0),FALSE)/HLOOKUP(2018,[1]DEMANDS!$H$2:$CL$25,MATCH($E59,[1]DEMANDS!$F$2:$F$25,0),FALSE)</f>
        <v>2.6330828482101425E-2</v>
      </c>
      <c r="M59" s="17">
        <f>HLOOKUP(REG_TRA_DEMANDS!M$3,'BY-Demands'!$J$5:$AK$14,MATCH($E59,'BY-Demands'!$I$5:$I$14,0),FALSE)*HLOOKUP(REG_TRA_DEMANDS!$F59,[1]DEMANDS!$H$2:$CL$25,MATCH($E59,[1]DEMANDS!$F$2:$F$25,0),FALSE)/HLOOKUP(2018,[1]DEMANDS!$H$2:$CL$25,MATCH($E59,[1]DEMANDS!$F$2:$F$25,0),FALSE)</f>
        <v>8.3028466177847607E-2</v>
      </c>
      <c r="N59" s="17">
        <f>HLOOKUP(REG_TRA_DEMANDS!N$3,'BY-Demands'!$J$5:$AK$14,MATCH($E59,'BY-Demands'!$I$5:$I$14,0),FALSE)*HLOOKUP(REG_TRA_DEMANDS!$F59,[1]DEMANDS!$H$2:$CL$25,MATCH($E59,[1]DEMANDS!$F$2:$F$25,0),FALSE)/HLOOKUP(2018,[1]DEMANDS!$H$2:$CL$25,MATCH($E59,[1]DEMANDS!$F$2:$F$25,0),FALSE)</f>
        <v>0.12564945344024189</v>
      </c>
      <c r="O59" s="17">
        <f>HLOOKUP(REG_TRA_DEMANDS!O$3,'BY-Demands'!$J$5:$AK$14,MATCH($E59,'BY-Demands'!$I$5:$I$14,0),FALSE)*HLOOKUP(REG_TRA_DEMANDS!$F59,[1]DEMANDS!$H$2:$CL$25,MATCH($E59,[1]DEMANDS!$F$2:$F$25,0),FALSE)/HLOOKUP(2018,[1]DEMANDS!$H$2:$CL$25,MATCH($E59,[1]DEMANDS!$F$2:$F$25,0),FALSE)</f>
        <v>5.0223319044188384E-2</v>
      </c>
      <c r="P59" s="17">
        <f>HLOOKUP(REG_TRA_DEMANDS!P$3,'BY-Demands'!$J$5:$AK$14,MATCH($E59,'BY-Demands'!$I$5:$I$14,0),FALSE)*HLOOKUP(REG_TRA_DEMANDS!$F59,[1]DEMANDS!$H$2:$CL$25,MATCH($E59,[1]DEMANDS!$F$2:$F$25,0),FALSE)/HLOOKUP(2018,[1]DEMANDS!$H$2:$CL$25,MATCH($E59,[1]DEMANDS!$F$2:$F$25,0),FALSE)</f>
        <v>5.7186593701371281E-2</v>
      </c>
      <c r="Q59" s="17">
        <f>HLOOKUP(REG_TRA_DEMANDS!Q$3,'BY-Demands'!$J$5:$AK$14,MATCH($E59,'BY-Demands'!$I$5:$I$14,0),FALSE)*HLOOKUP(REG_TRA_DEMANDS!$F59,[1]DEMANDS!$H$2:$CL$25,MATCH($E59,[1]DEMANDS!$F$2:$F$25,0),FALSE)/HLOOKUP(2018,[1]DEMANDS!$H$2:$CL$25,MATCH($E59,[1]DEMANDS!$F$2:$F$25,0),FALSE)</f>
        <v>9.6452531059555369E-2</v>
      </c>
      <c r="R59" s="17">
        <f>HLOOKUP(REG_TRA_DEMANDS!R$3,'BY-Demands'!$J$5:$AK$14,MATCH($E59,'BY-Demands'!$I$5:$I$14,0),FALSE)*HLOOKUP(REG_TRA_DEMANDS!$F59,[1]DEMANDS!$H$2:$CL$25,MATCH($E59,[1]DEMANDS!$F$2:$F$25,0),FALSE)/HLOOKUP(2018,[1]DEMANDS!$H$2:$CL$25,MATCH($E59,[1]DEMANDS!$F$2:$F$25,0),FALSE)</f>
        <v>9.1751724770956333E-2</v>
      </c>
      <c r="S59" s="17">
        <f>HLOOKUP(REG_TRA_DEMANDS!S$3,'BY-Demands'!$J$5:$AK$14,MATCH($E59,'BY-Demands'!$I$5:$I$14,0),FALSE)*HLOOKUP(REG_TRA_DEMANDS!$F59,[1]DEMANDS!$H$2:$CL$25,MATCH($E59,[1]DEMANDS!$F$2:$F$25,0),FALSE)/HLOOKUP(2018,[1]DEMANDS!$H$2:$CL$25,MATCH($E59,[1]DEMANDS!$F$2:$F$25,0),FALSE)</f>
        <v>7.6543195942501155E-2</v>
      </c>
      <c r="T59" s="17">
        <f>HLOOKUP(REG_TRA_DEMANDS!T$3,'BY-Demands'!$J$5:$AK$14,MATCH($E59,'BY-Demands'!$I$5:$I$14,0),FALSE)*HLOOKUP(REG_TRA_DEMANDS!$F59,[1]DEMANDS!$H$2:$CL$25,MATCH($E59,[1]DEMANDS!$F$2:$F$25,0),FALSE)/HLOOKUP(2018,[1]DEMANDS!$H$2:$CL$25,MATCH($E59,[1]DEMANDS!$F$2:$F$25,0),FALSE)</f>
        <v>0.34972143460038307</v>
      </c>
      <c r="U59" s="17">
        <f>HLOOKUP(REG_TRA_DEMANDS!U$3,'BY-Demands'!$J$5:$AK$14,MATCH($E59,'BY-Demands'!$I$5:$I$14,0),FALSE)*HLOOKUP(REG_TRA_DEMANDS!$F59,[1]DEMANDS!$H$2:$CL$25,MATCH($E59,[1]DEMANDS!$F$2:$F$25,0),FALSE)/HLOOKUP(2018,[1]DEMANDS!$H$2:$CL$25,MATCH($E59,[1]DEMANDS!$F$2:$F$25,0),FALSE)</f>
        <v>9.515444627518814E-2</v>
      </c>
      <c r="V59" s="17">
        <f>HLOOKUP(REG_TRA_DEMANDS!V$3,'BY-Demands'!$J$5:$AK$14,MATCH($E59,'BY-Demands'!$I$5:$I$14,0),FALSE)*HLOOKUP(REG_TRA_DEMANDS!$F59,[1]DEMANDS!$H$2:$CL$25,MATCH($E59,[1]DEMANDS!$F$2:$F$25,0),FALSE)/HLOOKUP(2018,[1]DEMANDS!$H$2:$CL$25,MATCH($E59,[1]DEMANDS!$F$2:$F$25,0),FALSE)</f>
        <v>0.12555604287263242</v>
      </c>
      <c r="W59" s="17">
        <f>HLOOKUP(REG_TRA_DEMANDS!W$3,'BY-Demands'!$J$5:$AK$14,MATCH($E59,'BY-Demands'!$I$5:$I$14,0),FALSE)*HLOOKUP(REG_TRA_DEMANDS!$F59,[1]DEMANDS!$H$2:$CL$25,MATCH($E59,[1]DEMANDS!$F$2:$F$25,0),FALSE)/HLOOKUP(2018,[1]DEMANDS!$H$2:$CL$25,MATCH($E59,[1]DEMANDS!$F$2:$F$25,0),FALSE)</f>
        <v>0.10278576754348148</v>
      </c>
      <c r="X59" s="17">
        <f>HLOOKUP(REG_TRA_DEMANDS!X$3,'BY-Demands'!$J$5:$AK$14,MATCH($E59,'BY-Demands'!$I$5:$I$14,0),FALSE)*HLOOKUP(REG_TRA_DEMANDS!$F59,[1]DEMANDS!$H$2:$CL$25,MATCH($E59,[1]DEMANDS!$F$2:$F$25,0),FALSE)/HLOOKUP(2018,[1]DEMANDS!$H$2:$CL$25,MATCH($E59,[1]DEMANDS!$F$2:$F$25,0),FALSE)</f>
        <v>7.4841835190385328E-2</v>
      </c>
      <c r="Y59" s="17">
        <f>HLOOKUP(REG_TRA_DEMANDS!Y$3,'BY-Demands'!$J$5:$AK$14,MATCH($E59,'BY-Demands'!$I$5:$I$14,0),FALSE)*HLOOKUP(REG_TRA_DEMANDS!$F59,[1]DEMANDS!$H$2:$CL$25,MATCH($E59,[1]DEMANDS!$F$2:$F$25,0),FALSE)/HLOOKUP(2018,[1]DEMANDS!$H$2:$CL$25,MATCH($E59,[1]DEMANDS!$F$2:$F$25,0),FALSE)</f>
        <v>0.16624375349091422</v>
      </c>
      <c r="Z59" s="17">
        <f>HLOOKUP(REG_TRA_DEMANDS!Z$3,'BY-Demands'!$J$5:$AK$14,MATCH($E59,'BY-Demands'!$I$5:$I$14,0),FALSE)*HLOOKUP(REG_TRA_DEMANDS!$F59,[1]DEMANDS!$H$2:$CL$25,MATCH($E59,[1]DEMANDS!$F$2:$F$25,0),FALSE)/HLOOKUP(2018,[1]DEMANDS!$H$2:$CL$25,MATCH($E59,[1]DEMANDS!$F$2:$F$25,0),FALSE)</f>
        <v>2.0643091230897193E-2</v>
      </c>
      <c r="AA59" s="17">
        <f>HLOOKUP(REG_TRA_DEMANDS!AA$3,'BY-Demands'!$J$5:$AK$14,MATCH($E59,'BY-Demands'!$I$5:$I$14,0),FALSE)*HLOOKUP(REG_TRA_DEMANDS!$F59,[1]DEMANDS!$H$2:$CL$25,MATCH($E59,[1]DEMANDS!$F$2:$F$25,0),FALSE)/HLOOKUP(2018,[1]DEMANDS!$H$2:$CL$25,MATCH($E59,[1]DEMANDS!$F$2:$F$25,0),FALSE)</f>
        <v>8.4074020324263338E-2</v>
      </c>
      <c r="AB59" s="17">
        <f>HLOOKUP(REG_TRA_DEMANDS!AB$3,'BY-Demands'!$J$5:$AK$14,MATCH($E59,'BY-Demands'!$I$5:$I$14,0),FALSE)*HLOOKUP(REG_TRA_DEMANDS!$F59,[1]DEMANDS!$H$2:$CL$25,MATCH($E59,[1]DEMANDS!$F$2:$F$25,0),FALSE)/HLOOKUP(2018,[1]DEMANDS!$H$2:$CL$25,MATCH($E59,[1]DEMANDS!$F$2:$F$25,0),FALSE)</f>
        <v>4.1579942591656024E-2</v>
      </c>
      <c r="AC59" s="17">
        <f>HLOOKUP(REG_TRA_DEMANDS!AC$3,'BY-Demands'!$J$5:$AK$14,MATCH($E59,'BY-Demands'!$I$5:$I$14,0),FALSE)*HLOOKUP(REG_TRA_DEMANDS!$F59,[1]DEMANDS!$H$2:$CL$25,MATCH($E59,[1]DEMANDS!$F$2:$F$25,0),FALSE)/HLOOKUP(2018,[1]DEMANDS!$H$2:$CL$25,MATCH($E59,[1]DEMANDS!$F$2:$F$25,0),FALSE)</f>
        <v>4.2218355505456412E-2</v>
      </c>
      <c r="AD59" s="17">
        <f>HLOOKUP(REG_TRA_DEMANDS!AD$3,'BY-Demands'!$J$5:$AK$14,MATCH($E59,'BY-Demands'!$I$5:$I$14,0),FALSE)*HLOOKUP(REG_TRA_DEMANDS!$F59,[1]DEMANDS!$H$2:$CL$25,MATCH($E59,[1]DEMANDS!$F$2:$F$25,0),FALSE)/HLOOKUP(2018,[1]DEMANDS!$H$2:$CL$25,MATCH($E59,[1]DEMANDS!$F$2:$F$25,0),FALSE)</f>
        <v>4.9073402746374416E-2</v>
      </c>
      <c r="AE59" s="17">
        <f>HLOOKUP(REG_TRA_DEMANDS!AE$3,'BY-Demands'!$J$5:$AK$14,MATCH($E59,'BY-Demands'!$I$5:$I$14,0),FALSE)*HLOOKUP(REG_TRA_DEMANDS!$F59,[1]DEMANDS!$H$2:$CL$25,MATCH($E59,[1]DEMANDS!$F$2:$F$25,0),FALSE)/HLOOKUP(2018,[1]DEMANDS!$H$2:$CL$25,MATCH($E59,[1]DEMANDS!$F$2:$F$25,0),FALSE)</f>
        <v>0.10255320744067464</v>
      </c>
      <c r="AF59" s="17">
        <f>HLOOKUP(REG_TRA_DEMANDS!AF$3,'BY-Demands'!$J$5:$AK$14,MATCH($E59,'BY-Demands'!$I$5:$I$14,0),FALSE)*HLOOKUP(REG_TRA_DEMANDS!$F59,[1]DEMANDS!$H$2:$CL$25,MATCH($E59,[1]DEMANDS!$F$2:$F$25,0),FALSE)/HLOOKUP(2018,[1]DEMANDS!$H$2:$CL$25,MATCH($E59,[1]DEMANDS!$F$2:$F$25,0),FALSE)</f>
        <v>3.9545524850201352E-2</v>
      </c>
    </row>
    <row r="60" spans="4:32" x14ac:dyDescent="0.2">
      <c r="D60" s="4" t="s">
        <v>85</v>
      </c>
      <c r="E60" s="4" t="str">
        <f>[1]DEMANDS!$F$22</f>
        <v>TNAV</v>
      </c>
      <c r="F60" s="4">
        <v>2025</v>
      </c>
      <c r="G60" s="15">
        <f>HLOOKUP(REG_TRA_DEMANDS!G$3,'BY-Demands'!$J$5:$AK$14,MATCH($E60,'BY-Demands'!$I$5:$I$14,0),FALSE)*HLOOKUP(REG_TRA_DEMANDS!$F60,[1]DEMANDS!$H$2:$CL$25,MATCH($E60,[1]DEMANDS!$F$2:$F$25,0),FALSE)/HLOOKUP(2018,[1]DEMANDS!$H$2:$CL$25,MATCH($E60,[1]DEMANDS!$F$2:$F$25,0),FALSE)</f>
        <v>3.6775125500158448E-2</v>
      </c>
      <c r="H60" s="15">
        <f>HLOOKUP(REG_TRA_DEMANDS!H$3,'BY-Demands'!$J$5:$AK$14,MATCH($E60,'BY-Demands'!$I$5:$I$14,0),FALSE)*HLOOKUP(REG_TRA_DEMANDS!$F60,[1]DEMANDS!$H$2:$CL$25,MATCH($E60,[1]DEMANDS!$F$2:$F$25,0),FALSE)/HLOOKUP(2018,[1]DEMANDS!$H$2:$CL$25,MATCH($E60,[1]DEMANDS!$F$2:$F$25,0),FALSE)</f>
        <v>0.87032418180931859</v>
      </c>
      <c r="I60" s="15">
        <f>HLOOKUP(REG_TRA_DEMANDS!I$3,'BY-Demands'!$J$5:$AK$14,MATCH($E60,'BY-Demands'!$I$5:$I$14,0),FALSE)*HLOOKUP(REG_TRA_DEMANDS!$F60,[1]DEMANDS!$H$2:$CL$25,MATCH($E60,[1]DEMANDS!$F$2:$F$25,0),FALSE)/HLOOKUP(2018,[1]DEMANDS!$H$2:$CL$25,MATCH($E60,[1]DEMANDS!$F$2:$F$25,0),FALSE)</f>
        <v>0.14372606836730231</v>
      </c>
      <c r="J60" s="15">
        <f>HLOOKUP(REG_TRA_DEMANDS!J$3,'BY-Demands'!$J$5:$AK$14,MATCH($E60,'BY-Demands'!$I$5:$I$14,0),FALSE)*HLOOKUP(REG_TRA_DEMANDS!$F60,[1]DEMANDS!$H$2:$CL$25,MATCH($E60,[1]DEMANDS!$F$2:$F$25,0),FALSE)/HLOOKUP(2018,[1]DEMANDS!$H$2:$CL$25,MATCH($E60,[1]DEMANDS!$F$2:$F$25,0),FALSE)</f>
        <v>6.4098736275411433E-2</v>
      </c>
      <c r="K60" s="15">
        <f>HLOOKUP(REG_TRA_DEMANDS!K$3,'BY-Demands'!$J$5:$AK$14,MATCH($E60,'BY-Demands'!$I$5:$I$14,0),FALSE)*HLOOKUP(REG_TRA_DEMANDS!$F60,[1]DEMANDS!$H$2:$CL$25,MATCH($E60,[1]DEMANDS!$F$2:$F$25,0),FALSE)/HLOOKUP(2018,[1]DEMANDS!$H$2:$CL$25,MATCH($E60,[1]DEMANDS!$F$2:$F$25,0),FALSE)</f>
        <v>5.4709878530297934E-2</v>
      </c>
      <c r="L60" s="15">
        <f>HLOOKUP(REG_TRA_DEMANDS!L$3,'BY-Demands'!$J$5:$AK$14,MATCH($E60,'BY-Demands'!$I$5:$I$14,0),FALSE)*HLOOKUP(REG_TRA_DEMANDS!$F60,[1]DEMANDS!$H$2:$CL$25,MATCH($E60,[1]DEMANDS!$F$2:$F$25,0),FALSE)/HLOOKUP(2018,[1]DEMANDS!$H$2:$CL$25,MATCH($E60,[1]DEMANDS!$F$2:$F$25,0),FALSE)</f>
        <v>2.6401842629241463E-2</v>
      </c>
      <c r="M60" s="15">
        <f>HLOOKUP(REG_TRA_DEMANDS!M$3,'BY-Demands'!$J$5:$AK$14,MATCH($E60,'BY-Demands'!$I$5:$I$14,0),FALSE)*HLOOKUP(REG_TRA_DEMANDS!$F60,[1]DEMANDS!$H$2:$CL$25,MATCH($E60,[1]DEMANDS!$F$2:$F$25,0),FALSE)/HLOOKUP(2018,[1]DEMANDS!$H$2:$CL$25,MATCH($E60,[1]DEMANDS!$F$2:$F$25,0),FALSE)</f>
        <v>8.3252393644390243E-2</v>
      </c>
      <c r="N60" s="15">
        <f>HLOOKUP(REG_TRA_DEMANDS!N$3,'BY-Demands'!$J$5:$AK$14,MATCH($E60,'BY-Demands'!$I$5:$I$14,0),FALSE)*HLOOKUP(REG_TRA_DEMANDS!$F60,[1]DEMANDS!$H$2:$CL$25,MATCH($E60,[1]DEMANDS!$F$2:$F$25,0),FALSE)/HLOOKUP(2018,[1]DEMANDS!$H$2:$CL$25,MATCH($E60,[1]DEMANDS!$F$2:$F$25,0),FALSE)</f>
        <v>0.12598832955197292</v>
      </c>
      <c r="O60" s="15">
        <f>HLOOKUP(REG_TRA_DEMANDS!O$3,'BY-Demands'!$J$5:$AK$14,MATCH($E60,'BY-Demands'!$I$5:$I$14,0),FALSE)*HLOOKUP(REG_TRA_DEMANDS!$F60,[1]DEMANDS!$H$2:$CL$25,MATCH($E60,[1]DEMANDS!$F$2:$F$25,0),FALSE)/HLOOKUP(2018,[1]DEMANDS!$H$2:$CL$25,MATCH($E60,[1]DEMANDS!$F$2:$F$25,0),FALSE)</f>
        <v>5.0358771150106334E-2</v>
      </c>
      <c r="P60" s="15">
        <f>HLOOKUP(REG_TRA_DEMANDS!P$3,'BY-Demands'!$J$5:$AK$14,MATCH($E60,'BY-Demands'!$I$5:$I$14,0),FALSE)*HLOOKUP(REG_TRA_DEMANDS!$F60,[1]DEMANDS!$H$2:$CL$25,MATCH($E60,[1]DEMANDS!$F$2:$F$25,0),FALSE)/HLOOKUP(2018,[1]DEMANDS!$H$2:$CL$25,MATCH($E60,[1]DEMANDS!$F$2:$F$25,0),FALSE)</f>
        <v>5.734082573331465E-2</v>
      </c>
      <c r="Q60" s="15">
        <f>HLOOKUP(REG_TRA_DEMANDS!Q$3,'BY-Demands'!$J$5:$AK$14,MATCH($E60,'BY-Demands'!$I$5:$I$14,0),FALSE)*HLOOKUP(REG_TRA_DEMANDS!$F60,[1]DEMANDS!$H$2:$CL$25,MATCH($E60,[1]DEMANDS!$F$2:$F$25,0),FALSE)/HLOOKUP(2018,[1]DEMANDS!$H$2:$CL$25,MATCH($E60,[1]DEMANDS!$F$2:$F$25,0),FALSE)</f>
        <v>9.6712663179490302E-2</v>
      </c>
      <c r="R60" s="15">
        <f>HLOOKUP(REG_TRA_DEMANDS!R$3,'BY-Demands'!$J$5:$AK$14,MATCH($E60,'BY-Demands'!$I$5:$I$14,0),FALSE)*HLOOKUP(REG_TRA_DEMANDS!$F60,[1]DEMANDS!$H$2:$CL$25,MATCH($E60,[1]DEMANDS!$F$2:$F$25,0),FALSE)/HLOOKUP(2018,[1]DEMANDS!$H$2:$CL$25,MATCH($E60,[1]DEMANDS!$F$2:$F$25,0),FALSE)</f>
        <v>9.1999178833697487E-2</v>
      </c>
      <c r="S60" s="15">
        <f>HLOOKUP(REG_TRA_DEMANDS!S$3,'BY-Demands'!$J$5:$AK$14,MATCH($E60,'BY-Demands'!$I$5:$I$14,0),FALSE)*HLOOKUP(REG_TRA_DEMANDS!$F60,[1]DEMANDS!$H$2:$CL$25,MATCH($E60,[1]DEMANDS!$F$2:$F$25,0),FALSE)/HLOOKUP(2018,[1]DEMANDS!$H$2:$CL$25,MATCH($E60,[1]DEMANDS!$F$2:$F$25,0),FALSE)</f>
        <v>7.6749632659178113E-2</v>
      </c>
      <c r="T60" s="15">
        <f>HLOOKUP(REG_TRA_DEMANDS!T$3,'BY-Demands'!$J$5:$AK$14,MATCH($E60,'BY-Demands'!$I$5:$I$14,0),FALSE)*HLOOKUP(REG_TRA_DEMANDS!$F60,[1]DEMANDS!$H$2:$CL$25,MATCH($E60,[1]DEMANDS!$F$2:$F$25,0),FALSE)/HLOOKUP(2018,[1]DEMANDS!$H$2:$CL$25,MATCH($E60,[1]DEMANDS!$F$2:$F$25,0),FALSE)</f>
        <v>0.35066463201749509</v>
      </c>
      <c r="U60" s="15">
        <f>HLOOKUP(REG_TRA_DEMANDS!U$3,'BY-Demands'!$J$5:$AK$14,MATCH($E60,'BY-Demands'!$I$5:$I$14,0),FALSE)*HLOOKUP(REG_TRA_DEMANDS!$F60,[1]DEMANDS!$H$2:$CL$25,MATCH($E60,[1]DEMANDS!$F$2:$F$25,0),FALSE)/HLOOKUP(2018,[1]DEMANDS!$H$2:$CL$25,MATCH($E60,[1]DEMANDS!$F$2:$F$25,0),FALSE)</f>
        <v>9.5411077465255248E-2</v>
      </c>
      <c r="V60" s="15">
        <f>HLOOKUP(REG_TRA_DEMANDS!V$3,'BY-Demands'!$J$5:$AK$14,MATCH($E60,'BY-Demands'!$I$5:$I$14,0),FALSE)*HLOOKUP(REG_TRA_DEMANDS!$F60,[1]DEMANDS!$H$2:$CL$25,MATCH($E60,[1]DEMANDS!$F$2:$F$25,0),FALSE)/HLOOKUP(2018,[1]DEMANDS!$H$2:$CL$25,MATCH($E60,[1]DEMANDS!$F$2:$F$25,0),FALSE)</f>
        <v>0.12589466705640764</v>
      </c>
      <c r="W60" s="15">
        <f>HLOOKUP(REG_TRA_DEMANDS!W$3,'BY-Demands'!$J$5:$AK$14,MATCH($E60,'BY-Demands'!$I$5:$I$14,0),FALSE)*HLOOKUP(REG_TRA_DEMANDS!$F60,[1]DEMANDS!$H$2:$CL$25,MATCH($E60,[1]DEMANDS!$F$2:$F$25,0),FALSE)/HLOOKUP(2018,[1]DEMANDS!$H$2:$CL$25,MATCH($E60,[1]DEMANDS!$F$2:$F$25,0),FALSE)</f>
        <v>0.10306298037881616</v>
      </c>
      <c r="X60" s="15">
        <f>HLOOKUP(REG_TRA_DEMANDS!X$3,'BY-Demands'!$J$5:$AK$14,MATCH($E60,'BY-Demands'!$I$5:$I$14,0),FALSE)*HLOOKUP(REG_TRA_DEMANDS!$F60,[1]DEMANDS!$H$2:$CL$25,MATCH($E60,[1]DEMANDS!$F$2:$F$25,0),FALSE)/HLOOKUP(2018,[1]DEMANDS!$H$2:$CL$25,MATCH($E60,[1]DEMANDS!$F$2:$F$25,0),FALSE)</f>
        <v>7.5043683343399323E-2</v>
      </c>
      <c r="Y60" s="15">
        <f>HLOOKUP(REG_TRA_DEMANDS!Y$3,'BY-Demands'!$J$5:$AK$14,MATCH($E60,'BY-Demands'!$I$5:$I$14,0),FALSE)*HLOOKUP(REG_TRA_DEMANDS!$F60,[1]DEMANDS!$H$2:$CL$25,MATCH($E60,[1]DEMANDS!$F$2:$F$25,0),FALSE)/HLOOKUP(2018,[1]DEMANDS!$H$2:$CL$25,MATCH($E60,[1]DEMANDS!$F$2:$F$25,0),FALSE)</f>
        <v>0.16669211227991096</v>
      </c>
      <c r="Z60" s="15">
        <f>HLOOKUP(REG_TRA_DEMANDS!Z$3,'BY-Demands'!$J$5:$AK$14,MATCH($E60,'BY-Demands'!$I$5:$I$14,0),FALSE)*HLOOKUP(REG_TRA_DEMANDS!$F60,[1]DEMANDS!$H$2:$CL$25,MATCH($E60,[1]DEMANDS!$F$2:$F$25,0),FALSE)/HLOOKUP(2018,[1]DEMANDS!$H$2:$CL$25,MATCH($E60,[1]DEMANDS!$F$2:$F$25,0),FALSE)</f>
        <v>2.0698765571683417E-2</v>
      </c>
      <c r="AA60" s="15">
        <f>HLOOKUP(REG_TRA_DEMANDS!AA$3,'BY-Demands'!$J$5:$AK$14,MATCH($E60,'BY-Demands'!$I$5:$I$14,0),FALSE)*HLOOKUP(REG_TRA_DEMANDS!$F60,[1]DEMANDS!$H$2:$CL$25,MATCH($E60,[1]DEMANDS!$F$2:$F$25,0),FALSE)/HLOOKUP(2018,[1]DEMANDS!$H$2:$CL$25,MATCH($E60,[1]DEMANDS!$F$2:$F$25,0),FALSE)</f>
        <v>8.4300767646476135E-2</v>
      </c>
      <c r="AB60" s="15">
        <f>HLOOKUP(REG_TRA_DEMANDS!AB$3,'BY-Demands'!$J$5:$AK$14,MATCH($E60,'BY-Demands'!$I$5:$I$14,0),FALSE)*HLOOKUP(REG_TRA_DEMANDS!$F60,[1]DEMANDS!$H$2:$CL$25,MATCH($E60,[1]DEMANDS!$F$2:$F$25,0),FALSE)/HLOOKUP(2018,[1]DEMANDS!$H$2:$CL$25,MATCH($E60,[1]DEMANDS!$F$2:$F$25,0),FALSE)</f>
        <v>4.1692083543213451E-2</v>
      </c>
      <c r="AC60" s="15">
        <f>HLOOKUP(REG_TRA_DEMANDS!AC$3,'BY-Demands'!$J$5:$AK$14,MATCH($E60,'BY-Demands'!$I$5:$I$14,0),FALSE)*HLOOKUP(REG_TRA_DEMANDS!$F60,[1]DEMANDS!$H$2:$CL$25,MATCH($E60,[1]DEMANDS!$F$2:$F$25,0),FALSE)/HLOOKUP(2018,[1]DEMANDS!$H$2:$CL$25,MATCH($E60,[1]DEMANDS!$F$2:$F$25,0),FALSE)</f>
        <v>4.2332218254283814E-2</v>
      </c>
      <c r="AD60" s="15">
        <f>HLOOKUP(REG_TRA_DEMANDS!AD$3,'BY-Demands'!$J$5:$AK$14,MATCH($E60,'BY-Demands'!$I$5:$I$14,0),FALSE)*HLOOKUP(REG_TRA_DEMANDS!$F60,[1]DEMANDS!$H$2:$CL$25,MATCH($E60,[1]DEMANDS!$F$2:$F$25,0),FALSE)/HLOOKUP(2018,[1]DEMANDS!$H$2:$CL$25,MATCH($E60,[1]DEMANDS!$F$2:$F$25,0),FALSE)</f>
        <v>4.9205753532285394E-2</v>
      </c>
      <c r="AE60" s="15">
        <f>HLOOKUP(REG_TRA_DEMANDS!AE$3,'BY-Demands'!$J$5:$AK$14,MATCH($E60,'BY-Demands'!$I$5:$I$14,0),FALSE)*HLOOKUP(REG_TRA_DEMANDS!$F60,[1]DEMANDS!$H$2:$CL$25,MATCH($E60,[1]DEMANDS!$F$2:$F$25,0),FALSE)/HLOOKUP(2018,[1]DEMANDS!$H$2:$CL$25,MATCH($E60,[1]DEMANDS!$F$2:$F$25,0),FALSE)</f>
        <v>0.10282979306227122</v>
      </c>
      <c r="AF60" s="15">
        <f>HLOOKUP(REG_TRA_DEMANDS!AF$3,'BY-Demands'!$J$5:$AK$14,MATCH($E60,'BY-Demands'!$I$5:$I$14,0),FALSE)*HLOOKUP(REG_TRA_DEMANDS!$F60,[1]DEMANDS!$H$2:$CL$25,MATCH($E60,[1]DEMANDS!$F$2:$F$25,0),FALSE)/HLOOKUP(2018,[1]DEMANDS!$H$2:$CL$25,MATCH($E60,[1]DEMANDS!$F$2:$F$25,0),FALSE)</f>
        <v>3.9652178984625995E-2</v>
      </c>
    </row>
    <row r="61" spans="4:32" x14ac:dyDescent="0.2">
      <c r="D61" s="4" t="s">
        <v>85</v>
      </c>
      <c r="E61" s="4" t="str">
        <f>[1]DEMANDS!$F$22</f>
        <v>TNAV</v>
      </c>
      <c r="F61" s="4">
        <v>2030</v>
      </c>
      <c r="G61" s="15">
        <f>HLOOKUP(REG_TRA_DEMANDS!G$3,'BY-Demands'!$J$5:$AK$14,MATCH($E61,'BY-Demands'!$I$5:$I$14,0),FALSE)*HLOOKUP(REG_TRA_DEMANDS!$F61,[1]DEMANDS!$H$2:$CL$25,MATCH($E61,[1]DEMANDS!$F$2:$F$25,0),FALSE)/HLOOKUP(2018,[1]DEMANDS!$H$2:$CL$25,MATCH($E61,[1]DEMANDS!$F$2:$F$25,0),FALSE)</f>
        <v>3.6795944695286409E-2</v>
      </c>
      <c r="H61" s="15">
        <f>HLOOKUP(REG_TRA_DEMANDS!H$3,'BY-Demands'!$J$5:$AK$14,MATCH($E61,'BY-Demands'!$I$5:$I$14,0),FALSE)*HLOOKUP(REG_TRA_DEMANDS!$F61,[1]DEMANDS!$H$2:$CL$25,MATCH($E61,[1]DEMANDS!$F$2:$F$25,0),FALSE)/HLOOKUP(2018,[1]DEMANDS!$H$2:$CL$25,MATCH($E61,[1]DEMANDS!$F$2:$F$25,0),FALSE)</f>
        <v>0.87081689118064598</v>
      </c>
      <c r="I61" s="15">
        <f>HLOOKUP(REG_TRA_DEMANDS!I$3,'BY-Demands'!$J$5:$AK$14,MATCH($E61,'BY-Demands'!$I$5:$I$14,0),FALSE)*HLOOKUP(REG_TRA_DEMANDS!$F61,[1]DEMANDS!$H$2:$CL$25,MATCH($E61,[1]DEMANDS!$F$2:$F$25,0),FALSE)/HLOOKUP(2018,[1]DEMANDS!$H$2:$CL$25,MATCH($E61,[1]DEMANDS!$F$2:$F$25,0),FALSE)</f>
        <v>0.14380743480784106</v>
      </c>
      <c r="J61" s="15">
        <f>HLOOKUP(REG_TRA_DEMANDS!J$3,'BY-Demands'!$J$5:$AK$14,MATCH($E61,'BY-Demands'!$I$5:$I$14,0),FALSE)*HLOOKUP(REG_TRA_DEMANDS!$F61,[1]DEMANDS!$H$2:$CL$25,MATCH($E61,[1]DEMANDS!$F$2:$F$25,0),FALSE)/HLOOKUP(2018,[1]DEMANDS!$H$2:$CL$25,MATCH($E61,[1]DEMANDS!$F$2:$F$25,0),FALSE)</f>
        <v>6.4135023958453261E-2</v>
      </c>
      <c r="K61" s="15">
        <f>HLOOKUP(REG_TRA_DEMANDS!K$3,'BY-Demands'!$J$5:$AK$14,MATCH($E61,'BY-Demands'!$I$5:$I$14,0),FALSE)*HLOOKUP(REG_TRA_DEMANDS!$F61,[1]DEMANDS!$H$2:$CL$25,MATCH($E61,[1]DEMANDS!$F$2:$F$25,0),FALSE)/HLOOKUP(2018,[1]DEMANDS!$H$2:$CL$25,MATCH($E61,[1]DEMANDS!$F$2:$F$25,0),FALSE)</f>
        <v>5.4740850977599148E-2</v>
      </c>
      <c r="L61" s="15">
        <f>HLOOKUP(REG_TRA_DEMANDS!L$3,'BY-Demands'!$J$5:$AK$14,MATCH($E61,'BY-Demands'!$I$5:$I$14,0),FALSE)*HLOOKUP(REG_TRA_DEMANDS!$F61,[1]DEMANDS!$H$2:$CL$25,MATCH($E61,[1]DEMANDS!$F$2:$F$25,0),FALSE)/HLOOKUP(2018,[1]DEMANDS!$H$2:$CL$25,MATCH($E61,[1]DEMANDS!$F$2:$F$25,0),FALSE)</f>
        <v>2.641678928424155E-2</v>
      </c>
      <c r="M61" s="15">
        <f>HLOOKUP(REG_TRA_DEMANDS!M$3,'BY-Demands'!$J$5:$AK$14,MATCH($E61,'BY-Demands'!$I$5:$I$14,0),FALSE)*HLOOKUP(REG_TRA_DEMANDS!$F61,[1]DEMANDS!$H$2:$CL$25,MATCH($E61,[1]DEMANDS!$F$2:$F$25,0),FALSE)/HLOOKUP(2018,[1]DEMANDS!$H$2:$CL$25,MATCH($E61,[1]DEMANDS!$F$2:$F$25,0),FALSE)</f>
        <v>8.3299524627754112E-2</v>
      </c>
      <c r="N61" s="15">
        <f>HLOOKUP(REG_TRA_DEMANDS!N$3,'BY-Demands'!$J$5:$AK$14,MATCH($E61,'BY-Demands'!$I$5:$I$14,0),FALSE)*HLOOKUP(REG_TRA_DEMANDS!$F61,[1]DEMANDS!$H$2:$CL$25,MATCH($E61,[1]DEMANDS!$F$2:$F$25,0),FALSE)/HLOOKUP(2018,[1]DEMANDS!$H$2:$CL$25,MATCH($E61,[1]DEMANDS!$F$2:$F$25,0),FALSE)</f>
        <v>0.12605965427435289</v>
      </c>
      <c r="O61" s="15">
        <f>HLOOKUP(REG_TRA_DEMANDS!O$3,'BY-Demands'!$J$5:$AK$14,MATCH($E61,'BY-Demands'!$I$5:$I$14,0),FALSE)*HLOOKUP(REG_TRA_DEMANDS!$F61,[1]DEMANDS!$H$2:$CL$25,MATCH($E61,[1]DEMANDS!$F$2:$F$25,0),FALSE)/HLOOKUP(2018,[1]DEMANDS!$H$2:$CL$25,MATCH($E61,[1]DEMANDS!$F$2:$F$25,0),FALSE)</f>
        <v>5.038728034127072E-2</v>
      </c>
      <c r="P61" s="15">
        <f>HLOOKUP(REG_TRA_DEMANDS!P$3,'BY-Demands'!$J$5:$AK$14,MATCH($E61,'BY-Demands'!$I$5:$I$14,0),FALSE)*HLOOKUP(REG_TRA_DEMANDS!$F61,[1]DEMANDS!$H$2:$CL$25,MATCH($E61,[1]DEMANDS!$F$2:$F$25,0),FALSE)/HLOOKUP(2018,[1]DEMANDS!$H$2:$CL$25,MATCH($E61,[1]DEMANDS!$F$2:$F$25,0),FALSE)</f>
        <v>5.7373287616816183E-2</v>
      </c>
      <c r="Q61" s="15">
        <f>HLOOKUP(REG_TRA_DEMANDS!Q$3,'BY-Demands'!$J$5:$AK$14,MATCH($E61,'BY-Demands'!$I$5:$I$14,0),FALSE)*HLOOKUP(REG_TRA_DEMANDS!$F61,[1]DEMANDS!$H$2:$CL$25,MATCH($E61,[1]DEMANDS!$F$2:$F$25,0),FALSE)/HLOOKUP(2018,[1]DEMANDS!$H$2:$CL$25,MATCH($E61,[1]DEMANDS!$F$2:$F$25,0),FALSE)</f>
        <v>9.6767414312999539E-2</v>
      </c>
      <c r="R61" s="15">
        <f>HLOOKUP(REG_TRA_DEMANDS!R$3,'BY-Demands'!$J$5:$AK$14,MATCH($E61,'BY-Demands'!$I$5:$I$14,0),FALSE)*HLOOKUP(REG_TRA_DEMANDS!$F61,[1]DEMANDS!$H$2:$CL$25,MATCH($E61,[1]DEMANDS!$F$2:$F$25,0),FALSE)/HLOOKUP(2018,[1]DEMANDS!$H$2:$CL$25,MATCH($E61,[1]DEMANDS!$F$2:$F$25,0),FALSE)</f>
        <v>9.2051261561620273E-2</v>
      </c>
      <c r="S61" s="15">
        <f>HLOOKUP(REG_TRA_DEMANDS!S$3,'BY-Demands'!$J$5:$AK$14,MATCH($E61,'BY-Demands'!$I$5:$I$14,0),FALSE)*HLOOKUP(REG_TRA_DEMANDS!$F61,[1]DEMANDS!$H$2:$CL$25,MATCH($E61,[1]DEMANDS!$F$2:$F$25,0),FALSE)/HLOOKUP(2018,[1]DEMANDS!$H$2:$CL$25,MATCH($E61,[1]DEMANDS!$F$2:$F$25,0),FALSE)</f>
        <v>7.6793082288692596E-2</v>
      </c>
      <c r="T61" s="15">
        <f>HLOOKUP(REG_TRA_DEMANDS!T$3,'BY-Demands'!$J$5:$AK$14,MATCH($E61,'BY-Demands'!$I$5:$I$14,0),FALSE)*HLOOKUP(REG_TRA_DEMANDS!$F61,[1]DEMANDS!$H$2:$CL$25,MATCH($E61,[1]DEMANDS!$F$2:$F$25,0),FALSE)/HLOOKUP(2018,[1]DEMANDS!$H$2:$CL$25,MATCH($E61,[1]DEMANDS!$F$2:$F$25,0),FALSE)</f>
        <v>0.35086315086139169</v>
      </c>
      <c r="U61" s="15">
        <f>HLOOKUP(REG_TRA_DEMANDS!U$3,'BY-Demands'!$J$5:$AK$14,MATCH($E61,'BY-Demands'!$I$5:$I$14,0),FALSE)*HLOOKUP(REG_TRA_DEMANDS!$F61,[1]DEMANDS!$H$2:$CL$25,MATCH($E61,[1]DEMANDS!$F$2:$F$25,0),FALSE)/HLOOKUP(2018,[1]DEMANDS!$H$2:$CL$25,MATCH($E61,[1]DEMANDS!$F$2:$F$25,0),FALSE)</f>
        <v>9.5465091742898162E-2</v>
      </c>
      <c r="V61" s="15">
        <f>HLOOKUP(REG_TRA_DEMANDS!V$3,'BY-Demands'!$J$5:$AK$14,MATCH($E61,'BY-Demands'!$I$5:$I$14,0),FALSE)*HLOOKUP(REG_TRA_DEMANDS!$F61,[1]DEMANDS!$H$2:$CL$25,MATCH($E61,[1]DEMANDS!$F$2:$F$25,0),FALSE)/HLOOKUP(2018,[1]DEMANDS!$H$2:$CL$25,MATCH($E61,[1]DEMANDS!$F$2:$F$25,0),FALSE)</f>
        <v>0.12596593875442011</v>
      </c>
      <c r="W61" s="15">
        <f>HLOOKUP(REG_TRA_DEMANDS!W$3,'BY-Demands'!$J$5:$AK$14,MATCH($E61,'BY-Demands'!$I$5:$I$14,0),FALSE)*HLOOKUP(REG_TRA_DEMANDS!$F61,[1]DEMANDS!$H$2:$CL$25,MATCH($E61,[1]DEMANDS!$F$2:$F$25,0),FALSE)/HLOOKUP(2018,[1]DEMANDS!$H$2:$CL$25,MATCH($E61,[1]DEMANDS!$F$2:$F$25,0),FALSE)</f>
        <v>0.10312132656444552</v>
      </c>
      <c r="X61" s="15">
        <f>HLOOKUP(REG_TRA_DEMANDS!X$3,'BY-Demands'!$J$5:$AK$14,MATCH($E61,'BY-Demands'!$I$5:$I$14,0),FALSE)*HLOOKUP(REG_TRA_DEMANDS!$F61,[1]DEMANDS!$H$2:$CL$25,MATCH($E61,[1]DEMANDS!$F$2:$F$25,0),FALSE)/HLOOKUP(2018,[1]DEMANDS!$H$2:$CL$25,MATCH($E61,[1]DEMANDS!$F$2:$F$25,0),FALSE)</f>
        <v>7.5086167198053749E-2</v>
      </c>
      <c r="Y61" s="15">
        <f>HLOOKUP(REG_TRA_DEMANDS!Y$3,'BY-Demands'!$J$5:$AK$14,MATCH($E61,'BY-Demands'!$I$5:$I$14,0),FALSE)*HLOOKUP(REG_TRA_DEMANDS!$F61,[1]DEMANDS!$H$2:$CL$25,MATCH($E61,[1]DEMANDS!$F$2:$F$25,0),FALSE)/HLOOKUP(2018,[1]DEMANDS!$H$2:$CL$25,MATCH($E61,[1]DEMANDS!$F$2:$F$25,0),FALSE)</f>
        <v>0.1667864802953738</v>
      </c>
      <c r="Z61" s="15">
        <f>HLOOKUP(REG_TRA_DEMANDS!Z$3,'BY-Demands'!$J$5:$AK$14,MATCH($E61,'BY-Demands'!$I$5:$I$14,0),FALSE)*HLOOKUP(REG_TRA_DEMANDS!$F61,[1]DEMANDS!$H$2:$CL$25,MATCH($E61,[1]DEMANDS!$F$2:$F$25,0),FALSE)/HLOOKUP(2018,[1]DEMANDS!$H$2:$CL$25,MATCH($E61,[1]DEMANDS!$F$2:$F$25,0),FALSE)</f>
        <v>2.071048359122744E-2</v>
      </c>
      <c r="AA61" s="15">
        <f>HLOOKUP(REG_TRA_DEMANDS!AA$3,'BY-Demands'!$J$5:$AK$14,MATCH($E61,'BY-Demands'!$I$5:$I$14,0),FALSE)*HLOOKUP(REG_TRA_DEMANDS!$F61,[1]DEMANDS!$H$2:$CL$25,MATCH($E61,[1]DEMANDS!$F$2:$F$25,0),FALSE)/HLOOKUP(2018,[1]DEMANDS!$H$2:$CL$25,MATCH($E61,[1]DEMANDS!$F$2:$F$25,0),FALSE)</f>
        <v>8.4348492137071338E-2</v>
      </c>
      <c r="AB61" s="15">
        <f>HLOOKUP(REG_TRA_DEMANDS!AB$3,'BY-Demands'!$J$5:$AK$14,MATCH($E61,'BY-Demands'!$I$5:$I$14,0),FALSE)*HLOOKUP(REG_TRA_DEMANDS!$F61,[1]DEMANDS!$H$2:$CL$25,MATCH($E61,[1]DEMANDS!$F$2:$F$25,0),FALSE)/HLOOKUP(2018,[1]DEMANDS!$H$2:$CL$25,MATCH($E61,[1]DEMANDS!$F$2:$F$25,0),FALSE)</f>
        <v>4.1715686334795318E-2</v>
      </c>
      <c r="AC61" s="15">
        <f>HLOOKUP(REG_TRA_DEMANDS!AC$3,'BY-Demands'!$J$5:$AK$14,MATCH($E61,'BY-Demands'!$I$5:$I$14,0),FALSE)*HLOOKUP(REG_TRA_DEMANDS!$F61,[1]DEMANDS!$H$2:$CL$25,MATCH($E61,[1]DEMANDS!$F$2:$F$25,0),FALSE)/HLOOKUP(2018,[1]DEMANDS!$H$2:$CL$25,MATCH($E61,[1]DEMANDS!$F$2:$F$25,0),FALSE)</f>
        <v>4.2356183439991521E-2</v>
      </c>
      <c r="AD61" s="15">
        <f>HLOOKUP(REG_TRA_DEMANDS!AD$3,'BY-Demands'!$J$5:$AK$14,MATCH($E61,'BY-Demands'!$I$5:$I$14,0),FALSE)*HLOOKUP(REG_TRA_DEMANDS!$F61,[1]DEMANDS!$H$2:$CL$25,MATCH($E61,[1]DEMANDS!$F$2:$F$25,0),FALSE)/HLOOKUP(2018,[1]DEMANDS!$H$2:$CL$25,MATCH($E61,[1]DEMANDS!$F$2:$F$25,0),FALSE)</f>
        <v>4.9233609975200932E-2</v>
      </c>
      <c r="AE61" s="15">
        <f>HLOOKUP(REG_TRA_DEMANDS!AE$3,'BY-Demands'!$J$5:$AK$14,MATCH($E61,'BY-Demands'!$I$5:$I$14,0),FALSE)*HLOOKUP(REG_TRA_DEMANDS!$F61,[1]DEMANDS!$H$2:$CL$25,MATCH($E61,[1]DEMANDS!$F$2:$F$25,0),FALSE)/HLOOKUP(2018,[1]DEMANDS!$H$2:$CL$25,MATCH($E61,[1]DEMANDS!$F$2:$F$25,0),FALSE)</f>
        <v>0.10288800723550964</v>
      </c>
      <c r="AF61" s="15">
        <f>HLOOKUP(REG_TRA_DEMANDS!AF$3,'BY-Demands'!$J$5:$AK$14,MATCH($E61,'BY-Demands'!$I$5:$I$14,0),FALSE)*HLOOKUP(REG_TRA_DEMANDS!$F61,[1]DEMANDS!$H$2:$CL$25,MATCH($E61,[1]DEMANDS!$F$2:$F$25,0),FALSE)/HLOOKUP(2018,[1]DEMANDS!$H$2:$CL$25,MATCH($E61,[1]DEMANDS!$F$2:$F$25,0),FALSE)</f>
        <v>3.9674626942051074E-2</v>
      </c>
    </row>
    <row r="62" spans="4:32" x14ac:dyDescent="0.2">
      <c r="D62" s="4" t="s">
        <v>85</v>
      </c>
      <c r="E62" s="4" t="str">
        <f>[1]DEMANDS!$F$22</f>
        <v>TNAV</v>
      </c>
      <c r="F62" s="4">
        <v>2035</v>
      </c>
      <c r="G62" s="15">
        <f>HLOOKUP(REG_TRA_DEMANDS!G$3,'BY-Demands'!$J$5:$AK$14,MATCH($E62,'BY-Demands'!$I$5:$I$14,0),FALSE)*HLOOKUP(REG_TRA_DEMANDS!$F62,[1]DEMANDS!$H$2:$CL$25,MATCH($E62,[1]DEMANDS!$F$2:$F$25,0),FALSE)/HLOOKUP(2018,[1]DEMANDS!$H$2:$CL$25,MATCH($E62,[1]DEMANDS!$F$2:$F$25,0),FALSE)</f>
        <v>3.6800315336518785E-2</v>
      </c>
      <c r="H62" s="15">
        <f>HLOOKUP(REG_TRA_DEMANDS!H$3,'BY-Demands'!$J$5:$AK$14,MATCH($E62,'BY-Demands'!$I$5:$I$14,0),FALSE)*HLOOKUP(REG_TRA_DEMANDS!$F62,[1]DEMANDS!$H$2:$CL$25,MATCH($E62,[1]DEMANDS!$F$2:$F$25,0),FALSE)/HLOOKUP(2018,[1]DEMANDS!$H$2:$CL$25,MATCH($E62,[1]DEMANDS!$F$2:$F$25,0),FALSE)</f>
        <v>0.87092032725877799</v>
      </c>
      <c r="I62" s="15">
        <f>HLOOKUP(REG_TRA_DEMANDS!I$3,'BY-Demands'!$J$5:$AK$14,MATCH($E62,'BY-Demands'!$I$5:$I$14,0),FALSE)*HLOOKUP(REG_TRA_DEMANDS!$F62,[1]DEMANDS!$H$2:$CL$25,MATCH($E62,[1]DEMANDS!$F$2:$F$25,0),FALSE)/HLOOKUP(2018,[1]DEMANDS!$H$2:$CL$25,MATCH($E62,[1]DEMANDS!$F$2:$F$25,0),FALSE)</f>
        <v>0.14382451632889723</v>
      </c>
      <c r="J62" s="15">
        <f>HLOOKUP(REG_TRA_DEMANDS!J$3,'BY-Demands'!$J$5:$AK$14,MATCH($E62,'BY-Demands'!$I$5:$I$14,0),FALSE)*HLOOKUP(REG_TRA_DEMANDS!$F62,[1]DEMANDS!$H$2:$CL$25,MATCH($E62,[1]DEMANDS!$F$2:$F$25,0),FALSE)/HLOOKUP(2018,[1]DEMANDS!$H$2:$CL$25,MATCH($E62,[1]DEMANDS!$F$2:$F$25,0),FALSE)</f>
        <v>6.4142641949579013E-2</v>
      </c>
      <c r="K62" s="15">
        <f>HLOOKUP(REG_TRA_DEMANDS!K$3,'BY-Demands'!$J$5:$AK$14,MATCH($E62,'BY-Demands'!$I$5:$I$14,0),FALSE)*HLOOKUP(REG_TRA_DEMANDS!$F62,[1]DEMANDS!$H$2:$CL$25,MATCH($E62,[1]DEMANDS!$F$2:$F$25,0),FALSE)/HLOOKUP(2018,[1]DEMANDS!$H$2:$CL$25,MATCH($E62,[1]DEMANDS!$F$2:$F$25,0),FALSE)</f>
        <v>5.4747353124027495E-2</v>
      </c>
      <c r="L62" s="15">
        <f>HLOOKUP(REG_TRA_DEMANDS!L$3,'BY-Demands'!$J$5:$AK$14,MATCH($E62,'BY-Demands'!$I$5:$I$14,0),FALSE)*HLOOKUP(REG_TRA_DEMANDS!$F62,[1]DEMANDS!$H$2:$CL$25,MATCH($E62,[1]DEMANDS!$F$2:$F$25,0),FALSE)/HLOOKUP(2018,[1]DEMANDS!$H$2:$CL$25,MATCH($E62,[1]DEMANDS!$F$2:$F$25,0),FALSE)</f>
        <v>2.6419927084056959E-2</v>
      </c>
      <c r="M62" s="15">
        <f>HLOOKUP(REG_TRA_DEMANDS!M$3,'BY-Demands'!$J$5:$AK$14,MATCH($E62,'BY-Demands'!$I$5:$I$14,0),FALSE)*HLOOKUP(REG_TRA_DEMANDS!$F62,[1]DEMANDS!$H$2:$CL$25,MATCH($E62,[1]DEMANDS!$F$2:$F$25,0),FALSE)/HLOOKUP(2018,[1]DEMANDS!$H$2:$CL$25,MATCH($E62,[1]DEMANDS!$F$2:$F$25,0),FALSE)</f>
        <v>8.3309418988124259E-2</v>
      </c>
      <c r="N62" s="15">
        <f>HLOOKUP(REG_TRA_DEMANDS!N$3,'BY-Demands'!$J$5:$AK$14,MATCH($E62,'BY-Demands'!$I$5:$I$14,0),FALSE)*HLOOKUP(REG_TRA_DEMANDS!$F62,[1]DEMANDS!$H$2:$CL$25,MATCH($E62,[1]DEMANDS!$F$2:$F$25,0),FALSE)/HLOOKUP(2018,[1]DEMANDS!$H$2:$CL$25,MATCH($E62,[1]DEMANDS!$F$2:$F$25,0),FALSE)</f>
        <v>0.1260746277049109</v>
      </c>
      <c r="O62" s="15">
        <f>HLOOKUP(REG_TRA_DEMANDS!O$3,'BY-Demands'!$J$5:$AK$14,MATCH($E62,'BY-Demands'!$I$5:$I$14,0),FALSE)*HLOOKUP(REG_TRA_DEMANDS!$F62,[1]DEMANDS!$H$2:$CL$25,MATCH($E62,[1]DEMANDS!$F$2:$F$25,0),FALSE)/HLOOKUP(2018,[1]DEMANDS!$H$2:$CL$25,MATCH($E62,[1]DEMANDS!$F$2:$F$25,0),FALSE)</f>
        <v>5.0393265368340157E-2</v>
      </c>
      <c r="P62" s="15">
        <f>HLOOKUP(REG_TRA_DEMANDS!P$3,'BY-Demands'!$J$5:$AK$14,MATCH($E62,'BY-Demands'!$I$5:$I$14,0),FALSE)*HLOOKUP(REG_TRA_DEMANDS!$F62,[1]DEMANDS!$H$2:$CL$25,MATCH($E62,[1]DEMANDS!$F$2:$F$25,0),FALSE)/HLOOKUP(2018,[1]DEMANDS!$H$2:$CL$25,MATCH($E62,[1]DEMANDS!$F$2:$F$25,0),FALSE)</f>
        <v>5.7380102445422201E-2</v>
      </c>
      <c r="Q62" s="15">
        <f>HLOOKUP(REG_TRA_DEMANDS!Q$3,'BY-Demands'!$J$5:$AK$14,MATCH($E62,'BY-Demands'!$I$5:$I$14,0),FALSE)*HLOOKUP(REG_TRA_DEMANDS!$F62,[1]DEMANDS!$H$2:$CL$25,MATCH($E62,[1]DEMANDS!$F$2:$F$25,0),FALSE)/HLOOKUP(2018,[1]DEMANDS!$H$2:$CL$25,MATCH($E62,[1]DEMANDS!$F$2:$F$25,0),FALSE)</f>
        <v>9.6778908396232072E-2</v>
      </c>
      <c r="R62" s="15">
        <f>HLOOKUP(REG_TRA_DEMANDS!R$3,'BY-Demands'!$J$5:$AK$14,MATCH($E62,'BY-Demands'!$I$5:$I$14,0),FALSE)*HLOOKUP(REG_TRA_DEMANDS!$F62,[1]DEMANDS!$H$2:$CL$25,MATCH($E62,[1]DEMANDS!$F$2:$F$25,0),FALSE)/HLOOKUP(2018,[1]DEMANDS!$H$2:$CL$25,MATCH($E62,[1]DEMANDS!$F$2:$F$25,0),FALSE)</f>
        <v>9.2062195457803822E-2</v>
      </c>
      <c r="S62" s="15">
        <f>HLOOKUP(REG_TRA_DEMANDS!S$3,'BY-Demands'!$J$5:$AK$14,MATCH($E62,'BY-Demands'!$I$5:$I$14,0),FALSE)*HLOOKUP(REG_TRA_DEMANDS!$F62,[1]DEMANDS!$H$2:$CL$25,MATCH($E62,[1]DEMANDS!$F$2:$F$25,0),FALSE)/HLOOKUP(2018,[1]DEMANDS!$H$2:$CL$25,MATCH($E62,[1]DEMANDS!$F$2:$F$25,0),FALSE)</f>
        <v>7.6802203810495934E-2</v>
      </c>
      <c r="T62" s="15">
        <f>HLOOKUP(REG_TRA_DEMANDS!T$3,'BY-Demands'!$J$5:$AK$14,MATCH($E62,'BY-Demands'!$I$5:$I$14,0),FALSE)*HLOOKUP(REG_TRA_DEMANDS!$F62,[1]DEMANDS!$H$2:$CL$25,MATCH($E62,[1]DEMANDS!$F$2:$F$25,0),FALSE)/HLOOKUP(2018,[1]DEMANDS!$H$2:$CL$25,MATCH($E62,[1]DEMANDS!$F$2:$F$25,0),FALSE)</f>
        <v>0.35090482656687438</v>
      </c>
      <c r="U62" s="15">
        <f>HLOOKUP(REG_TRA_DEMANDS!U$3,'BY-Demands'!$J$5:$AK$14,MATCH($E62,'BY-Demands'!$I$5:$I$14,0),FALSE)*HLOOKUP(REG_TRA_DEMANDS!$F62,[1]DEMANDS!$H$2:$CL$25,MATCH($E62,[1]DEMANDS!$F$2:$F$25,0),FALSE)/HLOOKUP(2018,[1]DEMANDS!$H$2:$CL$25,MATCH($E62,[1]DEMANDS!$F$2:$F$25,0),FALSE)</f>
        <v>9.5476431135586098E-2</v>
      </c>
      <c r="V62" s="15">
        <f>HLOOKUP(REG_TRA_DEMANDS!V$3,'BY-Demands'!$J$5:$AK$14,MATCH($E62,'BY-Demands'!$I$5:$I$14,0),FALSE)*HLOOKUP(REG_TRA_DEMANDS!$F62,[1]DEMANDS!$H$2:$CL$25,MATCH($E62,[1]DEMANDS!$F$2:$F$25,0),FALSE)/HLOOKUP(2018,[1]DEMANDS!$H$2:$CL$25,MATCH($E62,[1]DEMANDS!$F$2:$F$25,0),FALSE)</f>
        <v>0.12598090105340046</v>
      </c>
      <c r="W62" s="15">
        <f>HLOOKUP(REG_TRA_DEMANDS!W$3,'BY-Demands'!$J$5:$AK$14,MATCH($E62,'BY-Demands'!$I$5:$I$14,0),FALSE)*HLOOKUP(REG_TRA_DEMANDS!$F62,[1]DEMANDS!$H$2:$CL$25,MATCH($E62,[1]DEMANDS!$F$2:$F$25,0),FALSE)/HLOOKUP(2018,[1]DEMANDS!$H$2:$CL$25,MATCH($E62,[1]DEMANDS!$F$2:$F$25,0),FALSE)</f>
        <v>0.10313357536864262</v>
      </c>
      <c r="X62" s="15">
        <f>HLOOKUP(REG_TRA_DEMANDS!X$3,'BY-Demands'!$J$5:$AK$14,MATCH($E62,'BY-Demands'!$I$5:$I$14,0),FALSE)*HLOOKUP(REG_TRA_DEMANDS!$F62,[1]DEMANDS!$H$2:$CL$25,MATCH($E62,[1]DEMANDS!$F$2:$F$25,0),FALSE)/HLOOKUP(2018,[1]DEMANDS!$H$2:$CL$25,MATCH($E62,[1]DEMANDS!$F$2:$F$25,0),FALSE)</f>
        <v>7.5095085971604872E-2</v>
      </c>
      <c r="Y62" s="15">
        <f>HLOOKUP(REG_TRA_DEMANDS!Y$3,'BY-Demands'!$J$5:$AK$14,MATCH($E62,'BY-Demands'!$I$5:$I$14,0),FALSE)*HLOOKUP(REG_TRA_DEMANDS!$F62,[1]DEMANDS!$H$2:$CL$25,MATCH($E62,[1]DEMANDS!$F$2:$F$25,0),FALSE)/HLOOKUP(2018,[1]DEMANDS!$H$2:$CL$25,MATCH($E62,[1]DEMANDS!$F$2:$F$25,0),FALSE)</f>
        <v>0.16680629127926941</v>
      </c>
      <c r="Z62" s="15">
        <f>HLOOKUP(REG_TRA_DEMANDS!Z$3,'BY-Demands'!$J$5:$AK$14,MATCH($E62,'BY-Demands'!$I$5:$I$14,0),FALSE)*HLOOKUP(REG_TRA_DEMANDS!$F62,[1]DEMANDS!$H$2:$CL$25,MATCH($E62,[1]DEMANDS!$F$2:$F$25,0),FALSE)/HLOOKUP(2018,[1]DEMANDS!$H$2:$CL$25,MATCH($E62,[1]DEMANDS!$F$2:$F$25,0),FALSE)</f>
        <v>2.0712943593118299E-2</v>
      </c>
      <c r="AA62" s="15">
        <f>HLOOKUP(REG_TRA_DEMANDS!AA$3,'BY-Demands'!$J$5:$AK$14,MATCH($E62,'BY-Demands'!$I$5:$I$14,0),FALSE)*HLOOKUP(REG_TRA_DEMANDS!$F62,[1]DEMANDS!$H$2:$CL$25,MATCH($E62,[1]DEMANDS!$F$2:$F$25,0),FALSE)/HLOOKUP(2018,[1]DEMANDS!$H$2:$CL$25,MATCH($E62,[1]DEMANDS!$F$2:$F$25,0),FALSE)</f>
        <v>8.4358511094341643E-2</v>
      </c>
      <c r="AB62" s="15">
        <f>HLOOKUP(REG_TRA_DEMANDS!AB$3,'BY-Demands'!$J$5:$AK$14,MATCH($E62,'BY-Demands'!$I$5:$I$14,0),FALSE)*HLOOKUP(REG_TRA_DEMANDS!$F62,[1]DEMANDS!$H$2:$CL$25,MATCH($E62,[1]DEMANDS!$F$2:$F$25,0),FALSE)/HLOOKUP(2018,[1]DEMANDS!$H$2:$CL$25,MATCH($E62,[1]DEMANDS!$F$2:$F$25,0),FALSE)</f>
        <v>4.1720641345469496E-2</v>
      </c>
      <c r="AC62" s="15">
        <f>HLOOKUP(REG_TRA_DEMANDS!AC$3,'BY-Demands'!$J$5:$AK$14,MATCH($E62,'BY-Demands'!$I$5:$I$14,0),FALSE)*HLOOKUP(REG_TRA_DEMANDS!$F62,[1]DEMANDS!$H$2:$CL$25,MATCH($E62,[1]DEMANDS!$F$2:$F$25,0),FALSE)/HLOOKUP(2018,[1]DEMANDS!$H$2:$CL$25,MATCH($E62,[1]DEMANDS!$F$2:$F$25,0),FALSE)</f>
        <v>4.2361214529241208E-2</v>
      </c>
      <c r="AD62" s="15">
        <f>HLOOKUP(REG_TRA_DEMANDS!AD$3,'BY-Demands'!$J$5:$AK$14,MATCH($E62,'BY-Demands'!$I$5:$I$14,0),FALSE)*HLOOKUP(REG_TRA_DEMANDS!$F62,[1]DEMANDS!$H$2:$CL$25,MATCH($E62,[1]DEMANDS!$F$2:$F$25,0),FALSE)/HLOOKUP(2018,[1]DEMANDS!$H$2:$CL$25,MATCH($E62,[1]DEMANDS!$F$2:$F$25,0),FALSE)</f>
        <v>4.9239457968711042E-2</v>
      </c>
      <c r="AE62" s="15">
        <f>HLOOKUP(REG_TRA_DEMANDS!AE$3,'BY-Demands'!$J$5:$AK$14,MATCH($E62,'BY-Demands'!$I$5:$I$14,0),FALSE)*HLOOKUP(REG_TRA_DEMANDS!$F62,[1]DEMANDS!$H$2:$CL$25,MATCH($E62,[1]DEMANDS!$F$2:$F$25,0),FALSE)/HLOOKUP(2018,[1]DEMANDS!$H$2:$CL$25,MATCH($E62,[1]DEMANDS!$F$2:$F$25,0),FALSE)</f>
        <v>0.10290022832591687</v>
      </c>
      <c r="AF62" s="15">
        <f>HLOOKUP(REG_TRA_DEMANDS!AF$3,'BY-Demands'!$J$5:$AK$14,MATCH($E62,'BY-Demands'!$I$5:$I$14,0),FALSE)*HLOOKUP(REG_TRA_DEMANDS!$F62,[1]DEMANDS!$H$2:$CL$25,MATCH($E62,[1]DEMANDS!$F$2:$F$25,0),FALSE)/HLOOKUP(2018,[1]DEMANDS!$H$2:$CL$25,MATCH($E62,[1]DEMANDS!$F$2:$F$25,0),FALSE)</f>
        <v>3.9679339514641018E-2</v>
      </c>
    </row>
    <row r="63" spans="4:32" x14ac:dyDescent="0.2">
      <c r="D63" s="4" t="s">
        <v>85</v>
      </c>
      <c r="E63" s="4" t="str">
        <f>[1]DEMANDS!$F$22</f>
        <v>TNAV</v>
      </c>
      <c r="F63" s="4">
        <v>2040</v>
      </c>
      <c r="G63" s="15">
        <f>HLOOKUP(REG_TRA_DEMANDS!G$3,'BY-Demands'!$J$5:$AK$14,MATCH($E63,'BY-Demands'!$I$5:$I$14,0),FALSE)*HLOOKUP(REG_TRA_DEMANDS!$F63,[1]DEMANDS!$H$2:$CL$25,MATCH($E63,[1]DEMANDS!$F$2:$F$25,0),FALSE)/HLOOKUP(2018,[1]DEMANDS!$H$2:$CL$25,MATCH($E63,[1]DEMANDS!$F$2:$F$25,0),FALSE)</f>
        <v>3.6801232383767285E-2</v>
      </c>
      <c r="H63" s="15">
        <f>HLOOKUP(REG_TRA_DEMANDS!H$3,'BY-Demands'!$J$5:$AK$14,MATCH($E63,'BY-Demands'!$I$5:$I$14,0),FALSE)*HLOOKUP(REG_TRA_DEMANDS!$F63,[1]DEMANDS!$H$2:$CL$25,MATCH($E63,[1]DEMANDS!$F$2:$F$25,0),FALSE)/HLOOKUP(2018,[1]DEMANDS!$H$2:$CL$25,MATCH($E63,[1]DEMANDS!$F$2:$F$25,0),FALSE)</f>
        <v>0.87094203020024663</v>
      </c>
      <c r="I63" s="15">
        <f>HLOOKUP(REG_TRA_DEMANDS!I$3,'BY-Demands'!$J$5:$AK$14,MATCH($E63,'BY-Demands'!$I$5:$I$14,0),FALSE)*HLOOKUP(REG_TRA_DEMANDS!$F63,[1]DEMANDS!$H$2:$CL$25,MATCH($E63,[1]DEMANDS!$F$2:$F$25,0),FALSE)/HLOOKUP(2018,[1]DEMANDS!$H$2:$CL$25,MATCH($E63,[1]DEMANDS!$F$2:$F$25,0),FALSE)</f>
        <v>0.1438281003709295</v>
      </c>
      <c r="J63" s="15">
        <f>HLOOKUP(REG_TRA_DEMANDS!J$3,'BY-Demands'!$J$5:$AK$14,MATCH($E63,'BY-Demands'!$I$5:$I$14,0),FALSE)*HLOOKUP(REG_TRA_DEMANDS!$F63,[1]DEMANDS!$H$2:$CL$25,MATCH($E63,[1]DEMANDS!$F$2:$F$25,0),FALSE)/HLOOKUP(2018,[1]DEMANDS!$H$2:$CL$25,MATCH($E63,[1]DEMANDS!$F$2:$F$25,0),FALSE)</f>
        <v>6.4144240355265864E-2</v>
      </c>
      <c r="K63" s="15">
        <f>HLOOKUP(REG_TRA_DEMANDS!K$3,'BY-Demands'!$J$5:$AK$14,MATCH($E63,'BY-Demands'!$I$5:$I$14,0),FALSE)*HLOOKUP(REG_TRA_DEMANDS!$F63,[1]DEMANDS!$H$2:$CL$25,MATCH($E63,[1]DEMANDS!$F$2:$F$25,0),FALSE)/HLOOKUP(2018,[1]DEMANDS!$H$2:$CL$25,MATCH($E63,[1]DEMANDS!$F$2:$F$25,0),FALSE)</f>
        <v>5.4748717403357336E-2</v>
      </c>
      <c r="L63" s="15">
        <f>HLOOKUP(REG_TRA_DEMANDS!L$3,'BY-Demands'!$J$5:$AK$14,MATCH($E63,'BY-Demands'!$I$5:$I$14,0),FALSE)*HLOOKUP(REG_TRA_DEMANDS!$F63,[1]DEMANDS!$H$2:$CL$25,MATCH($E63,[1]DEMANDS!$F$2:$F$25,0),FALSE)/HLOOKUP(2018,[1]DEMANDS!$H$2:$CL$25,MATCH($E63,[1]DEMANDS!$F$2:$F$25,0),FALSE)</f>
        <v>2.642058545671536E-2</v>
      </c>
      <c r="M63" s="15">
        <f>HLOOKUP(REG_TRA_DEMANDS!M$3,'BY-Demands'!$J$5:$AK$14,MATCH($E63,'BY-Demands'!$I$5:$I$14,0),FALSE)*HLOOKUP(REG_TRA_DEMANDS!$F63,[1]DEMANDS!$H$2:$CL$25,MATCH($E63,[1]DEMANDS!$F$2:$F$25,0),FALSE)/HLOOKUP(2018,[1]DEMANDS!$H$2:$CL$25,MATCH($E63,[1]DEMANDS!$F$2:$F$25,0),FALSE)</f>
        <v>8.3311495021244047E-2</v>
      </c>
      <c r="N63" s="15">
        <f>HLOOKUP(REG_TRA_DEMANDS!N$3,'BY-Demands'!$J$5:$AK$14,MATCH($E63,'BY-Demands'!$I$5:$I$14,0),FALSE)*HLOOKUP(REG_TRA_DEMANDS!$F63,[1]DEMANDS!$H$2:$CL$25,MATCH($E63,[1]DEMANDS!$F$2:$F$25,0),FALSE)/HLOOKUP(2018,[1]DEMANDS!$H$2:$CL$25,MATCH($E63,[1]DEMANDS!$F$2:$F$25,0),FALSE)</f>
        <v>0.12607776942773</v>
      </c>
      <c r="O63" s="15">
        <f>HLOOKUP(REG_TRA_DEMANDS!O$3,'BY-Demands'!$J$5:$AK$14,MATCH($E63,'BY-Demands'!$I$5:$I$14,0),FALSE)*HLOOKUP(REG_TRA_DEMANDS!$F63,[1]DEMANDS!$H$2:$CL$25,MATCH($E63,[1]DEMANDS!$F$2:$F$25,0),FALSE)/HLOOKUP(2018,[1]DEMANDS!$H$2:$CL$25,MATCH($E63,[1]DEMANDS!$F$2:$F$25,0),FALSE)</f>
        <v>5.0394521145768326E-2</v>
      </c>
      <c r="P63" s="15">
        <f>HLOOKUP(REG_TRA_DEMANDS!P$3,'BY-Demands'!$J$5:$AK$14,MATCH($E63,'BY-Demands'!$I$5:$I$14,0),FALSE)*HLOOKUP(REG_TRA_DEMANDS!$F63,[1]DEMANDS!$H$2:$CL$25,MATCH($E63,[1]DEMANDS!$F$2:$F$25,0),FALSE)/HLOOKUP(2018,[1]DEMANDS!$H$2:$CL$25,MATCH($E63,[1]DEMANDS!$F$2:$F$25,0),FALSE)</f>
        <v>5.7381532331676852E-2</v>
      </c>
      <c r="Q63" s="15">
        <f>HLOOKUP(REG_TRA_DEMANDS!Q$3,'BY-Demands'!$J$5:$AK$14,MATCH($E63,'BY-Demands'!$I$5:$I$14,0),FALSE)*HLOOKUP(REG_TRA_DEMANDS!$F63,[1]DEMANDS!$H$2:$CL$25,MATCH($E63,[1]DEMANDS!$F$2:$F$25,0),FALSE)/HLOOKUP(2018,[1]DEMANDS!$H$2:$CL$25,MATCH($E63,[1]DEMANDS!$F$2:$F$25,0),FALSE)</f>
        <v>9.6781320082948499E-2</v>
      </c>
      <c r="R63" s="15">
        <f>HLOOKUP(REG_TRA_DEMANDS!R$3,'BY-Demands'!$J$5:$AK$14,MATCH($E63,'BY-Demands'!$I$5:$I$14,0),FALSE)*HLOOKUP(REG_TRA_DEMANDS!$F63,[1]DEMANDS!$H$2:$CL$25,MATCH($E63,[1]DEMANDS!$F$2:$F$25,0),FALSE)/HLOOKUP(2018,[1]DEMANDS!$H$2:$CL$25,MATCH($E63,[1]DEMANDS!$F$2:$F$25,0),FALSE)</f>
        <v>9.2064489606162703E-2</v>
      </c>
      <c r="S63" s="15">
        <f>HLOOKUP(REG_TRA_DEMANDS!S$3,'BY-Demands'!$J$5:$AK$14,MATCH($E63,'BY-Demands'!$I$5:$I$14,0),FALSE)*HLOOKUP(REG_TRA_DEMANDS!$F63,[1]DEMANDS!$H$2:$CL$25,MATCH($E63,[1]DEMANDS!$F$2:$F$25,0),FALSE)/HLOOKUP(2018,[1]DEMANDS!$H$2:$CL$25,MATCH($E63,[1]DEMANDS!$F$2:$F$25,0),FALSE)</f>
        <v>7.6804117686750495E-2</v>
      </c>
      <c r="T63" s="15">
        <f>HLOOKUP(REG_TRA_DEMANDS!T$3,'BY-Demands'!$J$5:$AK$14,MATCH($E63,'BY-Demands'!$I$5:$I$14,0),FALSE)*HLOOKUP(REG_TRA_DEMANDS!$F63,[1]DEMANDS!$H$2:$CL$25,MATCH($E63,[1]DEMANDS!$F$2:$F$25,0),FALSE)/HLOOKUP(2018,[1]DEMANDS!$H$2:$CL$25,MATCH($E63,[1]DEMANDS!$F$2:$F$25,0),FALSE)</f>
        <v>0.35091357095677284</v>
      </c>
      <c r="U63" s="15">
        <f>HLOOKUP(REG_TRA_DEMANDS!U$3,'BY-Demands'!$J$5:$AK$14,MATCH($E63,'BY-Demands'!$I$5:$I$14,0),FALSE)*HLOOKUP(REG_TRA_DEMANDS!$F63,[1]DEMANDS!$H$2:$CL$25,MATCH($E63,[1]DEMANDS!$F$2:$F$25,0),FALSE)/HLOOKUP(2018,[1]DEMANDS!$H$2:$CL$25,MATCH($E63,[1]DEMANDS!$F$2:$F$25,0),FALSE)</f>
        <v>9.5478810365157082E-2</v>
      </c>
      <c r="V63" s="15">
        <f>HLOOKUP(REG_TRA_DEMANDS!V$3,'BY-Demands'!$J$5:$AK$14,MATCH($E63,'BY-Demands'!$I$5:$I$14,0),FALSE)*HLOOKUP(REG_TRA_DEMANDS!$F63,[1]DEMANDS!$H$2:$CL$25,MATCH($E63,[1]DEMANDS!$F$2:$F$25,0),FALSE)/HLOOKUP(2018,[1]DEMANDS!$H$2:$CL$25,MATCH($E63,[1]DEMANDS!$F$2:$F$25,0),FALSE)</f>
        <v>0.12598404044059369</v>
      </c>
      <c r="W63" s="15">
        <f>HLOOKUP(REG_TRA_DEMANDS!W$3,'BY-Demands'!$J$5:$AK$14,MATCH($E63,'BY-Demands'!$I$5:$I$14,0),FALSE)*HLOOKUP(REG_TRA_DEMANDS!$F63,[1]DEMANDS!$H$2:$CL$25,MATCH($E63,[1]DEMANDS!$F$2:$F$25,0),FALSE)/HLOOKUP(2018,[1]DEMANDS!$H$2:$CL$25,MATCH($E63,[1]DEMANDS!$F$2:$F$25,0),FALSE)</f>
        <v>0.10313614541079186</v>
      </c>
      <c r="X63" s="15">
        <f>HLOOKUP(REG_TRA_DEMANDS!X$3,'BY-Demands'!$J$5:$AK$14,MATCH($E63,'BY-Demands'!$I$5:$I$14,0),FALSE)*HLOOKUP(REG_TRA_DEMANDS!$F63,[1]DEMANDS!$H$2:$CL$25,MATCH($E63,[1]DEMANDS!$F$2:$F$25,0),FALSE)/HLOOKUP(2018,[1]DEMANDS!$H$2:$CL$25,MATCH($E63,[1]DEMANDS!$F$2:$F$25,0),FALSE)</f>
        <v>7.5096957307253395E-2</v>
      </c>
      <c r="Y63" s="15">
        <f>HLOOKUP(REG_TRA_DEMANDS!Y$3,'BY-Demands'!$J$5:$AK$14,MATCH($E63,'BY-Demands'!$I$5:$I$14,0),FALSE)*HLOOKUP(REG_TRA_DEMANDS!$F63,[1]DEMANDS!$H$2:$CL$25,MATCH($E63,[1]DEMANDS!$F$2:$F$25,0),FALSE)/HLOOKUP(2018,[1]DEMANDS!$H$2:$CL$25,MATCH($E63,[1]DEMANDS!$F$2:$F$25,0),FALSE)</f>
        <v>0.1668104480167607</v>
      </c>
      <c r="Z63" s="15">
        <f>HLOOKUP(REG_TRA_DEMANDS!Z$3,'BY-Demands'!$J$5:$AK$14,MATCH($E63,'BY-Demands'!$I$5:$I$14,0),FALSE)*HLOOKUP(REG_TRA_DEMANDS!$F63,[1]DEMANDS!$H$2:$CL$25,MATCH($E63,[1]DEMANDS!$F$2:$F$25,0),FALSE)/HLOOKUP(2018,[1]DEMANDS!$H$2:$CL$25,MATCH($E63,[1]DEMANDS!$F$2:$F$25,0),FALSE)</f>
        <v>2.0713459750323928E-2</v>
      </c>
      <c r="AA63" s="15">
        <f>HLOOKUP(REG_TRA_DEMANDS!AA$3,'BY-Demands'!$J$5:$AK$14,MATCH($E63,'BY-Demands'!$I$5:$I$14,0),FALSE)*HLOOKUP(REG_TRA_DEMANDS!$F63,[1]DEMANDS!$H$2:$CL$25,MATCH($E63,[1]DEMANDS!$F$2:$F$25,0),FALSE)/HLOOKUP(2018,[1]DEMANDS!$H$2:$CL$25,MATCH($E63,[1]DEMANDS!$F$2:$F$25,0),FALSE)</f>
        <v>8.4360613270363219E-2</v>
      </c>
      <c r="AB63" s="15">
        <f>HLOOKUP(REG_TRA_DEMANDS!AB$3,'BY-Demands'!$J$5:$AK$14,MATCH($E63,'BY-Demands'!$I$5:$I$14,0),FALSE)*HLOOKUP(REG_TRA_DEMANDS!$F63,[1]DEMANDS!$H$2:$CL$25,MATCH($E63,[1]DEMANDS!$F$2:$F$25,0),FALSE)/HLOOKUP(2018,[1]DEMANDS!$H$2:$CL$25,MATCH($E63,[1]DEMANDS!$F$2:$F$25,0),FALSE)</f>
        <v>4.1721681005021376E-2</v>
      </c>
      <c r="AC63" s="15">
        <f>HLOOKUP(REG_TRA_DEMANDS!AC$3,'BY-Demands'!$J$5:$AK$14,MATCH($E63,'BY-Demands'!$I$5:$I$14,0),FALSE)*HLOOKUP(REG_TRA_DEMANDS!$F63,[1]DEMANDS!$H$2:$CL$25,MATCH($E63,[1]DEMANDS!$F$2:$F$25,0),FALSE)/HLOOKUP(2018,[1]DEMANDS!$H$2:$CL$25,MATCH($E63,[1]DEMANDS!$F$2:$F$25,0),FALSE)</f>
        <v>4.2362270151587708E-2</v>
      </c>
      <c r="AD63" s="15">
        <f>HLOOKUP(REG_TRA_DEMANDS!AD$3,'BY-Demands'!$J$5:$AK$14,MATCH($E63,'BY-Demands'!$I$5:$I$14,0),FALSE)*HLOOKUP(REG_TRA_DEMANDS!$F63,[1]DEMANDS!$H$2:$CL$25,MATCH($E63,[1]DEMANDS!$F$2:$F$25,0),FALSE)/HLOOKUP(2018,[1]DEMANDS!$H$2:$CL$25,MATCH($E63,[1]DEMANDS!$F$2:$F$25,0),FALSE)</f>
        <v>4.9240684993779579E-2</v>
      </c>
      <c r="AE63" s="15">
        <f>HLOOKUP(REG_TRA_DEMANDS!AE$3,'BY-Demands'!$J$5:$AK$14,MATCH($E63,'BY-Demands'!$I$5:$I$14,0),FALSE)*HLOOKUP(REG_TRA_DEMANDS!$F63,[1]DEMANDS!$H$2:$CL$25,MATCH($E63,[1]DEMANDS!$F$2:$F$25,0),FALSE)/HLOOKUP(2018,[1]DEMANDS!$H$2:$CL$25,MATCH($E63,[1]DEMANDS!$F$2:$F$25,0),FALSE)</f>
        <v>0.10290279255316313</v>
      </c>
      <c r="AF63" s="15">
        <f>HLOOKUP(REG_TRA_DEMANDS!AF$3,'BY-Demands'!$J$5:$AK$14,MATCH($E63,'BY-Demands'!$I$5:$I$14,0),FALSE)*HLOOKUP(REG_TRA_DEMANDS!$F63,[1]DEMANDS!$H$2:$CL$25,MATCH($E63,[1]DEMANDS!$F$2:$F$25,0),FALSE)/HLOOKUP(2018,[1]DEMANDS!$H$2:$CL$25,MATCH($E63,[1]DEMANDS!$F$2:$F$25,0),FALSE)</f>
        <v>3.9680328305872613E-2</v>
      </c>
    </row>
    <row r="64" spans="4:32" x14ac:dyDescent="0.2">
      <c r="D64" s="4" t="s">
        <v>85</v>
      </c>
      <c r="E64" s="4" t="str">
        <f>[1]DEMANDS!$F$22</f>
        <v>TNAV</v>
      </c>
      <c r="F64" s="4">
        <v>2045</v>
      </c>
      <c r="G64" s="15">
        <f>HLOOKUP(REG_TRA_DEMANDS!G$3,'BY-Demands'!$J$5:$AK$14,MATCH($E64,'BY-Demands'!$I$5:$I$14,0),FALSE)*HLOOKUP(REG_TRA_DEMANDS!$F64,[1]DEMANDS!$H$2:$CL$25,MATCH($E64,[1]DEMANDS!$F$2:$F$25,0),FALSE)/HLOOKUP(2018,[1]DEMANDS!$H$2:$CL$25,MATCH($E64,[1]DEMANDS!$F$2:$F$25,0),FALSE)</f>
        <v>3.6801424764864192E-2</v>
      </c>
      <c r="H64" s="15">
        <f>HLOOKUP(REG_TRA_DEMANDS!H$3,'BY-Demands'!$J$5:$AK$14,MATCH($E64,'BY-Demands'!$I$5:$I$14,0),FALSE)*HLOOKUP(REG_TRA_DEMANDS!$F64,[1]DEMANDS!$H$2:$CL$25,MATCH($E64,[1]DEMANDS!$F$2:$F$25,0),FALSE)/HLOOKUP(2018,[1]DEMANDS!$H$2:$CL$25,MATCH($E64,[1]DEMANDS!$F$2:$F$25,0),FALSE)</f>
        <v>0.87094658311253403</v>
      </c>
      <c r="I64" s="15">
        <f>HLOOKUP(REG_TRA_DEMANDS!I$3,'BY-Demands'!$J$5:$AK$14,MATCH($E64,'BY-Demands'!$I$5:$I$14,0),FALSE)*HLOOKUP(REG_TRA_DEMANDS!$F64,[1]DEMANDS!$H$2:$CL$25,MATCH($E64,[1]DEMANDS!$F$2:$F$25,0),FALSE)/HLOOKUP(2018,[1]DEMANDS!$H$2:$CL$25,MATCH($E64,[1]DEMANDS!$F$2:$F$25,0),FALSE)</f>
        <v>0.14382885224269906</v>
      </c>
      <c r="J64" s="15">
        <f>HLOOKUP(REG_TRA_DEMANDS!J$3,'BY-Demands'!$J$5:$AK$14,MATCH($E64,'BY-Demands'!$I$5:$I$14,0),FALSE)*HLOOKUP(REG_TRA_DEMANDS!$F64,[1]DEMANDS!$H$2:$CL$25,MATCH($E64,[1]DEMANDS!$F$2:$F$25,0),FALSE)/HLOOKUP(2018,[1]DEMANDS!$H$2:$CL$25,MATCH($E64,[1]DEMANDS!$F$2:$F$25,0),FALSE)</f>
        <v>6.4144575673909299E-2</v>
      </c>
      <c r="K64" s="15">
        <f>HLOOKUP(REG_TRA_DEMANDS!K$3,'BY-Demands'!$J$5:$AK$14,MATCH($E64,'BY-Demands'!$I$5:$I$14,0),FALSE)*HLOOKUP(REG_TRA_DEMANDS!$F64,[1]DEMANDS!$H$2:$CL$25,MATCH($E64,[1]DEMANDS!$F$2:$F$25,0),FALSE)/HLOOKUP(2018,[1]DEMANDS!$H$2:$CL$25,MATCH($E64,[1]DEMANDS!$F$2:$F$25,0),FALSE)</f>
        <v>5.4749003606226795E-2</v>
      </c>
      <c r="L64" s="15">
        <f>HLOOKUP(REG_TRA_DEMANDS!L$3,'BY-Demands'!$J$5:$AK$14,MATCH($E64,'BY-Demands'!$I$5:$I$14,0),FALSE)*HLOOKUP(REG_TRA_DEMANDS!$F64,[1]DEMANDS!$H$2:$CL$25,MATCH($E64,[1]DEMANDS!$F$2:$F$25,0),FALSE)/HLOOKUP(2018,[1]DEMANDS!$H$2:$CL$25,MATCH($E64,[1]DEMANDS!$F$2:$F$25,0),FALSE)</f>
        <v>2.6420723572231658E-2</v>
      </c>
      <c r="M64" s="15">
        <f>HLOOKUP(REG_TRA_DEMANDS!M$3,'BY-Demands'!$J$5:$AK$14,MATCH($E64,'BY-Demands'!$I$5:$I$14,0),FALSE)*HLOOKUP(REG_TRA_DEMANDS!$F64,[1]DEMANDS!$H$2:$CL$25,MATCH($E64,[1]DEMANDS!$F$2:$F$25,0),FALSE)/HLOOKUP(2018,[1]DEMANDS!$H$2:$CL$25,MATCH($E64,[1]DEMANDS!$F$2:$F$25,0),FALSE)</f>
        <v>8.3311930538093867E-2</v>
      </c>
      <c r="N64" s="15">
        <f>HLOOKUP(REG_TRA_DEMANDS!N$3,'BY-Demands'!$J$5:$AK$14,MATCH($E64,'BY-Demands'!$I$5:$I$14,0),FALSE)*HLOOKUP(REG_TRA_DEMANDS!$F64,[1]DEMANDS!$H$2:$CL$25,MATCH($E64,[1]DEMANDS!$F$2:$F$25,0),FALSE)/HLOOKUP(2018,[1]DEMANDS!$H$2:$CL$25,MATCH($E64,[1]DEMANDS!$F$2:$F$25,0),FALSE)</f>
        <v>0.12607842850836415</v>
      </c>
      <c r="O64" s="15">
        <f>HLOOKUP(REG_TRA_DEMANDS!O$3,'BY-Demands'!$J$5:$AK$14,MATCH($E64,'BY-Demands'!$I$5:$I$14,0),FALSE)*HLOOKUP(REG_TRA_DEMANDS!$F64,[1]DEMANDS!$H$2:$CL$25,MATCH($E64,[1]DEMANDS!$F$2:$F$25,0),FALSE)/HLOOKUP(2018,[1]DEMANDS!$H$2:$CL$25,MATCH($E64,[1]DEMANDS!$F$2:$F$25,0),FALSE)</f>
        <v>5.0394784586762768E-2</v>
      </c>
      <c r="P64" s="15">
        <f>HLOOKUP(REG_TRA_DEMANDS!P$3,'BY-Demands'!$J$5:$AK$14,MATCH($E64,'BY-Demands'!$I$5:$I$14,0),FALSE)*HLOOKUP(REG_TRA_DEMANDS!$F64,[1]DEMANDS!$H$2:$CL$25,MATCH($E64,[1]DEMANDS!$F$2:$F$25,0),FALSE)/HLOOKUP(2018,[1]DEMANDS!$H$2:$CL$25,MATCH($E64,[1]DEMANDS!$F$2:$F$25,0),FALSE)</f>
        <v>5.7381832297776263E-2</v>
      </c>
      <c r="Q64" s="15">
        <f>HLOOKUP(REG_TRA_DEMANDS!Q$3,'BY-Demands'!$J$5:$AK$14,MATCH($E64,'BY-Demands'!$I$5:$I$14,0),FALSE)*HLOOKUP(REG_TRA_DEMANDS!$F64,[1]DEMANDS!$H$2:$CL$25,MATCH($E64,[1]DEMANDS!$F$2:$F$25,0),FALSE)/HLOOKUP(2018,[1]DEMANDS!$H$2:$CL$25,MATCH($E64,[1]DEMANDS!$F$2:$F$25,0),FALSE)</f>
        <v>9.6781826014280453E-2</v>
      </c>
      <c r="R64" s="15">
        <f>HLOOKUP(REG_TRA_DEMANDS!R$3,'BY-Demands'!$J$5:$AK$14,MATCH($E64,'BY-Demands'!$I$5:$I$14,0),FALSE)*HLOOKUP(REG_TRA_DEMANDS!$F64,[1]DEMANDS!$H$2:$CL$25,MATCH($E64,[1]DEMANDS!$F$2:$F$25,0),FALSE)/HLOOKUP(2018,[1]DEMANDS!$H$2:$CL$25,MATCH($E64,[1]DEMANDS!$F$2:$F$25,0),FALSE)</f>
        <v>9.2064970879923089E-2</v>
      </c>
      <c r="S64" s="15">
        <f>HLOOKUP(REG_TRA_DEMANDS!S$3,'BY-Demands'!$J$5:$AK$14,MATCH($E64,'BY-Demands'!$I$5:$I$14,0),FALSE)*HLOOKUP(REG_TRA_DEMANDS!$F64,[1]DEMANDS!$H$2:$CL$25,MATCH($E64,[1]DEMANDS!$F$2:$F$25,0),FALSE)/HLOOKUP(2018,[1]DEMANDS!$H$2:$CL$25,MATCH($E64,[1]DEMANDS!$F$2:$F$25,0),FALSE)</f>
        <v>7.6804519185815892E-2</v>
      </c>
      <c r="T64" s="15">
        <f>HLOOKUP(REG_TRA_DEMANDS!T$3,'BY-Demands'!$J$5:$AK$14,MATCH($E64,'BY-Demands'!$I$5:$I$14,0),FALSE)*HLOOKUP(REG_TRA_DEMANDS!$F64,[1]DEMANDS!$H$2:$CL$25,MATCH($E64,[1]DEMANDS!$F$2:$F$25,0),FALSE)/HLOOKUP(2018,[1]DEMANDS!$H$2:$CL$25,MATCH($E64,[1]DEMANDS!$F$2:$F$25,0),FALSE)</f>
        <v>0.35091540538277777</v>
      </c>
      <c r="U64" s="15">
        <f>HLOOKUP(REG_TRA_DEMANDS!U$3,'BY-Demands'!$J$5:$AK$14,MATCH($E64,'BY-Demands'!$I$5:$I$14,0),FALSE)*HLOOKUP(REG_TRA_DEMANDS!$F64,[1]DEMANDS!$H$2:$CL$25,MATCH($E64,[1]DEMANDS!$F$2:$F$25,0),FALSE)/HLOOKUP(2018,[1]DEMANDS!$H$2:$CL$25,MATCH($E64,[1]DEMANDS!$F$2:$F$25,0),FALSE)</f>
        <v>9.5479309487525518E-2</v>
      </c>
      <c r="V64" s="15">
        <f>HLOOKUP(REG_TRA_DEMANDS!V$3,'BY-Demands'!$J$5:$AK$14,MATCH($E64,'BY-Demands'!$I$5:$I$14,0),FALSE)*HLOOKUP(REG_TRA_DEMANDS!$F64,[1]DEMANDS!$H$2:$CL$25,MATCH($E64,[1]DEMANDS!$F$2:$F$25,0),FALSE)/HLOOKUP(2018,[1]DEMANDS!$H$2:$CL$25,MATCH($E64,[1]DEMANDS!$F$2:$F$25,0),FALSE)</f>
        <v>0.12598469903125281</v>
      </c>
      <c r="W64" s="15">
        <f>HLOOKUP(REG_TRA_DEMANDS!W$3,'BY-Demands'!$J$5:$AK$14,MATCH($E64,'BY-Demands'!$I$5:$I$14,0),FALSE)*HLOOKUP(REG_TRA_DEMANDS!$F64,[1]DEMANDS!$H$2:$CL$25,MATCH($E64,[1]DEMANDS!$F$2:$F$25,0),FALSE)/HLOOKUP(2018,[1]DEMANDS!$H$2:$CL$25,MATCH($E64,[1]DEMANDS!$F$2:$F$25,0),FALSE)</f>
        <v>0.10313668456243159</v>
      </c>
      <c r="X64" s="15">
        <f>HLOOKUP(REG_TRA_DEMANDS!X$3,'BY-Demands'!$J$5:$AK$14,MATCH($E64,'BY-Demands'!$I$5:$I$14,0),FALSE)*HLOOKUP(REG_TRA_DEMANDS!$F64,[1]DEMANDS!$H$2:$CL$25,MATCH($E64,[1]DEMANDS!$F$2:$F$25,0),FALSE)/HLOOKUP(2018,[1]DEMANDS!$H$2:$CL$25,MATCH($E64,[1]DEMANDS!$F$2:$F$25,0),FALSE)</f>
        <v>7.5097349882014761E-2</v>
      </c>
      <c r="Y64" s="15">
        <f>HLOOKUP(REG_TRA_DEMANDS!Y$3,'BY-Demands'!$J$5:$AK$14,MATCH($E64,'BY-Demands'!$I$5:$I$14,0),FALSE)*HLOOKUP(REG_TRA_DEMANDS!$F64,[1]DEMANDS!$H$2:$CL$25,MATCH($E64,[1]DEMANDS!$F$2:$F$25,0),FALSE)/HLOOKUP(2018,[1]DEMANDS!$H$2:$CL$25,MATCH($E64,[1]DEMANDS!$F$2:$F$25,0),FALSE)</f>
        <v>0.16681132003041041</v>
      </c>
      <c r="Z64" s="15">
        <f>HLOOKUP(REG_TRA_DEMANDS!Z$3,'BY-Demands'!$J$5:$AK$14,MATCH($E64,'BY-Demands'!$I$5:$I$14,0),FALSE)*HLOOKUP(REG_TRA_DEMANDS!$F64,[1]DEMANDS!$H$2:$CL$25,MATCH($E64,[1]DEMANDS!$F$2:$F$25,0),FALSE)/HLOOKUP(2018,[1]DEMANDS!$H$2:$CL$25,MATCH($E64,[1]DEMANDS!$F$2:$F$25,0),FALSE)</f>
        <v>2.0713568031428917E-2</v>
      </c>
      <c r="AA64" s="15">
        <f>HLOOKUP(REG_TRA_DEMANDS!AA$3,'BY-Demands'!$J$5:$AK$14,MATCH($E64,'BY-Demands'!$I$5:$I$14,0),FALSE)*HLOOKUP(REG_TRA_DEMANDS!$F64,[1]DEMANDS!$H$2:$CL$25,MATCH($E64,[1]DEMANDS!$F$2:$F$25,0),FALSE)/HLOOKUP(2018,[1]DEMANDS!$H$2:$CL$25,MATCH($E64,[1]DEMANDS!$F$2:$F$25,0),FALSE)</f>
        <v>8.4361054271554353E-2</v>
      </c>
      <c r="AB64" s="15">
        <f>HLOOKUP(REG_TRA_DEMANDS!AB$3,'BY-Demands'!$J$5:$AK$14,MATCH($E64,'BY-Demands'!$I$5:$I$14,0),FALSE)*HLOOKUP(REG_TRA_DEMANDS!$F64,[1]DEMANDS!$H$2:$CL$25,MATCH($E64,[1]DEMANDS!$F$2:$F$25,0),FALSE)/HLOOKUP(2018,[1]DEMANDS!$H$2:$CL$25,MATCH($E64,[1]DEMANDS!$F$2:$F$25,0),FALSE)</f>
        <v>4.1721899108118375E-2</v>
      </c>
      <c r="AC64" s="15">
        <f>HLOOKUP(REG_TRA_DEMANDS!AC$3,'BY-Demands'!$J$5:$AK$14,MATCH($E64,'BY-Demands'!$I$5:$I$14,0),FALSE)*HLOOKUP(REG_TRA_DEMANDS!$F64,[1]DEMANDS!$H$2:$CL$25,MATCH($E64,[1]DEMANDS!$F$2:$F$25,0),FALSE)/HLOOKUP(2018,[1]DEMANDS!$H$2:$CL$25,MATCH($E64,[1]DEMANDS!$F$2:$F$25,0),FALSE)</f>
        <v>4.2362491603410685E-2</v>
      </c>
      <c r="AD64" s="15">
        <f>HLOOKUP(REG_TRA_DEMANDS!AD$3,'BY-Demands'!$J$5:$AK$14,MATCH($E64,'BY-Demands'!$I$5:$I$14,0),FALSE)*HLOOKUP(REG_TRA_DEMANDS!$F64,[1]DEMANDS!$H$2:$CL$25,MATCH($E64,[1]DEMANDS!$F$2:$F$25,0),FALSE)/HLOOKUP(2018,[1]DEMANDS!$H$2:$CL$25,MATCH($E64,[1]DEMANDS!$F$2:$F$25,0),FALSE)</f>
        <v>4.9240942403012307E-2</v>
      </c>
      <c r="AE64" s="15">
        <f>HLOOKUP(REG_TRA_DEMANDS!AE$3,'BY-Demands'!$J$5:$AK$14,MATCH($E64,'BY-Demands'!$I$5:$I$14,0),FALSE)*HLOOKUP(REG_TRA_DEMANDS!$F64,[1]DEMANDS!$H$2:$CL$25,MATCH($E64,[1]DEMANDS!$F$2:$F$25,0),FALSE)/HLOOKUP(2018,[1]DEMANDS!$H$2:$CL$25,MATCH($E64,[1]DEMANDS!$F$2:$F$25,0),FALSE)</f>
        <v>0.10290333048493398</v>
      </c>
      <c r="AF64" s="15">
        <f>HLOOKUP(REG_TRA_DEMANDS!AF$3,'BY-Demands'!$J$5:$AK$14,MATCH($E64,'BY-Demands'!$I$5:$I$14,0),FALSE)*HLOOKUP(REG_TRA_DEMANDS!$F64,[1]DEMANDS!$H$2:$CL$25,MATCH($E64,[1]DEMANDS!$F$2:$F$25,0),FALSE)/HLOOKUP(2018,[1]DEMANDS!$H$2:$CL$25,MATCH($E64,[1]DEMANDS!$F$2:$F$25,0),FALSE)</f>
        <v>3.9680535737651124E-2</v>
      </c>
    </row>
    <row r="65" spans="4:32" x14ac:dyDescent="0.2">
      <c r="D65" s="4" t="s">
        <v>85</v>
      </c>
      <c r="E65" s="4" t="str">
        <f>[1]DEMANDS!$F$22</f>
        <v>TNAV</v>
      </c>
      <c r="F65" s="4">
        <v>2050</v>
      </c>
      <c r="G65" s="15">
        <f>HLOOKUP(REG_TRA_DEMANDS!G$3,'BY-Demands'!$J$5:$AK$14,MATCH($E65,'BY-Demands'!$I$5:$I$14,0),FALSE)*HLOOKUP(REG_TRA_DEMANDS!$F65,[1]DEMANDS!$H$2:$CL$25,MATCH($E65,[1]DEMANDS!$F$2:$F$25,0),FALSE)/HLOOKUP(2018,[1]DEMANDS!$H$2:$CL$25,MATCH($E65,[1]DEMANDS!$F$2:$F$25,0),FALSE)</f>
        <v>3.6801465127711944E-2</v>
      </c>
      <c r="H65" s="15">
        <f>HLOOKUP(REG_TRA_DEMANDS!H$3,'BY-Demands'!$J$5:$AK$14,MATCH($E65,'BY-Demands'!$I$5:$I$14,0),FALSE)*HLOOKUP(REG_TRA_DEMANDS!$F65,[1]DEMANDS!$H$2:$CL$25,MATCH($E65,[1]DEMANDS!$F$2:$F$25,0),FALSE)/HLOOKUP(2018,[1]DEMANDS!$H$2:$CL$25,MATCH($E65,[1]DEMANDS!$F$2:$F$25,0),FALSE)</f>
        <v>0.87094753834414684</v>
      </c>
      <c r="I65" s="15">
        <f>HLOOKUP(REG_TRA_DEMANDS!I$3,'BY-Demands'!$J$5:$AK$14,MATCH($E65,'BY-Demands'!$I$5:$I$14,0),FALSE)*HLOOKUP(REG_TRA_DEMANDS!$F65,[1]DEMANDS!$H$2:$CL$25,MATCH($E65,[1]DEMANDS!$F$2:$F$25,0),FALSE)/HLOOKUP(2018,[1]DEMANDS!$H$2:$CL$25,MATCH($E65,[1]DEMANDS!$F$2:$F$25,0),FALSE)</f>
        <v>0.14382900999045209</v>
      </c>
      <c r="J65" s="15">
        <f>HLOOKUP(REG_TRA_DEMANDS!J$3,'BY-Demands'!$J$5:$AK$14,MATCH($E65,'BY-Demands'!$I$5:$I$14,0),FALSE)*HLOOKUP(REG_TRA_DEMANDS!$F65,[1]DEMANDS!$H$2:$CL$25,MATCH($E65,[1]DEMANDS!$F$2:$F$25,0),FALSE)/HLOOKUP(2018,[1]DEMANDS!$H$2:$CL$25,MATCH($E65,[1]DEMANDS!$F$2:$F$25,0),FALSE)</f>
        <v>6.4144646026015453E-2</v>
      </c>
      <c r="K65" s="15">
        <f>HLOOKUP(REG_TRA_DEMANDS!K$3,'BY-Demands'!$J$5:$AK$14,MATCH($E65,'BY-Demands'!$I$5:$I$14,0),FALSE)*HLOOKUP(REG_TRA_DEMANDS!$F65,[1]DEMANDS!$H$2:$CL$25,MATCH($E65,[1]DEMANDS!$F$2:$F$25,0),FALSE)/HLOOKUP(2018,[1]DEMANDS!$H$2:$CL$25,MATCH($E65,[1]DEMANDS!$F$2:$F$25,0),FALSE)</f>
        <v>5.4749063653513313E-2</v>
      </c>
      <c r="L65" s="15">
        <f>HLOOKUP(REG_TRA_DEMANDS!L$3,'BY-Demands'!$J$5:$AK$14,MATCH($E65,'BY-Demands'!$I$5:$I$14,0),FALSE)*HLOOKUP(REG_TRA_DEMANDS!$F65,[1]DEMANDS!$H$2:$CL$25,MATCH($E65,[1]DEMANDS!$F$2:$F$25,0),FALSE)/HLOOKUP(2018,[1]DEMANDS!$H$2:$CL$25,MATCH($E65,[1]DEMANDS!$F$2:$F$25,0),FALSE)</f>
        <v>2.6420752549795701E-2</v>
      </c>
      <c r="M65" s="15">
        <f>HLOOKUP(REG_TRA_DEMANDS!M$3,'BY-Demands'!$J$5:$AK$14,MATCH($E65,'BY-Demands'!$I$5:$I$14,0),FALSE)*HLOOKUP(REG_TRA_DEMANDS!$F65,[1]DEMANDS!$H$2:$CL$25,MATCH($E65,[1]DEMANDS!$F$2:$F$25,0),FALSE)/HLOOKUP(2018,[1]DEMANDS!$H$2:$CL$25,MATCH($E65,[1]DEMANDS!$F$2:$F$25,0),FALSE)</f>
        <v>8.3312021912457485E-2</v>
      </c>
      <c r="N65" s="15">
        <f>HLOOKUP(REG_TRA_DEMANDS!N$3,'BY-Demands'!$J$5:$AK$14,MATCH($E65,'BY-Demands'!$I$5:$I$14,0),FALSE)*HLOOKUP(REG_TRA_DEMANDS!$F65,[1]DEMANDS!$H$2:$CL$25,MATCH($E65,[1]DEMANDS!$F$2:$F$25,0),FALSE)/HLOOKUP(2018,[1]DEMANDS!$H$2:$CL$25,MATCH($E65,[1]DEMANDS!$F$2:$F$25,0),FALSE)</f>
        <v>0.12607856678791302</v>
      </c>
      <c r="O65" s="15">
        <f>HLOOKUP(REG_TRA_DEMANDS!O$3,'BY-Demands'!$J$5:$AK$14,MATCH($E65,'BY-Demands'!$I$5:$I$14,0),FALSE)*HLOOKUP(REG_TRA_DEMANDS!$F65,[1]DEMANDS!$H$2:$CL$25,MATCH($E65,[1]DEMANDS!$F$2:$F$25,0),FALSE)/HLOOKUP(2018,[1]DEMANDS!$H$2:$CL$25,MATCH($E65,[1]DEMANDS!$F$2:$F$25,0),FALSE)</f>
        <v>5.0394839858454846E-2</v>
      </c>
      <c r="P65" s="15">
        <f>HLOOKUP(REG_TRA_DEMANDS!P$3,'BY-Demands'!$J$5:$AK$14,MATCH($E65,'BY-Demands'!$I$5:$I$14,0),FALSE)*HLOOKUP(REG_TRA_DEMANDS!$F65,[1]DEMANDS!$H$2:$CL$25,MATCH($E65,[1]DEMANDS!$F$2:$F$25,0),FALSE)/HLOOKUP(2018,[1]DEMANDS!$H$2:$CL$25,MATCH($E65,[1]DEMANDS!$F$2:$F$25,0),FALSE)</f>
        <v>5.7381895232680967E-2</v>
      </c>
      <c r="Q65" s="15">
        <f>HLOOKUP(REG_TRA_DEMANDS!Q$3,'BY-Demands'!$J$5:$AK$14,MATCH($E65,'BY-Demands'!$I$5:$I$14,0),FALSE)*HLOOKUP(REG_TRA_DEMANDS!$F65,[1]DEMANDS!$H$2:$CL$25,MATCH($E65,[1]DEMANDS!$F$2:$F$25,0),FALSE)/HLOOKUP(2018,[1]DEMANDS!$H$2:$CL$25,MATCH($E65,[1]DEMANDS!$F$2:$F$25,0),FALSE)</f>
        <v>9.6781932162075909E-2</v>
      </c>
      <c r="R65" s="15">
        <f>HLOOKUP(REG_TRA_DEMANDS!R$3,'BY-Demands'!$J$5:$AK$14,MATCH($E65,'BY-Demands'!$I$5:$I$14,0),FALSE)*HLOOKUP(REG_TRA_DEMANDS!$F65,[1]DEMANDS!$H$2:$CL$25,MATCH($E65,[1]DEMANDS!$F$2:$F$25,0),FALSE)/HLOOKUP(2018,[1]DEMANDS!$H$2:$CL$25,MATCH($E65,[1]DEMANDS!$F$2:$F$25,0),FALSE)</f>
        <v>9.206507185439422E-2</v>
      </c>
      <c r="S65" s="15">
        <f>HLOOKUP(REG_TRA_DEMANDS!S$3,'BY-Demands'!$J$5:$AK$14,MATCH($E65,'BY-Demands'!$I$5:$I$14,0),FALSE)*HLOOKUP(REG_TRA_DEMANDS!$F65,[1]DEMANDS!$H$2:$CL$25,MATCH($E65,[1]DEMANDS!$F$2:$F$25,0),FALSE)/HLOOKUP(2018,[1]DEMANDS!$H$2:$CL$25,MATCH($E65,[1]DEMANDS!$F$2:$F$25,0),FALSE)</f>
        <v>7.6804603423019591E-2</v>
      </c>
      <c r="T65" s="15">
        <f>HLOOKUP(REG_TRA_DEMANDS!T$3,'BY-Demands'!$J$5:$AK$14,MATCH($E65,'BY-Demands'!$I$5:$I$14,0),FALSE)*HLOOKUP(REG_TRA_DEMANDS!$F65,[1]DEMANDS!$H$2:$CL$25,MATCH($E65,[1]DEMANDS!$F$2:$F$25,0),FALSE)/HLOOKUP(2018,[1]DEMANDS!$H$2:$CL$25,MATCH($E65,[1]DEMANDS!$F$2:$F$25,0),FALSE)</f>
        <v>0.35091579025768876</v>
      </c>
      <c r="U65" s="15">
        <f>HLOOKUP(REG_TRA_DEMANDS!U$3,'BY-Demands'!$J$5:$AK$14,MATCH($E65,'BY-Demands'!$I$5:$I$14,0),FALSE)*HLOOKUP(REG_TRA_DEMANDS!$F65,[1]DEMANDS!$H$2:$CL$25,MATCH($E65,[1]DEMANDS!$F$2:$F$25,0),FALSE)/HLOOKUP(2018,[1]DEMANDS!$H$2:$CL$25,MATCH($E65,[1]DEMANDS!$F$2:$F$25,0),FALSE)</f>
        <v>9.5479414206754654E-2</v>
      </c>
      <c r="V65" s="15">
        <f>HLOOKUP(REG_TRA_DEMANDS!V$3,'BY-Demands'!$J$5:$AK$14,MATCH($E65,'BY-Demands'!$I$5:$I$14,0),FALSE)*HLOOKUP(REG_TRA_DEMANDS!$F65,[1]DEMANDS!$H$2:$CL$25,MATCH($E65,[1]DEMANDS!$F$2:$F$25,0),FALSE)/HLOOKUP(2018,[1]DEMANDS!$H$2:$CL$25,MATCH($E65,[1]DEMANDS!$F$2:$F$25,0),FALSE)</f>
        <v>0.12598483720800163</v>
      </c>
      <c r="W65" s="15">
        <f>HLOOKUP(REG_TRA_DEMANDS!W$3,'BY-Demands'!$J$5:$AK$14,MATCH($E65,'BY-Demands'!$I$5:$I$14,0),FALSE)*HLOOKUP(REG_TRA_DEMANDS!$F65,[1]DEMANDS!$H$2:$CL$25,MATCH($E65,[1]DEMANDS!$F$2:$F$25,0),FALSE)/HLOOKUP(2018,[1]DEMANDS!$H$2:$CL$25,MATCH($E65,[1]DEMANDS!$F$2:$F$25,0),FALSE)</f>
        <v>0.10313679768007102</v>
      </c>
      <c r="X65" s="15">
        <f>HLOOKUP(REG_TRA_DEMANDS!X$3,'BY-Demands'!$J$5:$AK$14,MATCH($E65,'BY-Demands'!$I$5:$I$14,0),FALSE)*HLOOKUP(REG_TRA_DEMANDS!$F65,[1]DEMANDS!$H$2:$CL$25,MATCH($E65,[1]DEMANDS!$F$2:$F$25,0),FALSE)/HLOOKUP(2018,[1]DEMANDS!$H$2:$CL$25,MATCH($E65,[1]DEMANDS!$F$2:$F$25,0),FALSE)</f>
        <v>7.5097432246839457E-2</v>
      </c>
      <c r="Y65" s="15">
        <f>HLOOKUP(REG_TRA_DEMANDS!Y$3,'BY-Demands'!$J$5:$AK$14,MATCH($E65,'BY-Demands'!$I$5:$I$14,0),FALSE)*HLOOKUP(REG_TRA_DEMANDS!$F65,[1]DEMANDS!$H$2:$CL$25,MATCH($E65,[1]DEMANDS!$F$2:$F$25,0),FALSE)/HLOOKUP(2018,[1]DEMANDS!$H$2:$CL$25,MATCH($E65,[1]DEMANDS!$F$2:$F$25,0),FALSE)</f>
        <v>0.16681150298473776</v>
      </c>
      <c r="Z65" s="15">
        <f>HLOOKUP(REG_TRA_DEMANDS!Z$3,'BY-Demands'!$J$5:$AK$14,MATCH($E65,'BY-Demands'!$I$5:$I$14,0),FALSE)*HLOOKUP(REG_TRA_DEMANDS!$F65,[1]DEMANDS!$H$2:$CL$25,MATCH($E65,[1]DEMANDS!$F$2:$F$25,0),FALSE)/HLOOKUP(2018,[1]DEMANDS!$H$2:$CL$25,MATCH($E65,[1]DEMANDS!$F$2:$F$25,0),FALSE)</f>
        <v>2.0713590749532853E-2</v>
      </c>
      <c r="AA65" s="15">
        <f>HLOOKUP(REG_TRA_DEMANDS!AA$3,'BY-Demands'!$J$5:$AK$14,MATCH($E65,'BY-Demands'!$I$5:$I$14,0),FALSE)*HLOOKUP(REG_TRA_DEMANDS!$F65,[1]DEMANDS!$H$2:$CL$25,MATCH($E65,[1]DEMANDS!$F$2:$F$25,0),FALSE)/HLOOKUP(2018,[1]DEMANDS!$H$2:$CL$25,MATCH($E65,[1]DEMANDS!$F$2:$F$25,0),FALSE)</f>
        <v>8.4361146796569655E-2</v>
      </c>
      <c r="AB65" s="15">
        <f>HLOOKUP(REG_TRA_DEMANDS!AB$3,'BY-Demands'!$J$5:$AK$14,MATCH($E65,'BY-Demands'!$I$5:$I$14,0),FALSE)*HLOOKUP(REG_TRA_DEMANDS!$F65,[1]DEMANDS!$H$2:$CL$25,MATCH($E65,[1]DEMANDS!$F$2:$F$25,0),FALSE)/HLOOKUP(2018,[1]DEMANDS!$H$2:$CL$25,MATCH($E65,[1]DEMANDS!$F$2:$F$25,0),FALSE)</f>
        <v>4.1721944867614706E-2</v>
      </c>
      <c r="AC65" s="15">
        <f>HLOOKUP(REG_TRA_DEMANDS!AC$3,'BY-Demands'!$J$5:$AK$14,MATCH($E65,'BY-Demands'!$I$5:$I$14,0),FALSE)*HLOOKUP(REG_TRA_DEMANDS!$F65,[1]DEMANDS!$H$2:$CL$25,MATCH($E65,[1]DEMANDS!$F$2:$F$25,0),FALSE)/HLOOKUP(2018,[1]DEMANDS!$H$2:$CL$25,MATCH($E65,[1]DEMANDS!$F$2:$F$25,0),FALSE)</f>
        <v>4.2362538065492242E-2</v>
      </c>
      <c r="AD65" s="15">
        <f>HLOOKUP(REG_TRA_DEMANDS!AD$3,'BY-Demands'!$J$5:$AK$14,MATCH($E65,'BY-Demands'!$I$5:$I$14,0),FALSE)*HLOOKUP(REG_TRA_DEMANDS!$F65,[1]DEMANDS!$H$2:$CL$25,MATCH($E65,[1]DEMANDS!$F$2:$F$25,0),FALSE)/HLOOKUP(2018,[1]DEMANDS!$H$2:$CL$25,MATCH($E65,[1]DEMANDS!$F$2:$F$25,0),FALSE)</f>
        <v>4.9240996409200218E-2</v>
      </c>
      <c r="AE65" s="15">
        <f>HLOOKUP(REG_TRA_DEMANDS!AE$3,'BY-Demands'!$J$5:$AK$14,MATCH($E65,'BY-Demands'!$I$5:$I$14,0),FALSE)*HLOOKUP(REG_TRA_DEMANDS!$F65,[1]DEMANDS!$H$2:$CL$25,MATCH($E65,[1]DEMANDS!$F$2:$F$25,0),FALSE)/HLOOKUP(2018,[1]DEMANDS!$H$2:$CL$25,MATCH($E65,[1]DEMANDS!$F$2:$F$25,0),FALSE)</f>
        <v>0.1029034433466367</v>
      </c>
      <c r="AF65" s="15">
        <f>HLOOKUP(REG_TRA_DEMANDS!AF$3,'BY-Demands'!$J$5:$AK$14,MATCH($E65,'BY-Demands'!$I$5:$I$14,0),FALSE)*HLOOKUP(REG_TRA_DEMANDS!$F65,[1]DEMANDS!$H$2:$CL$25,MATCH($E65,[1]DEMANDS!$F$2:$F$25,0),FALSE)/HLOOKUP(2018,[1]DEMANDS!$H$2:$CL$25,MATCH($E65,[1]DEMANDS!$F$2:$F$25,0),FALSE)</f>
        <v>3.9680579258233074E-2</v>
      </c>
    </row>
    <row r="66" spans="4:32" x14ac:dyDescent="0.2">
      <c r="D66" s="4" t="s">
        <v>85</v>
      </c>
      <c r="E66" s="4" t="str">
        <f>[1]DEMANDS!$F$22</f>
        <v>TNAV</v>
      </c>
      <c r="F66" s="4">
        <v>2055</v>
      </c>
      <c r="G66" s="15">
        <f>HLOOKUP(REG_TRA_DEMANDS!G$3,'BY-Demands'!$J$5:$AK$14,MATCH($E66,'BY-Demands'!$I$5:$I$14,0),FALSE)*HLOOKUP(REG_TRA_DEMANDS!$F66,[1]DEMANDS!$H$2:$CL$25,MATCH($E66,[1]DEMANDS!$F$2:$F$25,0),FALSE)/HLOOKUP(2018,[1]DEMANDS!$H$2:$CL$25,MATCH($E66,[1]DEMANDS!$F$2:$F$25,0),FALSE)</f>
        <v>3.68014736043882E-2</v>
      </c>
      <c r="H66" s="15">
        <f>HLOOKUP(REG_TRA_DEMANDS!H$3,'BY-Demands'!$J$5:$AK$14,MATCH($E66,'BY-Demands'!$I$5:$I$14,0),FALSE)*HLOOKUP(REG_TRA_DEMANDS!$F66,[1]DEMANDS!$H$2:$CL$25,MATCH($E66,[1]DEMANDS!$F$2:$F$25,0),FALSE)/HLOOKUP(2018,[1]DEMANDS!$H$2:$CL$25,MATCH($E66,[1]DEMANDS!$F$2:$F$25,0),FALSE)</f>
        <v>0.87094773895410349</v>
      </c>
      <c r="I66" s="15">
        <f>HLOOKUP(REG_TRA_DEMANDS!I$3,'BY-Demands'!$J$5:$AK$14,MATCH($E66,'BY-Demands'!$I$5:$I$14,0),FALSE)*HLOOKUP(REG_TRA_DEMANDS!$F66,[1]DEMANDS!$H$2:$CL$25,MATCH($E66,[1]DEMANDS!$F$2:$F$25,0),FALSE)/HLOOKUP(2018,[1]DEMANDS!$H$2:$CL$25,MATCH($E66,[1]DEMANDS!$F$2:$F$25,0),FALSE)</f>
        <v>0.14382904311934927</v>
      </c>
      <c r="J66" s="15">
        <f>HLOOKUP(REG_TRA_DEMANDS!J$3,'BY-Demands'!$J$5:$AK$14,MATCH($E66,'BY-Demands'!$I$5:$I$14,0),FALSE)*HLOOKUP(REG_TRA_DEMANDS!$F66,[1]DEMANDS!$H$2:$CL$25,MATCH($E66,[1]DEMANDS!$F$2:$F$25,0),FALSE)/HLOOKUP(2018,[1]DEMANDS!$H$2:$CL$25,MATCH($E66,[1]DEMANDS!$F$2:$F$25,0),FALSE)</f>
        <v>6.4144660800791301E-2</v>
      </c>
      <c r="K66" s="15">
        <f>HLOOKUP(REG_TRA_DEMANDS!K$3,'BY-Demands'!$J$5:$AK$14,MATCH($E66,'BY-Demands'!$I$5:$I$14,0),FALSE)*HLOOKUP(REG_TRA_DEMANDS!$F66,[1]DEMANDS!$H$2:$CL$25,MATCH($E66,[1]DEMANDS!$F$2:$F$25,0),FALSE)/HLOOKUP(2018,[1]DEMANDS!$H$2:$CL$25,MATCH($E66,[1]DEMANDS!$F$2:$F$25,0),FALSE)</f>
        <v>5.4749076264154949E-2</v>
      </c>
      <c r="L66" s="15">
        <f>HLOOKUP(REG_TRA_DEMANDS!L$3,'BY-Demands'!$J$5:$AK$14,MATCH($E66,'BY-Demands'!$I$5:$I$14,0),FALSE)*HLOOKUP(REG_TRA_DEMANDS!$F66,[1]DEMANDS!$H$2:$CL$25,MATCH($E66,[1]DEMANDS!$F$2:$F$25,0),FALSE)/HLOOKUP(2018,[1]DEMANDS!$H$2:$CL$25,MATCH($E66,[1]DEMANDS!$F$2:$F$25,0),FALSE)</f>
        <v>2.6420758635427487E-2</v>
      </c>
      <c r="M66" s="15">
        <f>HLOOKUP(REG_TRA_DEMANDS!M$3,'BY-Demands'!$J$5:$AK$14,MATCH($E66,'BY-Demands'!$I$5:$I$14,0),FALSE)*HLOOKUP(REG_TRA_DEMANDS!$F66,[1]DEMANDS!$H$2:$CL$25,MATCH($E66,[1]DEMANDS!$F$2:$F$25,0),FALSE)/HLOOKUP(2018,[1]DEMANDS!$H$2:$CL$25,MATCH($E66,[1]DEMANDS!$F$2:$F$25,0),FALSE)</f>
        <v>8.3312041102156467E-2</v>
      </c>
      <c r="N66" s="15">
        <f>HLOOKUP(REG_TRA_DEMANDS!N$3,'BY-Demands'!$J$5:$AK$14,MATCH($E66,'BY-Demands'!$I$5:$I$14,0),FALSE)*HLOOKUP(REG_TRA_DEMANDS!$F66,[1]DEMANDS!$H$2:$CL$25,MATCH($E66,[1]DEMANDS!$F$2:$F$25,0),FALSE)/HLOOKUP(2018,[1]DEMANDS!$H$2:$CL$25,MATCH($E66,[1]DEMANDS!$F$2:$F$25,0),FALSE)</f>
        <v>0.1260785958282567</v>
      </c>
      <c r="O66" s="15">
        <f>HLOOKUP(REG_TRA_DEMANDS!O$3,'BY-Demands'!$J$5:$AK$14,MATCH($E66,'BY-Demands'!$I$5:$I$14,0),FALSE)*HLOOKUP(REG_TRA_DEMANDS!$F66,[1]DEMANDS!$H$2:$CL$25,MATCH($E66,[1]DEMANDS!$F$2:$F$25,0),FALSE)/HLOOKUP(2018,[1]DEMANDS!$H$2:$CL$25,MATCH($E66,[1]DEMANDS!$F$2:$F$25,0),FALSE)</f>
        <v>5.0394851466165062E-2</v>
      </c>
      <c r="P66" s="15">
        <f>HLOOKUP(REG_TRA_DEMANDS!P$3,'BY-Demands'!$J$5:$AK$14,MATCH($E66,'BY-Demands'!$I$5:$I$14,0),FALSE)*HLOOKUP(REG_TRA_DEMANDS!$F66,[1]DEMANDS!$H$2:$CL$25,MATCH($E66,[1]DEMANDS!$F$2:$F$25,0),FALSE)/HLOOKUP(2018,[1]DEMANDS!$H$2:$CL$25,MATCH($E66,[1]DEMANDS!$F$2:$F$25,0),FALSE)</f>
        <v>5.738190844975663E-2</v>
      </c>
      <c r="Q66" s="15">
        <f>HLOOKUP(REG_TRA_DEMANDS!Q$3,'BY-Demands'!$J$5:$AK$14,MATCH($E66,'BY-Demands'!$I$5:$I$14,0),FALSE)*HLOOKUP(REG_TRA_DEMANDS!$F66,[1]DEMANDS!$H$2:$CL$25,MATCH($E66,[1]DEMANDS!$F$2:$F$25,0),FALSE)/HLOOKUP(2018,[1]DEMANDS!$H$2:$CL$25,MATCH($E66,[1]DEMANDS!$F$2:$F$25,0),FALSE)</f>
        <v>9.6781954454370628E-2</v>
      </c>
      <c r="R66" s="15">
        <f>HLOOKUP(REG_TRA_DEMANDS!R$3,'BY-Demands'!$J$5:$AK$14,MATCH($E66,'BY-Demands'!$I$5:$I$14,0),FALSE)*HLOOKUP(REG_TRA_DEMANDS!$F66,[1]DEMANDS!$H$2:$CL$25,MATCH($E66,[1]DEMANDS!$F$2:$F$25,0),FALSE)/HLOOKUP(2018,[1]DEMANDS!$H$2:$CL$25,MATCH($E66,[1]DEMANDS!$F$2:$F$25,0),FALSE)</f>
        <v>9.2065093060229544E-2</v>
      </c>
      <c r="S66" s="15">
        <f>HLOOKUP(REG_TRA_DEMANDS!S$3,'BY-Demands'!$J$5:$AK$14,MATCH($E66,'BY-Demands'!$I$5:$I$14,0),FALSE)*HLOOKUP(REG_TRA_DEMANDS!$F66,[1]DEMANDS!$H$2:$CL$25,MATCH($E66,[1]DEMANDS!$F$2:$F$25,0),FALSE)/HLOOKUP(2018,[1]DEMANDS!$H$2:$CL$25,MATCH($E66,[1]DEMANDS!$F$2:$F$25,0),FALSE)</f>
        <v>7.6804621113830449E-2</v>
      </c>
      <c r="T66" s="15">
        <f>HLOOKUP(REG_TRA_DEMANDS!T$3,'BY-Demands'!$J$5:$AK$14,MATCH($E66,'BY-Demands'!$I$5:$I$14,0),FALSE)*HLOOKUP(REG_TRA_DEMANDS!$F66,[1]DEMANDS!$H$2:$CL$25,MATCH($E66,[1]DEMANDS!$F$2:$F$25,0),FALSE)/HLOOKUP(2018,[1]DEMANDS!$H$2:$CL$25,MATCH($E66,[1]DEMANDS!$F$2:$F$25,0),FALSE)</f>
        <v>0.35091587108598021</v>
      </c>
      <c r="U66" s="15">
        <f>HLOOKUP(REG_TRA_DEMANDS!U$3,'BY-Demands'!$J$5:$AK$14,MATCH($E66,'BY-Demands'!$I$5:$I$14,0),FALSE)*HLOOKUP(REG_TRA_DEMANDS!$F66,[1]DEMANDS!$H$2:$CL$25,MATCH($E66,[1]DEMANDS!$F$2:$F$25,0),FALSE)/HLOOKUP(2018,[1]DEMANDS!$H$2:$CL$25,MATCH($E66,[1]DEMANDS!$F$2:$F$25,0),FALSE)</f>
        <v>9.5479436199033513E-2</v>
      </c>
      <c r="V66" s="15">
        <f>HLOOKUP(REG_TRA_DEMANDS!V$3,'BY-Demands'!$J$5:$AK$14,MATCH($E66,'BY-Demands'!$I$5:$I$14,0),FALSE)*HLOOKUP(REG_TRA_DEMANDS!$F66,[1]DEMANDS!$H$2:$CL$25,MATCH($E66,[1]DEMANDS!$F$2:$F$25,0),FALSE)/HLOOKUP(2018,[1]DEMANDS!$H$2:$CL$25,MATCH($E66,[1]DEMANDS!$F$2:$F$25,0),FALSE)</f>
        <v>0.12598486622675606</v>
      </c>
      <c r="W66" s="15">
        <f>HLOOKUP(REG_TRA_DEMANDS!W$3,'BY-Demands'!$J$5:$AK$14,MATCH($E66,'BY-Demands'!$I$5:$I$14,0),FALSE)*HLOOKUP(REG_TRA_DEMANDS!$F66,[1]DEMANDS!$H$2:$CL$25,MATCH($E66,[1]DEMANDS!$F$2:$F$25,0),FALSE)/HLOOKUP(2018,[1]DEMANDS!$H$2:$CL$25,MATCH($E66,[1]DEMANDS!$F$2:$F$25,0),FALSE)</f>
        <v>0.10313682143611555</v>
      </c>
      <c r="X66" s="15">
        <f>HLOOKUP(REG_TRA_DEMANDS!X$3,'BY-Demands'!$J$5:$AK$14,MATCH($E66,'BY-Demands'!$I$5:$I$14,0),FALSE)*HLOOKUP(REG_TRA_DEMANDS!$F66,[1]DEMANDS!$H$2:$CL$25,MATCH($E66,[1]DEMANDS!$F$2:$F$25,0),FALSE)/HLOOKUP(2018,[1]DEMANDS!$H$2:$CL$25,MATCH($E66,[1]DEMANDS!$F$2:$F$25,0),FALSE)</f>
        <v>7.5097449544428541E-2</v>
      </c>
      <c r="Y66" s="15">
        <f>HLOOKUP(REG_TRA_DEMANDS!Y$3,'BY-Demands'!$J$5:$AK$14,MATCH($E66,'BY-Demands'!$I$5:$I$14,0),FALSE)*HLOOKUP(REG_TRA_DEMANDS!$F66,[1]DEMANDS!$H$2:$CL$25,MATCH($E66,[1]DEMANDS!$F$2:$F$25,0),FALSE)/HLOOKUP(2018,[1]DEMANDS!$H$2:$CL$25,MATCH($E66,[1]DEMANDS!$F$2:$F$25,0),FALSE)</f>
        <v>0.16681154140731422</v>
      </c>
      <c r="Z66" s="15">
        <f>HLOOKUP(REG_TRA_DEMANDS!Z$3,'BY-Demands'!$J$5:$AK$14,MATCH($E66,'BY-Demands'!$I$5:$I$14,0),FALSE)*HLOOKUP(REG_TRA_DEMANDS!$F66,[1]DEMANDS!$H$2:$CL$25,MATCH($E66,[1]DEMANDS!$F$2:$F$25,0),FALSE)/HLOOKUP(2018,[1]DEMANDS!$H$2:$CL$25,MATCH($E66,[1]DEMANDS!$F$2:$F$25,0),FALSE)</f>
        <v>2.0713595520603853E-2</v>
      </c>
      <c r="AA66" s="15">
        <f>HLOOKUP(REG_TRA_DEMANDS!AA$3,'BY-Demands'!$J$5:$AK$14,MATCH($E66,'BY-Demands'!$I$5:$I$14,0),FALSE)*HLOOKUP(REG_TRA_DEMANDS!$F66,[1]DEMANDS!$H$2:$CL$25,MATCH($E66,[1]DEMANDS!$F$2:$F$25,0),FALSE)/HLOOKUP(2018,[1]DEMANDS!$H$2:$CL$25,MATCH($E66,[1]DEMANDS!$F$2:$F$25,0),FALSE)</f>
        <v>8.4361166227919143E-2</v>
      </c>
      <c r="AB66" s="15">
        <f>HLOOKUP(REG_TRA_DEMANDS!AB$3,'BY-Demands'!$J$5:$AK$14,MATCH($E66,'BY-Demands'!$I$5:$I$14,0),FALSE)*HLOOKUP(REG_TRA_DEMANDS!$F66,[1]DEMANDS!$H$2:$CL$25,MATCH($E66,[1]DEMANDS!$F$2:$F$25,0),FALSE)/HLOOKUP(2018,[1]DEMANDS!$H$2:$CL$25,MATCH($E66,[1]DEMANDS!$F$2:$F$25,0),FALSE)</f>
        <v>4.1721954477651112E-2</v>
      </c>
      <c r="AC66" s="15">
        <f>HLOOKUP(REG_TRA_DEMANDS!AC$3,'BY-Demands'!$J$5:$AK$14,MATCH($E66,'BY-Demands'!$I$5:$I$14,0),FALSE)*HLOOKUP(REG_TRA_DEMANDS!$F66,[1]DEMANDS!$H$2:$CL$25,MATCH($E66,[1]DEMANDS!$F$2:$F$25,0),FALSE)/HLOOKUP(2018,[1]DEMANDS!$H$2:$CL$25,MATCH($E66,[1]DEMANDS!$F$2:$F$25,0),FALSE)</f>
        <v>4.2362547823079862E-2</v>
      </c>
      <c r="AD66" s="15">
        <f>HLOOKUP(REG_TRA_DEMANDS!AD$3,'BY-Demands'!$J$5:$AK$14,MATCH($E66,'BY-Demands'!$I$5:$I$14,0),FALSE)*HLOOKUP(REG_TRA_DEMANDS!$F66,[1]DEMANDS!$H$2:$CL$25,MATCH($E66,[1]DEMANDS!$F$2:$F$25,0),FALSE)/HLOOKUP(2018,[1]DEMANDS!$H$2:$CL$25,MATCH($E66,[1]DEMANDS!$F$2:$F$25,0),FALSE)</f>
        <v>4.9241007751139557E-2</v>
      </c>
      <c r="AE66" s="15">
        <f>HLOOKUP(REG_TRA_DEMANDS!AE$3,'BY-Demands'!$J$5:$AK$14,MATCH($E66,'BY-Demands'!$I$5:$I$14,0),FALSE)*HLOOKUP(REG_TRA_DEMANDS!$F66,[1]DEMANDS!$H$2:$CL$25,MATCH($E66,[1]DEMANDS!$F$2:$F$25,0),FALSE)/HLOOKUP(2018,[1]DEMANDS!$H$2:$CL$25,MATCH($E66,[1]DEMANDS!$F$2:$F$25,0),FALSE)</f>
        <v>0.10290346704893148</v>
      </c>
      <c r="AF66" s="15">
        <f>HLOOKUP(REG_TRA_DEMANDS!AF$3,'BY-Demands'!$J$5:$AK$14,MATCH($E66,'BY-Demands'!$I$5:$I$14,0),FALSE)*HLOOKUP(REG_TRA_DEMANDS!$F66,[1]DEMANDS!$H$2:$CL$25,MATCH($E66,[1]DEMANDS!$F$2:$F$25,0),FALSE)/HLOOKUP(2018,[1]DEMANDS!$H$2:$CL$25,MATCH($E66,[1]DEMANDS!$F$2:$F$25,0),FALSE)</f>
        <v>3.968058839807094E-2</v>
      </c>
    </row>
    <row r="67" spans="4:32" x14ac:dyDescent="0.2">
      <c r="D67" s="4" t="s">
        <v>85</v>
      </c>
      <c r="E67" s="4" t="str">
        <f>[1]DEMANDS!$F$22</f>
        <v>TNAV</v>
      </c>
      <c r="F67" s="4">
        <v>2060</v>
      </c>
      <c r="G67" s="15">
        <f>HLOOKUP(REG_TRA_DEMANDS!G$3,'BY-Demands'!$J$5:$AK$14,MATCH($E67,'BY-Demands'!$I$5:$I$14,0),FALSE)*HLOOKUP(REG_TRA_DEMANDS!$F67,[1]DEMANDS!$H$2:$CL$25,MATCH($E67,[1]DEMANDS!$F$2:$F$25,0),FALSE)/HLOOKUP(2018,[1]DEMANDS!$H$2:$CL$25,MATCH($E67,[1]DEMANDS!$F$2:$F$25,0),FALSE)</f>
        <v>3.6801475373849528E-2</v>
      </c>
      <c r="H67" s="15">
        <f>HLOOKUP(REG_TRA_DEMANDS!H$3,'BY-Demands'!$J$5:$AK$14,MATCH($E67,'BY-Demands'!$I$5:$I$14,0),FALSE)*HLOOKUP(REG_TRA_DEMANDS!$F67,[1]DEMANDS!$H$2:$CL$25,MATCH($E67,[1]DEMANDS!$F$2:$F$25,0),FALSE)/HLOOKUP(2018,[1]DEMANDS!$H$2:$CL$25,MATCH($E67,[1]DEMANDS!$F$2:$F$25,0),FALSE)</f>
        <v>0.87094778083037083</v>
      </c>
      <c r="I67" s="15">
        <f>HLOOKUP(REG_TRA_DEMANDS!I$3,'BY-Demands'!$J$5:$AK$14,MATCH($E67,'BY-Demands'!$I$5:$I$14,0),FALSE)*HLOOKUP(REG_TRA_DEMANDS!$F67,[1]DEMANDS!$H$2:$CL$25,MATCH($E67,[1]DEMANDS!$F$2:$F$25,0),FALSE)/HLOOKUP(2018,[1]DEMANDS!$H$2:$CL$25,MATCH($E67,[1]DEMANDS!$F$2:$F$25,0),FALSE)</f>
        <v>0.14382905003483135</v>
      </c>
      <c r="J67" s="15">
        <f>HLOOKUP(REG_TRA_DEMANDS!J$3,'BY-Demands'!$J$5:$AK$14,MATCH($E67,'BY-Demands'!$I$5:$I$14,0),FALSE)*HLOOKUP(REG_TRA_DEMANDS!$F67,[1]DEMANDS!$H$2:$CL$25,MATCH($E67,[1]DEMANDS!$F$2:$F$25,0),FALSE)/HLOOKUP(2018,[1]DEMANDS!$H$2:$CL$25,MATCH($E67,[1]DEMANDS!$F$2:$F$25,0),FALSE)</f>
        <v>6.4144663884947606E-2</v>
      </c>
      <c r="K67" s="15">
        <f>HLOOKUP(REG_TRA_DEMANDS!K$3,'BY-Demands'!$J$5:$AK$14,MATCH($E67,'BY-Demands'!$I$5:$I$14,0),FALSE)*HLOOKUP(REG_TRA_DEMANDS!$F67,[1]DEMANDS!$H$2:$CL$25,MATCH($E67,[1]DEMANDS!$F$2:$F$25,0),FALSE)/HLOOKUP(2018,[1]DEMANDS!$H$2:$CL$25,MATCH($E67,[1]DEMANDS!$F$2:$F$25,0),FALSE)</f>
        <v>5.474907889655968E-2</v>
      </c>
      <c r="L67" s="15">
        <f>HLOOKUP(REG_TRA_DEMANDS!L$3,'BY-Demands'!$J$5:$AK$14,MATCH($E67,'BY-Demands'!$I$5:$I$14,0),FALSE)*HLOOKUP(REG_TRA_DEMANDS!$F67,[1]DEMANDS!$H$2:$CL$25,MATCH($E67,[1]DEMANDS!$F$2:$F$25,0),FALSE)/HLOOKUP(2018,[1]DEMANDS!$H$2:$CL$25,MATCH($E67,[1]DEMANDS!$F$2:$F$25,0),FALSE)</f>
        <v>2.6420759905770929E-2</v>
      </c>
      <c r="M67" s="15">
        <f>HLOOKUP(REG_TRA_DEMANDS!M$3,'BY-Demands'!$J$5:$AK$14,MATCH($E67,'BY-Demands'!$I$5:$I$14,0),FALSE)*HLOOKUP(REG_TRA_DEMANDS!$F67,[1]DEMANDS!$H$2:$CL$25,MATCH($E67,[1]DEMANDS!$F$2:$F$25,0),FALSE)/HLOOKUP(2018,[1]DEMANDS!$H$2:$CL$25,MATCH($E67,[1]DEMANDS!$F$2:$F$25,0),FALSE)</f>
        <v>8.3312045107904645E-2</v>
      </c>
      <c r="N67" s="15">
        <f>HLOOKUP(REG_TRA_DEMANDS!N$3,'BY-Demands'!$J$5:$AK$14,MATCH($E67,'BY-Demands'!$I$5:$I$14,0),FALSE)*HLOOKUP(REG_TRA_DEMANDS!$F67,[1]DEMANDS!$H$2:$CL$25,MATCH($E67,[1]DEMANDS!$F$2:$F$25,0),FALSE)/HLOOKUP(2018,[1]DEMANDS!$H$2:$CL$25,MATCH($E67,[1]DEMANDS!$F$2:$F$25,0),FALSE)</f>
        <v>0.12607860189027481</v>
      </c>
      <c r="O67" s="15">
        <f>HLOOKUP(REG_TRA_DEMANDS!O$3,'BY-Demands'!$J$5:$AK$14,MATCH($E67,'BY-Demands'!$I$5:$I$14,0),FALSE)*HLOOKUP(REG_TRA_DEMANDS!$F67,[1]DEMANDS!$H$2:$CL$25,MATCH($E67,[1]DEMANDS!$F$2:$F$25,0),FALSE)/HLOOKUP(2018,[1]DEMANDS!$H$2:$CL$25,MATCH($E67,[1]DEMANDS!$F$2:$F$25,0),FALSE)</f>
        <v>5.0394853889213172E-2</v>
      </c>
      <c r="P67" s="15">
        <f>HLOOKUP(REG_TRA_DEMANDS!P$3,'BY-Demands'!$J$5:$AK$14,MATCH($E67,'BY-Demands'!$I$5:$I$14,0),FALSE)*HLOOKUP(REG_TRA_DEMANDS!$F67,[1]DEMANDS!$H$2:$CL$25,MATCH($E67,[1]DEMANDS!$F$2:$F$25,0),FALSE)/HLOOKUP(2018,[1]DEMANDS!$H$2:$CL$25,MATCH($E67,[1]DEMANDS!$F$2:$F$25,0),FALSE)</f>
        <v>5.7381911208751267E-2</v>
      </c>
      <c r="Q67" s="15">
        <f>HLOOKUP(REG_TRA_DEMANDS!Q$3,'BY-Demands'!$J$5:$AK$14,MATCH($E67,'BY-Demands'!$I$5:$I$14,0),FALSE)*HLOOKUP(REG_TRA_DEMANDS!$F67,[1]DEMANDS!$H$2:$CL$25,MATCH($E67,[1]DEMANDS!$F$2:$F$25,0),FALSE)/HLOOKUP(2018,[1]DEMANDS!$H$2:$CL$25,MATCH($E67,[1]DEMANDS!$F$2:$F$25,0),FALSE)</f>
        <v>9.6781959107769239E-2</v>
      </c>
      <c r="R67" s="15">
        <f>HLOOKUP(REG_TRA_DEMANDS!R$3,'BY-Demands'!$J$5:$AK$14,MATCH($E67,'BY-Demands'!$I$5:$I$14,0),FALSE)*HLOOKUP(REG_TRA_DEMANDS!$F67,[1]DEMANDS!$H$2:$CL$25,MATCH($E67,[1]DEMANDS!$F$2:$F$25,0),FALSE)/HLOOKUP(2018,[1]DEMANDS!$H$2:$CL$25,MATCH($E67,[1]DEMANDS!$F$2:$F$25,0),FALSE)</f>
        <v>9.2065097486835501E-2</v>
      </c>
      <c r="S67" s="15">
        <f>HLOOKUP(REG_TRA_DEMANDS!S$3,'BY-Demands'!$J$5:$AK$14,MATCH($E67,'BY-Demands'!$I$5:$I$14,0),FALSE)*HLOOKUP(REG_TRA_DEMANDS!$F67,[1]DEMANDS!$H$2:$CL$25,MATCH($E67,[1]DEMANDS!$F$2:$F$25,0),FALSE)/HLOOKUP(2018,[1]DEMANDS!$H$2:$CL$25,MATCH($E67,[1]DEMANDS!$F$2:$F$25,0),FALSE)</f>
        <v>7.680462480669363E-2</v>
      </c>
      <c r="T67" s="15">
        <f>HLOOKUP(REG_TRA_DEMANDS!T$3,'BY-Demands'!$J$5:$AK$14,MATCH($E67,'BY-Demands'!$I$5:$I$14,0),FALSE)*HLOOKUP(REG_TRA_DEMANDS!$F67,[1]DEMANDS!$H$2:$CL$25,MATCH($E67,[1]DEMANDS!$F$2:$F$25,0),FALSE)/HLOOKUP(2018,[1]DEMANDS!$H$2:$CL$25,MATCH($E67,[1]DEMANDS!$F$2:$F$25,0),FALSE)</f>
        <v>0.35091588795845852</v>
      </c>
      <c r="U67" s="15">
        <f>HLOOKUP(REG_TRA_DEMANDS!U$3,'BY-Demands'!$J$5:$AK$14,MATCH($E67,'BY-Demands'!$I$5:$I$14,0),FALSE)*HLOOKUP(REG_TRA_DEMANDS!$F67,[1]DEMANDS!$H$2:$CL$25,MATCH($E67,[1]DEMANDS!$F$2:$F$25,0),FALSE)/HLOOKUP(2018,[1]DEMANDS!$H$2:$CL$25,MATCH($E67,[1]DEMANDS!$F$2:$F$25,0),FALSE)</f>
        <v>9.54794407898054E-2</v>
      </c>
      <c r="V67" s="15">
        <f>HLOOKUP(REG_TRA_DEMANDS!V$3,'BY-Demands'!$J$5:$AK$14,MATCH($E67,'BY-Demands'!$I$5:$I$14,0),FALSE)*HLOOKUP(REG_TRA_DEMANDS!$F67,[1]DEMANDS!$H$2:$CL$25,MATCH($E67,[1]DEMANDS!$F$2:$F$25,0),FALSE)/HLOOKUP(2018,[1]DEMANDS!$H$2:$CL$25,MATCH($E67,[1]DEMANDS!$F$2:$F$25,0),FALSE)</f>
        <v>0.12598487228426755</v>
      </c>
      <c r="W67" s="15">
        <f>HLOOKUP(REG_TRA_DEMANDS!W$3,'BY-Demands'!$J$5:$AK$14,MATCH($E67,'BY-Demands'!$I$5:$I$14,0),FALSE)*HLOOKUP(REG_TRA_DEMANDS!$F67,[1]DEMANDS!$H$2:$CL$25,MATCH($E67,[1]DEMANDS!$F$2:$F$25,0),FALSE)/HLOOKUP(2018,[1]DEMANDS!$H$2:$CL$25,MATCH($E67,[1]DEMANDS!$F$2:$F$25,0),FALSE)</f>
        <v>0.1031368263950642</v>
      </c>
      <c r="X67" s="15">
        <f>HLOOKUP(REG_TRA_DEMANDS!X$3,'BY-Demands'!$J$5:$AK$14,MATCH($E67,'BY-Demands'!$I$5:$I$14,0),FALSE)*HLOOKUP(REG_TRA_DEMANDS!$F67,[1]DEMANDS!$H$2:$CL$25,MATCH($E67,[1]DEMANDS!$F$2:$F$25,0),FALSE)/HLOOKUP(2018,[1]DEMANDS!$H$2:$CL$25,MATCH($E67,[1]DEMANDS!$F$2:$F$25,0),FALSE)</f>
        <v>7.5097453155208757E-2</v>
      </c>
      <c r="Y67" s="15">
        <f>HLOOKUP(REG_TRA_DEMANDS!Y$3,'BY-Demands'!$J$5:$AK$14,MATCH($E67,'BY-Demands'!$I$5:$I$14,0),FALSE)*HLOOKUP(REG_TRA_DEMANDS!$F67,[1]DEMANDS!$H$2:$CL$25,MATCH($E67,[1]DEMANDS!$F$2:$F$25,0),FALSE)/HLOOKUP(2018,[1]DEMANDS!$H$2:$CL$25,MATCH($E67,[1]DEMANDS!$F$2:$F$25,0),FALSE)</f>
        <v>0.16681154942782381</v>
      </c>
      <c r="Z67" s="15">
        <f>HLOOKUP(REG_TRA_DEMANDS!Z$3,'BY-Demands'!$J$5:$AK$14,MATCH($E67,'BY-Demands'!$I$5:$I$14,0),FALSE)*HLOOKUP(REG_TRA_DEMANDS!$F67,[1]DEMANDS!$H$2:$CL$25,MATCH($E67,[1]DEMANDS!$F$2:$F$25,0),FALSE)/HLOOKUP(2018,[1]DEMANDS!$H$2:$CL$25,MATCH($E67,[1]DEMANDS!$F$2:$F$25,0),FALSE)</f>
        <v>2.0713596516539687E-2</v>
      </c>
      <c r="AA67" s="15">
        <f>HLOOKUP(REG_TRA_DEMANDS!AA$3,'BY-Demands'!$J$5:$AK$14,MATCH($E67,'BY-Demands'!$I$5:$I$14,0),FALSE)*HLOOKUP(REG_TRA_DEMANDS!$F67,[1]DEMANDS!$H$2:$CL$25,MATCH($E67,[1]DEMANDS!$F$2:$F$25,0),FALSE)/HLOOKUP(2018,[1]DEMANDS!$H$2:$CL$25,MATCH($E67,[1]DEMANDS!$F$2:$F$25,0),FALSE)</f>
        <v>8.4361170284110568E-2</v>
      </c>
      <c r="AB67" s="15">
        <f>HLOOKUP(REG_TRA_DEMANDS!AB$3,'BY-Demands'!$J$5:$AK$14,MATCH($E67,'BY-Demands'!$I$5:$I$14,0),FALSE)*HLOOKUP(REG_TRA_DEMANDS!$F67,[1]DEMANDS!$H$2:$CL$25,MATCH($E67,[1]DEMANDS!$F$2:$F$25,0),FALSE)/HLOOKUP(2018,[1]DEMANDS!$H$2:$CL$25,MATCH($E67,[1]DEMANDS!$F$2:$F$25,0),FALSE)</f>
        <v>4.1721956483695387E-2</v>
      </c>
      <c r="AC67" s="15">
        <f>HLOOKUP(REG_TRA_DEMANDS!AC$3,'BY-Demands'!$J$5:$AK$14,MATCH($E67,'BY-Demands'!$I$5:$I$14,0),FALSE)*HLOOKUP(REG_TRA_DEMANDS!$F67,[1]DEMANDS!$H$2:$CL$25,MATCH($E67,[1]DEMANDS!$F$2:$F$25,0),FALSE)/HLOOKUP(2018,[1]DEMANDS!$H$2:$CL$25,MATCH($E67,[1]DEMANDS!$F$2:$F$25,0),FALSE)</f>
        <v>4.2362549859924672E-2</v>
      </c>
      <c r="AD67" s="15">
        <f>HLOOKUP(REG_TRA_DEMANDS!AD$3,'BY-Demands'!$J$5:$AK$14,MATCH($E67,'BY-Demands'!$I$5:$I$14,0),FALSE)*HLOOKUP(REG_TRA_DEMANDS!$F67,[1]DEMANDS!$H$2:$CL$25,MATCH($E67,[1]DEMANDS!$F$2:$F$25,0),FALSE)/HLOOKUP(2018,[1]DEMANDS!$H$2:$CL$25,MATCH($E67,[1]DEMANDS!$F$2:$F$25,0),FALSE)</f>
        <v>4.9241010118709405E-2</v>
      </c>
      <c r="AE67" s="15">
        <f>HLOOKUP(REG_TRA_DEMANDS!AE$3,'BY-Demands'!$J$5:$AK$14,MATCH($E67,'BY-Demands'!$I$5:$I$14,0),FALSE)*HLOOKUP(REG_TRA_DEMANDS!$F67,[1]DEMANDS!$H$2:$CL$25,MATCH($E67,[1]DEMANDS!$F$2:$F$25,0),FALSE)/HLOOKUP(2018,[1]DEMANDS!$H$2:$CL$25,MATCH($E67,[1]DEMANDS!$F$2:$F$25,0),FALSE)</f>
        <v>0.10290347199666017</v>
      </c>
      <c r="AF67" s="15">
        <f>HLOOKUP(REG_TRA_DEMANDS!AF$3,'BY-Demands'!$J$5:$AK$14,MATCH($E67,'BY-Demands'!$I$5:$I$14,0),FALSE)*HLOOKUP(REG_TRA_DEMANDS!$F67,[1]DEMANDS!$H$2:$CL$25,MATCH($E67,[1]DEMANDS!$F$2:$F$25,0),FALSE)/HLOOKUP(2018,[1]DEMANDS!$H$2:$CL$25,MATCH($E67,[1]DEMANDS!$F$2:$F$25,0),FALSE)</f>
        <v>3.9680590305963749E-2</v>
      </c>
    </row>
    <row r="68" spans="4:32" x14ac:dyDescent="0.2">
      <c r="D68" s="4" t="s">
        <v>85</v>
      </c>
      <c r="E68" s="4" t="str">
        <f>[1]DEMANDS!$F$22</f>
        <v>TNAV</v>
      </c>
      <c r="F68" s="4">
        <v>2065</v>
      </c>
      <c r="G68" s="15">
        <f>HLOOKUP(REG_TRA_DEMANDS!G$3,'BY-Demands'!$J$5:$AK$14,MATCH($E68,'BY-Demands'!$I$5:$I$14,0),FALSE)*HLOOKUP(REG_TRA_DEMANDS!$F68,[1]DEMANDS!$H$2:$CL$25,MATCH($E68,[1]DEMANDS!$F$2:$F$25,0),FALSE)/HLOOKUP(2018,[1]DEMANDS!$H$2:$CL$25,MATCH($E68,[1]DEMANDS!$F$2:$F$25,0),FALSE)</f>
        <v>3.680147574447995E-2</v>
      </c>
      <c r="H68" s="15">
        <f>HLOOKUP(REG_TRA_DEMANDS!H$3,'BY-Demands'!$J$5:$AK$14,MATCH($E68,'BY-Demands'!$I$5:$I$14,0),FALSE)*HLOOKUP(REG_TRA_DEMANDS!$F68,[1]DEMANDS!$H$2:$CL$25,MATCH($E68,[1]DEMANDS!$F$2:$F$25,0),FALSE)/HLOOKUP(2018,[1]DEMANDS!$H$2:$CL$25,MATCH($E68,[1]DEMANDS!$F$2:$F$25,0),FALSE)</f>
        <v>0.87094778960175101</v>
      </c>
      <c r="I68" s="15">
        <f>HLOOKUP(REG_TRA_DEMANDS!I$3,'BY-Demands'!$J$5:$AK$14,MATCH($E68,'BY-Demands'!$I$5:$I$14,0),FALSE)*HLOOKUP(REG_TRA_DEMANDS!$F68,[1]DEMANDS!$H$2:$CL$25,MATCH($E68,[1]DEMANDS!$F$2:$F$25,0),FALSE)/HLOOKUP(2018,[1]DEMANDS!$H$2:$CL$25,MATCH($E68,[1]DEMANDS!$F$2:$F$25,0),FALSE)</f>
        <v>0.14382905148334446</v>
      </c>
      <c r="J68" s="15">
        <f>HLOOKUP(REG_TRA_DEMANDS!J$3,'BY-Demands'!$J$5:$AK$14,MATCH($E68,'BY-Demands'!$I$5:$I$14,0),FALSE)*HLOOKUP(REG_TRA_DEMANDS!$F68,[1]DEMANDS!$H$2:$CL$25,MATCH($E68,[1]DEMANDS!$F$2:$F$25,0),FALSE)/HLOOKUP(2018,[1]DEMANDS!$H$2:$CL$25,MATCH($E68,[1]DEMANDS!$F$2:$F$25,0),FALSE)</f>
        <v>6.4144664530953327E-2</v>
      </c>
      <c r="K68" s="15">
        <f>HLOOKUP(REG_TRA_DEMANDS!K$3,'BY-Demands'!$J$5:$AK$14,MATCH($E68,'BY-Demands'!$I$5:$I$14,0),FALSE)*HLOOKUP(REG_TRA_DEMANDS!$F68,[1]DEMANDS!$H$2:$CL$25,MATCH($E68,[1]DEMANDS!$F$2:$F$25,0),FALSE)/HLOOKUP(2018,[1]DEMANDS!$H$2:$CL$25,MATCH($E68,[1]DEMANDS!$F$2:$F$25,0),FALSE)</f>
        <v>5.4749079447941752E-2</v>
      </c>
      <c r="L68" s="15">
        <f>HLOOKUP(REG_TRA_DEMANDS!L$3,'BY-Demands'!$J$5:$AK$14,MATCH($E68,'BY-Demands'!$I$5:$I$14,0),FALSE)*HLOOKUP(REG_TRA_DEMANDS!$F68,[1]DEMANDS!$H$2:$CL$25,MATCH($E68,[1]DEMANDS!$F$2:$F$25,0),FALSE)/HLOOKUP(2018,[1]DEMANDS!$H$2:$CL$25,MATCH($E68,[1]DEMANDS!$F$2:$F$25,0),FALSE)</f>
        <v>2.6420760171856381E-2</v>
      </c>
      <c r="M68" s="15">
        <f>HLOOKUP(REG_TRA_DEMANDS!M$3,'BY-Demands'!$J$5:$AK$14,MATCH($E68,'BY-Demands'!$I$5:$I$14,0),FALSE)*HLOOKUP(REG_TRA_DEMANDS!$F68,[1]DEMANDS!$H$2:$CL$25,MATCH($E68,[1]DEMANDS!$F$2:$F$25,0),FALSE)/HLOOKUP(2018,[1]DEMANDS!$H$2:$CL$25,MATCH($E68,[1]DEMANDS!$F$2:$F$25,0),FALSE)</f>
        <v>8.3312045946946467E-2</v>
      </c>
      <c r="N68" s="15">
        <f>HLOOKUP(REG_TRA_DEMANDS!N$3,'BY-Demands'!$J$5:$AK$14,MATCH($E68,'BY-Demands'!$I$5:$I$14,0),FALSE)*HLOOKUP(REG_TRA_DEMANDS!$F68,[1]DEMANDS!$H$2:$CL$25,MATCH($E68,[1]DEMANDS!$F$2:$F$25,0),FALSE)/HLOOKUP(2018,[1]DEMANDS!$H$2:$CL$25,MATCH($E68,[1]DEMANDS!$F$2:$F$25,0),FALSE)</f>
        <v>0.12607860316002184</v>
      </c>
      <c r="O68" s="15">
        <f>HLOOKUP(REG_TRA_DEMANDS!O$3,'BY-Demands'!$J$5:$AK$14,MATCH($E68,'BY-Demands'!$I$5:$I$14,0),FALSE)*HLOOKUP(REG_TRA_DEMANDS!$F68,[1]DEMANDS!$H$2:$CL$25,MATCH($E68,[1]DEMANDS!$F$2:$F$25,0),FALSE)/HLOOKUP(2018,[1]DEMANDS!$H$2:$CL$25,MATCH($E68,[1]DEMANDS!$F$2:$F$25,0),FALSE)</f>
        <v>5.0394854396743516E-2</v>
      </c>
      <c r="P68" s="15">
        <f>HLOOKUP(REG_TRA_DEMANDS!P$3,'BY-Demands'!$J$5:$AK$14,MATCH($E68,'BY-Demands'!$I$5:$I$14,0),FALSE)*HLOOKUP(REG_TRA_DEMANDS!$F68,[1]DEMANDS!$H$2:$CL$25,MATCH($E68,[1]DEMANDS!$F$2:$F$25,0),FALSE)/HLOOKUP(2018,[1]DEMANDS!$H$2:$CL$25,MATCH($E68,[1]DEMANDS!$F$2:$F$25,0),FALSE)</f>
        <v>5.7381911786648795E-2</v>
      </c>
      <c r="Q68" s="15">
        <f>HLOOKUP(REG_TRA_DEMANDS!Q$3,'BY-Demands'!$J$5:$AK$14,MATCH($E68,'BY-Demands'!$I$5:$I$14,0),FALSE)*HLOOKUP(REG_TRA_DEMANDS!$F68,[1]DEMANDS!$H$2:$CL$25,MATCH($E68,[1]DEMANDS!$F$2:$F$25,0),FALSE)/HLOOKUP(2018,[1]DEMANDS!$H$2:$CL$25,MATCH($E68,[1]DEMANDS!$F$2:$F$25,0),FALSE)</f>
        <v>9.6781960082467602E-2</v>
      </c>
      <c r="R68" s="15">
        <f>HLOOKUP(REG_TRA_DEMANDS!R$3,'BY-Demands'!$J$5:$AK$14,MATCH($E68,'BY-Demands'!$I$5:$I$14,0),FALSE)*HLOOKUP(REG_TRA_DEMANDS!$F68,[1]DEMANDS!$H$2:$CL$25,MATCH($E68,[1]DEMANDS!$F$2:$F$25,0),FALSE)/HLOOKUP(2018,[1]DEMANDS!$H$2:$CL$25,MATCH($E68,[1]DEMANDS!$F$2:$F$25,0),FALSE)</f>
        <v>9.2065098414029989E-2</v>
      </c>
      <c r="S68" s="15">
        <f>HLOOKUP(REG_TRA_DEMANDS!S$3,'BY-Demands'!$J$5:$AK$14,MATCH($E68,'BY-Demands'!$I$5:$I$14,0),FALSE)*HLOOKUP(REG_TRA_DEMANDS!$F68,[1]DEMANDS!$H$2:$CL$25,MATCH($E68,[1]DEMANDS!$F$2:$F$25,0),FALSE)/HLOOKUP(2018,[1]DEMANDS!$H$2:$CL$25,MATCH($E68,[1]DEMANDS!$F$2:$F$25,0),FALSE)</f>
        <v>7.6804625580198765E-2</v>
      </c>
      <c r="T68" s="15">
        <f>HLOOKUP(REG_TRA_DEMANDS!T$3,'BY-Demands'!$J$5:$AK$14,MATCH($E68,'BY-Demands'!$I$5:$I$14,0),FALSE)*HLOOKUP(REG_TRA_DEMANDS!$F68,[1]DEMANDS!$H$2:$CL$25,MATCH($E68,[1]DEMANDS!$F$2:$F$25,0),FALSE)/HLOOKUP(2018,[1]DEMANDS!$H$2:$CL$25,MATCH($E68,[1]DEMANDS!$F$2:$F$25,0),FALSE)</f>
        <v>0.3509158914925587</v>
      </c>
      <c r="U68" s="15">
        <f>HLOOKUP(REG_TRA_DEMANDS!U$3,'BY-Demands'!$J$5:$AK$14,MATCH($E68,'BY-Demands'!$I$5:$I$14,0),FALSE)*HLOOKUP(REG_TRA_DEMANDS!$F68,[1]DEMANDS!$H$2:$CL$25,MATCH($E68,[1]DEMANDS!$F$2:$F$25,0),FALSE)/HLOOKUP(2018,[1]DEMANDS!$H$2:$CL$25,MATCH($E68,[1]DEMANDS!$F$2:$F$25,0),FALSE)</f>
        <v>9.5479441751385993E-2</v>
      </c>
      <c r="V68" s="15">
        <f>HLOOKUP(REG_TRA_DEMANDS!V$3,'BY-Demands'!$J$5:$AK$14,MATCH($E68,'BY-Demands'!$I$5:$I$14,0),FALSE)*HLOOKUP(REG_TRA_DEMANDS!$F68,[1]DEMANDS!$H$2:$CL$25,MATCH($E68,[1]DEMANDS!$F$2:$F$25,0),FALSE)/HLOOKUP(2018,[1]DEMANDS!$H$2:$CL$25,MATCH($E68,[1]DEMANDS!$F$2:$F$25,0),FALSE)</f>
        <v>0.12598487355307061</v>
      </c>
      <c r="W68" s="15">
        <f>HLOOKUP(REG_TRA_DEMANDS!W$3,'BY-Demands'!$J$5:$AK$14,MATCH($E68,'BY-Demands'!$I$5:$I$14,0),FALSE)*HLOOKUP(REG_TRA_DEMANDS!$F68,[1]DEMANDS!$H$2:$CL$25,MATCH($E68,[1]DEMANDS!$F$2:$F$25,0),FALSE)/HLOOKUP(2018,[1]DEMANDS!$H$2:$CL$25,MATCH($E68,[1]DEMANDS!$F$2:$F$25,0),FALSE)</f>
        <v>0.10313682743376289</v>
      </c>
      <c r="X68" s="15">
        <f>HLOOKUP(REG_TRA_DEMANDS!X$3,'BY-Demands'!$J$5:$AK$14,MATCH($E68,'BY-Demands'!$I$5:$I$14,0),FALSE)*HLOOKUP(REG_TRA_DEMANDS!$F68,[1]DEMANDS!$H$2:$CL$25,MATCH($E68,[1]DEMANDS!$F$2:$F$25,0),FALSE)/HLOOKUP(2018,[1]DEMANDS!$H$2:$CL$25,MATCH($E68,[1]DEMANDS!$F$2:$F$25,0),FALSE)</f>
        <v>7.5097453911520839E-2</v>
      </c>
      <c r="Y68" s="15">
        <f>HLOOKUP(REG_TRA_DEMANDS!Y$3,'BY-Demands'!$J$5:$AK$14,MATCH($E68,'BY-Demands'!$I$5:$I$14,0),FALSE)*HLOOKUP(REG_TRA_DEMANDS!$F68,[1]DEMANDS!$H$2:$CL$25,MATCH($E68,[1]DEMANDS!$F$2:$F$25,0),FALSE)/HLOOKUP(2018,[1]DEMANDS!$H$2:$CL$25,MATCH($E68,[1]DEMANDS!$F$2:$F$25,0),FALSE)</f>
        <v>0.16681155110779541</v>
      </c>
      <c r="Z68" s="15">
        <f>HLOOKUP(REG_TRA_DEMANDS!Z$3,'BY-Demands'!$J$5:$AK$14,MATCH($E68,'BY-Demands'!$I$5:$I$14,0),FALSE)*HLOOKUP(REG_TRA_DEMANDS!$F68,[1]DEMANDS!$H$2:$CL$25,MATCH($E68,[1]DEMANDS!$F$2:$F$25,0),FALSE)/HLOOKUP(2018,[1]DEMANDS!$H$2:$CL$25,MATCH($E68,[1]DEMANDS!$F$2:$F$25,0),FALSE)</f>
        <v>2.0713596725147866E-2</v>
      </c>
      <c r="AA68" s="15">
        <f>HLOOKUP(REG_TRA_DEMANDS!AA$3,'BY-Demands'!$J$5:$AK$14,MATCH($E68,'BY-Demands'!$I$5:$I$14,0),FALSE)*HLOOKUP(REG_TRA_DEMANDS!$F68,[1]DEMANDS!$H$2:$CL$25,MATCH($E68,[1]DEMANDS!$F$2:$F$25,0),FALSE)/HLOOKUP(2018,[1]DEMANDS!$H$2:$CL$25,MATCH($E68,[1]DEMANDS!$F$2:$F$25,0),FALSE)</f>
        <v>8.436117113371823E-2</v>
      </c>
      <c r="AB68" s="15">
        <f>HLOOKUP(REG_TRA_DEMANDS!AB$3,'BY-Demands'!$J$5:$AK$14,MATCH($E68,'BY-Demands'!$I$5:$I$14,0),FALSE)*HLOOKUP(REG_TRA_DEMANDS!$F68,[1]DEMANDS!$H$2:$CL$25,MATCH($E68,[1]DEMANDS!$F$2:$F$25,0),FALSE)/HLOOKUP(2018,[1]DEMANDS!$H$2:$CL$25,MATCH($E68,[1]DEMANDS!$F$2:$F$25,0),FALSE)</f>
        <v>4.1721956903880329E-2</v>
      </c>
      <c r="AC68" s="15">
        <f>HLOOKUP(REG_TRA_DEMANDS!AC$3,'BY-Demands'!$J$5:$AK$14,MATCH($E68,'BY-Demands'!$I$5:$I$14,0),FALSE)*HLOOKUP(REG_TRA_DEMANDS!$F68,[1]DEMANDS!$H$2:$CL$25,MATCH($E68,[1]DEMANDS!$F$2:$F$25,0),FALSE)/HLOOKUP(2018,[1]DEMANDS!$H$2:$CL$25,MATCH($E68,[1]DEMANDS!$F$2:$F$25,0),FALSE)</f>
        <v>4.2362550286561079E-2</v>
      </c>
      <c r="AD68" s="15">
        <f>HLOOKUP(REG_TRA_DEMANDS!AD$3,'BY-Demands'!$J$5:$AK$14,MATCH($E68,'BY-Demands'!$I$5:$I$14,0),FALSE)*HLOOKUP(REG_TRA_DEMANDS!$F68,[1]DEMANDS!$H$2:$CL$25,MATCH($E68,[1]DEMANDS!$F$2:$F$25,0),FALSE)/HLOOKUP(2018,[1]DEMANDS!$H$2:$CL$25,MATCH($E68,[1]DEMANDS!$F$2:$F$25,0),FALSE)</f>
        <v>4.9241010614619309E-2</v>
      </c>
      <c r="AE68" s="15">
        <f>HLOOKUP(REG_TRA_DEMANDS!AE$3,'BY-Demands'!$J$5:$AK$14,MATCH($E68,'BY-Demands'!$I$5:$I$14,0),FALSE)*HLOOKUP(REG_TRA_DEMANDS!$F68,[1]DEMANDS!$H$2:$CL$25,MATCH($E68,[1]DEMANDS!$F$2:$F$25,0),FALSE)/HLOOKUP(2018,[1]DEMANDS!$H$2:$CL$25,MATCH($E68,[1]DEMANDS!$F$2:$F$25,0),FALSE)</f>
        <v>0.10290347303300873</v>
      </c>
      <c r="AF68" s="15">
        <f>HLOOKUP(REG_TRA_DEMANDS!AF$3,'BY-Demands'!$J$5:$AK$14,MATCH($E68,'BY-Demands'!$I$5:$I$14,0),FALSE)*HLOOKUP(REG_TRA_DEMANDS!$F68,[1]DEMANDS!$H$2:$CL$25,MATCH($E68,[1]DEMANDS!$F$2:$F$25,0),FALSE)/HLOOKUP(2018,[1]DEMANDS!$H$2:$CL$25,MATCH($E68,[1]DEMANDS!$F$2:$F$25,0),FALSE)</f>
        <v>3.9680590705589942E-2</v>
      </c>
    </row>
    <row r="69" spans="4:32" x14ac:dyDescent="0.2">
      <c r="D69" s="4" t="s">
        <v>85</v>
      </c>
      <c r="E69" s="4" t="str">
        <f>[1]DEMANDS!$F$22</f>
        <v>TNAV</v>
      </c>
      <c r="F69" s="4">
        <v>2070</v>
      </c>
      <c r="G69" s="18">
        <f>HLOOKUP(REG_TRA_DEMANDS!G$3,'BY-Demands'!$J$5:$AK$14,MATCH($E69,'BY-Demands'!$I$5:$I$14,0),FALSE)*HLOOKUP(REG_TRA_DEMANDS!$F69,[1]DEMANDS!$H$2:$CL$25,MATCH($E69,[1]DEMANDS!$F$2:$F$25,0),FALSE)/HLOOKUP(2018,[1]DEMANDS!$H$2:$CL$25,MATCH($E69,[1]DEMANDS!$F$2:$F$25,0),FALSE)</f>
        <v>3.6801475828170692E-2</v>
      </c>
      <c r="H69" s="18">
        <f>HLOOKUP(REG_TRA_DEMANDS!H$3,'BY-Demands'!$J$5:$AK$14,MATCH($E69,'BY-Demands'!$I$5:$I$14,0),FALSE)*HLOOKUP(REG_TRA_DEMANDS!$F69,[1]DEMANDS!$H$2:$CL$25,MATCH($E69,[1]DEMANDS!$F$2:$F$25,0),FALSE)/HLOOKUP(2018,[1]DEMANDS!$H$2:$CL$25,MATCH($E69,[1]DEMANDS!$F$2:$F$25,0),FALSE)</f>
        <v>0.87094779158238533</v>
      </c>
      <c r="I69" s="18">
        <f>HLOOKUP(REG_TRA_DEMANDS!I$3,'BY-Demands'!$J$5:$AK$14,MATCH($E69,'BY-Demands'!$I$5:$I$14,0),FALSE)*HLOOKUP(REG_TRA_DEMANDS!$F69,[1]DEMANDS!$H$2:$CL$25,MATCH($E69,[1]DEMANDS!$F$2:$F$25,0),FALSE)/HLOOKUP(2018,[1]DEMANDS!$H$2:$CL$25,MATCH($E69,[1]DEMANDS!$F$2:$F$25,0),FALSE)</f>
        <v>0.14382905181042807</v>
      </c>
      <c r="J69" s="18">
        <f>HLOOKUP(REG_TRA_DEMANDS!J$3,'BY-Demands'!$J$5:$AK$14,MATCH($E69,'BY-Demands'!$I$5:$I$14,0),FALSE)*HLOOKUP(REG_TRA_DEMANDS!$F69,[1]DEMANDS!$H$2:$CL$25,MATCH($E69,[1]DEMANDS!$F$2:$F$25,0),FALSE)/HLOOKUP(2018,[1]DEMANDS!$H$2:$CL$25,MATCH($E69,[1]DEMANDS!$F$2:$F$25,0),FALSE)</f>
        <v>6.4144664676825586E-2</v>
      </c>
      <c r="K69" s="18">
        <f>HLOOKUP(REG_TRA_DEMANDS!K$3,'BY-Demands'!$J$5:$AK$14,MATCH($E69,'BY-Demands'!$I$5:$I$14,0),FALSE)*HLOOKUP(REG_TRA_DEMANDS!$F69,[1]DEMANDS!$H$2:$CL$25,MATCH($E69,[1]DEMANDS!$F$2:$F$25,0),FALSE)/HLOOKUP(2018,[1]DEMANDS!$H$2:$CL$25,MATCH($E69,[1]DEMANDS!$F$2:$F$25,0),FALSE)</f>
        <v>5.474907957244738E-2</v>
      </c>
      <c r="L69" s="18">
        <f>HLOOKUP(REG_TRA_DEMANDS!L$3,'BY-Demands'!$J$5:$AK$14,MATCH($E69,'BY-Demands'!$I$5:$I$14,0),FALSE)*HLOOKUP(REG_TRA_DEMANDS!$F69,[1]DEMANDS!$H$2:$CL$25,MATCH($E69,[1]DEMANDS!$F$2:$F$25,0),FALSE)/HLOOKUP(2018,[1]DEMANDS!$H$2:$CL$25,MATCH($E69,[1]DEMANDS!$F$2:$F$25,0),FALSE)</f>
        <v>2.6420760231940194E-2</v>
      </c>
      <c r="M69" s="18">
        <f>HLOOKUP(REG_TRA_DEMANDS!M$3,'BY-Demands'!$J$5:$AK$14,MATCH($E69,'BY-Demands'!$I$5:$I$14,0),FALSE)*HLOOKUP(REG_TRA_DEMANDS!$F69,[1]DEMANDS!$H$2:$CL$25,MATCH($E69,[1]DEMANDS!$F$2:$F$25,0),FALSE)/HLOOKUP(2018,[1]DEMANDS!$H$2:$CL$25,MATCH($E69,[1]DEMANDS!$F$2:$F$25,0),FALSE)</f>
        <v>8.3312046136407553E-2</v>
      </c>
      <c r="N69" s="18">
        <f>HLOOKUP(REG_TRA_DEMANDS!N$3,'BY-Demands'!$J$5:$AK$14,MATCH($E69,'BY-Demands'!$I$5:$I$14,0),FALSE)*HLOOKUP(REG_TRA_DEMANDS!$F69,[1]DEMANDS!$H$2:$CL$25,MATCH($E69,[1]DEMANDS!$F$2:$F$25,0),FALSE)/HLOOKUP(2018,[1]DEMANDS!$H$2:$CL$25,MATCH($E69,[1]DEMANDS!$F$2:$F$25,0),FALSE)</f>
        <v>0.12607860344673893</v>
      </c>
      <c r="O69" s="18">
        <f>HLOOKUP(REG_TRA_DEMANDS!O$3,'BY-Demands'!$J$5:$AK$14,MATCH($E69,'BY-Demands'!$I$5:$I$14,0),FALSE)*HLOOKUP(REG_TRA_DEMANDS!$F69,[1]DEMANDS!$H$2:$CL$25,MATCH($E69,[1]DEMANDS!$F$2:$F$25,0),FALSE)/HLOOKUP(2018,[1]DEMANDS!$H$2:$CL$25,MATCH($E69,[1]DEMANDS!$F$2:$F$25,0),FALSE)</f>
        <v>5.0394854511347148E-2</v>
      </c>
      <c r="P69" s="18">
        <f>HLOOKUP(REG_TRA_DEMANDS!P$3,'BY-Demands'!$J$5:$AK$14,MATCH($E69,'BY-Demands'!$I$5:$I$14,0),FALSE)*HLOOKUP(REG_TRA_DEMANDS!$F69,[1]DEMANDS!$H$2:$CL$25,MATCH($E69,[1]DEMANDS!$F$2:$F$25,0),FALSE)/HLOOKUP(2018,[1]DEMANDS!$H$2:$CL$25,MATCH($E69,[1]DEMANDS!$F$2:$F$25,0),FALSE)</f>
        <v>5.738191191714178E-2</v>
      </c>
      <c r="Q69" s="18">
        <f>HLOOKUP(REG_TRA_DEMANDS!Q$3,'BY-Demands'!$J$5:$AK$14,MATCH($E69,'BY-Demands'!$I$5:$I$14,0),FALSE)*HLOOKUP(REG_TRA_DEMANDS!$F69,[1]DEMANDS!$H$2:$CL$25,MATCH($E69,[1]DEMANDS!$F$2:$F$25,0),FALSE)/HLOOKUP(2018,[1]DEMANDS!$H$2:$CL$25,MATCH($E69,[1]DEMANDS!$F$2:$F$25,0),FALSE)</f>
        <v>9.6781960302560768E-2</v>
      </c>
      <c r="R69" s="18">
        <f>HLOOKUP(REG_TRA_DEMANDS!R$3,'BY-Demands'!$J$5:$AK$14,MATCH($E69,'BY-Demands'!$I$5:$I$14,0),FALSE)*HLOOKUP(REG_TRA_DEMANDS!$F69,[1]DEMANDS!$H$2:$CL$25,MATCH($E69,[1]DEMANDS!$F$2:$F$25,0),FALSE)/HLOOKUP(2018,[1]DEMANDS!$H$2:$CL$25,MATCH($E69,[1]DEMANDS!$F$2:$F$25,0),FALSE)</f>
        <v>9.2065098623396499E-2</v>
      </c>
      <c r="S69" s="18">
        <f>HLOOKUP(REG_TRA_DEMANDS!S$3,'BY-Demands'!$J$5:$AK$14,MATCH($E69,'BY-Demands'!$I$5:$I$14,0),FALSE)*HLOOKUP(REG_TRA_DEMANDS!$F69,[1]DEMANDS!$H$2:$CL$25,MATCH($E69,[1]DEMANDS!$F$2:$F$25,0),FALSE)/HLOOKUP(2018,[1]DEMANDS!$H$2:$CL$25,MATCH($E69,[1]DEMANDS!$F$2:$F$25,0),FALSE)</f>
        <v>7.6804625754861203E-2</v>
      </c>
      <c r="T69" s="18">
        <f>HLOOKUP(REG_TRA_DEMANDS!T$3,'BY-Demands'!$J$5:$AK$14,MATCH($E69,'BY-Demands'!$I$5:$I$14,0),FALSE)*HLOOKUP(REG_TRA_DEMANDS!$F69,[1]DEMANDS!$H$2:$CL$25,MATCH($E69,[1]DEMANDS!$F$2:$F$25,0),FALSE)/HLOOKUP(2018,[1]DEMANDS!$H$2:$CL$25,MATCH($E69,[1]DEMANDS!$F$2:$F$25,0),FALSE)</f>
        <v>0.35091589229058134</v>
      </c>
      <c r="U69" s="18">
        <f>HLOOKUP(REG_TRA_DEMANDS!U$3,'BY-Demands'!$J$5:$AK$14,MATCH($E69,'BY-Demands'!$I$5:$I$14,0),FALSE)*HLOOKUP(REG_TRA_DEMANDS!$F69,[1]DEMANDS!$H$2:$CL$25,MATCH($E69,[1]DEMANDS!$F$2:$F$25,0),FALSE)/HLOOKUP(2018,[1]DEMANDS!$H$2:$CL$25,MATCH($E69,[1]DEMANDS!$F$2:$F$25,0),FALSE)</f>
        <v>9.5479441968517098E-2</v>
      </c>
      <c r="V69" s="18">
        <f>HLOOKUP(REG_TRA_DEMANDS!V$3,'BY-Demands'!$J$5:$AK$14,MATCH($E69,'BY-Demands'!$I$5:$I$14,0),FALSE)*HLOOKUP(REG_TRA_DEMANDS!$F69,[1]DEMANDS!$H$2:$CL$25,MATCH($E69,[1]DEMANDS!$F$2:$F$25,0),FALSE)/HLOOKUP(2018,[1]DEMANDS!$H$2:$CL$25,MATCH($E69,[1]DEMANDS!$F$2:$F$25,0),FALSE)</f>
        <v>0.12598487383957455</v>
      </c>
      <c r="W69" s="18">
        <f>HLOOKUP(REG_TRA_DEMANDS!W$3,'BY-Demands'!$J$5:$AK$14,MATCH($E69,'BY-Demands'!$I$5:$I$14,0),FALSE)*HLOOKUP(REG_TRA_DEMANDS!$F69,[1]DEMANDS!$H$2:$CL$25,MATCH($E69,[1]DEMANDS!$F$2:$F$25,0),FALSE)/HLOOKUP(2018,[1]DEMANDS!$H$2:$CL$25,MATCH($E69,[1]DEMANDS!$F$2:$F$25,0),FALSE)</f>
        <v>0.10313682766830776</v>
      </c>
      <c r="X69" s="18">
        <f>HLOOKUP(REG_TRA_DEMANDS!X$3,'BY-Demands'!$J$5:$AK$14,MATCH($E69,'BY-Demands'!$I$5:$I$14,0),FALSE)*HLOOKUP(REG_TRA_DEMANDS!$F69,[1]DEMANDS!$H$2:$CL$25,MATCH($E69,[1]DEMANDS!$F$2:$F$25,0),FALSE)/HLOOKUP(2018,[1]DEMANDS!$H$2:$CL$25,MATCH($E69,[1]DEMANDS!$F$2:$F$25,0),FALSE)</f>
        <v>7.5097454082300993E-2</v>
      </c>
      <c r="Y69" s="18">
        <f>HLOOKUP(REG_TRA_DEMANDS!Y$3,'BY-Demands'!$J$5:$AK$14,MATCH($E69,'BY-Demands'!$I$5:$I$14,0),FALSE)*HLOOKUP(REG_TRA_DEMANDS!$F69,[1]DEMANDS!$H$2:$CL$25,MATCH($E69,[1]DEMANDS!$F$2:$F$25,0),FALSE)/HLOOKUP(2018,[1]DEMANDS!$H$2:$CL$25,MATCH($E69,[1]DEMANDS!$F$2:$F$25,0),FALSE)</f>
        <v>0.16681155148714383</v>
      </c>
      <c r="Z69" s="18">
        <f>HLOOKUP(REG_TRA_DEMANDS!Z$3,'BY-Demands'!$J$5:$AK$14,MATCH($E69,'BY-Demands'!$I$5:$I$14,0),FALSE)*HLOOKUP(REG_TRA_DEMANDS!$F69,[1]DEMANDS!$H$2:$CL$25,MATCH($E69,[1]DEMANDS!$F$2:$F$25,0),FALSE)/HLOOKUP(2018,[1]DEMANDS!$H$2:$CL$25,MATCH($E69,[1]DEMANDS!$F$2:$F$25,0),FALSE)</f>
        <v>2.0713596772252943E-2</v>
      </c>
      <c r="AA69" s="18">
        <f>HLOOKUP(REG_TRA_DEMANDS!AA$3,'BY-Demands'!$J$5:$AK$14,MATCH($E69,'BY-Demands'!$I$5:$I$14,0),FALSE)*HLOOKUP(REG_TRA_DEMANDS!$F69,[1]DEMANDS!$H$2:$CL$25,MATCH($E69,[1]DEMANDS!$F$2:$F$25,0),FALSE)/HLOOKUP(2018,[1]DEMANDS!$H$2:$CL$25,MATCH($E69,[1]DEMANDS!$F$2:$F$25,0),FALSE)</f>
        <v>8.4361171325565129E-2</v>
      </c>
      <c r="AB69" s="18">
        <f>HLOOKUP(REG_TRA_DEMANDS!AB$3,'BY-Demands'!$J$5:$AK$14,MATCH($E69,'BY-Demands'!$I$5:$I$14,0),FALSE)*HLOOKUP(REG_TRA_DEMANDS!$F69,[1]DEMANDS!$H$2:$CL$25,MATCH($E69,[1]DEMANDS!$F$2:$F$25,0),FALSE)/HLOOKUP(2018,[1]DEMANDS!$H$2:$CL$25,MATCH($E69,[1]DEMANDS!$F$2:$F$25,0),FALSE)</f>
        <v>4.1721956998760801E-2</v>
      </c>
      <c r="AC69" s="18">
        <f>HLOOKUP(REG_TRA_DEMANDS!AC$3,'BY-Demands'!$J$5:$AK$14,MATCH($E69,'BY-Demands'!$I$5:$I$14,0),FALSE)*HLOOKUP(REG_TRA_DEMANDS!$F69,[1]DEMANDS!$H$2:$CL$25,MATCH($E69,[1]DEMANDS!$F$2:$F$25,0),FALSE)/HLOOKUP(2018,[1]DEMANDS!$H$2:$CL$25,MATCH($E69,[1]DEMANDS!$F$2:$F$25,0),FALSE)</f>
        <v>4.2362550382898344E-2</v>
      </c>
      <c r="AD69" s="18">
        <f>HLOOKUP(REG_TRA_DEMANDS!AD$3,'BY-Demands'!$J$5:$AK$14,MATCH($E69,'BY-Demands'!$I$5:$I$14,0),FALSE)*HLOOKUP(REG_TRA_DEMANDS!$F69,[1]DEMANDS!$H$2:$CL$25,MATCH($E69,[1]DEMANDS!$F$2:$F$25,0),FALSE)/HLOOKUP(2018,[1]DEMANDS!$H$2:$CL$25,MATCH($E69,[1]DEMANDS!$F$2:$F$25,0),FALSE)</f>
        <v>4.924101072659897E-2</v>
      </c>
      <c r="AE69" s="18">
        <f>HLOOKUP(REG_TRA_DEMANDS!AE$3,'BY-Demands'!$J$5:$AK$14,MATCH($E69,'BY-Demands'!$I$5:$I$14,0),FALSE)*HLOOKUP(REG_TRA_DEMANDS!$F69,[1]DEMANDS!$H$2:$CL$25,MATCH($E69,[1]DEMANDS!$F$2:$F$25,0),FALSE)/HLOOKUP(2018,[1]DEMANDS!$H$2:$CL$25,MATCH($E69,[1]DEMANDS!$F$2:$F$25,0),FALSE)</f>
        <v>0.10290347326702294</v>
      </c>
      <c r="AF69" s="18">
        <f>HLOOKUP(REG_TRA_DEMANDS!AF$3,'BY-Demands'!$J$5:$AK$14,MATCH($E69,'BY-Demands'!$I$5:$I$14,0),FALSE)*HLOOKUP(REG_TRA_DEMANDS!$F69,[1]DEMANDS!$H$2:$CL$25,MATCH($E69,[1]DEMANDS!$F$2:$F$25,0),FALSE)/HLOOKUP(2018,[1]DEMANDS!$H$2:$CL$25,MATCH($E69,[1]DEMANDS!$F$2:$F$25,0),FALSE)</f>
        <v>3.9680590795828113E-2</v>
      </c>
    </row>
    <row r="70" spans="4:32" x14ac:dyDescent="0.2">
      <c r="D70" s="16" t="s">
        <v>85</v>
      </c>
      <c r="E70" s="16" t="str">
        <f>[1]DEMANDS!$F$23</f>
        <v>TOTH</v>
      </c>
      <c r="F70" s="16">
        <v>2020</v>
      </c>
      <c r="G70" s="17">
        <f>HLOOKUP(REG_TRA_DEMANDS!G$3,'BY-Demands'!$J$5:$AK$14,MATCH($E70,'BY-Demands'!$I$5:$I$14,0),FALSE)*HLOOKUP(REG_TRA_DEMANDS!$F70,[1]DEMANDS!$H$2:$CL$25,MATCH($E70,[1]DEMANDS!$F$2:$F$25,0),FALSE)/HLOOKUP(2018,[1]DEMANDS!$H$2:$CL$25,MATCH($E70,[1]DEMANDS!$F$2:$F$25,0),FALSE)</f>
        <v>0.16235731275947515</v>
      </c>
      <c r="H70" s="17">
        <f>HLOOKUP(REG_TRA_DEMANDS!H$3,'BY-Demands'!$J$5:$AK$14,MATCH($E70,'BY-Demands'!$I$5:$I$14,0),FALSE)*HLOOKUP(REG_TRA_DEMANDS!$F70,[1]DEMANDS!$H$2:$CL$25,MATCH($E70,[1]DEMANDS!$F$2:$F$25,0),FALSE)/HLOOKUP(2018,[1]DEMANDS!$H$2:$CL$25,MATCH($E70,[1]DEMANDS!$F$2:$F$25,0),FALSE)</f>
        <v>3.8423660957334085</v>
      </c>
      <c r="I70" s="17">
        <f>HLOOKUP(REG_TRA_DEMANDS!I$3,'BY-Demands'!$J$5:$AK$14,MATCH($E70,'BY-Demands'!$I$5:$I$14,0),FALSE)*HLOOKUP(REG_TRA_DEMANDS!$F70,[1]DEMANDS!$H$2:$CL$25,MATCH($E70,[1]DEMANDS!$F$2:$F$25,0),FALSE)/HLOOKUP(2018,[1]DEMANDS!$H$2:$CL$25,MATCH($E70,[1]DEMANDS!$F$2:$F$25,0),FALSE)</f>
        <v>0.63453157307374231</v>
      </c>
      <c r="J70" s="17">
        <f>HLOOKUP(REG_TRA_DEMANDS!J$3,'BY-Demands'!$J$5:$AK$14,MATCH($E70,'BY-Demands'!$I$5:$I$14,0),FALSE)*HLOOKUP(REG_TRA_DEMANDS!$F70,[1]DEMANDS!$H$2:$CL$25,MATCH($E70,[1]DEMANDS!$F$2:$F$25,0),FALSE)/HLOOKUP(2018,[1]DEMANDS!$H$2:$CL$25,MATCH($E70,[1]DEMANDS!$F$2:$F$25,0),FALSE)</f>
        <v>0.28298743869437681</v>
      </c>
      <c r="K70" s="17">
        <f>HLOOKUP(REG_TRA_DEMANDS!K$3,'BY-Demands'!$J$5:$AK$14,MATCH($E70,'BY-Demands'!$I$5:$I$14,0),FALSE)*HLOOKUP(REG_TRA_DEMANDS!$F70,[1]DEMANDS!$H$2:$CL$25,MATCH($E70,[1]DEMANDS!$F$2:$F$25,0),FALSE)/HLOOKUP(2018,[1]DEMANDS!$H$2:$CL$25,MATCH($E70,[1]DEMANDS!$F$2:$F$25,0),FALSE)</f>
        <v>0.24153687414440531</v>
      </c>
      <c r="L70" s="17">
        <f>HLOOKUP(REG_TRA_DEMANDS!L$3,'BY-Demands'!$J$5:$AK$14,MATCH($E70,'BY-Demands'!$I$5:$I$14,0),FALSE)*HLOOKUP(REG_TRA_DEMANDS!$F70,[1]DEMANDS!$H$2:$CL$25,MATCH($E70,[1]DEMANDS!$F$2:$F$25,0),FALSE)/HLOOKUP(2018,[1]DEMANDS!$H$2:$CL$25,MATCH($E70,[1]DEMANDS!$F$2:$F$25,0),FALSE)</f>
        <v>0.11656064154461539</v>
      </c>
      <c r="M70" s="17">
        <f>HLOOKUP(REG_TRA_DEMANDS!M$3,'BY-Demands'!$J$5:$AK$14,MATCH($E70,'BY-Demands'!$I$5:$I$14,0),FALSE)*HLOOKUP(REG_TRA_DEMANDS!$F70,[1]DEMANDS!$H$2:$CL$25,MATCH($E70,[1]DEMANDS!$F$2:$F$25,0),FALSE)/HLOOKUP(2018,[1]DEMANDS!$H$2:$CL$25,MATCH($E70,[1]DEMANDS!$F$2:$F$25,0),FALSE)</f>
        <v>0.3675483014419349</v>
      </c>
      <c r="N70" s="17">
        <f>HLOOKUP(REG_TRA_DEMANDS!N$3,'BY-Demands'!$J$5:$AK$14,MATCH($E70,'BY-Demands'!$I$5:$I$14,0),FALSE)*HLOOKUP(REG_TRA_DEMANDS!$F70,[1]DEMANDS!$H$2:$CL$25,MATCH($E70,[1]DEMANDS!$F$2:$F$25,0),FALSE)/HLOOKUP(2018,[1]DEMANDS!$H$2:$CL$25,MATCH($E70,[1]DEMANDS!$F$2:$F$25,0),FALSE)</f>
        <v>0.55622180337699523</v>
      </c>
      <c r="O70" s="17">
        <f>HLOOKUP(REG_TRA_DEMANDS!O$3,'BY-Demands'!$J$5:$AK$14,MATCH($E70,'BY-Demands'!$I$5:$I$14,0),FALSE)*HLOOKUP(REG_TRA_DEMANDS!$F70,[1]DEMANDS!$H$2:$CL$25,MATCH($E70,[1]DEMANDS!$F$2:$F$25,0),FALSE)/HLOOKUP(2018,[1]DEMANDS!$H$2:$CL$25,MATCH($E70,[1]DEMANDS!$F$2:$F$25,0),FALSE)</f>
        <v>0.22232731082767995</v>
      </c>
      <c r="P70" s="17">
        <f>HLOOKUP(REG_TRA_DEMANDS!P$3,'BY-Demands'!$J$5:$AK$14,MATCH($E70,'BY-Demands'!$I$5:$I$14,0),FALSE)*HLOOKUP(REG_TRA_DEMANDS!$F70,[1]DEMANDS!$H$2:$CL$25,MATCH($E70,[1]DEMANDS!$F$2:$F$25,0),FALSE)/HLOOKUP(2018,[1]DEMANDS!$H$2:$CL$25,MATCH($E70,[1]DEMANDS!$F$2:$F$25,0),FALSE)</f>
        <v>0.25315215790168288</v>
      </c>
      <c r="Q70" s="17">
        <f>HLOOKUP(REG_TRA_DEMANDS!Q$3,'BY-Demands'!$J$5:$AK$14,MATCH($E70,'BY-Demands'!$I$5:$I$14,0),FALSE)*HLOOKUP(REG_TRA_DEMANDS!$F70,[1]DEMANDS!$H$2:$CL$25,MATCH($E70,[1]DEMANDS!$F$2:$F$25,0),FALSE)/HLOOKUP(2018,[1]DEMANDS!$H$2:$CL$25,MATCH($E70,[1]DEMANDS!$F$2:$F$25,0),FALSE)</f>
        <v>0.42697361028901426</v>
      </c>
      <c r="R70" s="17">
        <f>HLOOKUP(REG_TRA_DEMANDS!R$3,'BY-Demands'!$J$5:$AK$14,MATCH($E70,'BY-Demands'!$I$5:$I$14,0),FALSE)*HLOOKUP(REG_TRA_DEMANDS!$F70,[1]DEMANDS!$H$2:$CL$25,MATCH($E70,[1]DEMANDS!$F$2:$F$25,0),FALSE)/HLOOKUP(2018,[1]DEMANDS!$H$2:$CL$25,MATCH($E70,[1]DEMANDS!$F$2:$F$25,0),FALSE)</f>
        <v>0.40616420062123709</v>
      </c>
      <c r="S70" s="17">
        <f>HLOOKUP(REG_TRA_DEMANDS!S$3,'BY-Demands'!$J$5:$AK$14,MATCH($E70,'BY-Demands'!$I$5:$I$14,0),FALSE)*HLOOKUP(REG_TRA_DEMANDS!$F70,[1]DEMANDS!$H$2:$CL$25,MATCH($E70,[1]DEMANDS!$F$2:$F$25,0),FALSE)/HLOOKUP(2018,[1]DEMANDS!$H$2:$CL$25,MATCH($E70,[1]DEMANDS!$F$2:$F$25,0),FALSE)</f>
        <v>0.3388394721798389</v>
      </c>
      <c r="T70" s="17">
        <f>HLOOKUP(REG_TRA_DEMANDS!T$3,'BY-Demands'!$J$5:$AK$14,MATCH($E70,'BY-Demands'!$I$5:$I$14,0),FALSE)*HLOOKUP(REG_TRA_DEMANDS!$F70,[1]DEMANDS!$H$2:$CL$25,MATCH($E70,[1]DEMANDS!$F$2:$F$25,0),FALSE)/HLOOKUP(2018,[1]DEMANDS!$H$2:$CL$25,MATCH($E70,[1]DEMANDS!$F$2:$F$25,0),FALSE)</f>
        <v>1.5481379481330504</v>
      </c>
      <c r="U70" s="17">
        <f>HLOOKUP(REG_TRA_DEMANDS!U$3,'BY-Demands'!$J$5:$AK$14,MATCH($E70,'BY-Demands'!$I$5:$I$14,0),FALSE)*HLOOKUP(REG_TRA_DEMANDS!$F70,[1]DEMANDS!$H$2:$CL$25,MATCH($E70,[1]DEMANDS!$F$2:$F$25,0),FALSE)/HLOOKUP(2018,[1]DEMANDS!$H$2:$CL$25,MATCH($E70,[1]DEMANDS!$F$2:$F$25,0),FALSE)</f>
        <v>0.4212272815949526</v>
      </c>
      <c r="V70" s="17">
        <f>HLOOKUP(REG_TRA_DEMANDS!V$3,'BY-Demands'!$J$5:$AK$14,MATCH($E70,'BY-Demands'!$I$5:$I$14,0),FALSE)*HLOOKUP(REG_TRA_DEMANDS!$F70,[1]DEMANDS!$H$2:$CL$25,MATCH($E70,[1]DEMANDS!$F$2:$F$25,0),FALSE)/HLOOKUP(2018,[1]DEMANDS!$H$2:$CL$25,MATCH($E70,[1]DEMANDS!$F$2:$F$25,0),FALSE)</f>
        <v>0.55580829585310521</v>
      </c>
      <c r="W70" s="17">
        <f>HLOOKUP(REG_TRA_DEMANDS!W$3,'BY-Demands'!$J$5:$AK$14,MATCH($E70,'BY-Demands'!$I$5:$I$14,0),FALSE)*HLOOKUP(REG_TRA_DEMANDS!$F70,[1]DEMANDS!$H$2:$CL$25,MATCH($E70,[1]DEMANDS!$F$2:$F$25,0),FALSE)/HLOOKUP(2018,[1]DEMANDS!$H$2:$CL$25,MATCH($E70,[1]DEMANDS!$F$2:$F$25,0),FALSE)</f>
        <v>0.45500942040877851</v>
      </c>
      <c r="X70" s="17">
        <f>HLOOKUP(REG_TRA_DEMANDS!X$3,'BY-Demands'!$J$5:$AK$14,MATCH($E70,'BY-Demands'!$I$5:$I$14,0),FALSE)*HLOOKUP(REG_TRA_DEMANDS!$F70,[1]DEMANDS!$H$2:$CL$25,MATCH($E70,[1]DEMANDS!$F$2:$F$25,0),FALSE)/HLOOKUP(2018,[1]DEMANDS!$H$2:$CL$25,MATCH($E70,[1]DEMANDS!$F$2:$F$25,0),FALSE)</f>
        <v>0.33130793169298151</v>
      </c>
      <c r="Y70" s="17">
        <f>HLOOKUP(REG_TRA_DEMANDS!Y$3,'BY-Demands'!$J$5:$AK$14,MATCH($E70,'BY-Demands'!$I$5:$I$14,0),FALSE)*HLOOKUP(REG_TRA_DEMANDS!$F70,[1]DEMANDS!$H$2:$CL$25,MATCH($E70,[1]DEMANDS!$F$2:$F$25,0),FALSE)/HLOOKUP(2018,[1]DEMANDS!$H$2:$CL$25,MATCH($E70,[1]DEMANDS!$F$2:$F$25,0),FALSE)</f>
        <v>0.73592361793165129</v>
      </c>
      <c r="Z70" s="17">
        <f>HLOOKUP(REG_TRA_DEMANDS!Z$3,'BY-Demands'!$J$5:$AK$14,MATCH($E70,'BY-Demands'!$I$5:$I$14,0),FALSE)*HLOOKUP(REG_TRA_DEMANDS!$F70,[1]DEMANDS!$H$2:$CL$25,MATCH($E70,[1]DEMANDS!$F$2:$F$25,0),FALSE)/HLOOKUP(2018,[1]DEMANDS!$H$2:$CL$25,MATCH($E70,[1]DEMANDS!$F$2:$F$25,0),FALSE)</f>
        <v>9.1382311003734881E-2</v>
      </c>
      <c r="AA70" s="17">
        <f>HLOOKUP(REG_TRA_DEMANDS!AA$3,'BY-Demands'!$J$5:$AK$14,MATCH($E70,'BY-Demands'!$I$5:$I$14,0),FALSE)*HLOOKUP(REG_TRA_DEMANDS!$F70,[1]DEMANDS!$H$2:$CL$25,MATCH($E70,[1]DEMANDS!$F$2:$F$25,0),FALSE)/HLOOKUP(2018,[1]DEMANDS!$H$2:$CL$25,MATCH($E70,[1]DEMANDS!$F$2:$F$25,0),FALSE)</f>
        <v>0.37217673393347922</v>
      </c>
      <c r="AB70" s="17">
        <f>HLOOKUP(REG_TRA_DEMANDS!AB$3,'BY-Demands'!$J$5:$AK$14,MATCH($E70,'BY-Demands'!$I$5:$I$14,0),FALSE)*HLOOKUP(REG_TRA_DEMANDS!$F70,[1]DEMANDS!$H$2:$CL$25,MATCH($E70,[1]DEMANDS!$F$2:$F$25,0),FALSE)/HLOOKUP(2018,[1]DEMANDS!$H$2:$CL$25,MATCH($E70,[1]DEMANDS!$F$2:$F$25,0),FALSE)</f>
        <v>0.18406503187570397</v>
      </c>
      <c r="AC70" s="17">
        <f>HLOOKUP(REG_TRA_DEMANDS!AC$3,'BY-Demands'!$J$5:$AK$14,MATCH($E70,'BY-Demands'!$I$5:$I$14,0),FALSE)*HLOOKUP(REG_TRA_DEMANDS!$F70,[1]DEMANDS!$H$2:$CL$25,MATCH($E70,[1]DEMANDS!$F$2:$F$25,0),FALSE)/HLOOKUP(2018,[1]DEMANDS!$H$2:$CL$25,MATCH($E70,[1]DEMANDS!$F$2:$F$25,0),FALSE)</f>
        <v>0.18689114191829229</v>
      </c>
      <c r="AD70" s="17">
        <f>HLOOKUP(REG_TRA_DEMANDS!AD$3,'BY-Demands'!$J$5:$AK$14,MATCH($E70,'BY-Demands'!$I$5:$I$14,0),FALSE)*HLOOKUP(REG_TRA_DEMANDS!$F70,[1]DEMANDS!$H$2:$CL$25,MATCH($E70,[1]DEMANDS!$F$2:$F$25,0),FALSE)/HLOOKUP(2018,[1]DEMANDS!$H$2:$CL$25,MATCH($E70,[1]DEMANDS!$F$2:$F$25,0),FALSE)</f>
        <v>0.21723689061978846</v>
      </c>
      <c r="AE70" s="17">
        <f>HLOOKUP(REG_TRA_DEMANDS!AE$3,'BY-Demands'!$J$5:$AK$14,MATCH($E70,'BY-Demands'!$I$5:$I$14,0),FALSE)*HLOOKUP(REG_TRA_DEMANDS!$F70,[1]DEMANDS!$H$2:$CL$25,MATCH($E70,[1]DEMANDS!$F$2:$F$25,0),FALSE)/HLOOKUP(2018,[1]DEMANDS!$H$2:$CL$25,MATCH($E70,[1]DEMANDS!$F$2:$F$25,0),FALSE)</f>
        <v>0.45397992926309294</v>
      </c>
      <c r="AF70" s="17">
        <f>HLOOKUP(REG_TRA_DEMANDS!AF$3,'BY-Demands'!$J$5:$AK$14,MATCH($E70,'BY-Demands'!$I$5:$I$14,0),FALSE)*HLOOKUP(REG_TRA_DEMANDS!$F70,[1]DEMANDS!$H$2:$CL$25,MATCH($E70,[1]DEMANDS!$F$2:$F$25,0),FALSE)/HLOOKUP(2018,[1]DEMANDS!$H$2:$CL$25,MATCH($E70,[1]DEMANDS!$F$2:$F$25,0),FALSE)</f>
        <v>0.17505912318297531</v>
      </c>
    </row>
    <row r="71" spans="4:32" x14ac:dyDescent="0.2">
      <c r="D71" s="4" t="s">
        <v>85</v>
      </c>
      <c r="E71" s="4" t="str">
        <f>[1]DEMANDS!$F$23</f>
        <v>TOTH</v>
      </c>
      <c r="F71" s="4">
        <v>2025</v>
      </c>
      <c r="G71" s="15">
        <f>HLOOKUP(REG_TRA_DEMANDS!G$3,'BY-Demands'!$J$5:$AK$14,MATCH($E71,'BY-Demands'!$I$5:$I$14,0),FALSE)*HLOOKUP(REG_TRA_DEMANDS!$F71,[1]DEMANDS!$H$2:$CL$25,MATCH($E71,[1]DEMANDS!$F$2:$F$25,0),FALSE)/HLOOKUP(2018,[1]DEMANDS!$H$2:$CL$25,MATCH($E71,[1]DEMANDS!$F$2:$F$25,0),FALSE)</f>
        <v>0.10373943515870333</v>
      </c>
      <c r="H71" s="15">
        <f>HLOOKUP(REG_TRA_DEMANDS!H$3,'BY-Demands'!$J$5:$AK$14,MATCH($E71,'BY-Demands'!$I$5:$I$14,0),FALSE)*HLOOKUP(REG_TRA_DEMANDS!$F71,[1]DEMANDS!$H$2:$CL$25,MATCH($E71,[1]DEMANDS!$F$2:$F$25,0),FALSE)/HLOOKUP(2018,[1]DEMANDS!$H$2:$CL$25,MATCH($E71,[1]DEMANDS!$F$2:$F$25,0),FALSE)</f>
        <v>2.4551089302324844</v>
      </c>
      <c r="I71" s="15">
        <f>HLOOKUP(REG_TRA_DEMANDS!I$3,'BY-Demands'!$J$5:$AK$14,MATCH($E71,'BY-Demands'!$I$5:$I$14,0),FALSE)*HLOOKUP(REG_TRA_DEMANDS!$F71,[1]DEMANDS!$H$2:$CL$25,MATCH($E71,[1]DEMANDS!$F$2:$F$25,0),FALSE)/HLOOKUP(2018,[1]DEMANDS!$H$2:$CL$25,MATCH($E71,[1]DEMANDS!$F$2:$F$25,0),FALSE)</f>
        <v>0.40543875642085558</v>
      </c>
      <c r="J71" s="15">
        <f>HLOOKUP(REG_TRA_DEMANDS!J$3,'BY-Demands'!$J$5:$AK$14,MATCH($E71,'BY-Demands'!$I$5:$I$14,0),FALSE)*HLOOKUP(REG_TRA_DEMANDS!$F71,[1]DEMANDS!$H$2:$CL$25,MATCH($E71,[1]DEMANDS!$F$2:$F$25,0),FALSE)/HLOOKUP(2018,[1]DEMANDS!$H$2:$CL$25,MATCH($E71,[1]DEMANDS!$F$2:$F$25,0),FALSE)</f>
        <v>0.18081696813160372</v>
      </c>
      <c r="K71" s="15">
        <f>HLOOKUP(REG_TRA_DEMANDS!K$3,'BY-Demands'!$J$5:$AK$14,MATCH($E71,'BY-Demands'!$I$5:$I$14,0),FALSE)*HLOOKUP(REG_TRA_DEMANDS!$F71,[1]DEMANDS!$H$2:$CL$25,MATCH($E71,[1]DEMANDS!$F$2:$F$25,0),FALSE)/HLOOKUP(2018,[1]DEMANDS!$H$2:$CL$25,MATCH($E71,[1]DEMANDS!$F$2:$F$25,0),FALSE)</f>
        <v>0.1543318158441071</v>
      </c>
      <c r="L71" s="15">
        <f>HLOOKUP(REG_TRA_DEMANDS!L$3,'BY-Demands'!$J$5:$AK$14,MATCH($E71,'BY-Demands'!$I$5:$I$14,0),FALSE)*HLOOKUP(REG_TRA_DEMANDS!$F71,[1]DEMANDS!$H$2:$CL$25,MATCH($E71,[1]DEMANDS!$F$2:$F$25,0),FALSE)/HLOOKUP(2018,[1]DEMANDS!$H$2:$CL$25,MATCH($E71,[1]DEMANDS!$F$2:$F$25,0),FALSE)</f>
        <v>7.4477305087502471E-2</v>
      </c>
      <c r="M71" s="15">
        <f>HLOOKUP(REG_TRA_DEMANDS!M$3,'BY-Demands'!$J$5:$AK$14,MATCH($E71,'BY-Demands'!$I$5:$I$14,0),FALSE)*HLOOKUP(REG_TRA_DEMANDS!$F71,[1]DEMANDS!$H$2:$CL$25,MATCH($E71,[1]DEMANDS!$F$2:$F$25,0),FALSE)/HLOOKUP(2018,[1]DEMANDS!$H$2:$CL$25,MATCH($E71,[1]DEMANDS!$F$2:$F$25,0),FALSE)</f>
        <v>0.23484777209643692</v>
      </c>
      <c r="N71" s="15">
        <f>HLOOKUP(REG_TRA_DEMANDS!N$3,'BY-Demands'!$J$5:$AK$14,MATCH($E71,'BY-Demands'!$I$5:$I$14,0),FALSE)*HLOOKUP(REG_TRA_DEMANDS!$F71,[1]DEMANDS!$H$2:$CL$25,MATCH($E71,[1]DEMANDS!$F$2:$F$25,0),FALSE)/HLOOKUP(2018,[1]DEMANDS!$H$2:$CL$25,MATCH($E71,[1]DEMANDS!$F$2:$F$25,0),FALSE)</f>
        <v>0.3554021357249727</v>
      </c>
      <c r="O71" s="15">
        <f>HLOOKUP(REG_TRA_DEMANDS!O$3,'BY-Demands'!$J$5:$AK$14,MATCH($E71,'BY-Demands'!$I$5:$I$14,0),FALSE)*HLOOKUP(REG_TRA_DEMANDS!$F71,[1]DEMANDS!$H$2:$CL$25,MATCH($E71,[1]DEMANDS!$F$2:$F$25,0),FALSE)/HLOOKUP(2018,[1]DEMANDS!$H$2:$CL$25,MATCH($E71,[1]DEMANDS!$F$2:$F$25,0),FALSE)</f>
        <v>0.14205771981324544</v>
      </c>
      <c r="P71" s="15">
        <f>HLOOKUP(REG_TRA_DEMANDS!P$3,'BY-Demands'!$J$5:$AK$14,MATCH($E71,'BY-Demands'!$I$5:$I$14,0),FALSE)*HLOOKUP(REG_TRA_DEMANDS!$F71,[1]DEMANDS!$H$2:$CL$25,MATCH($E71,[1]DEMANDS!$F$2:$F$25,0),FALSE)/HLOOKUP(2018,[1]DEMANDS!$H$2:$CL$25,MATCH($E71,[1]DEMANDS!$F$2:$F$25,0),FALSE)</f>
        <v>0.16175348940908618</v>
      </c>
      <c r="Q71" s="15">
        <f>HLOOKUP(REG_TRA_DEMANDS!Q$3,'BY-Demands'!$J$5:$AK$14,MATCH($E71,'BY-Demands'!$I$5:$I$14,0),FALSE)*HLOOKUP(REG_TRA_DEMANDS!$F71,[1]DEMANDS!$H$2:$CL$25,MATCH($E71,[1]DEMANDS!$F$2:$F$25,0),FALSE)/HLOOKUP(2018,[1]DEMANDS!$H$2:$CL$25,MATCH($E71,[1]DEMANDS!$F$2:$F$25,0),FALSE)</f>
        <v>0.27281802344606537</v>
      </c>
      <c r="R71" s="15">
        <f>HLOOKUP(REG_TRA_DEMANDS!R$3,'BY-Demands'!$J$5:$AK$14,MATCH($E71,'BY-Demands'!$I$5:$I$14,0),FALSE)*HLOOKUP(REG_TRA_DEMANDS!$F71,[1]DEMANDS!$H$2:$CL$25,MATCH($E71,[1]DEMANDS!$F$2:$F$25,0),FALSE)/HLOOKUP(2018,[1]DEMANDS!$H$2:$CL$25,MATCH($E71,[1]DEMANDS!$F$2:$F$25,0),FALSE)</f>
        <v>0.25952169346726506</v>
      </c>
      <c r="S71" s="15">
        <f>HLOOKUP(REG_TRA_DEMANDS!S$3,'BY-Demands'!$J$5:$AK$14,MATCH($E71,'BY-Demands'!$I$5:$I$14,0),FALSE)*HLOOKUP(REG_TRA_DEMANDS!$F71,[1]DEMANDS!$H$2:$CL$25,MATCH($E71,[1]DEMANDS!$F$2:$F$25,0),FALSE)/HLOOKUP(2018,[1]DEMANDS!$H$2:$CL$25,MATCH($E71,[1]DEMANDS!$F$2:$F$25,0),FALSE)</f>
        <v>0.21650404811444654</v>
      </c>
      <c r="T71" s="15">
        <f>HLOOKUP(REG_TRA_DEMANDS!T$3,'BY-Demands'!$J$5:$AK$14,MATCH($E71,'BY-Demands'!$I$5:$I$14,0),FALSE)*HLOOKUP(REG_TRA_DEMANDS!$F71,[1]DEMANDS!$H$2:$CL$25,MATCH($E71,[1]DEMANDS!$F$2:$F$25,0),FALSE)/HLOOKUP(2018,[1]DEMANDS!$H$2:$CL$25,MATCH($E71,[1]DEMANDS!$F$2:$F$25,0),FALSE)</f>
        <v>0.98919447210242051</v>
      </c>
      <c r="U71" s="15">
        <f>HLOOKUP(REG_TRA_DEMANDS!U$3,'BY-Demands'!$J$5:$AK$14,MATCH($E71,'BY-Demands'!$I$5:$I$14,0),FALSE)*HLOOKUP(REG_TRA_DEMANDS!$F71,[1]DEMANDS!$H$2:$CL$25,MATCH($E71,[1]DEMANDS!$F$2:$F$25,0),FALSE)/HLOOKUP(2018,[1]DEMANDS!$H$2:$CL$25,MATCH($E71,[1]DEMANDS!$F$2:$F$25,0),FALSE)</f>
        <v>0.26914636318742746</v>
      </c>
      <c r="V71" s="15">
        <f>HLOOKUP(REG_TRA_DEMANDS!V$3,'BY-Demands'!$J$5:$AK$14,MATCH($E71,'BY-Demands'!$I$5:$I$14,0),FALSE)*HLOOKUP(REG_TRA_DEMANDS!$F71,[1]DEMANDS!$H$2:$CL$25,MATCH($E71,[1]DEMANDS!$F$2:$F$25,0),FALSE)/HLOOKUP(2018,[1]DEMANDS!$H$2:$CL$25,MATCH($E71,[1]DEMANDS!$F$2:$F$25,0),FALSE)</f>
        <v>0.35513792195946292</v>
      </c>
      <c r="W71" s="15">
        <f>HLOOKUP(REG_TRA_DEMANDS!W$3,'BY-Demands'!$J$5:$AK$14,MATCH($E71,'BY-Demands'!$I$5:$I$14,0),FALSE)*HLOOKUP(REG_TRA_DEMANDS!$F71,[1]DEMANDS!$H$2:$CL$25,MATCH($E71,[1]DEMANDS!$F$2:$F$25,0),FALSE)/HLOOKUP(2018,[1]DEMANDS!$H$2:$CL$25,MATCH($E71,[1]DEMANDS!$F$2:$F$25,0),FALSE)</f>
        <v>0.29073171674763959</v>
      </c>
      <c r="X71" s="15">
        <f>HLOOKUP(REG_TRA_DEMANDS!X$3,'BY-Demands'!$J$5:$AK$14,MATCH($E71,'BY-Demands'!$I$5:$I$14,0),FALSE)*HLOOKUP(REG_TRA_DEMANDS!$F71,[1]DEMANDS!$H$2:$CL$25,MATCH($E71,[1]DEMANDS!$F$2:$F$25,0),FALSE)/HLOOKUP(2018,[1]DEMANDS!$H$2:$CL$25,MATCH($E71,[1]DEMANDS!$F$2:$F$25,0),FALSE)</f>
        <v>0.21169171325436556</v>
      </c>
      <c r="Y71" s="15">
        <f>HLOOKUP(REG_TRA_DEMANDS!Y$3,'BY-Demands'!$J$5:$AK$14,MATCH($E71,'BY-Demands'!$I$5:$I$14,0),FALSE)*HLOOKUP(REG_TRA_DEMANDS!$F71,[1]DEMANDS!$H$2:$CL$25,MATCH($E71,[1]DEMANDS!$F$2:$F$25,0),FALSE)/HLOOKUP(2018,[1]DEMANDS!$H$2:$CL$25,MATCH($E71,[1]DEMANDS!$F$2:$F$25,0),FALSE)</f>
        <v>0.47022397172389424</v>
      </c>
      <c r="Z71" s="15">
        <f>HLOOKUP(REG_TRA_DEMANDS!Z$3,'BY-Demands'!$J$5:$AK$14,MATCH($E71,'BY-Demands'!$I$5:$I$14,0),FALSE)*HLOOKUP(REG_TRA_DEMANDS!$F71,[1]DEMANDS!$H$2:$CL$25,MATCH($E71,[1]DEMANDS!$F$2:$F$25,0),FALSE)/HLOOKUP(2018,[1]DEMANDS!$H$2:$CL$25,MATCH($E71,[1]DEMANDS!$F$2:$F$25,0),FALSE)</f>
        <v>5.8389420013797121E-2</v>
      </c>
      <c r="AA71" s="15">
        <f>HLOOKUP(REG_TRA_DEMANDS!AA$3,'BY-Demands'!$J$5:$AK$14,MATCH($E71,'BY-Demands'!$I$5:$I$14,0),FALSE)*HLOOKUP(REG_TRA_DEMANDS!$F71,[1]DEMANDS!$H$2:$CL$25,MATCH($E71,[1]DEMANDS!$F$2:$F$25,0),FALSE)/HLOOKUP(2018,[1]DEMANDS!$H$2:$CL$25,MATCH($E71,[1]DEMANDS!$F$2:$F$25,0),FALSE)</f>
        <v>0.23780514410624792</v>
      </c>
      <c r="AB71" s="15">
        <f>HLOOKUP(REG_TRA_DEMANDS!AB$3,'BY-Demands'!$J$5:$AK$14,MATCH($E71,'BY-Demands'!$I$5:$I$14,0),FALSE)*HLOOKUP(REG_TRA_DEMANDS!$F71,[1]DEMANDS!$H$2:$CL$25,MATCH($E71,[1]DEMANDS!$F$2:$F$25,0),FALSE)/HLOOKUP(2018,[1]DEMANDS!$H$2:$CL$25,MATCH($E71,[1]DEMANDS!$F$2:$F$25,0),FALSE)</f>
        <v>0.1176097467660254</v>
      </c>
      <c r="AC71" s="15">
        <f>HLOOKUP(REG_TRA_DEMANDS!AC$3,'BY-Demands'!$J$5:$AK$14,MATCH($E71,'BY-Demands'!$I$5:$I$14,0),FALSE)*HLOOKUP(REG_TRA_DEMANDS!$F71,[1]DEMANDS!$H$2:$CL$25,MATCH($E71,[1]DEMANDS!$F$2:$F$25,0),FALSE)/HLOOKUP(2018,[1]DEMANDS!$H$2:$CL$25,MATCH($E71,[1]DEMANDS!$F$2:$F$25,0),FALSE)</f>
        <v>0.11941551119099329</v>
      </c>
      <c r="AD71" s="15">
        <f>HLOOKUP(REG_TRA_DEMANDS!AD$3,'BY-Demands'!$J$5:$AK$14,MATCH($E71,'BY-Demands'!$I$5:$I$14,0),FALSE)*HLOOKUP(REG_TRA_DEMANDS!$F71,[1]DEMANDS!$H$2:$CL$25,MATCH($E71,[1]DEMANDS!$F$2:$F$25,0),FALSE)/HLOOKUP(2018,[1]DEMANDS!$H$2:$CL$25,MATCH($E71,[1]DEMANDS!$F$2:$F$25,0),FALSE)</f>
        <v>0.13880515725162293</v>
      </c>
      <c r="AE71" s="15">
        <f>HLOOKUP(REG_TRA_DEMANDS!AE$3,'BY-Demands'!$J$5:$AK$14,MATCH($E71,'BY-Demands'!$I$5:$I$14,0),FALSE)*HLOOKUP(REG_TRA_DEMANDS!$F71,[1]DEMANDS!$H$2:$CL$25,MATCH($E71,[1]DEMANDS!$F$2:$F$25,0),FALSE)/HLOOKUP(2018,[1]DEMANDS!$H$2:$CL$25,MATCH($E71,[1]DEMANDS!$F$2:$F$25,0),FALSE)</f>
        <v>0.29007391557971479</v>
      </c>
      <c r="AF71" s="15">
        <f>HLOOKUP(REG_TRA_DEMANDS!AF$3,'BY-Demands'!$J$5:$AK$14,MATCH($E71,'BY-Demands'!$I$5:$I$14,0),FALSE)*HLOOKUP(REG_TRA_DEMANDS!$F71,[1]DEMANDS!$H$2:$CL$25,MATCH($E71,[1]DEMANDS!$F$2:$F$25,0),FALSE)/HLOOKUP(2018,[1]DEMANDS!$H$2:$CL$25,MATCH($E71,[1]DEMANDS!$F$2:$F$25,0),FALSE)</f>
        <v>0.11185535316960879</v>
      </c>
    </row>
    <row r="72" spans="4:32" x14ac:dyDescent="0.2">
      <c r="D72" s="4" t="s">
        <v>85</v>
      </c>
      <c r="E72" s="4" t="str">
        <f>[1]DEMANDS!$F$23</f>
        <v>TOTH</v>
      </c>
      <c r="F72" s="4">
        <v>2030</v>
      </c>
      <c r="G72" s="15">
        <f>HLOOKUP(REG_TRA_DEMANDS!G$3,'BY-Demands'!$J$5:$AK$14,MATCH($E72,'BY-Demands'!$I$5:$I$14,0),FALSE)*HLOOKUP(REG_TRA_DEMANDS!$F72,[1]DEMANDS!$H$2:$CL$25,MATCH($E72,[1]DEMANDS!$F$2:$F$25,0),FALSE)/HLOOKUP(2018,[1]DEMANDS!$H$2:$CL$25,MATCH($E72,[1]DEMANDS!$F$2:$F$25,0),FALSE)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H72" s="15">
        <f>HLOOKUP(REG_TRA_DEMANDS!H$3,'BY-Demands'!$J$5:$AK$14,MATCH($E72,'BY-Demands'!$I$5:$I$14,0),FALSE)*HLOOKUP(REG_TRA_DEMANDS!$F72,[1]DEMANDS!$H$2:$CL$25,MATCH($E72,[1]DEMANDS!$F$2:$F$25,0),FALSE)/HLOOKUP(2018,[1]DEMANDS!$H$2:$CL$25,MATCH($E72,[1]DEMANDS!$F$2:$F$25,0),FALSE)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I72" s="15">
        <f>HLOOKUP(REG_TRA_DEMANDS!I$3,'BY-Demands'!$J$5:$AK$14,MATCH($E72,'BY-Demands'!$I$5:$I$14,0),FALSE)*HLOOKUP(REG_TRA_DEMANDS!$F72,[1]DEMANDS!$H$2:$CL$25,MATCH($E72,[1]DEMANDS!$F$2:$F$25,0),FALSE)/HLOOKUP(2018,[1]DEMANDS!$H$2:$CL$25,MATCH($E72,[1]DEMANDS!$F$2:$F$25,0),FALSE)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J72" s="15">
        <f>HLOOKUP(REG_TRA_DEMANDS!J$3,'BY-Demands'!$J$5:$AK$14,MATCH($E72,'BY-Demands'!$I$5:$I$14,0),FALSE)*HLOOKUP(REG_TRA_DEMANDS!$F72,[1]DEMANDS!$H$2:$CL$25,MATCH($E72,[1]DEMANDS!$F$2:$F$25,0),FALSE)/HLOOKUP(2018,[1]DEMANDS!$H$2:$CL$25,MATCH($E72,[1]DEMANDS!$F$2:$F$25,0),FALSE)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K72" s="15">
        <f>HLOOKUP(REG_TRA_DEMANDS!K$3,'BY-Demands'!$J$5:$AK$14,MATCH($E72,'BY-Demands'!$I$5:$I$14,0),FALSE)*HLOOKUP(REG_TRA_DEMANDS!$F72,[1]DEMANDS!$H$2:$CL$25,MATCH($E72,[1]DEMANDS!$F$2:$F$25,0),FALSE)/HLOOKUP(2018,[1]DEMANDS!$H$2:$CL$25,MATCH($E72,[1]DEMANDS!$F$2:$F$25,0),FALSE)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L72" s="15">
        <f>HLOOKUP(REG_TRA_DEMANDS!L$3,'BY-Demands'!$J$5:$AK$14,MATCH($E72,'BY-Demands'!$I$5:$I$14,0),FALSE)*HLOOKUP(REG_TRA_DEMANDS!$F72,[1]DEMANDS!$H$2:$CL$25,MATCH($E72,[1]DEMANDS!$F$2:$F$25,0),FALSE)/HLOOKUP(2018,[1]DEMANDS!$H$2:$CL$25,MATCH($E72,[1]DEMANDS!$F$2:$F$25,0),FALSE)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M72" s="15">
        <f>HLOOKUP(REG_TRA_DEMANDS!M$3,'BY-Demands'!$J$5:$AK$14,MATCH($E72,'BY-Demands'!$I$5:$I$14,0),FALSE)*HLOOKUP(REG_TRA_DEMANDS!$F72,[1]DEMANDS!$H$2:$CL$25,MATCH($E72,[1]DEMANDS!$F$2:$F$25,0),FALSE)/HLOOKUP(2018,[1]DEMANDS!$H$2:$CL$25,MATCH($E72,[1]DEMANDS!$F$2:$F$25,0),FALSE)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N72" s="15">
        <f>HLOOKUP(REG_TRA_DEMANDS!N$3,'BY-Demands'!$J$5:$AK$14,MATCH($E72,'BY-Demands'!$I$5:$I$14,0),FALSE)*HLOOKUP(REG_TRA_DEMANDS!$F72,[1]DEMANDS!$H$2:$CL$25,MATCH($E72,[1]DEMANDS!$F$2:$F$25,0),FALSE)/HLOOKUP(2018,[1]DEMANDS!$H$2:$CL$25,MATCH($E72,[1]DEMANDS!$F$2:$F$25,0),FALSE)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O72" s="15">
        <f>HLOOKUP(REG_TRA_DEMANDS!O$3,'BY-Demands'!$J$5:$AK$14,MATCH($E72,'BY-Demands'!$I$5:$I$14,0),FALSE)*HLOOKUP(REG_TRA_DEMANDS!$F72,[1]DEMANDS!$H$2:$CL$25,MATCH($E72,[1]DEMANDS!$F$2:$F$25,0),FALSE)/HLOOKUP(2018,[1]DEMANDS!$H$2:$CL$25,MATCH($E72,[1]DEMANDS!$F$2:$F$25,0),FALSE)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P72" s="15">
        <f>HLOOKUP(REG_TRA_DEMANDS!P$3,'BY-Demands'!$J$5:$AK$14,MATCH($E72,'BY-Demands'!$I$5:$I$14,0),FALSE)*HLOOKUP(REG_TRA_DEMANDS!$F72,[1]DEMANDS!$H$2:$CL$25,MATCH($E72,[1]DEMANDS!$F$2:$F$25,0),FALSE)/HLOOKUP(2018,[1]DEMANDS!$H$2:$CL$25,MATCH($E72,[1]DEMANDS!$F$2:$F$25,0),FALSE)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Q72" s="15">
        <f>HLOOKUP(REG_TRA_DEMANDS!Q$3,'BY-Demands'!$J$5:$AK$14,MATCH($E72,'BY-Demands'!$I$5:$I$14,0),FALSE)*HLOOKUP(REG_TRA_DEMANDS!$F72,[1]DEMANDS!$H$2:$CL$25,MATCH($E72,[1]DEMANDS!$F$2:$F$25,0),FALSE)/HLOOKUP(2018,[1]DEMANDS!$H$2:$CL$25,MATCH($E72,[1]DEMANDS!$F$2:$F$25,0),FALSE)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R72" s="15">
        <f>HLOOKUP(REG_TRA_DEMANDS!R$3,'BY-Demands'!$J$5:$AK$14,MATCH($E72,'BY-Demands'!$I$5:$I$14,0),FALSE)*HLOOKUP(REG_TRA_DEMANDS!$F72,[1]DEMANDS!$H$2:$CL$25,MATCH($E72,[1]DEMANDS!$F$2:$F$25,0),FALSE)/HLOOKUP(2018,[1]DEMANDS!$H$2:$CL$25,MATCH($E72,[1]DEMANDS!$F$2:$F$25,0),FALSE)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S72" s="15">
        <f>HLOOKUP(REG_TRA_DEMANDS!S$3,'BY-Demands'!$J$5:$AK$14,MATCH($E72,'BY-Demands'!$I$5:$I$14,0),FALSE)*HLOOKUP(REG_TRA_DEMANDS!$F72,[1]DEMANDS!$H$2:$CL$25,MATCH($E72,[1]DEMANDS!$F$2:$F$25,0),FALSE)/HLOOKUP(2018,[1]DEMANDS!$H$2:$CL$25,MATCH($E72,[1]DEMANDS!$F$2:$F$25,0),FALSE)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T72" s="15">
        <f>HLOOKUP(REG_TRA_DEMANDS!T$3,'BY-Demands'!$J$5:$AK$14,MATCH($E72,'BY-Demands'!$I$5:$I$14,0),FALSE)*HLOOKUP(REG_TRA_DEMANDS!$F72,[1]DEMANDS!$H$2:$CL$25,MATCH($E72,[1]DEMANDS!$F$2:$F$25,0),FALSE)/HLOOKUP(2018,[1]DEMANDS!$H$2:$CL$25,MATCH($E72,[1]DEMANDS!$F$2:$F$25,0),FALSE)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U72" s="15">
        <f>HLOOKUP(REG_TRA_DEMANDS!U$3,'BY-Demands'!$J$5:$AK$14,MATCH($E72,'BY-Demands'!$I$5:$I$14,0),FALSE)*HLOOKUP(REG_TRA_DEMANDS!$F72,[1]DEMANDS!$H$2:$CL$25,MATCH($E72,[1]DEMANDS!$F$2:$F$25,0),FALSE)/HLOOKUP(2018,[1]DEMANDS!$H$2:$CL$25,MATCH($E72,[1]DEMANDS!$F$2:$F$25,0),FALSE)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V72" s="15">
        <f>HLOOKUP(REG_TRA_DEMANDS!V$3,'BY-Demands'!$J$5:$AK$14,MATCH($E72,'BY-Demands'!$I$5:$I$14,0),FALSE)*HLOOKUP(REG_TRA_DEMANDS!$F72,[1]DEMANDS!$H$2:$CL$25,MATCH($E72,[1]DEMANDS!$F$2:$F$25,0),FALSE)/HLOOKUP(2018,[1]DEMANDS!$H$2:$CL$25,MATCH($E72,[1]DEMANDS!$F$2:$F$25,0),FALSE)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W72" s="15">
        <f>HLOOKUP(REG_TRA_DEMANDS!W$3,'BY-Demands'!$J$5:$AK$14,MATCH($E72,'BY-Demands'!$I$5:$I$14,0),FALSE)*HLOOKUP(REG_TRA_DEMANDS!$F72,[1]DEMANDS!$H$2:$CL$25,MATCH($E72,[1]DEMANDS!$F$2:$F$25,0),FALSE)/HLOOKUP(2018,[1]DEMANDS!$H$2:$CL$25,MATCH($E72,[1]DEMANDS!$F$2:$F$25,0),FALSE)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X72" s="15">
        <f>HLOOKUP(REG_TRA_DEMANDS!X$3,'BY-Demands'!$J$5:$AK$14,MATCH($E72,'BY-Demands'!$I$5:$I$14,0),FALSE)*HLOOKUP(REG_TRA_DEMANDS!$F72,[1]DEMANDS!$H$2:$CL$25,MATCH($E72,[1]DEMANDS!$F$2:$F$25,0),FALSE)/HLOOKUP(2018,[1]DEMANDS!$H$2:$CL$25,MATCH($E72,[1]DEMANDS!$F$2:$F$25,0),FALSE)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Y72" s="15">
        <f>HLOOKUP(REG_TRA_DEMANDS!Y$3,'BY-Demands'!$J$5:$AK$14,MATCH($E72,'BY-Demands'!$I$5:$I$14,0),FALSE)*HLOOKUP(REG_TRA_DEMANDS!$F72,[1]DEMANDS!$H$2:$CL$25,MATCH($E72,[1]DEMANDS!$F$2:$F$25,0),FALSE)/HLOOKUP(2018,[1]DEMANDS!$H$2:$CL$25,MATCH($E72,[1]DEMANDS!$F$2:$F$25,0),FALSE)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Z72" s="15">
        <f>HLOOKUP(REG_TRA_DEMANDS!Z$3,'BY-Demands'!$J$5:$AK$14,MATCH($E72,'BY-Demands'!$I$5:$I$14,0),FALSE)*HLOOKUP(REG_TRA_DEMANDS!$F72,[1]DEMANDS!$H$2:$CL$25,MATCH($E72,[1]DEMANDS!$F$2:$F$25,0),FALSE)/HLOOKUP(2018,[1]DEMANDS!$H$2:$CL$25,MATCH($E72,[1]DEMANDS!$F$2:$F$25,0),FALSE)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AA72" s="15">
        <f>HLOOKUP(REG_TRA_DEMANDS!AA$3,'BY-Demands'!$J$5:$AK$14,MATCH($E72,'BY-Demands'!$I$5:$I$14,0),FALSE)*HLOOKUP(REG_TRA_DEMANDS!$F72,[1]DEMANDS!$H$2:$CL$25,MATCH($E72,[1]DEMANDS!$F$2:$F$25,0),FALSE)/HLOOKUP(2018,[1]DEMANDS!$H$2:$CL$25,MATCH($E72,[1]DEMANDS!$F$2:$F$25,0),FALSE)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AB72" s="15">
        <f>HLOOKUP(REG_TRA_DEMANDS!AB$3,'BY-Demands'!$J$5:$AK$14,MATCH($E72,'BY-Demands'!$I$5:$I$14,0),FALSE)*HLOOKUP(REG_TRA_DEMANDS!$F72,[1]DEMANDS!$H$2:$CL$25,MATCH($E72,[1]DEMANDS!$F$2:$F$25,0),FALSE)/HLOOKUP(2018,[1]DEMANDS!$H$2:$CL$25,MATCH($E72,[1]DEMANDS!$F$2:$F$25,0),FALSE)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AC72" s="15">
        <f>HLOOKUP(REG_TRA_DEMANDS!AC$3,'BY-Demands'!$J$5:$AK$14,MATCH($E72,'BY-Demands'!$I$5:$I$14,0),FALSE)*HLOOKUP(REG_TRA_DEMANDS!$F72,[1]DEMANDS!$H$2:$CL$25,MATCH($E72,[1]DEMANDS!$F$2:$F$25,0),FALSE)/HLOOKUP(2018,[1]DEMANDS!$H$2:$CL$25,MATCH($E72,[1]DEMANDS!$F$2:$F$25,0),FALSE)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AD72" s="15">
        <f>HLOOKUP(REG_TRA_DEMANDS!AD$3,'BY-Demands'!$J$5:$AK$14,MATCH($E72,'BY-Demands'!$I$5:$I$14,0),FALSE)*HLOOKUP(REG_TRA_DEMANDS!$F72,[1]DEMANDS!$H$2:$CL$25,MATCH($E72,[1]DEMANDS!$F$2:$F$25,0),FALSE)/HLOOKUP(2018,[1]DEMANDS!$H$2:$CL$25,MATCH($E72,[1]DEMANDS!$F$2:$F$25,0),FALSE)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AE72" s="15">
        <f>HLOOKUP(REG_TRA_DEMANDS!AE$3,'BY-Demands'!$J$5:$AK$14,MATCH($E72,'BY-Demands'!$I$5:$I$14,0),FALSE)*HLOOKUP(REG_TRA_DEMANDS!$F72,[1]DEMANDS!$H$2:$CL$25,MATCH($E72,[1]DEMANDS!$F$2:$F$25,0),FALSE)/HLOOKUP(2018,[1]DEMANDS!$H$2:$CL$25,MATCH($E72,[1]DEMANDS!$F$2:$F$25,0),FALSE)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  <c r="AF72" s="15">
        <f>HLOOKUP(REG_TRA_DEMANDS!AF$3,'BY-Demands'!$J$5:$AK$14,MATCH($E72,'BY-Demands'!$I$5:$I$14,0),FALSE)*HLOOKUP(REG_TRA_DEMANDS!$F72,[1]DEMANDS!$H$2:$CL$25,MATCH($E72,[1]DEMANDS!$F$2:$F$25,0),FALSE)/HLOOKUP(2018,[1]DEMANDS!$H$2:$CL$25,MATCH($E72,[1]DEMANDS!$F$2:$F$25,0),FALSE)</f>
        <v>0</v>
      </c>
    </row>
    <row r="73" spans="4:32" x14ac:dyDescent="0.2">
      <c r="D73" s="4" t="s">
        <v>85</v>
      </c>
      <c r="E73" s="4" t="str">
        <f>[1]DEMANDS!$F$23</f>
        <v>TOTH</v>
      </c>
      <c r="F73" s="4">
        <v>2035</v>
      </c>
      <c r="G73" s="15">
        <f>HLOOKUP(REG_TRA_DEMANDS!G$3,'BY-Demands'!$J$5:$AK$14,MATCH($E73,'BY-Demands'!$I$5:$I$14,0),FALSE)*HLOOKUP(REG_TRA_DEMANDS!$F73,[1]DEMANDS!$H$2:$CL$25,MATCH($E73,[1]DEMANDS!$F$2:$F$25,0),FALSE)/HLOOKUP(2018,[1]DEMANDS!$H$2:$CL$25,MATCH($E73,[1]DEMANDS!$F$2:$F$25,0),FALSE)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H73" s="15">
        <f>HLOOKUP(REG_TRA_DEMANDS!H$3,'BY-Demands'!$J$5:$AK$14,MATCH($E73,'BY-Demands'!$I$5:$I$14,0),FALSE)*HLOOKUP(REG_TRA_DEMANDS!$F73,[1]DEMANDS!$H$2:$CL$25,MATCH($E73,[1]DEMANDS!$F$2:$F$25,0),FALSE)/HLOOKUP(2018,[1]DEMANDS!$H$2:$CL$25,MATCH($E73,[1]DEMANDS!$F$2:$F$25,0),FALSE)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I73" s="15">
        <f>HLOOKUP(REG_TRA_DEMANDS!I$3,'BY-Demands'!$J$5:$AK$14,MATCH($E73,'BY-Demands'!$I$5:$I$14,0),FALSE)*HLOOKUP(REG_TRA_DEMANDS!$F73,[1]DEMANDS!$H$2:$CL$25,MATCH($E73,[1]DEMANDS!$F$2:$F$25,0),FALSE)/HLOOKUP(2018,[1]DEMANDS!$H$2:$CL$25,MATCH($E73,[1]DEMANDS!$F$2:$F$25,0),FALSE)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J73" s="15">
        <f>HLOOKUP(REG_TRA_DEMANDS!J$3,'BY-Demands'!$J$5:$AK$14,MATCH($E73,'BY-Demands'!$I$5:$I$14,0),FALSE)*HLOOKUP(REG_TRA_DEMANDS!$F73,[1]DEMANDS!$H$2:$CL$25,MATCH($E73,[1]DEMANDS!$F$2:$F$25,0),FALSE)/HLOOKUP(2018,[1]DEMANDS!$H$2:$CL$25,MATCH($E73,[1]DEMANDS!$F$2:$F$25,0),FALSE)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K73" s="15">
        <f>HLOOKUP(REG_TRA_DEMANDS!K$3,'BY-Demands'!$J$5:$AK$14,MATCH($E73,'BY-Demands'!$I$5:$I$14,0),FALSE)*HLOOKUP(REG_TRA_DEMANDS!$F73,[1]DEMANDS!$H$2:$CL$25,MATCH($E73,[1]DEMANDS!$F$2:$F$25,0),FALSE)/HLOOKUP(2018,[1]DEMANDS!$H$2:$CL$25,MATCH($E73,[1]DEMANDS!$F$2:$F$25,0),FALSE)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L73" s="15">
        <f>HLOOKUP(REG_TRA_DEMANDS!L$3,'BY-Demands'!$J$5:$AK$14,MATCH($E73,'BY-Demands'!$I$5:$I$14,0),FALSE)*HLOOKUP(REG_TRA_DEMANDS!$F73,[1]DEMANDS!$H$2:$CL$25,MATCH($E73,[1]DEMANDS!$F$2:$F$25,0),FALSE)/HLOOKUP(2018,[1]DEMANDS!$H$2:$CL$25,MATCH($E73,[1]DEMANDS!$F$2:$F$25,0),FALSE)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M73" s="15">
        <f>HLOOKUP(REG_TRA_DEMANDS!M$3,'BY-Demands'!$J$5:$AK$14,MATCH($E73,'BY-Demands'!$I$5:$I$14,0),FALSE)*HLOOKUP(REG_TRA_DEMANDS!$F73,[1]DEMANDS!$H$2:$CL$25,MATCH($E73,[1]DEMANDS!$F$2:$F$25,0),FALSE)/HLOOKUP(2018,[1]DEMANDS!$H$2:$CL$25,MATCH($E73,[1]DEMANDS!$F$2:$F$25,0),FALSE)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N73" s="15">
        <f>HLOOKUP(REG_TRA_DEMANDS!N$3,'BY-Demands'!$J$5:$AK$14,MATCH($E73,'BY-Demands'!$I$5:$I$14,0),FALSE)*HLOOKUP(REG_TRA_DEMANDS!$F73,[1]DEMANDS!$H$2:$CL$25,MATCH($E73,[1]DEMANDS!$F$2:$F$25,0),FALSE)/HLOOKUP(2018,[1]DEMANDS!$H$2:$CL$25,MATCH($E73,[1]DEMANDS!$F$2:$F$25,0),FALSE)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O73" s="15">
        <f>HLOOKUP(REG_TRA_DEMANDS!O$3,'BY-Demands'!$J$5:$AK$14,MATCH($E73,'BY-Demands'!$I$5:$I$14,0),FALSE)*HLOOKUP(REG_TRA_DEMANDS!$F73,[1]DEMANDS!$H$2:$CL$25,MATCH($E73,[1]DEMANDS!$F$2:$F$25,0),FALSE)/HLOOKUP(2018,[1]DEMANDS!$H$2:$CL$25,MATCH($E73,[1]DEMANDS!$F$2:$F$25,0),FALSE)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P73" s="15">
        <f>HLOOKUP(REG_TRA_DEMANDS!P$3,'BY-Demands'!$J$5:$AK$14,MATCH($E73,'BY-Demands'!$I$5:$I$14,0),FALSE)*HLOOKUP(REG_TRA_DEMANDS!$F73,[1]DEMANDS!$H$2:$CL$25,MATCH($E73,[1]DEMANDS!$F$2:$F$25,0),FALSE)/HLOOKUP(2018,[1]DEMANDS!$H$2:$CL$25,MATCH($E73,[1]DEMANDS!$F$2:$F$25,0),FALSE)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Q73" s="15">
        <f>HLOOKUP(REG_TRA_DEMANDS!Q$3,'BY-Demands'!$J$5:$AK$14,MATCH($E73,'BY-Demands'!$I$5:$I$14,0),FALSE)*HLOOKUP(REG_TRA_DEMANDS!$F73,[1]DEMANDS!$H$2:$CL$25,MATCH($E73,[1]DEMANDS!$F$2:$F$25,0),FALSE)/HLOOKUP(2018,[1]DEMANDS!$H$2:$CL$25,MATCH($E73,[1]DEMANDS!$F$2:$F$25,0),FALSE)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R73" s="15">
        <f>HLOOKUP(REG_TRA_DEMANDS!R$3,'BY-Demands'!$J$5:$AK$14,MATCH($E73,'BY-Demands'!$I$5:$I$14,0),FALSE)*HLOOKUP(REG_TRA_DEMANDS!$F73,[1]DEMANDS!$H$2:$CL$25,MATCH($E73,[1]DEMANDS!$F$2:$F$25,0),FALSE)/HLOOKUP(2018,[1]DEMANDS!$H$2:$CL$25,MATCH($E73,[1]DEMANDS!$F$2:$F$25,0),FALSE)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S73" s="15">
        <f>HLOOKUP(REG_TRA_DEMANDS!S$3,'BY-Demands'!$J$5:$AK$14,MATCH($E73,'BY-Demands'!$I$5:$I$14,0),FALSE)*HLOOKUP(REG_TRA_DEMANDS!$F73,[1]DEMANDS!$H$2:$CL$25,MATCH($E73,[1]DEMANDS!$F$2:$F$25,0),FALSE)/HLOOKUP(2018,[1]DEMANDS!$H$2:$CL$25,MATCH($E73,[1]DEMANDS!$F$2:$F$25,0),FALSE)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T73" s="15">
        <f>HLOOKUP(REG_TRA_DEMANDS!T$3,'BY-Demands'!$J$5:$AK$14,MATCH($E73,'BY-Demands'!$I$5:$I$14,0),FALSE)*HLOOKUP(REG_TRA_DEMANDS!$F73,[1]DEMANDS!$H$2:$CL$25,MATCH($E73,[1]DEMANDS!$F$2:$F$25,0),FALSE)/HLOOKUP(2018,[1]DEMANDS!$H$2:$CL$25,MATCH($E73,[1]DEMANDS!$F$2:$F$25,0),FALSE)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U73" s="15">
        <f>HLOOKUP(REG_TRA_DEMANDS!U$3,'BY-Demands'!$J$5:$AK$14,MATCH($E73,'BY-Demands'!$I$5:$I$14,0),FALSE)*HLOOKUP(REG_TRA_DEMANDS!$F73,[1]DEMANDS!$H$2:$CL$25,MATCH($E73,[1]DEMANDS!$F$2:$F$25,0),FALSE)/HLOOKUP(2018,[1]DEMANDS!$H$2:$CL$25,MATCH($E73,[1]DEMANDS!$F$2:$F$25,0),FALSE)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V73" s="15">
        <f>HLOOKUP(REG_TRA_DEMANDS!V$3,'BY-Demands'!$J$5:$AK$14,MATCH($E73,'BY-Demands'!$I$5:$I$14,0),FALSE)*HLOOKUP(REG_TRA_DEMANDS!$F73,[1]DEMANDS!$H$2:$CL$25,MATCH($E73,[1]DEMANDS!$F$2:$F$25,0),FALSE)/HLOOKUP(2018,[1]DEMANDS!$H$2:$CL$25,MATCH($E73,[1]DEMANDS!$F$2:$F$25,0),FALSE)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W73" s="15">
        <f>HLOOKUP(REG_TRA_DEMANDS!W$3,'BY-Demands'!$J$5:$AK$14,MATCH($E73,'BY-Demands'!$I$5:$I$14,0),FALSE)*HLOOKUP(REG_TRA_DEMANDS!$F73,[1]DEMANDS!$H$2:$CL$25,MATCH($E73,[1]DEMANDS!$F$2:$F$25,0),FALSE)/HLOOKUP(2018,[1]DEMANDS!$H$2:$CL$25,MATCH($E73,[1]DEMANDS!$F$2:$F$25,0),FALSE)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X73" s="15">
        <f>HLOOKUP(REG_TRA_DEMANDS!X$3,'BY-Demands'!$J$5:$AK$14,MATCH($E73,'BY-Demands'!$I$5:$I$14,0),FALSE)*HLOOKUP(REG_TRA_DEMANDS!$F73,[1]DEMANDS!$H$2:$CL$25,MATCH($E73,[1]DEMANDS!$F$2:$F$25,0),FALSE)/HLOOKUP(2018,[1]DEMANDS!$H$2:$CL$25,MATCH($E73,[1]DEMANDS!$F$2:$F$25,0),FALSE)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Y73" s="15">
        <f>HLOOKUP(REG_TRA_DEMANDS!Y$3,'BY-Demands'!$J$5:$AK$14,MATCH($E73,'BY-Demands'!$I$5:$I$14,0),FALSE)*HLOOKUP(REG_TRA_DEMANDS!$F73,[1]DEMANDS!$H$2:$CL$25,MATCH($E73,[1]DEMANDS!$F$2:$F$25,0),FALSE)/HLOOKUP(2018,[1]DEMANDS!$H$2:$CL$25,MATCH($E73,[1]DEMANDS!$F$2:$F$25,0),FALSE)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Z73" s="15">
        <f>HLOOKUP(REG_TRA_DEMANDS!Z$3,'BY-Demands'!$J$5:$AK$14,MATCH($E73,'BY-Demands'!$I$5:$I$14,0),FALSE)*HLOOKUP(REG_TRA_DEMANDS!$F73,[1]DEMANDS!$H$2:$CL$25,MATCH($E73,[1]DEMANDS!$F$2:$F$25,0),FALSE)/HLOOKUP(2018,[1]DEMANDS!$H$2:$CL$25,MATCH($E73,[1]DEMANDS!$F$2:$F$25,0),FALSE)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AA73" s="15">
        <f>HLOOKUP(REG_TRA_DEMANDS!AA$3,'BY-Demands'!$J$5:$AK$14,MATCH($E73,'BY-Demands'!$I$5:$I$14,0),FALSE)*HLOOKUP(REG_TRA_DEMANDS!$F73,[1]DEMANDS!$H$2:$CL$25,MATCH($E73,[1]DEMANDS!$F$2:$F$25,0),FALSE)/HLOOKUP(2018,[1]DEMANDS!$H$2:$CL$25,MATCH($E73,[1]DEMANDS!$F$2:$F$25,0),FALSE)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AB73" s="15">
        <f>HLOOKUP(REG_TRA_DEMANDS!AB$3,'BY-Demands'!$J$5:$AK$14,MATCH($E73,'BY-Demands'!$I$5:$I$14,0),FALSE)*HLOOKUP(REG_TRA_DEMANDS!$F73,[1]DEMANDS!$H$2:$CL$25,MATCH($E73,[1]DEMANDS!$F$2:$F$25,0),FALSE)/HLOOKUP(2018,[1]DEMANDS!$H$2:$CL$25,MATCH($E73,[1]DEMANDS!$F$2:$F$25,0),FALSE)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AC73" s="15">
        <f>HLOOKUP(REG_TRA_DEMANDS!AC$3,'BY-Demands'!$J$5:$AK$14,MATCH($E73,'BY-Demands'!$I$5:$I$14,0),FALSE)*HLOOKUP(REG_TRA_DEMANDS!$F73,[1]DEMANDS!$H$2:$CL$25,MATCH($E73,[1]DEMANDS!$F$2:$F$25,0),FALSE)/HLOOKUP(2018,[1]DEMANDS!$H$2:$CL$25,MATCH($E73,[1]DEMANDS!$F$2:$F$25,0),FALSE)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AD73" s="15">
        <f>HLOOKUP(REG_TRA_DEMANDS!AD$3,'BY-Demands'!$J$5:$AK$14,MATCH($E73,'BY-Demands'!$I$5:$I$14,0),FALSE)*HLOOKUP(REG_TRA_DEMANDS!$F73,[1]DEMANDS!$H$2:$CL$25,MATCH($E73,[1]DEMANDS!$F$2:$F$25,0),FALSE)/HLOOKUP(2018,[1]DEMANDS!$H$2:$CL$25,MATCH($E73,[1]DEMANDS!$F$2:$F$25,0),FALSE)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AE73" s="15">
        <f>HLOOKUP(REG_TRA_DEMANDS!AE$3,'BY-Demands'!$J$5:$AK$14,MATCH($E73,'BY-Demands'!$I$5:$I$14,0),FALSE)*HLOOKUP(REG_TRA_DEMANDS!$F73,[1]DEMANDS!$H$2:$CL$25,MATCH($E73,[1]DEMANDS!$F$2:$F$25,0),FALSE)/HLOOKUP(2018,[1]DEMANDS!$H$2:$CL$25,MATCH($E73,[1]DEMANDS!$F$2:$F$25,0),FALSE)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  <c r="AF73" s="15">
        <f>HLOOKUP(REG_TRA_DEMANDS!AF$3,'BY-Demands'!$J$5:$AK$14,MATCH($E73,'BY-Demands'!$I$5:$I$14,0),FALSE)*HLOOKUP(REG_TRA_DEMANDS!$F73,[1]DEMANDS!$H$2:$CL$25,MATCH($E73,[1]DEMANDS!$F$2:$F$25,0),FALSE)/HLOOKUP(2018,[1]DEMANDS!$H$2:$CL$25,MATCH($E73,[1]DEMANDS!$F$2:$F$25,0),FALSE)</f>
        <v>0</v>
      </c>
    </row>
    <row r="74" spans="4:32" x14ac:dyDescent="0.2">
      <c r="D74" s="4" t="s">
        <v>85</v>
      </c>
      <c r="E74" s="4" t="str">
        <f>[1]DEMANDS!$F$23</f>
        <v>TOTH</v>
      </c>
      <c r="F74" s="4">
        <v>2040</v>
      </c>
      <c r="G74" s="15">
        <f>HLOOKUP(REG_TRA_DEMANDS!G$3,'BY-Demands'!$J$5:$AK$14,MATCH($E74,'BY-Demands'!$I$5:$I$14,0),FALSE)*HLOOKUP(REG_TRA_DEMANDS!$F74,[1]DEMANDS!$H$2:$CL$25,MATCH($E74,[1]DEMANDS!$F$2:$F$25,0),FALSE)/HLOOKUP(2018,[1]DEMANDS!$H$2:$CL$25,MATCH($E74,[1]DEMANDS!$F$2:$F$25,0),FALSE)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H74" s="15">
        <f>HLOOKUP(REG_TRA_DEMANDS!H$3,'BY-Demands'!$J$5:$AK$14,MATCH($E74,'BY-Demands'!$I$5:$I$14,0),FALSE)*HLOOKUP(REG_TRA_DEMANDS!$F74,[1]DEMANDS!$H$2:$CL$25,MATCH($E74,[1]DEMANDS!$F$2:$F$25,0),FALSE)/HLOOKUP(2018,[1]DEMANDS!$H$2:$CL$25,MATCH($E74,[1]DEMANDS!$F$2:$F$25,0),FALSE)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I74" s="15">
        <f>HLOOKUP(REG_TRA_DEMANDS!I$3,'BY-Demands'!$J$5:$AK$14,MATCH($E74,'BY-Demands'!$I$5:$I$14,0),FALSE)*HLOOKUP(REG_TRA_DEMANDS!$F74,[1]DEMANDS!$H$2:$CL$25,MATCH($E74,[1]DEMANDS!$F$2:$F$25,0),FALSE)/HLOOKUP(2018,[1]DEMANDS!$H$2:$CL$25,MATCH($E74,[1]DEMANDS!$F$2:$F$25,0),FALSE)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J74" s="15">
        <f>HLOOKUP(REG_TRA_DEMANDS!J$3,'BY-Demands'!$J$5:$AK$14,MATCH($E74,'BY-Demands'!$I$5:$I$14,0),FALSE)*HLOOKUP(REG_TRA_DEMANDS!$F74,[1]DEMANDS!$H$2:$CL$25,MATCH($E74,[1]DEMANDS!$F$2:$F$25,0),FALSE)/HLOOKUP(2018,[1]DEMANDS!$H$2:$CL$25,MATCH($E74,[1]DEMANDS!$F$2:$F$25,0),FALSE)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K74" s="15">
        <f>HLOOKUP(REG_TRA_DEMANDS!K$3,'BY-Demands'!$J$5:$AK$14,MATCH($E74,'BY-Demands'!$I$5:$I$14,0),FALSE)*HLOOKUP(REG_TRA_DEMANDS!$F74,[1]DEMANDS!$H$2:$CL$25,MATCH($E74,[1]DEMANDS!$F$2:$F$25,0),FALSE)/HLOOKUP(2018,[1]DEMANDS!$H$2:$CL$25,MATCH($E74,[1]DEMANDS!$F$2:$F$25,0),FALSE)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L74" s="15">
        <f>HLOOKUP(REG_TRA_DEMANDS!L$3,'BY-Demands'!$J$5:$AK$14,MATCH($E74,'BY-Demands'!$I$5:$I$14,0),FALSE)*HLOOKUP(REG_TRA_DEMANDS!$F74,[1]DEMANDS!$H$2:$CL$25,MATCH($E74,[1]DEMANDS!$F$2:$F$25,0),FALSE)/HLOOKUP(2018,[1]DEMANDS!$H$2:$CL$25,MATCH($E74,[1]DEMANDS!$F$2:$F$25,0),FALSE)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M74" s="15">
        <f>HLOOKUP(REG_TRA_DEMANDS!M$3,'BY-Demands'!$J$5:$AK$14,MATCH($E74,'BY-Demands'!$I$5:$I$14,0),FALSE)*HLOOKUP(REG_TRA_DEMANDS!$F74,[1]DEMANDS!$H$2:$CL$25,MATCH($E74,[1]DEMANDS!$F$2:$F$25,0),FALSE)/HLOOKUP(2018,[1]DEMANDS!$H$2:$CL$25,MATCH($E74,[1]DEMANDS!$F$2:$F$25,0),FALSE)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N74" s="15">
        <f>HLOOKUP(REG_TRA_DEMANDS!N$3,'BY-Demands'!$J$5:$AK$14,MATCH($E74,'BY-Demands'!$I$5:$I$14,0),FALSE)*HLOOKUP(REG_TRA_DEMANDS!$F74,[1]DEMANDS!$H$2:$CL$25,MATCH($E74,[1]DEMANDS!$F$2:$F$25,0),FALSE)/HLOOKUP(2018,[1]DEMANDS!$H$2:$CL$25,MATCH($E74,[1]DEMANDS!$F$2:$F$25,0),FALSE)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O74" s="15">
        <f>HLOOKUP(REG_TRA_DEMANDS!O$3,'BY-Demands'!$J$5:$AK$14,MATCH($E74,'BY-Demands'!$I$5:$I$14,0),FALSE)*HLOOKUP(REG_TRA_DEMANDS!$F74,[1]DEMANDS!$H$2:$CL$25,MATCH($E74,[1]DEMANDS!$F$2:$F$25,0),FALSE)/HLOOKUP(2018,[1]DEMANDS!$H$2:$CL$25,MATCH($E74,[1]DEMANDS!$F$2:$F$25,0),FALSE)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P74" s="15">
        <f>HLOOKUP(REG_TRA_DEMANDS!P$3,'BY-Demands'!$J$5:$AK$14,MATCH($E74,'BY-Demands'!$I$5:$I$14,0),FALSE)*HLOOKUP(REG_TRA_DEMANDS!$F74,[1]DEMANDS!$H$2:$CL$25,MATCH($E74,[1]DEMANDS!$F$2:$F$25,0),FALSE)/HLOOKUP(2018,[1]DEMANDS!$H$2:$CL$25,MATCH($E74,[1]DEMANDS!$F$2:$F$25,0),FALSE)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Q74" s="15">
        <f>HLOOKUP(REG_TRA_DEMANDS!Q$3,'BY-Demands'!$J$5:$AK$14,MATCH($E74,'BY-Demands'!$I$5:$I$14,0),FALSE)*HLOOKUP(REG_TRA_DEMANDS!$F74,[1]DEMANDS!$H$2:$CL$25,MATCH($E74,[1]DEMANDS!$F$2:$F$25,0),FALSE)/HLOOKUP(2018,[1]DEMANDS!$H$2:$CL$25,MATCH($E74,[1]DEMANDS!$F$2:$F$25,0),FALSE)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R74" s="15">
        <f>HLOOKUP(REG_TRA_DEMANDS!R$3,'BY-Demands'!$J$5:$AK$14,MATCH($E74,'BY-Demands'!$I$5:$I$14,0),FALSE)*HLOOKUP(REG_TRA_DEMANDS!$F74,[1]DEMANDS!$H$2:$CL$25,MATCH($E74,[1]DEMANDS!$F$2:$F$25,0),FALSE)/HLOOKUP(2018,[1]DEMANDS!$H$2:$CL$25,MATCH($E74,[1]DEMANDS!$F$2:$F$25,0),FALSE)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S74" s="15">
        <f>HLOOKUP(REG_TRA_DEMANDS!S$3,'BY-Demands'!$J$5:$AK$14,MATCH($E74,'BY-Demands'!$I$5:$I$14,0),FALSE)*HLOOKUP(REG_TRA_DEMANDS!$F74,[1]DEMANDS!$H$2:$CL$25,MATCH($E74,[1]DEMANDS!$F$2:$F$25,0),FALSE)/HLOOKUP(2018,[1]DEMANDS!$H$2:$CL$25,MATCH($E74,[1]DEMANDS!$F$2:$F$25,0),FALSE)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T74" s="15">
        <f>HLOOKUP(REG_TRA_DEMANDS!T$3,'BY-Demands'!$J$5:$AK$14,MATCH($E74,'BY-Demands'!$I$5:$I$14,0),FALSE)*HLOOKUP(REG_TRA_DEMANDS!$F74,[1]DEMANDS!$H$2:$CL$25,MATCH($E74,[1]DEMANDS!$F$2:$F$25,0),FALSE)/HLOOKUP(2018,[1]DEMANDS!$H$2:$CL$25,MATCH($E74,[1]DEMANDS!$F$2:$F$25,0),FALSE)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U74" s="15">
        <f>HLOOKUP(REG_TRA_DEMANDS!U$3,'BY-Demands'!$J$5:$AK$14,MATCH($E74,'BY-Demands'!$I$5:$I$14,0),FALSE)*HLOOKUP(REG_TRA_DEMANDS!$F74,[1]DEMANDS!$H$2:$CL$25,MATCH($E74,[1]DEMANDS!$F$2:$F$25,0),FALSE)/HLOOKUP(2018,[1]DEMANDS!$H$2:$CL$25,MATCH($E74,[1]DEMANDS!$F$2:$F$25,0),FALSE)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V74" s="15">
        <f>HLOOKUP(REG_TRA_DEMANDS!V$3,'BY-Demands'!$J$5:$AK$14,MATCH($E74,'BY-Demands'!$I$5:$I$14,0),FALSE)*HLOOKUP(REG_TRA_DEMANDS!$F74,[1]DEMANDS!$H$2:$CL$25,MATCH($E74,[1]DEMANDS!$F$2:$F$25,0),FALSE)/HLOOKUP(2018,[1]DEMANDS!$H$2:$CL$25,MATCH($E74,[1]DEMANDS!$F$2:$F$25,0),FALSE)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W74" s="15">
        <f>HLOOKUP(REG_TRA_DEMANDS!W$3,'BY-Demands'!$J$5:$AK$14,MATCH($E74,'BY-Demands'!$I$5:$I$14,0),FALSE)*HLOOKUP(REG_TRA_DEMANDS!$F74,[1]DEMANDS!$H$2:$CL$25,MATCH($E74,[1]DEMANDS!$F$2:$F$25,0),FALSE)/HLOOKUP(2018,[1]DEMANDS!$H$2:$CL$25,MATCH($E74,[1]DEMANDS!$F$2:$F$25,0),FALSE)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X74" s="15">
        <f>HLOOKUP(REG_TRA_DEMANDS!X$3,'BY-Demands'!$J$5:$AK$14,MATCH($E74,'BY-Demands'!$I$5:$I$14,0),FALSE)*HLOOKUP(REG_TRA_DEMANDS!$F74,[1]DEMANDS!$H$2:$CL$25,MATCH($E74,[1]DEMANDS!$F$2:$F$25,0),FALSE)/HLOOKUP(2018,[1]DEMANDS!$H$2:$CL$25,MATCH($E74,[1]DEMANDS!$F$2:$F$25,0),FALSE)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Y74" s="15">
        <f>HLOOKUP(REG_TRA_DEMANDS!Y$3,'BY-Demands'!$J$5:$AK$14,MATCH($E74,'BY-Demands'!$I$5:$I$14,0),FALSE)*HLOOKUP(REG_TRA_DEMANDS!$F74,[1]DEMANDS!$H$2:$CL$25,MATCH($E74,[1]DEMANDS!$F$2:$F$25,0),FALSE)/HLOOKUP(2018,[1]DEMANDS!$H$2:$CL$25,MATCH($E74,[1]DEMANDS!$F$2:$F$25,0),FALSE)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Z74" s="15">
        <f>HLOOKUP(REG_TRA_DEMANDS!Z$3,'BY-Demands'!$J$5:$AK$14,MATCH($E74,'BY-Demands'!$I$5:$I$14,0),FALSE)*HLOOKUP(REG_TRA_DEMANDS!$F74,[1]DEMANDS!$H$2:$CL$25,MATCH($E74,[1]DEMANDS!$F$2:$F$25,0),FALSE)/HLOOKUP(2018,[1]DEMANDS!$H$2:$CL$25,MATCH($E74,[1]DEMANDS!$F$2:$F$25,0),FALSE)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AA74" s="15">
        <f>HLOOKUP(REG_TRA_DEMANDS!AA$3,'BY-Demands'!$J$5:$AK$14,MATCH($E74,'BY-Demands'!$I$5:$I$14,0),FALSE)*HLOOKUP(REG_TRA_DEMANDS!$F74,[1]DEMANDS!$H$2:$CL$25,MATCH($E74,[1]DEMANDS!$F$2:$F$25,0),FALSE)/HLOOKUP(2018,[1]DEMANDS!$H$2:$CL$25,MATCH($E74,[1]DEMANDS!$F$2:$F$25,0),FALSE)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AB74" s="15">
        <f>HLOOKUP(REG_TRA_DEMANDS!AB$3,'BY-Demands'!$J$5:$AK$14,MATCH($E74,'BY-Demands'!$I$5:$I$14,0),FALSE)*HLOOKUP(REG_TRA_DEMANDS!$F74,[1]DEMANDS!$H$2:$CL$25,MATCH($E74,[1]DEMANDS!$F$2:$F$25,0),FALSE)/HLOOKUP(2018,[1]DEMANDS!$H$2:$CL$25,MATCH($E74,[1]DEMANDS!$F$2:$F$25,0),FALSE)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AC74" s="15">
        <f>HLOOKUP(REG_TRA_DEMANDS!AC$3,'BY-Demands'!$J$5:$AK$14,MATCH($E74,'BY-Demands'!$I$5:$I$14,0),FALSE)*HLOOKUP(REG_TRA_DEMANDS!$F74,[1]DEMANDS!$H$2:$CL$25,MATCH($E74,[1]DEMANDS!$F$2:$F$25,0),FALSE)/HLOOKUP(2018,[1]DEMANDS!$H$2:$CL$25,MATCH($E74,[1]DEMANDS!$F$2:$F$25,0),FALSE)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AD74" s="15">
        <f>HLOOKUP(REG_TRA_DEMANDS!AD$3,'BY-Demands'!$J$5:$AK$14,MATCH($E74,'BY-Demands'!$I$5:$I$14,0),FALSE)*HLOOKUP(REG_TRA_DEMANDS!$F74,[1]DEMANDS!$H$2:$CL$25,MATCH($E74,[1]DEMANDS!$F$2:$F$25,0),FALSE)/HLOOKUP(2018,[1]DEMANDS!$H$2:$CL$25,MATCH($E74,[1]DEMANDS!$F$2:$F$25,0),FALSE)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AE74" s="15">
        <f>HLOOKUP(REG_TRA_DEMANDS!AE$3,'BY-Demands'!$J$5:$AK$14,MATCH($E74,'BY-Demands'!$I$5:$I$14,0),FALSE)*HLOOKUP(REG_TRA_DEMANDS!$F74,[1]DEMANDS!$H$2:$CL$25,MATCH($E74,[1]DEMANDS!$F$2:$F$25,0),FALSE)/HLOOKUP(2018,[1]DEMANDS!$H$2:$CL$25,MATCH($E74,[1]DEMANDS!$F$2:$F$25,0),FALSE)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  <c r="AF74" s="15">
        <f>HLOOKUP(REG_TRA_DEMANDS!AF$3,'BY-Demands'!$J$5:$AK$14,MATCH($E74,'BY-Demands'!$I$5:$I$14,0),FALSE)*HLOOKUP(REG_TRA_DEMANDS!$F74,[1]DEMANDS!$H$2:$CL$25,MATCH($E74,[1]DEMANDS!$F$2:$F$25,0),FALSE)/HLOOKUP(2018,[1]DEMANDS!$H$2:$CL$25,MATCH($E74,[1]DEMANDS!$F$2:$F$25,0),FALSE)</f>
        <v>0</v>
      </c>
    </row>
    <row r="75" spans="4:32" x14ac:dyDescent="0.2">
      <c r="D75" s="4" t="s">
        <v>85</v>
      </c>
      <c r="E75" s="4" t="str">
        <f>[1]DEMANDS!$F$23</f>
        <v>TOTH</v>
      </c>
      <c r="F75" s="4">
        <v>2045</v>
      </c>
      <c r="G75" s="15">
        <f>HLOOKUP(REG_TRA_DEMANDS!G$3,'BY-Demands'!$J$5:$AK$14,MATCH($E75,'BY-Demands'!$I$5:$I$14,0),FALSE)*HLOOKUP(REG_TRA_DEMANDS!$F75,[1]DEMANDS!$H$2:$CL$25,MATCH($E75,[1]DEMANDS!$F$2:$F$25,0),FALSE)/HLOOKUP(2018,[1]DEMANDS!$H$2:$CL$25,MATCH($E75,[1]DEMANDS!$F$2:$F$25,0),FALSE)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H75" s="15">
        <f>HLOOKUP(REG_TRA_DEMANDS!H$3,'BY-Demands'!$J$5:$AK$14,MATCH($E75,'BY-Demands'!$I$5:$I$14,0),FALSE)*HLOOKUP(REG_TRA_DEMANDS!$F75,[1]DEMANDS!$H$2:$CL$25,MATCH($E75,[1]DEMANDS!$F$2:$F$25,0),FALSE)/HLOOKUP(2018,[1]DEMANDS!$H$2:$CL$25,MATCH($E75,[1]DEMANDS!$F$2:$F$25,0),FALSE)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I75" s="15">
        <f>HLOOKUP(REG_TRA_DEMANDS!I$3,'BY-Demands'!$J$5:$AK$14,MATCH($E75,'BY-Demands'!$I$5:$I$14,0),FALSE)*HLOOKUP(REG_TRA_DEMANDS!$F75,[1]DEMANDS!$H$2:$CL$25,MATCH($E75,[1]DEMANDS!$F$2:$F$25,0),FALSE)/HLOOKUP(2018,[1]DEMANDS!$H$2:$CL$25,MATCH($E75,[1]DEMANDS!$F$2:$F$25,0),FALSE)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J75" s="15">
        <f>HLOOKUP(REG_TRA_DEMANDS!J$3,'BY-Demands'!$J$5:$AK$14,MATCH($E75,'BY-Demands'!$I$5:$I$14,0),FALSE)*HLOOKUP(REG_TRA_DEMANDS!$F75,[1]DEMANDS!$H$2:$CL$25,MATCH($E75,[1]DEMANDS!$F$2:$F$25,0),FALSE)/HLOOKUP(2018,[1]DEMANDS!$H$2:$CL$25,MATCH($E75,[1]DEMANDS!$F$2:$F$25,0),FALSE)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K75" s="15">
        <f>HLOOKUP(REG_TRA_DEMANDS!K$3,'BY-Demands'!$J$5:$AK$14,MATCH($E75,'BY-Demands'!$I$5:$I$14,0),FALSE)*HLOOKUP(REG_TRA_DEMANDS!$F75,[1]DEMANDS!$H$2:$CL$25,MATCH($E75,[1]DEMANDS!$F$2:$F$25,0),FALSE)/HLOOKUP(2018,[1]DEMANDS!$H$2:$CL$25,MATCH($E75,[1]DEMANDS!$F$2:$F$25,0),FALSE)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L75" s="15">
        <f>HLOOKUP(REG_TRA_DEMANDS!L$3,'BY-Demands'!$J$5:$AK$14,MATCH($E75,'BY-Demands'!$I$5:$I$14,0),FALSE)*HLOOKUP(REG_TRA_DEMANDS!$F75,[1]DEMANDS!$H$2:$CL$25,MATCH($E75,[1]DEMANDS!$F$2:$F$25,0),FALSE)/HLOOKUP(2018,[1]DEMANDS!$H$2:$CL$25,MATCH($E75,[1]DEMANDS!$F$2:$F$25,0),FALSE)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M75" s="15">
        <f>HLOOKUP(REG_TRA_DEMANDS!M$3,'BY-Demands'!$J$5:$AK$14,MATCH($E75,'BY-Demands'!$I$5:$I$14,0),FALSE)*HLOOKUP(REG_TRA_DEMANDS!$F75,[1]DEMANDS!$H$2:$CL$25,MATCH($E75,[1]DEMANDS!$F$2:$F$25,0),FALSE)/HLOOKUP(2018,[1]DEMANDS!$H$2:$CL$25,MATCH($E75,[1]DEMANDS!$F$2:$F$25,0),FALSE)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N75" s="15">
        <f>HLOOKUP(REG_TRA_DEMANDS!N$3,'BY-Demands'!$J$5:$AK$14,MATCH($E75,'BY-Demands'!$I$5:$I$14,0),FALSE)*HLOOKUP(REG_TRA_DEMANDS!$F75,[1]DEMANDS!$H$2:$CL$25,MATCH($E75,[1]DEMANDS!$F$2:$F$25,0),FALSE)/HLOOKUP(2018,[1]DEMANDS!$H$2:$CL$25,MATCH($E75,[1]DEMANDS!$F$2:$F$25,0),FALSE)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O75" s="15">
        <f>HLOOKUP(REG_TRA_DEMANDS!O$3,'BY-Demands'!$J$5:$AK$14,MATCH($E75,'BY-Demands'!$I$5:$I$14,0),FALSE)*HLOOKUP(REG_TRA_DEMANDS!$F75,[1]DEMANDS!$H$2:$CL$25,MATCH($E75,[1]DEMANDS!$F$2:$F$25,0),FALSE)/HLOOKUP(2018,[1]DEMANDS!$H$2:$CL$25,MATCH($E75,[1]DEMANDS!$F$2:$F$25,0),FALSE)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P75" s="15">
        <f>HLOOKUP(REG_TRA_DEMANDS!P$3,'BY-Demands'!$J$5:$AK$14,MATCH($E75,'BY-Demands'!$I$5:$I$14,0),FALSE)*HLOOKUP(REG_TRA_DEMANDS!$F75,[1]DEMANDS!$H$2:$CL$25,MATCH($E75,[1]DEMANDS!$F$2:$F$25,0),FALSE)/HLOOKUP(2018,[1]DEMANDS!$H$2:$CL$25,MATCH($E75,[1]DEMANDS!$F$2:$F$25,0),FALSE)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Q75" s="15">
        <f>HLOOKUP(REG_TRA_DEMANDS!Q$3,'BY-Demands'!$J$5:$AK$14,MATCH($E75,'BY-Demands'!$I$5:$I$14,0),FALSE)*HLOOKUP(REG_TRA_DEMANDS!$F75,[1]DEMANDS!$H$2:$CL$25,MATCH($E75,[1]DEMANDS!$F$2:$F$25,0),FALSE)/HLOOKUP(2018,[1]DEMANDS!$H$2:$CL$25,MATCH($E75,[1]DEMANDS!$F$2:$F$25,0),FALSE)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R75" s="15">
        <f>HLOOKUP(REG_TRA_DEMANDS!R$3,'BY-Demands'!$J$5:$AK$14,MATCH($E75,'BY-Demands'!$I$5:$I$14,0),FALSE)*HLOOKUP(REG_TRA_DEMANDS!$F75,[1]DEMANDS!$H$2:$CL$25,MATCH($E75,[1]DEMANDS!$F$2:$F$25,0),FALSE)/HLOOKUP(2018,[1]DEMANDS!$H$2:$CL$25,MATCH($E75,[1]DEMANDS!$F$2:$F$25,0),FALSE)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S75" s="15">
        <f>HLOOKUP(REG_TRA_DEMANDS!S$3,'BY-Demands'!$J$5:$AK$14,MATCH($E75,'BY-Demands'!$I$5:$I$14,0),FALSE)*HLOOKUP(REG_TRA_DEMANDS!$F75,[1]DEMANDS!$H$2:$CL$25,MATCH($E75,[1]DEMANDS!$F$2:$F$25,0),FALSE)/HLOOKUP(2018,[1]DEMANDS!$H$2:$CL$25,MATCH($E75,[1]DEMANDS!$F$2:$F$25,0),FALSE)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T75" s="15">
        <f>HLOOKUP(REG_TRA_DEMANDS!T$3,'BY-Demands'!$J$5:$AK$14,MATCH($E75,'BY-Demands'!$I$5:$I$14,0),FALSE)*HLOOKUP(REG_TRA_DEMANDS!$F75,[1]DEMANDS!$H$2:$CL$25,MATCH($E75,[1]DEMANDS!$F$2:$F$25,0),FALSE)/HLOOKUP(2018,[1]DEMANDS!$H$2:$CL$25,MATCH($E75,[1]DEMANDS!$F$2:$F$25,0),FALSE)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U75" s="15">
        <f>HLOOKUP(REG_TRA_DEMANDS!U$3,'BY-Demands'!$J$5:$AK$14,MATCH($E75,'BY-Demands'!$I$5:$I$14,0),FALSE)*HLOOKUP(REG_TRA_DEMANDS!$F75,[1]DEMANDS!$H$2:$CL$25,MATCH($E75,[1]DEMANDS!$F$2:$F$25,0),FALSE)/HLOOKUP(2018,[1]DEMANDS!$H$2:$CL$25,MATCH($E75,[1]DEMANDS!$F$2:$F$25,0),FALSE)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V75" s="15">
        <f>HLOOKUP(REG_TRA_DEMANDS!V$3,'BY-Demands'!$J$5:$AK$14,MATCH($E75,'BY-Demands'!$I$5:$I$14,0),FALSE)*HLOOKUP(REG_TRA_DEMANDS!$F75,[1]DEMANDS!$H$2:$CL$25,MATCH($E75,[1]DEMANDS!$F$2:$F$25,0),FALSE)/HLOOKUP(2018,[1]DEMANDS!$H$2:$CL$25,MATCH($E75,[1]DEMANDS!$F$2:$F$25,0),FALSE)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W75" s="15">
        <f>HLOOKUP(REG_TRA_DEMANDS!W$3,'BY-Demands'!$J$5:$AK$14,MATCH($E75,'BY-Demands'!$I$5:$I$14,0),FALSE)*HLOOKUP(REG_TRA_DEMANDS!$F75,[1]DEMANDS!$H$2:$CL$25,MATCH($E75,[1]DEMANDS!$F$2:$F$25,0),FALSE)/HLOOKUP(2018,[1]DEMANDS!$H$2:$CL$25,MATCH($E75,[1]DEMANDS!$F$2:$F$25,0),FALSE)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X75" s="15">
        <f>HLOOKUP(REG_TRA_DEMANDS!X$3,'BY-Demands'!$J$5:$AK$14,MATCH($E75,'BY-Demands'!$I$5:$I$14,0),FALSE)*HLOOKUP(REG_TRA_DEMANDS!$F75,[1]DEMANDS!$H$2:$CL$25,MATCH($E75,[1]DEMANDS!$F$2:$F$25,0),FALSE)/HLOOKUP(2018,[1]DEMANDS!$H$2:$CL$25,MATCH($E75,[1]DEMANDS!$F$2:$F$25,0),FALSE)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Y75" s="15">
        <f>HLOOKUP(REG_TRA_DEMANDS!Y$3,'BY-Demands'!$J$5:$AK$14,MATCH($E75,'BY-Demands'!$I$5:$I$14,0),FALSE)*HLOOKUP(REG_TRA_DEMANDS!$F75,[1]DEMANDS!$H$2:$CL$25,MATCH($E75,[1]DEMANDS!$F$2:$F$25,0),FALSE)/HLOOKUP(2018,[1]DEMANDS!$H$2:$CL$25,MATCH($E75,[1]DEMANDS!$F$2:$F$25,0),FALSE)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Z75" s="15">
        <f>HLOOKUP(REG_TRA_DEMANDS!Z$3,'BY-Demands'!$J$5:$AK$14,MATCH($E75,'BY-Demands'!$I$5:$I$14,0),FALSE)*HLOOKUP(REG_TRA_DEMANDS!$F75,[1]DEMANDS!$H$2:$CL$25,MATCH($E75,[1]DEMANDS!$F$2:$F$25,0),FALSE)/HLOOKUP(2018,[1]DEMANDS!$H$2:$CL$25,MATCH($E75,[1]DEMANDS!$F$2:$F$25,0),FALSE)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AA75" s="15">
        <f>HLOOKUP(REG_TRA_DEMANDS!AA$3,'BY-Demands'!$J$5:$AK$14,MATCH($E75,'BY-Demands'!$I$5:$I$14,0),FALSE)*HLOOKUP(REG_TRA_DEMANDS!$F75,[1]DEMANDS!$H$2:$CL$25,MATCH($E75,[1]DEMANDS!$F$2:$F$25,0),FALSE)/HLOOKUP(2018,[1]DEMANDS!$H$2:$CL$25,MATCH($E75,[1]DEMANDS!$F$2:$F$25,0),FALSE)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AB75" s="15">
        <f>HLOOKUP(REG_TRA_DEMANDS!AB$3,'BY-Demands'!$J$5:$AK$14,MATCH($E75,'BY-Demands'!$I$5:$I$14,0),FALSE)*HLOOKUP(REG_TRA_DEMANDS!$F75,[1]DEMANDS!$H$2:$CL$25,MATCH($E75,[1]DEMANDS!$F$2:$F$25,0),FALSE)/HLOOKUP(2018,[1]DEMANDS!$H$2:$CL$25,MATCH($E75,[1]DEMANDS!$F$2:$F$25,0),FALSE)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AC75" s="15">
        <f>HLOOKUP(REG_TRA_DEMANDS!AC$3,'BY-Demands'!$J$5:$AK$14,MATCH($E75,'BY-Demands'!$I$5:$I$14,0),FALSE)*HLOOKUP(REG_TRA_DEMANDS!$F75,[1]DEMANDS!$H$2:$CL$25,MATCH($E75,[1]DEMANDS!$F$2:$F$25,0),FALSE)/HLOOKUP(2018,[1]DEMANDS!$H$2:$CL$25,MATCH($E75,[1]DEMANDS!$F$2:$F$25,0),FALSE)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AD75" s="15">
        <f>HLOOKUP(REG_TRA_DEMANDS!AD$3,'BY-Demands'!$J$5:$AK$14,MATCH($E75,'BY-Demands'!$I$5:$I$14,0),FALSE)*HLOOKUP(REG_TRA_DEMANDS!$F75,[1]DEMANDS!$H$2:$CL$25,MATCH($E75,[1]DEMANDS!$F$2:$F$25,0),FALSE)/HLOOKUP(2018,[1]DEMANDS!$H$2:$CL$25,MATCH($E75,[1]DEMANDS!$F$2:$F$25,0),FALSE)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AE75" s="15">
        <f>HLOOKUP(REG_TRA_DEMANDS!AE$3,'BY-Demands'!$J$5:$AK$14,MATCH($E75,'BY-Demands'!$I$5:$I$14,0),FALSE)*HLOOKUP(REG_TRA_DEMANDS!$F75,[1]DEMANDS!$H$2:$CL$25,MATCH($E75,[1]DEMANDS!$F$2:$F$25,0),FALSE)/HLOOKUP(2018,[1]DEMANDS!$H$2:$CL$25,MATCH($E75,[1]DEMANDS!$F$2:$F$25,0),FALSE)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  <c r="AF75" s="15">
        <f>HLOOKUP(REG_TRA_DEMANDS!AF$3,'BY-Demands'!$J$5:$AK$14,MATCH($E75,'BY-Demands'!$I$5:$I$14,0),FALSE)*HLOOKUP(REG_TRA_DEMANDS!$F75,[1]DEMANDS!$H$2:$CL$25,MATCH($E75,[1]DEMANDS!$F$2:$F$25,0),FALSE)/HLOOKUP(2018,[1]DEMANDS!$H$2:$CL$25,MATCH($E75,[1]DEMANDS!$F$2:$F$25,0),FALSE)</f>
        <v>0</v>
      </c>
    </row>
    <row r="76" spans="4:32" x14ac:dyDescent="0.2">
      <c r="D76" s="4" t="s">
        <v>85</v>
      </c>
      <c r="E76" s="4" t="str">
        <f>[1]DEMANDS!$F$23</f>
        <v>TOTH</v>
      </c>
      <c r="F76" s="4">
        <v>2050</v>
      </c>
      <c r="G76" s="15">
        <f>HLOOKUP(REG_TRA_DEMANDS!G$3,'BY-Demands'!$J$5:$AK$14,MATCH($E76,'BY-Demands'!$I$5:$I$14,0),FALSE)*HLOOKUP(REG_TRA_DEMANDS!$F76,[1]DEMANDS!$H$2:$CL$25,MATCH($E76,[1]DEMANDS!$F$2:$F$25,0),FALSE)/HLOOKUP(2018,[1]DEMANDS!$H$2:$CL$25,MATCH($E76,[1]DEMANDS!$F$2:$F$25,0),FALSE)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H76" s="15">
        <f>HLOOKUP(REG_TRA_DEMANDS!H$3,'BY-Demands'!$J$5:$AK$14,MATCH($E76,'BY-Demands'!$I$5:$I$14,0),FALSE)*HLOOKUP(REG_TRA_DEMANDS!$F76,[1]DEMANDS!$H$2:$CL$25,MATCH($E76,[1]DEMANDS!$F$2:$F$25,0),FALSE)/HLOOKUP(2018,[1]DEMANDS!$H$2:$CL$25,MATCH($E76,[1]DEMANDS!$F$2:$F$25,0),FALSE)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I76" s="15">
        <f>HLOOKUP(REG_TRA_DEMANDS!I$3,'BY-Demands'!$J$5:$AK$14,MATCH($E76,'BY-Demands'!$I$5:$I$14,0),FALSE)*HLOOKUP(REG_TRA_DEMANDS!$F76,[1]DEMANDS!$H$2:$CL$25,MATCH($E76,[1]DEMANDS!$F$2:$F$25,0),FALSE)/HLOOKUP(2018,[1]DEMANDS!$H$2:$CL$25,MATCH($E76,[1]DEMANDS!$F$2:$F$25,0),FALSE)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J76" s="15">
        <f>HLOOKUP(REG_TRA_DEMANDS!J$3,'BY-Demands'!$J$5:$AK$14,MATCH($E76,'BY-Demands'!$I$5:$I$14,0),FALSE)*HLOOKUP(REG_TRA_DEMANDS!$F76,[1]DEMANDS!$H$2:$CL$25,MATCH($E76,[1]DEMANDS!$F$2:$F$25,0),FALSE)/HLOOKUP(2018,[1]DEMANDS!$H$2:$CL$25,MATCH($E76,[1]DEMANDS!$F$2:$F$25,0),FALSE)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K76" s="15">
        <f>HLOOKUP(REG_TRA_DEMANDS!K$3,'BY-Demands'!$J$5:$AK$14,MATCH($E76,'BY-Demands'!$I$5:$I$14,0),FALSE)*HLOOKUP(REG_TRA_DEMANDS!$F76,[1]DEMANDS!$H$2:$CL$25,MATCH($E76,[1]DEMANDS!$F$2:$F$25,0),FALSE)/HLOOKUP(2018,[1]DEMANDS!$H$2:$CL$25,MATCH($E76,[1]DEMANDS!$F$2:$F$25,0),FALSE)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L76" s="15">
        <f>HLOOKUP(REG_TRA_DEMANDS!L$3,'BY-Demands'!$J$5:$AK$14,MATCH($E76,'BY-Demands'!$I$5:$I$14,0),FALSE)*HLOOKUP(REG_TRA_DEMANDS!$F76,[1]DEMANDS!$H$2:$CL$25,MATCH($E76,[1]DEMANDS!$F$2:$F$25,0),FALSE)/HLOOKUP(2018,[1]DEMANDS!$H$2:$CL$25,MATCH($E76,[1]DEMANDS!$F$2:$F$25,0),FALSE)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M76" s="15">
        <f>HLOOKUP(REG_TRA_DEMANDS!M$3,'BY-Demands'!$J$5:$AK$14,MATCH($E76,'BY-Demands'!$I$5:$I$14,0),FALSE)*HLOOKUP(REG_TRA_DEMANDS!$F76,[1]DEMANDS!$H$2:$CL$25,MATCH($E76,[1]DEMANDS!$F$2:$F$25,0),FALSE)/HLOOKUP(2018,[1]DEMANDS!$H$2:$CL$25,MATCH($E76,[1]DEMANDS!$F$2:$F$25,0),FALSE)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N76" s="15">
        <f>HLOOKUP(REG_TRA_DEMANDS!N$3,'BY-Demands'!$J$5:$AK$14,MATCH($E76,'BY-Demands'!$I$5:$I$14,0),FALSE)*HLOOKUP(REG_TRA_DEMANDS!$F76,[1]DEMANDS!$H$2:$CL$25,MATCH($E76,[1]DEMANDS!$F$2:$F$25,0),FALSE)/HLOOKUP(2018,[1]DEMANDS!$H$2:$CL$25,MATCH($E76,[1]DEMANDS!$F$2:$F$25,0),FALSE)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O76" s="15">
        <f>HLOOKUP(REG_TRA_DEMANDS!O$3,'BY-Demands'!$J$5:$AK$14,MATCH($E76,'BY-Demands'!$I$5:$I$14,0),FALSE)*HLOOKUP(REG_TRA_DEMANDS!$F76,[1]DEMANDS!$H$2:$CL$25,MATCH($E76,[1]DEMANDS!$F$2:$F$25,0),FALSE)/HLOOKUP(2018,[1]DEMANDS!$H$2:$CL$25,MATCH($E76,[1]DEMANDS!$F$2:$F$25,0),FALSE)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P76" s="15">
        <f>HLOOKUP(REG_TRA_DEMANDS!P$3,'BY-Demands'!$J$5:$AK$14,MATCH($E76,'BY-Demands'!$I$5:$I$14,0),FALSE)*HLOOKUP(REG_TRA_DEMANDS!$F76,[1]DEMANDS!$H$2:$CL$25,MATCH($E76,[1]DEMANDS!$F$2:$F$25,0),FALSE)/HLOOKUP(2018,[1]DEMANDS!$H$2:$CL$25,MATCH($E76,[1]DEMANDS!$F$2:$F$25,0),FALSE)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Q76" s="15">
        <f>HLOOKUP(REG_TRA_DEMANDS!Q$3,'BY-Demands'!$J$5:$AK$14,MATCH($E76,'BY-Demands'!$I$5:$I$14,0),FALSE)*HLOOKUP(REG_TRA_DEMANDS!$F76,[1]DEMANDS!$H$2:$CL$25,MATCH($E76,[1]DEMANDS!$F$2:$F$25,0),FALSE)/HLOOKUP(2018,[1]DEMANDS!$H$2:$CL$25,MATCH($E76,[1]DEMANDS!$F$2:$F$25,0),FALSE)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R76" s="15">
        <f>HLOOKUP(REG_TRA_DEMANDS!R$3,'BY-Demands'!$J$5:$AK$14,MATCH($E76,'BY-Demands'!$I$5:$I$14,0),FALSE)*HLOOKUP(REG_TRA_DEMANDS!$F76,[1]DEMANDS!$H$2:$CL$25,MATCH($E76,[1]DEMANDS!$F$2:$F$25,0),FALSE)/HLOOKUP(2018,[1]DEMANDS!$H$2:$CL$25,MATCH($E76,[1]DEMANDS!$F$2:$F$25,0),FALSE)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S76" s="15">
        <f>HLOOKUP(REG_TRA_DEMANDS!S$3,'BY-Demands'!$J$5:$AK$14,MATCH($E76,'BY-Demands'!$I$5:$I$14,0),FALSE)*HLOOKUP(REG_TRA_DEMANDS!$F76,[1]DEMANDS!$H$2:$CL$25,MATCH($E76,[1]DEMANDS!$F$2:$F$25,0),FALSE)/HLOOKUP(2018,[1]DEMANDS!$H$2:$CL$25,MATCH($E76,[1]DEMANDS!$F$2:$F$25,0),FALSE)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T76" s="15">
        <f>HLOOKUP(REG_TRA_DEMANDS!T$3,'BY-Demands'!$J$5:$AK$14,MATCH($E76,'BY-Demands'!$I$5:$I$14,0),FALSE)*HLOOKUP(REG_TRA_DEMANDS!$F76,[1]DEMANDS!$H$2:$CL$25,MATCH($E76,[1]DEMANDS!$F$2:$F$25,0),FALSE)/HLOOKUP(2018,[1]DEMANDS!$H$2:$CL$25,MATCH($E76,[1]DEMANDS!$F$2:$F$25,0),FALSE)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U76" s="15">
        <f>HLOOKUP(REG_TRA_DEMANDS!U$3,'BY-Demands'!$J$5:$AK$14,MATCH($E76,'BY-Demands'!$I$5:$I$14,0),FALSE)*HLOOKUP(REG_TRA_DEMANDS!$F76,[1]DEMANDS!$H$2:$CL$25,MATCH($E76,[1]DEMANDS!$F$2:$F$25,0),FALSE)/HLOOKUP(2018,[1]DEMANDS!$H$2:$CL$25,MATCH($E76,[1]DEMANDS!$F$2:$F$25,0),FALSE)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V76" s="15">
        <f>HLOOKUP(REG_TRA_DEMANDS!V$3,'BY-Demands'!$J$5:$AK$14,MATCH($E76,'BY-Demands'!$I$5:$I$14,0),FALSE)*HLOOKUP(REG_TRA_DEMANDS!$F76,[1]DEMANDS!$H$2:$CL$25,MATCH($E76,[1]DEMANDS!$F$2:$F$25,0),FALSE)/HLOOKUP(2018,[1]DEMANDS!$H$2:$CL$25,MATCH($E76,[1]DEMANDS!$F$2:$F$25,0),FALSE)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W76" s="15">
        <f>HLOOKUP(REG_TRA_DEMANDS!W$3,'BY-Demands'!$J$5:$AK$14,MATCH($E76,'BY-Demands'!$I$5:$I$14,0),FALSE)*HLOOKUP(REG_TRA_DEMANDS!$F76,[1]DEMANDS!$H$2:$CL$25,MATCH($E76,[1]DEMANDS!$F$2:$F$25,0),FALSE)/HLOOKUP(2018,[1]DEMANDS!$H$2:$CL$25,MATCH($E76,[1]DEMANDS!$F$2:$F$25,0),FALSE)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X76" s="15">
        <f>HLOOKUP(REG_TRA_DEMANDS!X$3,'BY-Demands'!$J$5:$AK$14,MATCH($E76,'BY-Demands'!$I$5:$I$14,0),FALSE)*HLOOKUP(REG_TRA_DEMANDS!$F76,[1]DEMANDS!$H$2:$CL$25,MATCH($E76,[1]DEMANDS!$F$2:$F$25,0),FALSE)/HLOOKUP(2018,[1]DEMANDS!$H$2:$CL$25,MATCH($E76,[1]DEMANDS!$F$2:$F$25,0),FALSE)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Y76" s="15">
        <f>HLOOKUP(REG_TRA_DEMANDS!Y$3,'BY-Demands'!$J$5:$AK$14,MATCH($E76,'BY-Demands'!$I$5:$I$14,0),FALSE)*HLOOKUP(REG_TRA_DEMANDS!$F76,[1]DEMANDS!$H$2:$CL$25,MATCH($E76,[1]DEMANDS!$F$2:$F$25,0),FALSE)/HLOOKUP(2018,[1]DEMANDS!$H$2:$CL$25,MATCH($E76,[1]DEMANDS!$F$2:$F$25,0),FALSE)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Z76" s="15">
        <f>HLOOKUP(REG_TRA_DEMANDS!Z$3,'BY-Demands'!$J$5:$AK$14,MATCH($E76,'BY-Demands'!$I$5:$I$14,0),FALSE)*HLOOKUP(REG_TRA_DEMANDS!$F76,[1]DEMANDS!$H$2:$CL$25,MATCH($E76,[1]DEMANDS!$F$2:$F$25,0),FALSE)/HLOOKUP(2018,[1]DEMANDS!$H$2:$CL$25,MATCH($E76,[1]DEMANDS!$F$2:$F$25,0),FALSE)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AA76" s="15">
        <f>HLOOKUP(REG_TRA_DEMANDS!AA$3,'BY-Demands'!$J$5:$AK$14,MATCH($E76,'BY-Demands'!$I$5:$I$14,0),FALSE)*HLOOKUP(REG_TRA_DEMANDS!$F76,[1]DEMANDS!$H$2:$CL$25,MATCH($E76,[1]DEMANDS!$F$2:$F$25,0),FALSE)/HLOOKUP(2018,[1]DEMANDS!$H$2:$CL$25,MATCH($E76,[1]DEMANDS!$F$2:$F$25,0),FALSE)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AB76" s="15">
        <f>HLOOKUP(REG_TRA_DEMANDS!AB$3,'BY-Demands'!$J$5:$AK$14,MATCH($E76,'BY-Demands'!$I$5:$I$14,0),FALSE)*HLOOKUP(REG_TRA_DEMANDS!$F76,[1]DEMANDS!$H$2:$CL$25,MATCH($E76,[1]DEMANDS!$F$2:$F$25,0),FALSE)/HLOOKUP(2018,[1]DEMANDS!$H$2:$CL$25,MATCH($E76,[1]DEMANDS!$F$2:$F$25,0),FALSE)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AC76" s="15">
        <f>HLOOKUP(REG_TRA_DEMANDS!AC$3,'BY-Demands'!$J$5:$AK$14,MATCH($E76,'BY-Demands'!$I$5:$I$14,0),FALSE)*HLOOKUP(REG_TRA_DEMANDS!$F76,[1]DEMANDS!$H$2:$CL$25,MATCH($E76,[1]DEMANDS!$F$2:$F$25,0),FALSE)/HLOOKUP(2018,[1]DEMANDS!$H$2:$CL$25,MATCH($E76,[1]DEMANDS!$F$2:$F$25,0),FALSE)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AD76" s="15">
        <f>HLOOKUP(REG_TRA_DEMANDS!AD$3,'BY-Demands'!$J$5:$AK$14,MATCH($E76,'BY-Demands'!$I$5:$I$14,0),FALSE)*HLOOKUP(REG_TRA_DEMANDS!$F76,[1]DEMANDS!$H$2:$CL$25,MATCH($E76,[1]DEMANDS!$F$2:$F$25,0),FALSE)/HLOOKUP(2018,[1]DEMANDS!$H$2:$CL$25,MATCH($E76,[1]DEMANDS!$F$2:$F$25,0),FALSE)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AE76" s="15">
        <f>HLOOKUP(REG_TRA_DEMANDS!AE$3,'BY-Demands'!$J$5:$AK$14,MATCH($E76,'BY-Demands'!$I$5:$I$14,0),FALSE)*HLOOKUP(REG_TRA_DEMANDS!$F76,[1]DEMANDS!$H$2:$CL$25,MATCH($E76,[1]DEMANDS!$F$2:$F$25,0),FALSE)/HLOOKUP(2018,[1]DEMANDS!$H$2:$CL$25,MATCH($E76,[1]DEMANDS!$F$2:$F$25,0),FALSE)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  <c r="AF76" s="15">
        <f>HLOOKUP(REG_TRA_DEMANDS!AF$3,'BY-Demands'!$J$5:$AK$14,MATCH($E76,'BY-Demands'!$I$5:$I$14,0),FALSE)*HLOOKUP(REG_TRA_DEMANDS!$F76,[1]DEMANDS!$H$2:$CL$25,MATCH($E76,[1]DEMANDS!$F$2:$F$25,0),FALSE)/HLOOKUP(2018,[1]DEMANDS!$H$2:$CL$25,MATCH($E76,[1]DEMANDS!$F$2:$F$25,0),FALSE)</f>
        <v>0</v>
      </c>
    </row>
    <row r="77" spans="4:32" x14ac:dyDescent="0.2">
      <c r="D77" s="4" t="s">
        <v>85</v>
      </c>
      <c r="E77" s="4" t="str">
        <f>[1]DEMANDS!$F$23</f>
        <v>TOTH</v>
      </c>
      <c r="F77" s="4">
        <v>2055</v>
      </c>
      <c r="G77" s="15">
        <f>HLOOKUP(REG_TRA_DEMANDS!G$3,'BY-Demands'!$J$5:$AK$14,MATCH($E77,'BY-Demands'!$I$5:$I$14,0),FALSE)*HLOOKUP(REG_TRA_DEMANDS!$F77,[1]DEMANDS!$H$2:$CL$25,MATCH($E77,[1]DEMANDS!$F$2:$F$25,0),FALSE)/HLOOKUP(2018,[1]DEMANDS!$H$2:$CL$25,MATCH($E77,[1]DEMANDS!$F$2:$F$25,0),FALSE)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H77" s="15">
        <f>HLOOKUP(REG_TRA_DEMANDS!H$3,'BY-Demands'!$J$5:$AK$14,MATCH($E77,'BY-Demands'!$I$5:$I$14,0),FALSE)*HLOOKUP(REG_TRA_DEMANDS!$F77,[1]DEMANDS!$H$2:$CL$25,MATCH($E77,[1]DEMANDS!$F$2:$F$25,0),FALSE)/HLOOKUP(2018,[1]DEMANDS!$H$2:$CL$25,MATCH($E77,[1]DEMANDS!$F$2:$F$25,0),FALSE)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I77" s="15">
        <f>HLOOKUP(REG_TRA_DEMANDS!I$3,'BY-Demands'!$J$5:$AK$14,MATCH($E77,'BY-Demands'!$I$5:$I$14,0),FALSE)*HLOOKUP(REG_TRA_DEMANDS!$F77,[1]DEMANDS!$H$2:$CL$25,MATCH($E77,[1]DEMANDS!$F$2:$F$25,0),FALSE)/HLOOKUP(2018,[1]DEMANDS!$H$2:$CL$25,MATCH($E77,[1]DEMANDS!$F$2:$F$25,0),FALSE)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J77" s="15">
        <f>HLOOKUP(REG_TRA_DEMANDS!J$3,'BY-Demands'!$J$5:$AK$14,MATCH($E77,'BY-Demands'!$I$5:$I$14,0),FALSE)*HLOOKUP(REG_TRA_DEMANDS!$F77,[1]DEMANDS!$H$2:$CL$25,MATCH($E77,[1]DEMANDS!$F$2:$F$25,0),FALSE)/HLOOKUP(2018,[1]DEMANDS!$H$2:$CL$25,MATCH($E77,[1]DEMANDS!$F$2:$F$25,0),FALSE)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K77" s="15">
        <f>HLOOKUP(REG_TRA_DEMANDS!K$3,'BY-Demands'!$J$5:$AK$14,MATCH($E77,'BY-Demands'!$I$5:$I$14,0),FALSE)*HLOOKUP(REG_TRA_DEMANDS!$F77,[1]DEMANDS!$H$2:$CL$25,MATCH($E77,[1]DEMANDS!$F$2:$F$25,0),FALSE)/HLOOKUP(2018,[1]DEMANDS!$H$2:$CL$25,MATCH($E77,[1]DEMANDS!$F$2:$F$25,0),FALSE)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L77" s="15">
        <f>HLOOKUP(REG_TRA_DEMANDS!L$3,'BY-Demands'!$J$5:$AK$14,MATCH($E77,'BY-Demands'!$I$5:$I$14,0),FALSE)*HLOOKUP(REG_TRA_DEMANDS!$F77,[1]DEMANDS!$H$2:$CL$25,MATCH($E77,[1]DEMANDS!$F$2:$F$25,0),FALSE)/HLOOKUP(2018,[1]DEMANDS!$H$2:$CL$25,MATCH($E77,[1]DEMANDS!$F$2:$F$25,0),FALSE)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M77" s="15">
        <f>HLOOKUP(REG_TRA_DEMANDS!M$3,'BY-Demands'!$J$5:$AK$14,MATCH($E77,'BY-Demands'!$I$5:$I$14,0),FALSE)*HLOOKUP(REG_TRA_DEMANDS!$F77,[1]DEMANDS!$H$2:$CL$25,MATCH($E77,[1]DEMANDS!$F$2:$F$25,0),FALSE)/HLOOKUP(2018,[1]DEMANDS!$H$2:$CL$25,MATCH($E77,[1]DEMANDS!$F$2:$F$25,0),FALSE)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N77" s="15">
        <f>HLOOKUP(REG_TRA_DEMANDS!N$3,'BY-Demands'!$J$5:$AK$14,MATCH($E77,'BY-Demands'!$I$5:$I$14,0),FALSE)*HLOOKUP(REG_TRA_DEMANDS!$F77,[1]DEMANDS!$H$2:$CL$25,MATCH($E77,[1]DEMANDS!$F$2:$F$25,0),FALSE)/HLOOKUP(2018,[1]DEMANDS!$H$2:$CL$25,MATCH($E77,[1]DEMANDS!$F$2:$F$25,0),FALSE)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O77" s="15">
        <f>HLOOKUP(REG_TRA_DEMANDS!O$3,'BY-Demands'!$J$5:$AK$14,MATCH($E77,'BY-Demands'!$I$5:$I$14,0),FALSE)*HLOOKUP(REG_TRA_DEMANDS!$F77,[1]DEMANDS!$H$2:$CL$25,MATCH($E77,[1]DEMANDS!$F$2:$F$25,0),FALSE)/HLOOKUP(2018,[1]DEMANDS!$H$2:$CL$25,MATCH($E77,[1]DEMANDS!$F$2:$F$25,0),FALSE)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P77" s="15">
        <f>HLOOKUP(REG_TRA_DEMANDS!P$3,'BY-Demands'!$J$5:$AK$14,MATCH($E77,'BY-Demands'!$I$5:$I$14,0),FALSE)*HLOOKUP(REG_TRA_DEMANDS!$F77,[1]DEMANDS!$H$2:$CL$25,MATCH($E77,[1]DEMANDS!$F$2:$F$25,0),FALSE)/HLOOKUP(2018,[1]DEMANDS!$H$2:$CL$25,MATCH($E77,[1]DEMANDS!$F$2:$F$25,0),FALSE)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Q77" s="15">
        <f>HLOOKUP(REG_TRA_DEMANDS!Q$3,'BY-Demands'!$J$5:$AK$14,MATCH($E77,'BY-Demands'!$I$5:$I$14,0),FALSE)*HLOOKUP(REG_TRA_DEMANDS!$F77,[1]DEMANDS!$H$2:$CL$25,MATCH($E77,[1]DEMANDS!$F$2:$F$25,0),FALSE)/HLOOKUP(2018,[1]DEMANDS!$H$2:$CL$25,MATCH($E77,[1]DEMANDS!$F$2:$F$25,0),FALSE)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R77" s="15">
        <f>HLOOKUP(REG_TRA_DEMANDS!R$3,'BY-Demands'!$J$5:$AK$14,MATCH($E77,'BY-Demands'!$I$5:$I$14,0),FALSE)*HLOOKUP(REG_TRA_DEMANDS!$F77,[1]DEMANDS!$H$2:$CL$25,MATCH($E77,[1]DEMANDS!$F$2:$F$25,0),FALSE)/HLOOKUP(2018,[1]DEMANDS!$H$2:$CL$25,MATCH($E77,[1]DEMANDS!$F$2:$F$25,0),FALSE)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S77" s="15">
        <f>HLOOKUP(REG_TRA_DEMANDS!S$3,'BY-Demands'!$J$5:$AK$14,MATCH($E77,'BY-Demands'!$I$5:$I$14,0),FALSE)*HLOOKUP(REG_TRA_DEMANDS!$F77,[1]DEMANDS!$H$2:$CL$25,MATCH($E77,[1]DEMANDS!$F$2:$F$25,0),FALSE)/HLOOKUP(2018,[1]DEMANDS!$H$2:$CL$25,MATCH($E77,[1]DEMANDS!$F$2:$F$25,0),FALSE)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T77" s="15">
        <f>HLOOKUP(REG_TRA_DEMANDS!T$3,'BY-Demands'!$J$5:$AK$14,MATCH($E77,'BY-Demands'!$I$5:$I$14,0),FALSE)*HLOOKUP(REG_TRA_DEMANDS!$F77,[1]DEMANDS!$H$2:$CL$25,MATCH($E77,[1]DEMANDS!$F$2:$F$25,0),FALSE)/HLOOKUP(2018,[1]DEMANDS!$H$2:$CL$25,MATCH($E77,[1]DEMANDS!$F$2:$F$25,0),FALSE)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U77" s="15">
        <f>HLOOKUP(REG_TRA_DEMANDS!U$3,'BY-Demands'!$J$5:$AK$14,MATCH($E77,'BY-Demands'!$I$5:$I$14,0),FALSE)*HLOOKUP(REG_TRA_DEMANDS!$F77,[1]DEMANDS!$H$2:$CL$25,MATCH($E77,[1]DEMANDS!$F$2:$F$25,0),FALSE)/HLOOKUP(2018,[1]DEMANDS!$H$2:$CL$25,MATCH($E77,[1]DEMANDS!$F$2:$F$25,0),FALSE)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V77" s="15">
        <f>HLOOKUP(REG_TRA_DEMANDS!V$3,'BY-Demands'!$J$5:$AK$14,MATCH($E77,'BY-Demands'!$I$5:$I$14,0),FALSE)*HLOOKUP(REG_TRA_DEMANDS!$F77,[1]DEMANDS!$H$2:$CL$25,MATCH($E77,[1]DEMANDS!$F$2:$F$25,0),FALSE)/HLOOKUP(2018,[1]DEMANDS!$H$2:$CL$25,MATCH($E77,[1]DEMANDS!$F$2:$F$25,0),FALSE)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W77" s="15">
        <f>HLOOKUP(REG_TRA_DEMANDS!W$3,'BY-Demands'!$J$5:$AK$14,MATCH($E77,'BY-Demands'!$I$5:$I$14,0),FALSE)*HLOOKUP(REG_TRA_DEMANDS!$F77,[1]DEMANDS!$H$2:$CL$25,MATCH($E77,[1]DEMANDS!$F$2:$F$25,0),FALSE)/HLOOKUP(2018,[1]DEMANDS!$H$2:$CL$25,MATCH($E77,[1]DEMANDS!$F$2:$F$25,0),FALSE)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X77" s="15">
        <f>HLOOKUP(REG_TRA_DEMANDS!X$3,'BY-Demands'!$J$5:$AK$14,MATCH($E77,'BY-Demands'!$I$5:$I$14,0),FALSE)*HLOOKUP(REG_TRA_DEMANDS!$F77,[1]DEMANDS!$H$2:$CL$25,MATCH($E77,[1]DEMANDS!$F$2:$F$25,0),FALSE)/HLOOKUP(2018,[1]DEMANDS!$H$2:$CL$25,MATCH($E77,[1]DEMANDS!$F$2:$F$25,0),FALSE)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Y77" s="15">
        <f>HLOOKUP(REG_TRA_DEMANDS!Y$3,'BY-Demands'!$J$5:$AK$14,MATCH($E77,'BY-Demands'!$I$5:$I$14,0),FALSE)*HLOOKUP(REG_TRA_DEMANDS!$F77,[1]DEMANDS!$H$2:$CL$25,MATCH($E77,[1]DEMANDS!$F$2:$F$25,0),FALSE)/HLOOKUP(2018,[1]DEMANDS!$H$2:$CL$25,MATCH($E77,[1]DEMANDS!$F$2:$F$25,0),FALSE)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Z77" s="15">
        <f>HLOOKUP(REG_TRA_DEMANDS!Z$3,'BY-Demands'!$J$5:$AK$14,MATCH($E77,'BY-Demands'!$I$5:$I$14,0),FALSE)*HLOOKUP(REG_TRA_DEMANDS!$F77,[1]DEMANDS!$H$2:$CL$25,MATCH($E77,[1]DEMANDS!$F$2:$F$25,0),FALSE)/HLOOKUP(2018,[1]DEMANDS!$H$2:$CL$25,MATCH($E77,[1]DEMANDS!$F$2:$F$25,0),FALSE)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AA77" s="15">
        <f>HLOOKUP(REG_TRA_DEMANDS!AA$3,'BY-Demands'!$J$5:$AK$14,MATCH($E77,'BY-Demands'!$I$5:$I$14,0),FALSE)*HLOOKUP(REG_TRA_DEMANDS!$F77,[1]DEMANDS!$H$2:$CL$25,MATCH($E77,[1]DEMANDS!$F$2:$F$25,0),FALSE)/HLOOKUP(2018,[1]DEMANDS!$H$2:$CL$25,MATCH($E77,[1]DEMANDS!$F$2:$F$25,0),FALSE)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AB77" s="15">
        <f>HLOOKUP(REG_TRA_DEMANDS!AB$3,'BY-Demands'!$J$5:$AK$14,MATCH($E77,'BY-Demands'!$I$5:$I$14,0),FALSE)*HLOOKUP(REG_TRA_DEMANDS!$F77,[1]DEMANDS!$H$2:$CL$25,MATCH($E77,[1]DEMANDS!$F$2:$F$25,0),FALSE)/HLOOKUP(2018,[1]DEMANDS!$H$2:$CL$25,MATCH($E77,[1]DEMANDS!$F$2:$F$25,0),FALSE)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AC77" s="15">
        <f>HLOOKUP(REG_TRA_DEMANDS!AC$3,'BY-Demands'!$J$5:$AK$14,MATCH($E77,'BY-Demands'!$I$5:$I$14,0),FALSE)*HLOOKUP(REG_TRA_DEMANDS!$F77,[1]DEMANDS!$H$2:$CL$25,MATCH($E77,[1]DEMANDS!$F$2:$F$25,0),FALSE)/HLOOKUP(2018,[1]DEMANDS!$H$2:$CL$25,MATCH($E77,[1]DEMANDS!$F$2:$F$25,0),FALSE)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AD77" s="15">
        <f>HLOOKUP(REG_TRA_DEMANDS!AD$3,'BY-Demands'!$J$5:$AK$14,MATCH($E77,'BY-Demands'!$I$5:$I$14,0),FALSE)*HLOOKUP(REG_TRA_DEMANDS!$F77,[1]DEMANDS!$H$2:$CL$25,MATCH($E77,[1]DEMANDS!$F$2:$F$25,0),FALSE)/HLOOKUP(2018,[1]DEMANDS!$H$2:$CL$25,MATCH($E77,[1]DEMANDS!$F$2:$F$25,0),FALSE)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AE77" s="15">
        <f>HLOOKUP(REG_TRA_DEMANDS!AE$3,'BY-Demands'!$J$5:$AK$14,MATCH($E77,'BY-Demands'!$I$5:$I$14,0),FALSE)*HLOOKUP(REG_TRA_DEMANDS!$F77,[1]DEMANDS!$H$2:$CL$25,MATCH($E77,[1]DEMANDS!$F$2:$F$25,0),FALSE)/HLOOKUP(2018,[1]DEMANDS!$H$2:$CL$25,MATCH($E77,[1]DEMANDS!$F$2:$F$25,0),FALSE)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  <c r="AF77" s="15">
        <f>HLOOKUP(REG_TRA_DEMANDS!AF$3,'BY-Demands'!$J$5:$AK$14,MATCH($E77,'BY-Demands'!$I$5:$I$14,0),FALSE)*HLOOKUP(REG_TRA_DEMANDS!$F77,[1]DEMANDS!$H$2:$CL$25,MATCH($E77,[1]DEMANDS!$F$2:$F$25,0),FALSE)/HLOOKUP(2018,[1]DEMANDS!$H$2:$CL$25,MATCH($E77,[1]DEMANDS!$F$2:$F$25,0),FALSE)</f>
        <v>0</v>
      </c>
    </row>
    <row r="78" spans="4:32" x14ac:dyDescent="0.2">
      <c r="D78" s="4" t="s">
        <v>85</v>
      </c>
      <c r="E78" s="4" t="str">
        <f>[1]DEMANDS!$F$23</f>
        <v>TOTH</v>
      </c>
      <c r="F78" s="4">
        <v>2060</v>
      </c>
      <c r="G78" s="15">
        <f>HLOOKUP(REG_TRA_DEMANDS!G$3,'BY-Demands'!$J$5:$AK$14,MATCH($E78,'BY-Demands'!$I$5:$I$14,0),FALSE)*HLOOKUP(REG_TRA_DEMANDS!$F78,[1]DEMANDS!$H$2:$CL$25,MATCH($E78,[1]DEMANDS!$F$2:$F$25,0),FALSE)/HLOOKUP(2018,[1]DEMANDS!$H$2:$CL$25,MATCH($E78,[1]DEMANDS!$F$2:$F$25,0),FALSE)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H78" s="15">
        <f>HLOOKUP(REG_TRA_DEMANDS!H$3,'BY-Demands'!$J$5:$AK$14,MATCH($E78,'BY-Demands'!$I$5:$I$14,0),FALSE)*HLOOKUP(REG_TRA_DEMANDS!$F78,[1]DEMANDS!$H$2:$CL$25,MATCH($E78,[1]DEMANDS!$F$2:$F$25,0),FALSE)/HLOOKUP(2018,[1]DEMANDS!$H$2:$CL$25,MATCH($E78,[1]DEMANDS!$F$2:$F$25,0),FALSE)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I78" s="15">
        <f>HLOOKUP(REG_TRA_DEMANDS!I$3,'BY-Demands'!$J$5:$AK$14,MATCH($E78,'BY-Demands'!$I$5:$I$14,0),FALSE)*HLOOKUP(REG_TRA_DEMANDS!$F78,[1]DEMANDS!$H$2:$CL$25,MATCH($E78,[1]DEMANDS!$F$2:$F$25,0),FALSE)/HLOOKUP(2018,[1]DEMANDS!$H$2:$CL$25,MATCH($E78,[1]DEMANDS!$F$2:$F$25,0),FALSE)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J78" s="15">
        <f>HLOOKUP(REG_TRA_DEMANDS!J$3,'BY-Demands'!$J$5:$AK$14,MATCH($E78,'BY-Demands'!$I$5:$I$14,0),FALSE)*HLOOKUP(REG_TRA_DEMANDS!$F78,[1]DEMANDS!$H$2:$CL$25,MATCH($E78,[1]DEMANDS!$F$2:$F$25,0),FALSE)/HLOOKUP(2018,[1]DEMANDS!$H$2:$CL$25,MATCH($E78,[1]DEMANDS!$F$2:$F$25,0),FALSE)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K78" s="15">
        <f>HLOOKUP(REG_TRA_DEMANDS!K$3,'BY-Demands'!$J$5:$AK$14,MATCH($E78,'BY-Demands'!$I$5:$I$14,0),FALSE)*HLOOKUP(REG_TRA_DEMANDS!$F78,[1]DEMANDS!$H$2:$CL$25,MATCH($E78,[1]DEMANDS!$F$2:$F$25,0),FALSE)/HLOOKUP(2018,[1]DEMANDS!$H$2:$CL$25,MATCH($E78,[1]DEMANDS!$F$2:$F$25,0),FALSE)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L78" s="15">
        <f>HLOOKUP(REG_TRA_DEMANDS!L$3,'BY-Demands'!$J$5:$AK$14,MATCH($E78,'BY-Demands'!$I$5:$I$14,0),FALSE)*HLOOKUP(REG_TRA_DEMANDS!$F78,[1]DEMANDS!$H$2:$CL$25,MATCH($E78,[1]DEMANDS!$F$2:$F$25,0),FALSE)/HLOOKUP(2018,[1]DEMANDS!$H$2:$CL$25,MATCH($E78,[1]DEMANDS!$F$2:$F$25,0),FALSE)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M78" s="15">
        <f>HLOOKUP(REG_TRA_DEMANDS!M$3,'BY-Demands'!$J$5:$AK$14,MATCH($E78,'BY-Demands'!$I$5:$I$14,0),FALSE)*HLOOKUP(REG_TRA_DEMANDS!$F78,[1]DEMANDS!$H$2:$CL$25,MATCH($E78,[1]DEMANDS!$F$2:$F$25,0),FALSE)/HLOOKUP(2018,[1]DEMANDS!$H$2:$CL$25,MATCH($E78,[1]DEMANDS!$F$2:$F$25,0),FALSE)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N78" s="15">
        <f>HLOOKUP(REG_TRA_DEMANDS!N$3,'BY-Demands'!$J$5:$AK$14,MATCH($E78,'BY-Demands'!$I$5:$I$14,0),FALSE)*HLOOKUP(REG_TRA_DEMANDS!$F78,[1]DEMANDS!$H$2:$CL$25,MATCH($E78,[1]DEMANDS!$F$2:$F$25,0),FALSE)/HLOOKUP(2018,[1]DEMANDS!$H$2:$CL$25,MATCH($E78,[1]DEMANDS!$F$2:$F$25,0),FALSE)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O78" s="15">
        <f>HLOOKUP(REG_TRA_DEMANDS!O$3,'BY-Demands'!$J$5:$AK$14,MATCH($E78,'BY-Demands'!$I$5:$I$14,0),FALSE)*HLOOKUP(REG_TRA_DEMANDS!$F78,[1]DEMANDS!$H$2:$CL$25,MATCH($E78,[1]DEMANDS!$F$2:$F$25,0),FALSE)/HLOOKUP(2018,[1]DEMANDS!$H$2:$CL$25,MATCH($E78,[1]DEMANDS!$F$2:$F$25,0),FALSE)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P78" s="15">
        <f>HLOOKUP(REG_TRA_DEMANDS!P$3,'BY-Demands'!$J$5:$AK$14,MATCH($E78,'BY-Demands'!$I$5:$I$14,0),FALSE)*HLOOKUP(REG_TRA_DEMANDS!$F78,[1]DEMANDS!$H$2:$CL$25,MATCH($E78,[1]DEMANDS!$F$2:$F$25,0),FALSE)/HLOOKUP(2018,[1]DEMANDS!$H$2:$CL$25,MATCH($E78,[1]DEMANDS!$F$2:$F$25,0),FALSE)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Q78" s="15">
        <f>HLOOKUP(REG_TRA_DEMANDS!Q$3,'BY-Demands'!$J$5:$AK$14,MATCH($E78,'BY-Demands'!$I$5:$I$14,0),FALSE)*HLOOKUP(REG_TRA_DEMANDS!$F78,[1]DEMANDS!$H$2:$CL$25,MATCH($E78,[1]DEMANDS!$F$2:$F$25,0),FALSE)/HLOOKUP(2018,[1]DEMANDS!$H$2:$CL$25,MATCH($E78,[1]DEMANDS!$F$2:$F$25,0),FALSE)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R78" s="15">
        <f>HLOOKUP(REG_TRA_DEMANDS!R$3,'BY-Demands'!$J$5:$AK$14,MATCH($E78,'BY-Demands'!$I$5:$I$14,0),FALSE)*HLOOKUP(REG_TRA_DEMANDS!$F78,[1]DEMANDS!$H$2:$CL$25,MATCH($E78,[1]DEMANDS!$F$2:$F$25,0),FALSE)/HLOOKUP(2018,[1]DEMANDS!$H$2:$CL$25,MATCH($E78,[1]DEMANDS!$F$2:$F$25,0),FALSE)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S78" s="15">
        <f>HLOOKUP(REG_TRA_DEMANDS!S$3,'BY-Demands'!$J$5:$AK$14,MATCH($E78,'BY-Demands'!$I$5:$I$14,0),FALSE)*HLOOKUP(REG_TRA_DEMANDS!$F78,[1]DEMANDS!$H$2:$CL$25,MATCH($E78,[1]DEMANDS!$F$2:$F$25,0),FALSE)/HLOOKUP(2018,[1]DEMANDS!$H$2:$CL$25,MATCH($E78,[1]DEMANDS!$F$2:$F$25,0),FALSE)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T78" s="15">
        <f>HLOOKUP(REG_TRA_DEMANDS!T$3,'BY-Demands'!$J$5:$AK$14,MATCH($E78,'BY-Demands'!$I$5:$I$14,0),FALSE)*HLOOKUP(REG_TRA_DEMANDS!$F78,[1]DEMANDS!$H$2:$CL$25,MATCH($E78,[1]DEMANDS!$F$2:$F$25,0),FALSE)/HLOOKUP(2018,[1]DEMANDS!$H$2:$CL$25,MATCH($E78,[1]DEMANDS!$F$2:$F$25,0),FALSE)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U78" s="15">
        <f>HLOOKUP(REG_TRA_DEMANDS!U$3,'BY-Demands'!$J$5:$AK$14,MATCH($E78,'BY-Demands'!$I$5:$I$14,0),FALSE)*HLOOKUP(REG_TRA_DEMANDS!$F78,[1]DEMANDS!$H$2:$CL$25,MATCH($E78,[1]DEMANDS!$F$2:$F$25,0),FALSE)/HLOOKUP(2018,[1]DEMANDS!$H$2:$CL$25,MATCH($E78,[1]DEMANDS!$F$2:$F$25,0),FALSE)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V78" s="15">
        <f>HLOOKUP(REG_TRA_DEMANDS!V$3,'BY-Demands'!$J$5:$AK$14,MATCH($E78,'BY-Demands'!$I$5:$I$14,0),FALSE)*HLOOKUP(REG_TRA_DEMANDS!$F78,[1]DEMANDS!$H$2:$CL$25,MATCH($E78,[1]DEMANDS!$F$2:$F$25,0),FALSE)/HLOOKUP(2018,[1]DEMANDS!$H$2:$CL$25,MATCH($E78,[1]DEMANDS!$F$2:$F$25,0),FALSE)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W78" s="15">
        <f>HLOOKUP(REG_TRA_DEMANDS!W$3,'BY-Demands'!$J$5:$AK$14,MATCH($E78,'BY-Demands'!$I$5:$I$14,0),FALSE)*HLOOKUP(REG_TRA_DEMANDS!$F78,[1]DEMANDS!$H$2:$CL$25,MATCH($E78,[1]DEMANDS!$F$2:$F$25,0),FALSE)/HLOOKUP(2018,[1]DEMANDS!$H$2:$CL$25,MATCH($E78,[1]DEMANDS!$F$2:$F$25,0),FALSE)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X78" s="15">
        <f>HLOOKUP(REG_TRA_DEMANDS!X$3,'BY-Demands'!$J$5:$AK$14,MATCH($E78,'BY-Demands'!$I$5:$I$14,0),FALSE)*HLOOKUP(REG_TRA_DEMANDS!$F78,[1]DEMANDS!$H$2:$CL$25,MATCH($E78,[1]DEMANDS!$F$2:$F$25,0),FALSE)/HLOOKUP(2018,[1]DEMANDS!$H$2:$CL$25,MATCH($E78,[1]DEMANDS!$F$2:$F$25,0),FALSE)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Y78" s="15">
        <f>HLOOKUP(REG_TRA_DEMANDS!Y$3,'BY-Demands'!$J$5:$AK$14,MATCH($E78,'BY-Demands'!$I$5:$I$14,0),FALSE)*HLOOKUP(REG_TRA_DEMANDS!$F78,[1]DEMANDS!$H$2:$CL$25,MATCH($E78,[1]DEMANDS!$F$2:$F$25,0),FALSE)/HLOOKUP(2018,[1]DEMANDS!$H$2:$CL$25,MATCH($E78,[1]DEMANDS!$F$2:$F$25,0),FALSE)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Z78" s="15">
        <f>HLOOKUP(REG_TRA_DEMANDS!Z$3,'BY-Demands'!$J$5:$AK$14,MATCH($E78,'BY-Demands'!$I$5:$I$14,0),FALSE)*HLOOKUP(REG_TRA_DEMANDS!$F78,[1]DEMANDS!$H$2:$CL$25,MATCH($E78,[1]DEMANDS!$F$2:$F$25,0),FALSE)/HLOOKUP(2018,[1]DEMANDS!$H$2:$CL$25,MATCH($E78,[1]DEMANDS!$F$2:$F$25,0),FALSE)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AA78" s="15">
        <f>HLOOKUP(REG_TRA_DEMANDS!AA$3,'BY-Demands'!$J$5:$AK$14,MATCH($E78,'BY-Demands'!$I$5:$I$14,0),FALSE)*HLOOKUP(REG_TRA_DEMANDS!$F78,[1]DEMANDS!$H$2:$CL$25,MATCH($E78,[1]DEMANDS!$F$2:$F$25,0),FALSE)/HLOOKUP(2018,[1]DEMANDS!$H$2:$CL$25,MATCH($E78,[1]DEMANDS!$F$2:$F$25,0),FALSE)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AB78" s="15">
        <f>HLOOKUP(REG_TRA_DEMANDS!AB$3,'BY-Demands'!$J$5:$AK$14,MATCH($E78,'BY-Demands'!$I$5:$I$14,0),FALSE)*HLOOKUP(REG_TRA_DEMANDS!$F78,[1]DEMANDS!$H$2:$CL$25,MATCH($E78,[1]DEMANDS!$F$2:$F$25,0),FALSE)/HLOOKUP(2018,[1]DEMANDS!$H$2:$CL$25,MATCH($E78,[1]DEMANDS!$F$2:$F$25,0),FALSE)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AC78" s="15">
        <f>HLOOKUP(REG_TRA_DEMANDS!AC$3,'BY-Demands'!$J$5:$AK$14,MATCH($E78,'BY-Demands'!$I$5:$I$14,0),FALSE)*HLOOKUP(REG_TRA_DEMANDS!$F78,[1]DEMANDS!$H$2:$CL$25,MATCH($E78,[1]DEMANDS!$F$2:$F$25,0),FALSE)/HLOOKUP(2018,[1]DEMANDS!$H$2:$CL$25,MATCH($E78,[1]DEMANDS!$F$2:$F$25,0),FALSE)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AD78" s="15">
        <f>HLOOKUP(REG_TRA_DEMANDS!AD$3,'BY-Demands'!$J$5:$AK$14,MATCH($E78,'BY-Demands'!$I$5:$I$14,0),FALSE)*HLOOKUP(REG_TRA_DEMANDS!$F78,[1]DEMANDS!$H$2:$CL$25,MATCH($E78,[1]DEMANDS!$F$2:$F$25,0),FALSE)/HLOOKUP(2018,[1]DEMANDS!$H$2:$CL$25,MATCH($E78,[1]DEMANDS!$F$2:$F$25,0),FALSE)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AE78" s="15">
        <f>HLOOKUP(REG_TRA_DEMANDS!AE$3,'BY-Demands'!$J$5:$AK$14,MATCH($E78,'BY-Demands'!$I$5:$I$14,0),FALSE)*HLOOKUP(REG_TRA_DEMANDS!$F78,[1]DEMANDS!$H$2:$CL$25,MATCH($E78,[1]DEMANDS!$F$2:$F$25,0),FALSE)/HLOOKUP(2018,[1]DEMANDS!$H$2:$CL$25,MATCH($E78,[1]DEMANDS!$F$2:$F$25,0),FALSE)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  <c r="AF78" s="15">
        <f>HLOOKUP(REG_TRA_DEMANDS!AF$3,'BY-Demands'!$J$5:$AK$14,MATCH($E78,'BY-Demands'!$I$5:$I$14,0),FALSE)*HLOOKUP(REG_TRA_DEMANDS!$F78,[1]DEMANDS!$H$2:$CL$25,MATCH($E78,[1]DEMANDS!$F$2:$F$25,0),FALSE)/HLOOKUP(2018,[1]DEMANDS!$H$2:$CL$25,MATCH($E78,[1]DEMANDS!$F$2:$F$25,0),FALSE)</f>
        <v>0</v>
      </c>
    </row>
    <row r="79" spans="4:32" x14ac:dyDescent="0.2">
      <c r="D79" s="4" t="s">
        <v>85</v>
      </c>
      <c r="E79" s="4" t="str">
        <f>[1]DEMANDS!$F$23</f>
        <v>TOTH</v>
      </c>
      <c r="F79" s="4">
        <v>2065</v>
      </c>
      <c r="G79" s="15">
        <f>HLOOKUP(REG_TRA_DEMANDS!G$3,'BY-Demands'!$J$5:$AK$14,MATCH($E79,'BY-Demands'!$I$5:$I$14,0),FALSE)*HLOOKUP(REG_TRA_DEMANDS!$F79,[1]DEMANDS!$H$2:$CL$25,MATCH($E79,[1]DEMANDS!$F$2:$F$25,0),FALSE)/HLOOKUP(2018,[1]DEMANDS!$H$2:$CL$25,MATCH($E79,[1]DEMANDS!$F$2:$F$25,0),FALSE)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H79" s="15">
        <f>HLOOKUP(REG_TRA_DEMANDS!H$3,'BY-Demands'!$J$5:$AK$14,MATCH($E79,'BY-Demands'!$I$5:$I$14,0),FALSE)*HLOOKUP(REG_TRA_DEMANDS!$F79,[1]DEMANDS!$H$2:$CL$25,MATCH($E79,[1]DEMANDS!$F$2:$F$25,0),FALSE)/HLOOKUP(2018,[1]DEMANDS!$H$2:$CL$25,MATCH($E79,[1]DEMANDS!$F$2:$F$25,0),FALSE)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I79" s="15">
        <f>HLOOKUP(REG_TRA_DEMANDS!I$3,'BY-Demands'!$J$5:$AK$14,MATCH($E79,'BY-Demands'!$I$5:$I$14,0),FALSE)*HLOOKUP(REG_TRA_DEMANDS!$F79,[1]DEMANDS!$H$2:$CL$25,MATCH($E79,[1]DEMANDS!$F$2:$F$25,0),FALSE)/HLOOKUP(2018,[1]DEMANDS!$H$2:$CL$25,MATCH($E79,[1]DEMANDS!$F$2:$F$25,0),FALSE)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J79" s="15">
        <f>HLOOKUP(REG_TRA_DEMANDS!J$3,'BY-Demands'!$J$5:$AK$14,MATCH($E79,'BY-Demands'!$I$5:$I$14,0),FALSE)*HLOOKUP(REG_TRA_DEMANDS!$F79,[1]DEMANDS!$H$2:$CL$25,MATCH($E79,[1]DEMANDS!$F$2:$F$25,0),FALSE)/HLOOKUP(2018,[1]DEMANDS!$H$2:$CL$25,MATCH($E79,[1]DEMANDS!$F$2:$F$25,0),FALSE)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K79" s="15">
        <f>HLOOKUP(REG_TRA_DEMANDS!K$3,'BY-Demands'!$J$5:$AK$14,MATCH($E79,'BY-Demands'!$I$5:$I$14,0),FALSE)*HLOOKUP(REG_TRA_DEMANDS!$F79,[1]DEMANDS!$H$2:$CL$25,MATCH($E79,[1]DEMANDS!$F$2:$F$25,0),FALSE)/HLOOKUP(2018,[1]DEMANDS!$H$2:$CL$25,MATCH($E79,[1]DEMANDS!$F$2:$F$25,0),FALSE)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L79" s="15">
        <f>HLOOKUP(REG_TRA_DEMANDS!L$3,'BY-Demands'!$J$5:$AK$14,MATCH($E79,'BY-Demands'!$I$5:$I$14,0),FALSE)*HLOOKUP(REG_TRA_DEMANDS!$F79,[1]DEMANDS!$H$2:$CL$25,MATCH($E79,[1]DEMANDS!$F$2:$F$25,0),FALSE)/HLOOKUP(2018,[1]DEMANDS!$H$2:$CL$25,MATCH($E79,[1]DEMANDS!$F$2:$F$25,0),FALSE)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M79" s="15">
        <f>HLOOKUP(REG_TRA_DEMANDS!M$3,'BY-Demands'!$J$5:$AK$14,MATCH($E79,'BY-Demands'!$I$5:$I$14,0),FALSE)*HLOOKUP(REG_TRA_DEMANDS!$F79,[1]DEMANDS!$H$2:$CL$25,MATCH($E79,[1]DEMANDS!$F$2:$F$25,0),FALSE)/HLOOKUP(2018,[1]DEMANDS!$H$2:$CL$25,MATCH($E79,[1]DEMANDS!$F$2:$F$25,0),FALSE)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N79" s="15">
        <f>HLOOKUP(REG_TRA_DEMANDS!N$3,'BY-Demands'!$J$5:$AK$14,MATCH($E79,'BY-Demands'!$I$5:$I$14,0),FALSE)*HLOOKUP(REG_TRA_DEMANDS!$F79,[1]DEMANDS!$H$2:$CL$25,MATCH($E79,[1]DEMANDS!$F$2:$F$25,0),FALSE)/HLOOKUP(2018,[1]DEMANDS!$H$2:$CL$25,MATCH($E79,[1]DEMANDS!$F$2:$F$25,0),FALSE)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O79" s="15">
        <f>HLOOKUP(REG_TRA_DEMANDS!O$3,'BY-Demands'!$J$5:$AK$14,MATCH($E79,'BY-Demands'!$I$5:$I$14,0),FALSE)*HLOOKUP(REG_TRA_DEMANDS!$F79,[1]DEMANDS!$H$2:$CL$25,MATCH($E79,[1]DEMANDS!$F$2:$F$25,0),FALSE)/HLOOKUP(2018,[1]DEMANDS!$H$2:$CL$25,MATCH($E79,[1]DEMANDS!$F$2:$F$25,0),FALSE)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P79" s="15">
        <f>HLOOKUP(REG_TRA_DEMANDS!P$3,'BY-Demands'!$J$5:$AK$14,MATCH($E79,'BY-Demands'!$I$5:$I$14,0),FALSE)*HLOOKUP(REG_TRA_DEMANDS!$F79,[1]DEMANDS!$H$2:$CL$25,MATCH($E79,[1]DEMANDS!$F$2:$F$25,0),FALSE)/HLOOKUP(2018,[1]DEMANDS!$H$2:$CL$25,MATCH($E79,[1]DEMANDS!$F$2:$F$25,0),FALSE)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Q79" s="15">
        <f>HLOOKUP(REG_TRA_DEMANDS!Q$3,'BY-Demands'!$J$5:$AK$14,MATCH($E79,'BY-Demands'!$I$5:$I$14,0),FALSE)*HLOOKUP(REG_TRA_DEMANDS!$F79,[1]DEMANDS!$H$2:$CL$25,MATCH($E79,[1]DEMANDS!$F$2:$F$25,0),FALSE)/HLOOKUP(2018,[1]DEMANDS!$H$2:$CL$25,MATCH($E79,[1]DEMANDS!$F$2:$F$25,0),FALSE)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R79" s="15">
        <f>HLOOKUP(REG_TRA_DEMANDS!R$3,'BY-Demands'!$J$5:$AK$14,MATCH($E79,'BY-Demands'!$I$5:$I$14,0),FALSE)*HLOOKUP(REG_TRA_DEMANDS!$F79,[1]DEMANDS!$H$2:$CL$25,MATCH($E79,[1]DEMANDS!$F$2:$F$25,0),FALSE)/HLOOKUP(2018,[1]DEMANDS!$H$2:$CL$25,MATCH($E79,[1]DEMANDS!$F$2:$F$25,0),FALSE)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S79" s="15">
        <f>HLOOKUP(REG_TRA_DEMANDS!S$3,'BY-Demands'!$J$5:$AK$14,MATCH($E79,'BY-Demands'!$I$5:$I$14,0),FALSE)*HLOOKUP(REG_TRA_DEMANDS!$F79,[1]DEMANDS!$H$2:$CL$25,MATCH($E79,[1]DEMANDS!$F$2:$F$25,0),FALSE)/HLOOKUP(2018,[1]DEMANDS!$H$2:$CL$25,MATCH($E79,[1]DEMANDS!$F$2:$F$25,0),FALSE)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T79" s="15">
        <f>HLOOKUP(REG_TRA_DEMANDS!T$3,'BY-Demands'!$J$5:$AK$14,MATCH($E79,'BY-Demands'!$I$5:$I$14,0),FALSE)*HLOOKUP(REG_TRA_DEMANDS!$F79,[1]DEMANDS!$H$2:$CL$25,MATCH($E79,[1]DEMANDS!$F$2:$F$25,0),FALSE)/HLOOKUP(2018,[1]DEMANDS!$H$2:$CL$25,MATCH($E79,[1]DEMANDS!$F$2:$F$25,0),FALSE)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U79" s="15">
        <f>HLOOKUP(REG_TRA_DEMANDS!U$3,'BY-Demands'!$J$5:$AK$14,MATCH($E79,'BY-Demands'!$I$5:$I$14,0),FALSE)*HLOOKUP(REG_TRA_DEMANDS!$F79,[1]DEMANDS!$H$2:$CL$25,MATCH($E79,[1]DEMANDS!$F$2:$F$25,0),FALSE)/HLOOKUP(2018,[1]DEMANDS!$H$2:$CL$25,MATCH($E79,[1]DEMANDS!$F$2:$F$25,0),FALSE)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V79" s="15">
        <f>HLOOKUP(REG_TRA_DEMANDS!V$3,'BY-Demands'!$J$5:$AK$14,MATCH($E79,'BY-Demands'!$I$5:$I$14,0),FALSE)*HLOOKUP(REG_TRA_DEMANDS!$F79,[1]DEMANDS!$H$2:$CL$25,MATCH($E79,[1]DEMANDS!$F$2:$F$25,0),FALSE)/HLOOKUP(2018,[1]DEMANDS!$H$2:$CL$25,MATCH($E79,[1]DEMANDS!$F$2:$F$25,0),FALSE)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W79" s="15">
        <f>HLOOKUP(REG_TRA_DEMANDS!W$3,'BY-Demands'!$J$5:$AK$14,MATCH($E79,'BY-Demands'!$I$5:$I$14,0),FALSE)*HLOOKUP(REG_TRA_DEMANDS!$F79,[1]DEMANDS!$H$2:$CL$25,MATCH($E79,[1]DEMANDS!$F$2:$F$25,0),FALSE)/HLOOKUP(2018,[1]DEMANDS!$H$2:$CL$25,MATCH($E79,[1]DEMANDS!$F$2:$F$25,0),FALSE)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X79" s="15">
        <f>HLOOKUP(REG_TRA_DEMANDS!X$3,'BY-Demands'!$J$5:$AK$14,MATCH($E79,'BY-Demands'!$I$5:$I$14,0),FALSE)*HLOOKUP(REG_TRA_DEMANDS!$F79,[1]DEMANDS!$H$2:$CL$25,MATCH($E79,[1]DEMANDS!$F$2:$F$25,0),FALSE)/HLOOKUP(2018,[1]DEMANDS!$H$2:$CL$25,MATCH($E79,[1]DEMANDS!$F$2:$F$25,0),FALSE)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Y79" s="15">
        <f>HLOOKUP(REG_TRA_DEMANDS!Y$3,'BY-Demands'!$J$5:$AK$14,MATCH($E79,'BY-Demands'!$I$5:$I$14,0),FALSE)*HLOOKUP(REG_TRA_DEMANDS!$F79,[1]DEMANDS!$H$2:$CL$25,MATCH($E79,[1]DEMANDS!$F$2:$F$25,0),FALSE)/HLOOKUP(2018,[1]DEMANDS!$H$2:$CL$25,MATCH($E79,[1]DEMANDS!$F$2:$F$25,0),FALSE)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Z79" s="15">
        <f>HLOOKUP(REG_TRA_DEMANDS!Z$3,'BY-Demands'!$J$5:$AK$14,MATCH($E79,'BY-Demands'!$I$5:$I$14,0),FALSE)*HLOOKUP(REG_TRA_DEMANDS!$F79,[1]DEMANDS!$H$2:$CL$25,MATCH($E79,[1]DEMANDS!$F$2:$F$25,0),FALSE)/HLOOKUP(2018,[1]DEMANDS!$H$2:$CL$25,MATCH($E79,[1]DEMANDS!$F$2:$F$25,0),FALSE)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AA79" s="15">
        <f>HLOOKUP(REG_TRA_DEMANDS!AA$3,'BY-Demands'!$J$5:$AK$14,MATCH($E79,'BY-Demands'!$I$5:$I$14,0),FALSE)*HLOOKUP(REG_TRA_DEMANDS!$F79,[1]DEMANDS!$H$2:$CL$25,MATCH($E79,[1]DEMANDS!$F$2:$F$25,0),FALSE)/HLOOKUP(2018,[1]DEMANDS!$H$2:$CL$25,MATCH($E79,[1]DEMANDS!$F$2:$F$25,0),FALSE)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AB79" s="15">
        <f>HLOOKUP(REG_TRA_DEMANDS!AB$3,'BY-Demands'!$J$5:$AK$14,MATCH($E79,'BY-Demands'!$I$5:$I$14,0),FALSE)*HLOOKUP(REG_TRA_DEMANDS!$F79,[1]DEMANDS!$H$2:$CL$25,MATCH($E79,[1]DEMANDS!$F$2:$F$25,0),FALSE)/HLOOKUP(2018,[1]DEMANDS!$H$2:$CL$25,MATCH($E79,[1]DEMANDS!$F$2:$F$25,0),FALSE)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AC79" s="15">
        <f>HLOOKUP(REG_TRA_DEMANDS!AC$3,'BY-Demands'!$J$5:$AK$14,MATCH($E79,'BY-Demands'!$I$5:$I$14,0),FALSE)*HLOOKUP(REG_TRA_DEMANDS!$F79,[1]DEMANDS!$H$2:$CL$25,MATCH($E79,[1]DEMANDS!$F$2:$F$25,0),FALSE)/HLOOKUP(2018,[1]DEMANDS!$H$2:$CL$25,MATCH($E79,[1]DEMANDS!$F$2:$F$25,0),FALSE)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AD79" s="15">
        <f>HLOOKUP(REG_TRA_DEMANDS!AD$3,'BY-Demands'!$J$5:$AK$14,MATCH($E79,'BY-Demands'!$I$5:$I$14,0),FALSE)*HLOOKUP(REG_TRA_DEMANDS!$F79,[1]DEMANDS!$H$2:$CL$25,MATCH($E79,[1]DEMANDS!$F$2:$F$25,0),FALSE)/HLOOKUP(2018,[1]DEMANDS!$H$2:$CL$25,MATCH($E79,[1]DEMANDS!$F$2:$F$25,0),FALSE)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AE79" s="15">
        <f>HLOOKUP(REG_TRA_DEMANDS!AE$3,'BY-Demands'!$J$5:$AK$14,MATCH($E79,'BY-Demands'!$I$5:$I$14,0),FALSE)*HLOOKUP(REG_TRA_DEMANDS!$F79,[1]DEMANDS!$H$2:$CL$25,MATCH($E79,[1]DEMANDS!$F$2:$F$25,0),FALSE)/HLOOKUP(2018,[1]DEMANDS!$H$2:$CL$25,MATCH($E79,[1]DEMANDS!$F$2:$F$25,0),FALSE)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  <c r="AF79" s="15">
        <f>HLOOKUP(REG_TRA_DEMANDS!AF$3,'BY-Demands'!$J$5:$AK$14,MATCH($E79,'BY-Demands'!$I$5:$I$14,0),FALSE)*HLOOKUP(REG_TRA_DEMANDS!$F79,[1]DEMANDS!$H$2:$CL$25,MATCH($E79,[1]DEMANDS!$F$2:$F$25,0),FALSE)/HLOOKUP(2018,[1]DEMANDS!$H$2:$CL$25,MATCH($E79,[1]DEMANDS!$F$2:$F$25,0),FALSE)</f>
        <v>0</v>
      </c>
    </row>
    <row r="80" spans="4:32" x14ac:dyDescent="0.2">
      <c r="D80" s="4" t="s">
        <v>85</v>
      </c>
      <c r="E80" s="4" t="str">
        <f>[1]DEMANDS!$F$23</f>
        <v>TOTH</v>
      </c>
      <c r="F80" s="4">
        <v>2070</v>
      </c>
      <c r="G80" s="18">
        <f>HLOOKUP(REG_TRA_DEMANDS!G$3,'BY-Demands'!$J$5:$AK$14,MATCH($E80,'BY-Demands'!$I$5:$I$14,0),FALSE)*HLOOKUP(REG_TRA_DEMANDS!$F80,[1]DEMANDS!$H$2:$CL$25,MATCH($E80,[1]DEMANDS!$F$2:$F$25,0),FALSE)/HLOOKUP(2018,[1]DEMANDS!$H$2:$CL$25,MATCH($E80,[1]DEMANDS!$F$2:$F$25,0),FALSE)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H80" s="18">
        <f>HLOOKUP(REG_TRA_DEMANDS!H$3,'BY-Demands'!$J$5:$AK$14,MATCH($E80,'BY-Demands'!$I$5:$I$14,0),FALSE)*HLOOKUP(REG_TRA_DEMANDS!$F80,[1]DEMANDS!$H$2:$CL$25,MATCH($E80,[1]DEMANDS!$F$2:$F$25,0),FALSE)/HLOOKUP(2018,[1]DEMANDS!$H$2:$CL$25,MATCH($E80,[1]DEMANDS!$F$2:$F$25,0),FALSE)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I80" s="18">
        <f>HLOOKUP(REG_TRA_DEMANDS!I$3,'BY-Demands'!$J$5:$AK$14,MATCH($E80,'BY-Demands'!$I$5:$I$14,0),FALSE)*HLOOKUP(REG_TRA_DEMANDS!$F80,[1]DEMANDS!$H$2:$CL$25,MATCH($E80,[1]DEMANDS!$F$2:$F$25,0),FALSE)/HLOOKUP(2018,[1]DEMANDS!$H$2:$CL$25,MATCH($E80,[1]DEMANDS!$F$2:$F$25,0),FALSE)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J80" s="18">
        <f>HLOOKUP(REG_TRA_DEMANDS!J$3,'BY-Demands'!$J$5:$AK$14,MATCH($E80,'BY-Demands'!$I$5:$I$14,0),FALSE)*HLOOKUP(REG_TRA_DEMANDS!$F80,[1]DEMANDS!$H$2:$CL$25,MATCH($E80,[1]DEMANDS!$F$2:$F$25,0),FALSE)/HLOOKUP(2018,[1]DEMANDS!$H$2:$CL$25,MATCH($E80,[1]DEMANDS!$F$2:$F$25,0),FALSE)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K80" s="18">
        <f>HLOOKUP(REG_TRA_DEMANDS!K$3,'BY-Demands'!$J$5:$AK$14,MATCH($E80,'BY-Demands'!$I$5:$I$14,0),FALSE)*HLOOKUP(REG_TRA_DEMANDS!$F80,[1]DEMANDS!$H$2:$CL$25,MATCH($E80,[1]DEMANDS!$F$2:$F$25,0),FALSE)/HLOOKUP(2018,[1]DEMANDS!$H$2:$CL$25,MATCH($E80,[1]DEMANDS!$F$2:$F$25,0),FALSE)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L80" s="18">
        <f>HLOOKUP(REG_TRA_DEMANDS!L$3,'BY-Demands'!$J$5:$AK$14,MATCH($E80,'BY-Demands'!$I$5:$I$14,0),FALSE)*HLOOKUP(REG_TRA_DEMANDS!$F80,[1]DEMANDS!$H$2:$CL$25,MATCH($E80,[1]DEMANDS!$F$2:$F$25,0),FALSE)/HLOOKUP(2018,[1]DEMANDS!$H$2:$CL$25,MATCH($E80,[1]DEMANDS!$F$2:$F$25,0),FALSE)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M80" s="18">
        <f>HLOOKUP(REG_TRA_DEMANDS!M$3,'BY-Demands'!$J$5:$AK$14,MATCH($E80,'BY-Demands'!$I$5:$I$14,0),FALSE)*HLOOKUP(REG_TRA_DEMANDS!$F80,[1]DEMANDS!$H$2:$CL$25,MATCH($E80,[1]DEMANDS!$F$2:$F$25,0),FALSE)/HLOOKUP(2018,[1]DEMANDS!$H$2:$CL$25,MATCH($E80,[1]DEMANDS!$F$2:$F$25,0),FALSE)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N80" s="18">
        <f>HLOOKUP(REG_TRA_DEMANDS!N$3,'BY-Demands'!$J$5:$AK$14,MATCH($E80,'BY-Demands'!$I$5:$I$14,0),FALSE)*HLOOKUP(REG_TRA_DEMANDS!$F80,[1]DEMANDS!$H$2:$CL$25,MATCH($E80,[1]DEMANDS!$F$2:$F$25,0),FALSE)/HLOOKUP(2018,[1]DEMANDS!$H$2:$CL$25,MATCH($E80,[1]DEMANDS!$F$2:$F$25,0),FALSE)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O80" s="18">
        <f>HLOOKUP(REG_TRA_DEMANDS!O$3,'BY-Demands'!$J$5:$AK$14,MATCH($E80,'BY-Demands'!$I$5:$I$14,0),FALSE)*HLOOKUP(REG_TRA_DEMANDS!$F80,[1]DEMANDS!$H$2:$CL$25,MATCH($E80,[1]DEMANDS!$F$2:$F$25,0),FALSE)/HLOOKUP(2018,[1]DEMANDS!$H$2:$CL$25,MATCH($E80,[1]DEMANDS!$F$2:$F$25,0),FALSE)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P80" s="18">
        <f>HLOOKUP(REG_TRA_DEMANDS!P$3,'BY-Demands'!$J$5:$AK$14,MATCH($E80,'BY-Demands'!$I$5:$I$14,0),FALSE)*HLOOKUP(REG_TRA_DEMANDS!$F80,[1]DEMANDS!$H$2:$CL$25,MATCH($E80,[1]DEMANDS!$F$2:$F$25,0),FALSE)/HLOOKUP(2018,[1]DEMANDS!$H$2:$CL$25,MATCH($E80,[1]DEMANDS!$F$2:$F$25,0),FALSE)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Q80" s="18">
        <f>HLOOKUP(REG_TRA_DEMANDS!Q$3,'BY-Demands'!$J$5:$AK$14,MATCH($E80,'BY-Demands'!$I$5:$I$14,0),FALSE)*HLOOKUP(REG_TRA_DEMANDS!$F80,[1]DEMANDS!$H$2:$CL$25,MATCH($E80,[1]DEMANDS!$F$2:$F$25,0),FALSE)/HLOOKUP(2018,[1]DEMANDS!$H$2:$CL$25,MATCH($E80,[1]DEMANDS!$F$2:$F$25,0),FALSE)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R80" s="18">
        <f>HLOOKUP(REG_TRA_DEMANDS!R$3,'BY-Demands'!$J$5:$AK$14,MATCH($E80,'BY-Demands'!$I$5:$I$14,0),FALSE)*HLOOKUP(REG_TRA_DEMANDS!$F80,[1]DEMANDS!$H$2:$CL$25,MATCH($E80,[1]DEMANDS!$F$2:$F$25,0),FALSE)/HLOOKUP(2018,[1]DEMANDS!$H$2:$CL$25,MATCH($E80,[1]DEMANDS!$F$2:$F$25,0),FALSE)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S80" s="18">
        <f>HLOOKUP(REG_TRA_DEMANDS!S$3,'BY-Demands'!$J$5:$AK$14,MATCH($E80,'BY-Demands'!$I$5:$I$14,0),FALSE)*HLOOKUP(REG_TRA_DEMANDS!$F80,[1]DEMANDS!$H$2:$CL$25,MATCH($E80,[1]DEMANDS!$F$2:$F$25,0),FALSE)/HLOOKUP(2018,[1]DEMANDS!$H$2:$CL$25,MATCH($E80,[1]DEMANDS!$F$2:$F$25,0),FALSE)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T80" s="18">
        <f>HLOOKUP(REG_TRA_DEMANDS!T$3,'BY-Demands'!$J$5:$AK$14,MATCH($E80,'BY-Demands'!$I$5:$I$14,0),FALSE)*HLOOKUP(REG_TRA_DEMANDS!$F80,[1]DEMANDS!$H$2:$CL$25,MATCH($E80,[1]DEMANDS!$F$2:$F$25,0),FALSE)/HLOOKUP(2018,[1]DEMANDS!$H$2:$CL$25,MATCH($E80,[1]DEMANDS!$F$2:$F$25,0),FALSE)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U80" s="18">
        <f>HLOOKUP(REG_TRA_DEMANDS!U$3,'BY-Demands'!$J$5:$AK$14,MATCH($E80,'BY-Demands'!$I$5:$I$14,0),FALSE)*HLOOKUP(REG_TRA_DEMANDS!$F80,[1]DEMANDS!$H$2:$CL$25,MATCH($E80,[1]DEMANDS!$F$2:$F$25,0),FALSE)/HLOOKUP(2018,[1]DEMANDS!$H$2:$CL$25,MATCH($E80,[1]DEMANDS!$F$2:$F$25,0),FALSE)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V80" s="18">
        <f>HLOOKUP(REG_TRA_DEMANDS!V$3,'BY-Demands'!$J$5:$AK$14,MATCH($E80,'BY-Demands'!$I$5:$I$14,0),FALSE)*HLOOKUP(REG_TRA_DEMANDS!$F80,[1]DEMANDS!$H$2:$CL$25,MATCH($E80,[1]DEMANDS!$F$2:$F$25,0),FALSE)/HLOOKUP(2018,[1]DEMANDS!$H$2:$CL$25,MATCH($E80,[1]DEMANDS!$F$2:$F$25,0),FALSE)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W80" s="18">
        <f>HLOOKUP(REG_TRA_DEMANDS!W$3,'BY-Demands'!$J$5:$AK$14,MATCH($E80,'BY-Demands'!$I$5:$I$14,0),FALSE)*HLOOKUP(REG_TRA_DEMANDS!$F80,[1]DEMANDS!$H$2:$CL$25,MATCH($E80,[1]DEMANDS!$F$2:$F$25,0),FALSE)/HLOOKUP(2018,[1]DEMANDS!$H$2:$CL$25,MATCH($E80,[1]DEMANDS!$F$2:$F$25,0),FALSE)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X80" s="18">
        <f>HLOOKUP(REG_TRA_DEMANDS!X$3,'BY-Demands'!$J$5:$AK$14,MATCH($E80,'BY-Demands'!$I$5:$I$14,0),FALSE)*HLOOKUP(REG_TRA_DEMANDS!$F80,[1]DEMANDS!$H$2:$CL$25,MATCH($E80,[1]DEMANDS!$F$2:$F$25,0),FALSE)/HLOOKUP(2018,[1]DEMANDS!$H$2:$CL$25,MATCH($E80,[1]DEMANDS!$F$2:$F$25,0),FALSE)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Y80" s="18">
        <f>HLOOKUP(REG_TRA_DEMANDS!Y$3,'BY-Demands'!$J$5:$AK$14,MATCH($E80,'BY-Demands'!$I$5:$I$14,0),FALSE)*HLOOKUP(REG_TRA_DEMANDS!$F80,[1]DEMANDS!$H$2:$CL$25,MATCH($E80,[1]DEMANDS!$F$2:$F$25,0),FALSE)/HLOOKUP(2018,[1]DEMANDS!$H$2:$CL$25,MATCH($E80,[1]DEMANDS!$F$2:$F$25,0),FALSE)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Z80" s="18">
        <f>HLOOKUP(REG_TRA_DEMANDS!Z$3,'BY-Demands'!$J$5:$AK$14,MATCH($E80,'BY-Demands'!$I$5:$I$14,0),FALSE)*HLOOKUP(REG_TRA_DEMANDS!$F80,[1]DEMANDS!$H$2:$CL$25,MATCH($E80,[1]DEMANDS!$F$2:$F$25,0),FALSE)/HLOOKUP(2018,[1]DEMANDS!$H$2:$CL$25,MATCH($E80,[1]DEMANDS!$F$2:$F$25,0),FALSE)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AA80" s="18">
        <f>HLOOKUP(REG_TRA_DEMANDS!AA$3,'BY-Demands'!$J$5:$AK$14,MATCH($E80,'BY-Demands'!$I$5:$I$14,0),FALSE)*HLOOKUP(REG_TRA_DEMANDS!$F80,[1]DEMANDS!$H$2:$CL$25,MATCH($E80,[1]DEMANDS!$F$2:$F$25,0),FALSE)/HLOOKUP(2018,[1]DEMANDS!$H$2:$CL$25,MATCH($E80,[1]DEMANDS!$F$2:$F$25,0),FALSE)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AB80" s="18">
        <f>HLOOKUP(REG_TRA_DEMANDS!AB$3,'BY-Demands'!$J$5:$AK$14,MATCH($E80,'BY-Demands'!$I$5:$I$14,0),FALSE)*HLOOKUP(REG_TRA_DEMANDS!$F80,[1]DEMANDS!$H$2:$CL$25,MATCH($E80,[1]DEMANDS!$F$2:$F$25,0),FALSE)/HLOOKUP(2018,[1]DEMANDS!$H$2:$CL$25,MATCH($E80,[1]DEMANDS!$F$2:$F$25,0),FALSE)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AC80" s="18">
        <f>HLOOKUP(REG_TRA_DEMANDS!AC$3,'BY-Demands'!$J$5:$AK$14,MATCH($E80,'BY-Demands'!$I$5:$I$14,0),FALSE)*HLOOKUP(REG_TRA_DEMANDS!$F80,[1]DEMANDS!$H$2:$CL$25,MATCH($E80,[1]DEMANDS!$F$2:$F$25,0),FALSE)/HLOOKUP(2018,[1]DEMANDS!$H$2:$CL$25,MATCH($E80,[1]DEMANDS!$F$2:$F$25,0),FALSE)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AD80" s="18">
        <f>HLOOKUP(REG_TRA_DEMANDS!AD$3,'BY-Demands'!$J$5:$AK$14,MATCH($E80,'BY-Demands'!$I$5:$I$14,0),FALSE)*HLOOKUP(REG_TRA_DEMANDS!$F80,[1]DEMANDS!$H$2:$CL$25,MATCH($E80,[1]DEMANDS!$F$2:$F$25,0),FALSE)/HLOOKUP(2018,[1]DEMANDS!$H$2:$CL$25,MATCH($E80,[1]DEMANDS!$F$2:$F$25,0),FALSE)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AE80" s="18">
        <f>HLOOKUP(REG_TRA_DEMANDS!AE$3,'BY-Demands'!$J$5:$AK$14,MATCH($E80,'BY-Demands'!$I$5:$I$14,0),FALSE)*HLOOKUP(REG_TRA_DEMANDS!$F80,[1]DEMANDS!$H$2:$CL$25,MATCH($E80,[1]DEMANDS!$F$2:$F$25,0),FALSE)/HLOOKUP(2018,[1]DEMANDS!$H$2:$CL$25,MATCH($E80,[1]DEMANDS!$F$2:$F$25,0),FALSE)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  <c r="AF80" s="18">
        <f>HLOOKUP(REG_TRA_DEMANDS!AF$3,'BY-Demands'!$J$5:$AK$14,MATCH($E80,'BY-Demands'!$I$5:$I$14,0),FALSE)*HLOOKUP(REG_TRA_DEMANDS!$F80,[1]DEMANDS!$H$2:$CL$25,MATCH($E80,[1]DEMANDS!$F$2:$F$25,0),FALSE)/HLOOKUP(2018,[1]DEMANDS!$H$2:$CL$25,MATCH($E80,[1]DEMANDS!$F$2:$F$25,0),FALSE)</f>
        <v>0</v>
      </c>
    </row>
    <row r="81" spans="4:32" x14ac:dyDescent="0.2">
      <c r="D81" s="16" t="s">
        <v>85</v>
      </c>
      <c r="E81" s="16" t="str">
        <f>[1]DEMANDS!$F$24</f>
        <v>TAVIDOM</v>
      </c>
      <c r="F81" s="16">
        <v>2020</v>
      </c>
      <c r="G81" s="16">
        <f>HLOOKUP(REG_TRA_DEMANDS!G$3,'BY-Demands'!$J$5:$AK$14,MATCH($E81,'BY-Demands'!$I$5:$I$14,0),FALSE)*HLOOKUP(REG_TRA_DEMANDS!$F81,[1]DEMANDS!$H$2:$CL$25,MATCH($E81,[1]DEMANDS!$F$2:$F$25,0),FALSE)/HLOOKUP(2018,[1]DEMANDS!$H$2:$CL$25,MATCH($E81,[1]DEMANDS!$F$2:$F$25,0),FALSE)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H81" s="17">
        <f>HLOOKUP(REG_TRA_DEMANDS!H$3,'BY-Demands'!$J$5:$AK$14,MATCH($E81,'BY-Demands'!$I$5:$I$14,0),FALSE)*HLOOKUP(REG_TRA_DEMANDS!$F81,[1]DEMANDS!$H$2:$CL$25,MATCH($E81,[1]DEMANDS!$F$2:$F$25,0),FALSE)/HLOOKUP(2018,[1]DEMANDS!$H$2:$CL$25,MATCH($E81,[1]DEMANDS!$F$2:$F$25,0),FALSE)</f>
        <v>0.13395677260860595</v>
      </c>
      <c r="I81" s="16">
        <f>HLOOKUP(REG_TRA_DEMANDS!I$3,'BY-Demands'!$J$5:$AK$14,MATCH($E81,'BY-Demands'!$I$5:$I$14,0),FALSE)*HLOOKUP(REG_TRA_DEMANDS!$F81,[1]DEMANDS!$H$2:$CL$25,MATCH($E81,[1]DEMANDS!$F$2:$F$25,0),FALSE)/HLOOKUP(2018,[1]DEMANDS!$H$2:$CL$25,MATCH($E81,[1]DEMANDS!$F$2:$F$25,0),FALSE)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J81" s="16">
        <f>HLOOKUP(REG_TRA_DEMANDS!J$3,'BY-Demands'!$J$5:$AK$14,MATCH($E81,'BY-Demands'!$I$5:$I$14,0),FALSE)*HLOOKUP(REG_TRA_DEMANDS!$F81,[1]DEMANDS!$H$2:$CL$25,MATCH($E81,[1]DEMANDS!$F$2:$F$25,0),FALSE)/HLOOKUP(2018,[1]DEMANDS!$H$2:$CL$25,MATCH($E81,[1]DEMANDS!$F$2:$F$25,0),FALSE)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K81" s="16">
        <f>HLOOKUP(REG_TRA_DEMANDS!K$3,'BY-Demands'!$J$5:$AK$14,MATCH($E81,'BY-Demands'!$I$5:$I$14,0),FALSE)*HLOOKUP(REG_TRA_DEMANDS!$F81,[1]DEMANDS!$H$2:$CL$25,MATCH($E81,[1]DEMANDS!$F$2:$F$25,0),FALSE)/HLOOKUP(2018,[1]DEMANDS!$H$2:$CL$25,MATCH($E81,[1]DEMANDS!$F$2:$F$25,0),FALSE)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L81" s="16">
        <f>HLOOKUP(REG_TRA_DEMANDS!L$3,'BY-Demands'!$J$5:$AK$14,MATCH($E81,'BY-Demands'!$I$5:$I$14,0),FALSE)*HLOOKUP(REG_TRA_DEMANDS!$F81,[1]DEMANDS!$H$2:$CL$25,MATCH($E81,[1]DEMANDS!$F$2:$F$25,0),FALSE)/HLOOKUP(2018,[1]DEMANDS!$H$2:$CL$25,MATCH($E81,[1]DEMANDS!$F$2:$F$25,0),FALSE)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M81" s="16">
        <f>HLOOKUP(REG_TRA_DEMANDS!M$3,'BY-Demands'!$J$5:$AK$14,MATCH($E81,'BY-Demands'!$I$5:$I$14,0),FALSE)*HLOOKUP(REG_TRA_DEMANDS!$F81,[1]DEMANDS!$H$2:$CL$25,MATCH($E81,[1]DEMANDS!$F$2:$F$25,0),FALSE)/HLOOKUP(2018,[1]DEMANDS!$H$2:$CL$25,MATCH($E81,[1]DEMANDS!$F$2:$F$25,0),FALSE)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N81" s="16">
        <f>HLOOKUP(REG_TRA_DEMANDS!N$3,'BY-Demands'!$J$5:$AK$14,MATCH($E81,'BY-Demands'!$I$5:$I$14,0),FALSE)*HLOOKUP(REG_TRA_DEMANDS!$F81,[1]DEMANDS!$H$2:$CL$25,MATCH($E81,[1]DEMANDS!$F$2:$F$25,0),FALSE)/HLOOKUP(2018,[1]DEMANDS!$H$2:$CL$25,MATCH($E81,[1]DEMANDS!$F$2:$F$25,0),FALSE)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O81" s="16">
        <f>HLOOKUP(REG_TRA_DEMANDS!O$3,'BY-Demands'!$J$5:$AK$14,MATCH($E81,'BY-Demands'!$I$5:$I$14,0),FALSE)*HLOOKUP(REG_TRA_DEMANDS!$F81,[1]DEMANDS!$H$2:$CL$25,MATCH($E81,[1]DEMANDS!$F$2:$F$25,0),FALSE)/HLOOKUP(2018,[1]DEMANDS!$H$2:$CL$25,MATCH($E81,[1]DEMANDS!$F$2:$F$25,0),FALSE)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P81" s="16">
        <f>HLOOKUP(REG_TRA_DEMANDS!P$3,'BY-Demands'!$J$5:$AK$14,MATCH($E81,'BY-Demands'!$I$5:$I$14,0),FALSE)*HLOOKUP(REG_TRA_DEMANDS!$F81,[1]DEMANDS!$H$2:$CL$25,MATCH($E81,[1]DEMANDS!$F$2:$F$25,0),FALSE)/HLOOKUP(2018,[1]DEMANDS!$H$2:$CL$25,MATCH($E81,[1]DEMANDS!$F$2:$F$25,0),FALSE)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Q81" s="16">
        <f>HLOOKUP(REG_TRA_DEMANDS!Q$3,'BY-Demands'!$J$5:$AK$14,MATCH($E81,'BY-Demands'!$I$5:$I$14,0),FALSE)*HLOOKUP(REG_TRA_DEMANDS!$F81,[1]DEMANDS!$H$2:$CL$25,MATCH($E81,[1]DEMANDS!$F$2:$F$25,0),FALSE)/HLOOKUP(2018,[1]DEMANDS!$H$2:$CL$25,MATCH($E81,[1]DEMANDS!$F$2:$F$25,0),FALSE)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R81" s="16">
        <f>HLOOKUP(REG_TRA_DEMANDS!R$3,'BY-Demands'!$J$5:$AK$14,MATCH($E81,'BY-Demands'!$I$5:$I$14,0),FALSE)*HLOOKUP(REG_TRA_DEMANDS!$F81,[1]DEMANDS!$H$2:$CL$25,MATCH($E81,[1]DEMANDS!$F$2:$F$25,0),FALSE)/HLOOKUP(2018,[1]DEMANDS!$H$2:$CL$25,MATCH($E81,[1]DEMANDS!$F$2:$F$25,0),FALSE)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S81" s="17">
        <f>HLOOKUP(REG_TRA_DEMANDS!S$3,'BY-Demands'!$J$5:$AK$14,MATCH($E81,'BY-Demands'!$I$5:$I$14,0),FALSE)*HLOOKUP(REG_TRA_DEMANDS!$F81,[1]DEMANDS!$H$2:$CL$25,MATCH($E81,[1]DEMANDS!$F$2:$F$25,0),FALSE)/HLOOKUP(2018,[1]DEMANDS!$H$2:$CL$25,MATCH($E81,[1]DEMANDS!$F$2:$F$25,0),FALSE)</f>
        <v>4.6779068407982807E-2</v>
      </c>
      <c r="T81" s="17">
        <f>HLOOKUP(REG_TRA_DEMANDS!T$3,'BY-Demands'!$J$5:$AK$14,MATCH($E81,'BY-Demands'!$I$5:$I$14,0),FALSE)*HLOOKUP(REG_TRA_DEMANDS!$F81,[1]DEMANDS!$H$2:$CL$25,MATCH($E81,[1]DEMANDS!$F$2:$F$25,0),FALSE)/HLOOKUP(2018,[1]DEMANDS!$H$2:$CL$25,MATCH($E81,[1]DEMANDS!$F$2:$F$25,0),FALSE)</f>
        <v>4.6352277307537207E-4</v>
      </c>
      <c r="U81" s="17">
        <f>HLOOKUP(REG_TRA_DEMANDS!U$3,'BY-Demands'!$J$5:$AK$14,MATCH($E81,'BY-Demands'!$I$5:$I$14,0),FALSE)*HLOOKUP(REG_TRA_DEMANDS!$F81,[1]DEMANDS!$H$2:$CL$25,MATCH($E81,[1]DEMANDS!$F$2:$F$25,0),FALSE)/HLOOKUP(2018,[1]DEMANDS!$H$2:$CL$25,MATCH($E81,[1]DEMANDS!$F$2:$F$25,0),FALSE)</f>
        <v>4.6529102661710439E-2</v>
      </c>
      <c r="V81" s="16">
        <f>HLOOKUP(REG_TRA_DEMANDS!V$3,'BY-Demands'!$J$5:$AK$14,MATCH($E81,'BY-Demands'!$I$5:$I$14,0),FALSE)*HLOOKUP(REG_TRA_DEMANDS!$F81,[1]DEMANDS!$H$2:$CL$25,MATCH($E81,[1]DEMANDS!$F$2:$F$25,0),FALSE)/HLOOKUP(2018,[1]DEMANDS!$H$2:$CL$25,MATCH($E81,[1]DEMANDS!$F$2:$F$25,0),FALSE)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W81" s="16">
        <f>HLOOKUP(REG_TRA_DEMANDS!W$3,'BY-Demands'!$J$5:$AK$14,MATCH($E81,'BY-Demands'!$I$5:$I$14,0),FALSE)*HLOOKUP(REG_TRA_DEMANDS!$F81,[1]DEMANDS!$H$2:$CL$25,MATCH($E81,[1]DEMANDS!$F$2:$F$25,0),FALSE)/HLOOKUP(2018,[1]DEMANDS!$H$2:$CL$25,MATCH($E81,[1]DEMANDS!$F$2:$F$25,0),FALSE)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X81" s="16">
        <f>HLOOKUP(REG_TRA_DEMANDS!X$3,'BY-Demands'!$J$5:$AK$14,MATCH($E81,'BY-Demands'!$I$5:$I$14,0),FALSE)*HLOOKUP(REG_TRA_DEMANDS!$F81,[1]DEMANDS!$H$2:$CL$25,MATCH($E81,[1]DEMANDS!$F$2:$F$25,0),FALSE)/HLOOKUP(2018,[1]DEMANDS!$H$2:$CL$25,MATCH($E81,[1]DEMANDS!$F$2:$F$25,0),FALSE)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Y81" s="16">
        <f>HLOOKUP(REG_TRA_DEMANDS!Y$3,'BY-Demands'!$J$5:$AK$14,MATCH($E81,'BY-Demands'!$I$5:$I$14,0),FALSE)*HLOOKUP(REG_TRA_DEMANDS!$F81,[1]DEMANDS!$H$2:$CL$25,MATCH($E81,[1]DEMANDS!$F$2:$F$25,0),FALSE)/HLOOKUP(2018,[1]DEMANDS!$H$2:$CL$25,MATCH($E81,[1]DEMANDS!$F$2:$F$25,0),FALSE)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Z81" s="16">
        <f>HLOOKUP(REG_TRA_DEMANDS!Z$3,'BY-Demands'!$J$5:$AK$14,MATCH($E81,'BY-Demands'!$I$5:$I$14,0),FALSE)*HLOOKUP(REG_TRA_DEMANDS!$F81,[1]DEMANDS!$H$2:$CL$25,MATCH($E81,[1]DEMANDS!$F$2:$F$25,0),FALSE)/HLOOKUP(2018,[1]DEMANDS!$H$2:$CL$25,MATCH($E81,[1]DEMANDS!$F$2:$F$25,0),FALSE)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AA81" s="19">
        <f>HLOOKUP(REG_TRA_DEMANDS!AA$3,'BY-Demands'!$J$5:$AK$14,MATCH($E81,'BY-Demands'!$I$5:$I$14,0),FALSE)*HLOOKUP(REG_TRA_DEMANDS!$F81,[1]DEMANDS!$H$2:$CL$25,MATCH($E81,[1]DEMANDS!$F$2:$F$25,0),FALSE)/HLOOKUP(2018,[1]DEMANDS!$H$2:$CL$25,MATCH($E81,[1]DEMANDS!$F$2:$F$25,0),FALSE)</f>
        <v>9.2704554615074527E-5</v>
      </c>
      <c r="AB81" s="16">
        <f>HLOOKUP(REG_TRA_DEMANDS!AB$3,'BY-Demands'!$J$5:$AK$14,MATCH($E81,'BY-Demands'!$I$5:$I$14,0),FALSE)*HLOOKUP(REG_TRA_DEMANDS!$F81,[1]DEMANDS!$H$2:$CL$25,MATCH($E81,[1]DEMANDS!$F$2:$F$25,0),FALSE)/HLOOKUP(2018,[1]DEMANDS!$H$2:$CL$25,MATCH($E81,[1]DEMANDS!$F$2:$F$25,0),FALSE)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AC81" s="16">
        <f>HLOOKUP(REG_TRA_DEMANDS!AC$3,'BY-Demands'!$J$5:$AK$14,MATCH($E81,'BY-Demands'!$I$5:$I$14,0),FALSE)*HLOOKUP(REG_TRA_DEMANDS!$F81,[1]DEMANDS!$H$2:$CL$25,MATCH($E81,[1]DEMANDS!$F$2:$F$25,0),FALSE)/HLOOKUP(2018,[1]DEMANDS!$H$2:$CL$25,MATCH($E81,[1]DEMANDS!$F$2:$F$25,0),FALSE)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AD81" s="16">
        <f>HLOOKUP(REG_TRA_DEMANDS!AD$3,'BY-Demands'!$J$5:$AK$14,MATCH($E81,'BY-Demands'!$I$5:$I$14,0),FALSE)*HLOOKUP(REG_TRA_DEMANDS!$F81,[1]DEMANDS!$H$2:$CL$25,MATCH($E81,[1]DEMANDS!$F$2:$F$25,0),FALSE)/HLOOKUP(2018,[1]DEMANDS!$H$2:$CL$25,MATCH($E81,[1]DEMANDS!$F$2:$F$25,0),FALSE)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AE81" s="16">
        <f>HLOOKUP(REG_TRA_DEMANDS!AE$3,'BY-Demands'!$J$5:$AK$14,MATCH($E81,'BY-Demands'!$I$5:$I$14,0),FALSE)*HLOOKUP(REG_TRA_DEMANDS!$F81,[1]DEMANDS!$H$2:$CL$25,MATCH($E81,[1]DEMANDS!$F$2:$F$25,0),FALSE)/HLOOKUP(2018,[1]DEMANDS!$H$2:$CL$25,MATCH($E81,[1]DEMANDS!$F$2:$F$25,0),FALSE)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  <c r="AF81" s="16">
        <f>HLOOKUP(REG_TRA_DEMANDS!AF$3,'BY-Demands'!$J$5:$AK$14,MATCH($E81,'BY-Demands'!$I$5:$I$14,0),FALSE)*HLOOKUP(REG_TRA_DEMANDS!$F81,[1]DEMANDS!$H$2:$CL$25,MATCH($E81,[1]DEMANDS!$F$2:$F$25,0),FALSE)/HLOOKUP(2018,[1]DEMANDS!$H$2:$CL$25,MATCH($E81,[1]DEMANDS!$F$2:$F$25,0),FALSE)</f>
        <v>0</v>
      </c>
    </row>
    <row r="82" spans="4:32" x14ac:dyDescent="0.2">
      <c r="D82" s="4" t="s">
        <v>85</v>
      </c>
      <c r="E82" s="4" t="str">
        <f>[1]DEMANDS!$F$24</f>
        <v>TAVIDOM</v>
      </c>
      <c r="F82" s="4">
        <v>2025</v>
      </c>
      <c r="G82" s="4">
        <f>HLOOKUP(REG_TRA_DEMANDS!G$3,'BY-Demands'!$J$5:$AK$14,MATCH($E82,'BY-Demands'!$I$5:$I$14,0),FALSE)*HLOOKUP(REG_TRA_DEMANDS!$F82,[1]DEMANDS!$H$2:$CL$25,MATCH($E82,[1]DEMANDS!$F$2:$F$25,0),FALSE)/HLOOKUP(2018,[1]DEMANDS!$H$2:$CL$25,MATCH($E82,[1]DEMANDS!$F$2:$F$25,0),FALSE)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H82" s="15">
        <f>HLOOKUP(REG_TRA_DEMANDS!H$3,'BY-Demands'!$J$5:$AK$14,MATCH($E82,'BY-Demands'!$I$5:$I$14,0),FALSE)*HLOOKUP(REG_TRA_DEMANDS!$F82,[1]DEMANDS!$H$2:$CL$25,MATCH($E82,[1]DEMANDS!$F$2:$F$25,0),FALSE)/HLOOKUP(2018,[1]DEMANDS!$H$2:$CL$25,MATCH($E82,[1]DEMANDS!$F$2:$F$25,0),FALSE)</f>
        <v>0.13395677260860595</v>
      </c>
      <c r="I82" s="4">
        <f>HLOOKUP(REG_TRA_DEMANDS!I$3,'BY-Demands'!$J$5:$AK$14,MATCH($E82,'BY-Demands'!$I$5:$I$14,0),FALSE)*HLOOKUP(REG_TRA_DEMANDS!$F82,[1]DEMANDS!$H$2:$CL$25,MATCH($E82,[1]DEMANDS!$F$2:$F$25,0),FALSE)/HLOOKUP(2018,[1]DEMANDS!$H$2:$CL$25,MATCH($E82,[1]DEMANDS!$F$2:$F$25,0),FALSE)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J82" s="4">
        <f>HLOOKUP(REG_TRA_DEMANDS!J$3,'BY-Demands'!$J$5:$AK$14,MATCH($E82,'BY-Demands'!$I$5:$I$14,0),FALSE)*HLOOKUP(REG_TRA_DEMANDS!$F82,[1]DEMANDS!$H$2:$CL$25,MATCH($E82,[1]DEMANDS!$F$2:$F$25,0),FALSE)/HLOOKUP(2018,[1]DEMANDS!$H$2:$CL$25,MATCH($E82,[1]DEMANDS!$F$2:$F$25,0),FALSE)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K82" s="4">
        <f>HLOOKUP(REG_TRA_DEMANDS!K$3,'BY-Demands'!$J$5:$AK$14,MATCH($E82,'BY-Demands'!$I$5:$I$14,0),FALSE)*HLOOKUP(REG_TRA_DEMANDS!$F82,[1]DEMANDS!$H$2:$CL$25,MATCH($E82,[1]DEMANDS!$F$2:$F$25,0),FALSE)/HLOOKUP(2018,[1]DEMANDS!$H$2:$CL$25,MATCH($E82,[1]DEMANDS!$F$2:$F$25,0),FALSE)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L82" s="4">
        <f>HLOOKUP(REG_TRA_DEMANDS!L$3,'BY-Demands'!$J$5:$AK$14,MATCH($E82,'BY-Demands'!$I$5:$I$14,0),FALSE)*HLOOKUP(REG_TRA_DEMANDS!$F82,[1]DEMANDS!$H$2:$CL$25,MATCH($E82,[1]DEMANDS!$F$2:$F$25,0),FALSE)/HLOOKUP(2018,[1]DEMANDS!$H$2:$CL$25,MATCH($E82,[1]DEMANDS!$F$2:$F$25,0),FALSE)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M82" s="4">
        <f>HLOOKUP(REG_TRA_DEMANDS!M$3,'BY-Demands'!$J$5:$AK$14,MATCH($E82,'BY-Demands'!$I$5:$I$14,0),FALSE)*HLOOKUP(REG_TRA_DEMANDS!$F82,[1]DEMANDS!$H$2:$CL$25,MATCH($E82,[1]DEMANDS!$F$2:$F$25,0),FALSE)/HLOOKUP(2018,[1]DEMANDS!$H$2:$CL$25,MATCH($E82,[1]DEMANDS!$F$2:$F$25,0),FALSE)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N82" s="4">
        <f>HLOOKUP(REG_TRA_DEMANDS!N$3,'BY-Demands'!$J$5:$AK$14,MATCH($E82,'BY-Demands'!$I$5:$I$14,0),FALSE)*HLOOKUP(REG_TRA_DEMANDS!$F82,[1]DEMANDS!$H$2:$CL$25,MATCH($E82,[1]DEMANDS!$F$2:$F$25,0),FALSE)/HLOOKUP(2018,[1]DEMANDS!$H$2:$CL$25,MATCH($E82,[1]DEMANDS!$F$2:$F$25,0),FALSE)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O82" s="4">
        <f>HLOOKUP(REG_TRA_DEMANDS!O$3,'BY-Demands'!$J$5:$AK$14,MATCH($E82,'BY-Demands'!$I$5:$I$14,0),FALSE)*HLOOKUP(REG_TRA_DEMANDS!$F82,[1]DEMANDS!$H$2:$CL$25,MATCH($E82,[1]DEMANDS!$F$2:$F$25,0),FALSE)/HLOOKUP(2018,[1]DEMANDS!$H$2:$CL$25,MATCH($E82,[1]DEMANDS!$F$2:$F$25,0),FALSE)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P82" s="4">
        <f>HLOOKUP(REG_TRA_DEMANDS!P$3,'BY-Demands'!$J$5:$AK$14,MATCH($E82,'BY-Demands'!$I$5:$I$14,0),FALSE)*HLOOKUP(REG_TRA_DEMANDS!$F82,[1]DEMANDS!$H$2:$CL$25,MATCH($E82,[1]DEMANDS!$F$2:$F$25,0),FALSE)/HLOOKUP(2018,[1]DEMANDS!$H$2:$CL$25,MATCH($E82,[1]DEMANDS!$F$2:$F$25,0),FALSE)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Q82" s="4">
        <f>HLOOKUP(REG_TRA_DEMANDS!Q$3,'BY-Demands'!$J$5:$AK$14,MATCH($E82,'BY-Demands'!$I$5:$I$14,0),FALSE)*HLOOKUP(REG_TRA_DEMANDS!$F82,[1]DEMANDS!$H$2:$CL$25,MATCH($E82,[1]DEMANDS!$F$2:$F$25,0),FALSE)/HLOOKUP(2018,[1]DEMANDS!$H$2:$CL$25,MATCH($E82,[1]DEMANDS!$F$2:$F$25,0),FALSE)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R82" s="4">
        <f>HLOOKUP(REG_TRA_DEMANDS!R$3,'BY-Demands'!$J$5:$AK$14,MATCH($E82,'BY-Demands'!$I$5:$I$14,0),FALSE)*HLOOKUP(REG_TRA_DEMANDS!$F82,[1]DEMANDS!$H$2:$CL$25,MATCH($E82,[1]DEMANDS!$F$2:$F$25,0),FALSE)/HLOOKUP(2018,[1]DEMANDS!$H$2:$CL$25,MATCH($E82,[1]DEMANDS!$F$2:$F$25,0),FALSE)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S82" s="15">
        <f>HLOOKUP(REG_TRA_DEMANDS!S$3,'BY-Demands'!$J$5:$AK$14,MATCH($E82,'BY-Demands'!$I$5:$I$14,0),FALSE)*HLOOKUP(REG_TRA_DEMANDS!$F82,[1]DEMANDS!$H$2:$CL$25,MATCH($E82,[1]DEMANDS!$F$2:$F$25,0),FALSE)/HLOOKUP(2018,[1]DEMANDS!$H$2:$CL$25,MATCH($E82,[1]DEMANDS!$F$2:$F$25,0),FALSE)</f>
        <v>4.6779068407982807E-2</v>
      </c>
      <c r="T82" s="15">
        <f>HLOOKUP(REG_TRA_DEMANDS!T$3,'BY-Demands'!$J$5:$AK$14,MATCH($E82,'BY-Demands'!$I$5:$I$14,0),FALSE)*HLOOKUP(REG_TRA_DEMANDS!$F82,[1]DEMANDS!$H$2:$CL$25,MATCH($E82,[1]DEMANDS!$F$2:$F$25,0),FALSE)/HLOOKUP(2018,[1]DEMANDS!$H$2:$CL$25,MATCH($E82,[1]DEMANDS!$F$2:$F$25,0),FALSE)</f>
        <v>4.6352277307537207E-4</v>
      </c>
      <c r="U82" s="15">
        <f>HLOOKUP(REG_TRA_DEMANDS!U$3,'BY-Demands'!$J$5:$AK$14,MATCH($E82,'BY-Demands'!$I$5:$I$14,0),FALSE)*HLOOKUP(REG_TRA_DEMANDS!$F82,[1]DEMANDS!$H$2:$CL$25,MATCH($E82,[1]DEMANDS!$F$2:$F$25,0),FALSE)/HLOOKUP(2018,[1]DEMANDS!$H$2:$CL$25,MATCH($E82,[1]DEMANDS!$F$2:$F$25,0),FALSE)</f>
        <v>4.6529102661710439E-2</v>
      </c>
      <c r="V82" s="4">
        <f>HLOOKUP(REG_TRA_DEMANDS!V$3,'BY-Demands'!$J$5:$AK$14,MATCH($E82,'BY-Demands'!$I$5:$I$14,0),FALSE)*HLOOKUP(REG_TRA_DEMANDS!$F82,[1]DEMANDS!$H$2:$CL$25,MATCH($E82,[1]DEMANDS!$F$2:$F$25,0),FALSE)/HLOOKUP(2018,[1]DEMANDS!$H$2:$CL$25,MATCH($E82,[1]DEMANDS!$F$2:$F$25,0),FALSE)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W82" s="4">
        <f>HLOOKUP(REG_TRA_DEMANDS!W$3,'BY-Demands'!$J$5:$AK$14,MATCH($E82,'BY-Demands'!$I$5:$I$14,0),FALSE)*HLOOKUP(REG_TRA_DEMANDS!$F82,[1]DEMANDS!$H$2:$CL$25,MATCH($E82,[1]DEMANDS!$F$2:$F$25,0),FALSE)/HLOOKUP(2018,[1]DEMANDS!$H$2:$CL$25,MATCH($E82,[1]DEMANDS!$F$2:$F$25,0),FALSE)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X82" s="4">
        <f>HLOOKUP(REG_TRA_DEMANDS!X$3,'BY-Demands'!$J$5:$AK$14,MATCH($E82,'BY-Demands'!$I$5:$I$14,0),FALSE)*HLOOKUP(REG_TRA_DEMANDS!$F82,[1]DEMANDS!$H$2:$CL$25,MATCH($E82,[1]DEMANDS!$F$2:$F$25,0),FALSE)/HLOOKUP(2018,[1]DEMANDS!$H$2:$CL$25,MATCH($E82,[1]DEMANDS!$F$2:$F$25,0),FALSE)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Y82" s="4">
        <f>HLOOKUP(REG_TRA_DEMANDS!Y$3,'BY-Demands'!$J$5:$AK$14,MATCH($E82,'BY-Demands'!$I$5:$I$14,0),FALSE)*HLOOKUP(REG_TRA_DEMANDS!$F82,[1]DEMANDS!$H$2:$CL$25,MATCH($E82,[1]DEMANDS!$F$2:$F$25,0),FALSE)/HLOOKUP(2018,[1]DEMANDS!$H$2:$CL$25,MATCH($E82,[1]DEMANDS!$F$2:$F$25,0),FALSE)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Z82" s="4">
        <f>HLOOKUP(REG_TRA_DEMANDS!Z$3,'BY-Demands'!$J$5:$AK$14,MATCH($E82,'BY-Demands'!$I$5:$I$14,0),FALSE)*HLOOKUP(REG_TRA_DEMANDS!$F82,[1]DEMANDS!$H$2:$CL$25,MATCH($E82,[1]DEMANDS!$F$2:$F$25,0),FALSE)/HLOOKUP(2018,[1]DEMANDS!$H$2:$CL$25,MATCH($E82,[1]DEMANDS!$F$2:$F$25,0),FALSE)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AA82" s="20">
        <f>HLOOKUP(REG_TRA_DEMANDS!AA$3,'BY-Demands'!$J$5:$AK$14,MATCH($E82,'BY-Demands'!$I$5:$I$14,0),FALSE)*HLOOKUP(REG_TRA_DEMANDS!$F82,[1]DEMANDS!$H$2:$CL$25,MATCH($E82,[1]DEMANDS!$F$2:$F$25,0),FALSE)/HLOOKUP(2018,[1]DEMANDS!$H$2:$CL$25,MATCH($E82,[1]DEMANDS!$F$2:$F$25,0),FALSE)</f>
        <v>9.2704554615074527E-5</v>
      </c>
      <c r="AB82" s="4">
        <f>HLOOKUP(REG_TRA_DEMANDS!AB$3,'BY-Demands'!$J$5:$AK$14,MATCH($E82,'BY-Demands'!$I$5:$I$14,0),FALSE)*HLOOKUP(REG_TRA_DEMANDS!$F82,[1]DEMANDS!$H$2:$CL$25,MATCH($E82,[1]DEMANDS!$F$2:$F$25,0),FALSE)/HLOOKUP(2018,[1]DEMANDS!$H$2:$CL$25,MATCH($E82,[1]DEMANDS!$F$2:$F$25,0),FALSE)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AC82" s="4">
        <f>HLOOKUP(REG_TRA_DEMANDS!AC$3,'BY-Demands'!$J$5:$AK$14,MATCH($E82,'BY-Demands'!$I$5:$I$14,0),FALSE)*HLOOKUP(REG_TRA_DEMANDS!$F82,[1]DEMANDS!$H$2:$CL$25,MATCH($E82,[1]DEMANDS!$F$2:$F$25,0),FALSE)/HLOOKUP(2018,[1]DEMANDS!$H$2:$CL$25,MATCH($E82,[1]DEMANDS!$F$2:$F$25,0),FALSE)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AD82" s="4">
        <f>HLOOKUP(REG_TRA_DEMANDS!AD$3,'BY-Demands'!$J$5:$AK$14,MATCH($E82,'BY-Demands'!$I$5:$I$14,0),FALSE)*HLOOKUP(REG_TRA_DEMANDS!$F82,[1]DEMANDS!$H$2:$CL$25,MATCH($E82,[1]DEMANDS!$F$2:$F$25,0),FALSE)/HLOOKUP(2018,[1]DEMANDS!$H$2:$CL$25,MATCH($E82,[1]DEMANDS!$F$2:$F$25,0),FALSE)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AE82" s="4">
        <f>HLOOKUP(REG_TRA_DEMANDS!AE$3,'BY-Demands'!$J$5:$AK$14,MATCH($E82,'BY-Demands'!$I$5:$I$14,0),FALSE)*HLOOKUP(REG_TRA_DEMANDS!$F82,[1]DEMANDS!$H$2:$CL$25,MATCH($E82,[1]DEMANDS!$F$2:$F$25,0),FALSE)/HLOOKUP(2018,[1]DEMANDS!$H$2:$CL$25,MATCH($E82,[1]DEMANDS!$F$2:$F$25,0),FALSE)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  <c r="AF82" s="4">
        <f>HLOOKUP(REG_TRA_DEMANDS!AF$3,'BY-Demands'!$J$5:$AK$14,MATCH($E82,'BY-Demands'!$I$5:$I$14,0),FALSE)*HLOOKUP(REG_TRA_DEMANDS!$F82,[1]DEMANDS!$H$2:$CL$25,MATCH($E82,[1]DEMANDS!$F$2:$F$25,0),FALSE)/HLOOKUP(2018,[1]DEMANDS!$H$2:$CL$25,MATCH($E82,[1]DEMANDS!$F$2:$F$25,0),FALSE)</f>
        <v>0</v>
      </c>
    </row>
    <row r="83" spans="4:32" x14ac:dyDescent="0.2">
      <c r="D83" s="4" t="s">
        <v>85</v>
      </c>
      <c r="E83" s="4" t="str">
        <f>[1]DEMANDS!$F$24</f>
        <v>TAVIDOM</v>
      </c>
      <c r="F83" s="4">
        <v>2030</v>
      </c>
      <c r="G83" s="4">
        <f>HLOOKUP(REG_TRA_DEMANDS!G$3,'BY-Demands'!$J$5:$AK$14,MATCH($E83,'BY-Demands'!$I$5:$I$14,0),FALSE)*HLOOKUP(REG_TRA_DEMANDS!$F83,[1]DEMANDS!$H$2:$CL$25,MATCH($E83,[1]DEMANDS!$F$2:$F$25,0),FALSE)/HLOOKUP(2018,[1]DEMANDS!$H$2:$CL$25,MATCH($E83,[1]DEMANDS!$F$2:$F$25,0),FALSE)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H83" s="15">
        <f>HLOOKUP(REG_TRA_DEMANDS!H$3,'BY-Demands'!$J$5:$AK$14,MATCH($E83,'BY-Demands'!$I$5:$I$14,0),FALSE)*HLOOKUP(REG_TRA_DEMANDS!$F83,[1]DEMANDS!$H$2:$CL$25,MATCH($E83,[1]DEMANDS!$F$2:$F$25,0),FALSE)/HLOOKUP(2018,[1]DEMANDS!$H$2:$CL$25,MATCH($E83,[1]DEMANDS!$F$2:$F$25,0),FALSE)</f>
        <v>0.13395677260860595</v>
      </c>
      <c r="I83" s="4">
        <f>HLOOKUP(REG_TRA_DEMANDS!I$3,'BY-Demands'!$J$5:$AK$14,MATCH($E83,'BY-Demands'!$I$5:$I$14,0),FALSE)*HLOOKUP(REG_TRA_DEMANDS!$F83,[1]DEMANDS!$H$2:$CL$25,MATCH($E83,[1]DEMANDS!$F$2:$F$25,0),FALSE)/HLOOKUP(2018,[1]DEMANDS!$H$2:$CL$25,MATCH($E83,[1]DEMANDS!$F$2:$F$25,0),FALSE)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J83" s="4">
        <f>HLOOKUP(REG_TRA_DEMANDS!J$3,'BY-Demands'!$J$5:$AK$14,MATCH($E83,'BY-Demands'!$I$5:$I$14,0),FALSE)*HLOOKUP(REG_TRA_DEMANDS!$F83,[1]DEMANDS!$H$2:$CL$25,MATCH($E83,[1]DEMANDS!$F$2:$F$25,0),FALSE)/HLOOKUP(2018,[1]DEMANDS!$H$2:$CL$25,MATCH($E83,[1]DEMANDS!$F$2:$F$25,0),FALSE)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K83" s="4">
        <f>HLOOKUP(REG_TRA_DEMANDS!K$3,'BY-Demands'!$J$5:$AK$14,MATCH($E83,'BY-Demands'!$I$5:$I$14,0),FALSE)*HLOOKUP(REG_TRA_DEMANDS!$F83,[1]DEMANDS!$H$2:$CL$25,MATCH($E83,[1]DEMANDS!$F$2:$F$25,0),FALSE)/HLOOKUP(2018,[1]DEMANDS!$H$2:$CL$25,MATCH($E83,[1]DEMANDS!$F$2:$F$25,0),FALSE)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L83" s="4">
        <f>HLOOKUP(REG_TRA_DEMANDS!L$3,'BY-Demands'!$J$5:$AK$14,MATCH($E83,'BY-Demands'!$I$5:$I$14,0),FALSE)*HLOOKUP(REG_TRA_DEMANDS!$F83,[1]DEMANDS!$H$2:$CL$25,MATCH($E83,[1]DEMANDS!$F$2:$F$25,0),FALSE)/HLOOKUP(2018,[1]DEMANDS!$H$2:$CL$25,MATCH($E83,[1]DEMANDS!$F$2:$F$25,0),FALSE)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M83" s="4">
        <f>HLOOKUP(REG_TRA_DEMANDS!M$3,'BY-Demands'!$J$5:$AK$14,MATCH($E83,'BY-Demands'!$I$5:$I$14,0),FALSE)*HLOOKUP(REG_TRA_DEMANDS!$F83,[1]DEMANDS!$H$2:$CL$25,MATCH($E83,[1]DEMANDS!$F$2:$F$25,0),FALSE)/HLOOKUP(2018,[1]DEMANDS!$H$2:$CL$25,MATCH($E83,[1]DEMANDS!$F$2:$F$25,0),FALSE)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N83" s="4">
        <f>HLOOKUP(REG_TRA_DEMANDS!N$3,'BY-Demands'!$J$5:$AK$14,MATCH($E83,'BY-Demands'!$I$5:$I$14,0),FALSE)*HLOOKUP(REG_TRA_DEMANDS!$F83,[1]DEMANDS!$H$2:$CL$25,MATCH($E83,[1]DEMANDS!$F$2:$F$25,0),FALSE)/HLOOKUP(2018,[1]DEMANDS!$H$2:$CL$25,MATCH($E83,[1]DEMANDS!$F$2:$F$25,0),FALSE)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O83" s="4">
        <f>HLOOKUP(REG_TRA_DEMANDS!O$3,'BY-Demands'!$J$5:$AK$14,MATCH($E83,'BY-Demands'!$I$5:$I$14,0),FALSE)*HLOOKUP(REG_TRA_DEMANDS!$F83,[1]DEMANDS!$H$2:$CL$25,MATCH($E83,[1]DEMANDS!$F$2:$F$25,0),FALSE)/HLOOKUP(2018,[1]DEMANDS!$H$2:$CL$25,MATCH($E83,[1]DEMANDS!$F$2:$F$25,0),FALSE)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P83" s="4">
        <f>HLOOKUP(REG_TRA_DEMANDS!P$3,'BY-Demands'!$J$5:$AK$14,MATCH($E83,'BY-Demands'!$I$5:$I$14,0),FALSE)*HLOOKUP(REG_TRA_DEMANDS!$F83,[1]DEMANDS!$H$2:$CL$25,MATCH($E83,[1]DEMANDS!$F$2:$F$25,0),FALSE)/HLOOKUP(2018,[1]DEMANDS!$H$2:$CL$25,MATCH($E83,[1]DEMANDS!$F$2:$F$25,0),FALSE)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Q83" s="4">
        <f>HLOOKUP(REG_TRA_DEMANDS!Q$3,'BY-Demands'!$J$5:$AK$14,MATCH($E83,'BY-Demands'!$I$5:$I$14,0),FALSE)*HLOOKUP(REG_TRA_DEMANDS!$F83,[1]DEMANDS!$H$2:$CL$25,MATCH($E83,[1]DEMANDS!$F$2:$F$25,0),FALSE)/HLOOKUP(2018,[1]DEMANDS!$H$2:$CL$25,MATCH($E83,[1]DEMANDS!$F$2:$F$25,0),FALSE)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R83" s="4">
        <f>HLOOKUP(REG_TRA_DEMANDS!R$3,'BY-Demands'!$J$5:$AK$14,MATCH($E83,'BY-Demands'!$I$5:$I$14,0),FALSE)*HLOOKUP(REG_TRA_DEMANDS!$F83,[1]DEMANDS!$H$2:$CL$25,MATCH($E83,[1]DEMANDS!$F$2:$F$25,0),FALSE)/HLOOKUP(2018,[1]DEMANDS!$H$2:$CL$25,MATCH($E83,[1]DEMANDS!$F$2:$F$25,0),FALSE)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S83" s="15">
        <f>HLOOKUP(REG_TRA_DEMANDS!S$3,'BY-Demands'!$J$5:$AK$14,MATCH($E83,'BY-Demands'!$I$5:$I$14,0),FALSE)*HLOOKUP(REG_TRA_DEMANDS!$F83,[1]DEMANDS!$H$2:$CL$25,MATCH($E83,[1]DEMANDS!$F$2:$F$25,0),FALSE)/HLOOKUP(2018,[1]DEMANDS!$H$2:$CL$25,MATCH($E83,[1]DEMANDS!$F$2:$F$25,0),FALSE)</f>
        <v>4.6779068407982807E-2</v>
      </c>
      <c r="T83" s="15">
        <f>HLOOKUP(REG_TRA_DEMANDS!T$3,'BY-Demands'!$J$5:$AK$14,MATCH($E83,'BY-Demands'!$I$5:$I$14,0),FALSE)*HLOOKUP(REG_TRA_DEMANDS!$F83,[1]DEMANDS!$H$2:$CL$25,MATCH($E83,[1]DEMANDS!$F$2:$F$25,0),FALSE)/HLOOKUP(2018,[1]DEMANDS!$H$2:$CL$25,MATCH($E83,[1]DEMANDS!$F$2:$F$25,0),FALSE)</f>
        <v>4.6352277307537207E-4</v>
      </c>
      <c r="U83" s="15">
        <f>HLOOKUP(REG_TRA_DEMANDS!U$3,'BY-Demands'!$J$5:$AK$14,MATCH($E83,'BY-Demands'!$I$5:$I$14,0),FALSE)*HLOOKUP(REG_TRA_DEMANDS!$F83,[1]DEMANDS!$H$2:$CL$25,MATCH($E83,[1]DEMANDS!$F$2:$F$25,0),FALSE)/HLOOKUP(2018,[1]DEMANDS!$H$2:$CL$25,MATCH($E83,[1]DEMANDS!$F$2:$F$25,0),FALSE)</f>
        <v>4.6529102661710439E-2</v>
      </c>
      <c r="V83" s="4">
        <f>HLOOKUP(REG_TRA_DEMANDS!V$3,'BY-Demands'!$J$5:$AK$14,MATCH($E83,'BY-Demands'!$I$5:$I$14,0),FALSE)*HLOOKUP(REG_TRA_DEMANDS!$F83,[1]DEMANDS!$H$2:$CL$25,MATCH($E83,[1]DEMANDS!$F$2:$F$25,0),FALSE)/HLOOKUP(2018,[1]DEMANDS!$H$2:$CL$25,MATCH($E83,[1]DEMANDS!$F$2:$F$25,0),FALSE)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W83" s="4">
        <f>HLOOKUP(REG_TRA_DEMANDS!W$3,'BY-Demands'!$J$5:$AK$14,MATCH($E83,'BY-Demands'!$I$5:$I$14,0),FALSE)*HLOOKUP(REG_TRA_DEMANDS!$F83,[1]DEMANDS!$H$2:$CL$25,MATCH($E83,[1]DEMANDS!$F$2:$F$25,0),FALSE)/HLOOKUP(2018,[1]DEMANDS!$H$2:$CL$25,MATCH($E83,[1]DEMANDS!$F$2:$F$25,0),FALSE)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X83" s="4">
        <f>HLOOKUP(REG_TRA_DEMANDS!X$3,'BY-Demands'!$J$5:$AK$14,MATCH($E83,'BY-Demands'!$I$5:$I$14,0),FALSE)*HLOOKUP(REG_TRA_DEMANDS!$F83,[1]DEMANDS!$H$2:$CL$25,MATCH($E83,[1]DEMANDS!$F$2:$F$25,0),FALSE)/HLOOKUP(2018,[1]DEMANDS!$H$2:$CL$25,MATCH($E83,[1]DEMANDS!$F$2:$F$25,0),FALSE)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Y83" s="4">
        <f>HLOOKUP(REG_TRA_DEMANDS!Y$3,'BY-Demands'!$J$5:$AK$14,MATCH($E83,'BY-Demands'!$I$5:$I$14,0),FALSE)*HLOOKUP(REG_TRA_DEMANDS!$F83,[1]DEMANDS!$H$2:$CL$25,MATCH($E83,[1]DEMANDS!$F$2:$F$25,0),FALSE)/HLOOKUP(2018,[1]DEMANDS!$H$2:$CL$25,MATCH($E83,[1]DEMANDS!$F$2:$F$25,0),FALSE)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Z83" s="4">
        <f>HLOOKUP(REG_TRA_DEMANDS!Z$3,'BY-Demands'!$J$5:$AK$14,MATCH($E83,'BY-Demands'!$I$5:$I$14,0),FALSE)*HLOOKUP(REG_TRA_DEMANDS!$F83,[1]DEMANDS!$H$2:$CL$25,MATCH($E83,[1]DEMANDS!$F$2:$F$25,0),FALSE)/HLOOKUP(2018,[1]DEMANDS!$H$2:$CL$25,MATCH($E83,[1]DEMANDS!$F$2:$F$25,0),FALSE)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AA83" s="20">
        <f>HLOOKUP(REG_TRA_DEMANDS!AA$3,'BY-Demands'!$J$5:$AK$14,MATCH($E83,'BY-Demands'!$I$5:$I$14,0),FALSE)*HLOOKUP(REG_TRA_DEMANDS!$F83,[1]DEMANDS!$H$2:$CL$25,MATCH($E83,[1]DEMANDS!$F$2:$F$25,0),FALSE)/HLOOKUP(2018,[1]DEMANDS!$H$2:$CL$25,MATCH($E83,[1]DEMANDS!$F$2:$F$25,0),FALSE)</f>
        <v>9.2704554615074527E-5</v>
      </c>
      <c r="AB83" s="4">
        <f>HLOOKUP(REG_TRA_DEMANDS!AB$3,'BY-Demands'!$J$5:$AK$14,MATCH($E83,'BY-Demands'!$I$5:$I$14,0),FALSE)*HLOOKUP(REG_TRA_DEMANDS!$F83,[1]DEMANDS!$H$2:$CL$25,MATCH($E83,[1]DEMANDS!$F$2:$F$25,0),FALSE)/HLOOKUP(2018,[1]DEMANDS!$H$2:$CL$25,MATCH($E83,[1]DEMANDS!$F$2:$F$25,0),FALSE)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AC83" s="4">
        <f>HLOOKUP(REG_TRA_DEMANDS!AC$3,'BY-Demands'!$J$5:$AK$14,MATCH($E83,'BY-Demands'!$I$5:$I$14,0),FALSE)*HLOOKUP(REG_TRA_DEMANDS!$F83,[1]DEMANDS!$H$2:$CL$25,MATCH($E83,[1]DEMANDS!$F$2:$F$25,0),FALSE)/HLOOKUP(2018,[1]DEMANDS!$H$2:$CL$25,MATCH($E83,[1]DEMANDS!$F$2:$F$25,0),FALSE)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AD83" s="4">
        <f>HLOOKUP(REG_TRA_DEMANDS!AD$3,'BY-Demands'!$J$5:$AK$14,MATCH($E83,'BY-Demands'!$I$5:$I$14,0),FALSE)*HLOOKUP(REG_TRA_DEMANDS!$F83,[1]DEMANDS!$H$2:$CL$25,MATCH($E83,[1]DEMANDS!$F$2:$F$25,0),FALSE)/HLOOKUP(2018,[1]DEMANDS!$H$2:$CL$25,MATCH($E83,[1]DEMANDS!$F$2:$F$25,0),FALSE)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AE83" s="4">
        <f>HLOOKUP(REG_TRA_DEMANDS!AE$3,'BY-Demands'!$J$5:$AK$14,MATCH($E83,'BY-Demands'!$I$5:$I$14,0),FALSE)*HLOOKUP(REG_TRA_DEMANDS!$F83,[1]DEMANDS!$H$2:$CL$25,MATCH($E83,[1]DEMANDS!$F$2:$F$25,0),FALSE)/HLOOKUP(2018,[1]DEMANDS!$H$2:$CL$25,MATCH($E83,[1]DEMANDS!$F$2:$F$25,0),FALSE)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  <c r="AF83" s="4">
        <f>HLOOKUP(REG_TRA_DEMANDS!AF$3,'BY-Demands'!$J$5:$AK$14,MATCH($E83,'BY-Demands'!$I$5:$I$14,0),FALSE)*HLOOKUP(REG_TRA_DEMANDS!$F83,[1]DEMANDS!$H$2:$CL$25,MATCH($E83,[1]DEMANDS!$F$2:$F$25,0),FALSE)/HLOOKUP(2018,[1]DEMANDS!$H$2:$CL$25,MATCH($E83,[1]DEMANDS!$F$2:$F$25,0),FALSE)</f>
        <v>0</v>
      </c>
    </row>
    <row r="84" spans="4:32" x14ac:dyDescent="0.2">
      <c r="D84" s="4" t="s">
        <v>85</v>
      </c>
      <c r="E84" s="4" t="str">
        <f>[1]DEMANDS!$F$24</f>
        <v>TAVIDOM</v>
      </c>
      <c r="F84" s="4">
        <v>2035</v>
      </c>
      <c r="G84" s="4">
        <f>HLOOKUP(REG_TRA_DEMANDS!G$3,'BY-Demands'!$J$5:$AK$14,MATCH($E84,'BY-Demands'!$I$5:$I$14,0),FALSE)*HLOOKUP(REG_TRA_DEMANDS!$F84,[1]DEMANDS!$H$2:$CL$25,MATCH($E84,[1]DEMANDS!$F$2:$F$25,0),FALSE)/HLOOKUP(2018,[1]DEMANDS!$H$2:$CL$25,MATCH($E84,[1]DEMANDS!$F$2:$F$25,0),FALSE)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H84" s="15">
        <f>HLOOKUP(REG_TRA_DEMANDS!H$3,'BY-Demands'!$J$5:$AK$14,MATCH($E84,'BY-Demands'!$I$5:$I$14,0),FALSE)*HLOOKUP(REG_TRA_DEMANDS!$F84,[1]DEMANDS!$H$2:$CL$25,MATCH($E84,[1]DEMANDS!$F$2:$F$25,0),FALSE)/HLOOKUP(2018,[1]DEMANDS!$H$2:$CL$25,MATCH($E84,[1]DEMANDS!$F$2:$F$25,0),FALSE)</f>
        <v>0.13395677260860595</v>
      </c>
      <c r="I84" s="4">
        <f>HLOOKUP(REG_TRA_DEMANDS!I$3,'BY-Demands'!$J$5:$AK$14,MATCH($E84,'BY-Demands'!$I$5:$I$14,0),FALSE)*HLOOKUP(REG_TRA_DEMANDS!$F84,[1]DEMANDS!$H$2:$CL$25,MATCH($E84,[1]DEMANDS!$F$2:$F$25,0),FALSE)/HLOOKUP(2018,[1]DEMANDS!$H$2:$CL$25,MATCH($E84,[1]DEMANDS!$F$2:$F$25,0),FALSE)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J84" s="4">
        <f>HLOOKUP(REG_TRA_DEMANDS!J$3,'BY-Demands'!$J$5:$AK$14,MATCH($E84,'BY-Demands'!$I$5:$I$14,0),FALSE)*HLOOKUP(REG_TRA_DEMANDS!$F84,[1]DEMANDS!$H$2:$CL$25,MATCH($E84,[1]DEMANDS!$F$2:$F$25,0),FALSE)/HLOOKUP(2018,[1]DEMANDS!$H$2:$CL$25,MATCH($E84,[1]DEMANDS!$F$2:$F$25,0),FALSE)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K84" s="4">
        <f>HLOOKUP(REG_TRA_DEMANDS!K$3,'BY-Demands'!$J$5:$AK$14,MATCH($E84,'BY-Demands'!$I$5:$I$14,0),FALSE)*HLOOKUP(REG_TRA_DEMANDS!$F84,[1]DEMANDS!$H$2:$CL$25,MATCH($E84,[1]DEMANDS!$F$2:$F$25,0),FALSE)/HLOOKUP(2018,[1]DEMANDS!$H$2:$CL$25,MATCH($E84,[1]DEMANDS!$F$2:$F$25,0),FALSE)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L84" s="4">
        <f>HLOOKUP(REG_TRA_DEMANDS!L$3,'BY-Demands'!$J$5:$AK$14,MATCH($E84,'BY-Demands'!$I$5:$I$14,0),FALSE)*HLOOKUP(REG_TRA_DEMANDS!$F84,[1]DEMANDS!$H$2:$CL$25,MATCH($E84,[1]DEMANDS!$F$2:$F$25,0),FALSE)/HLOOKUP(2018,[1]DEMANDS!$H$2:$CL$25,MATCH($E84,[1]DEMANDS!$F$2:$F$25,0),FALSE)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M84" s="4">
        <f>HLOOKUP(REG_TRA_DEMANDS!M$3,'BY-Demands'!$J$5:$AK$14,MATCH($E84,'BY-Demands'!$I$5:$I$14,0),FALSE)*HLOOKUP(REG_TRA_DEMANDS!$F84,[1]DEMANDS!$H$2:$CL$25,MATCH($E84,[1]DEMANDS!$F$2:$F$25,0),FALSE)/HLOOKUP(2018,[1]DEMANDS!$H$2:$CL$25,MATCH($E84,[1]DEMANDS!$F$2:$F$25,0),FALSE)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N84" s="4">
        <f>HLOOKUP(REG_TRA_DEMANDS!N$3,'BY-Demands'!$J$5:$AK$14,MATCH($E84,'BY-Demands'!$I$5:$I$14,0),FALSE)*HLOOKUP(REG_TRA_DEMANDS!$F84,[1]DEMANDS!$H$2:$CL$25,MATCH($E84,[1]DEMANDS!$F$2:$F$25,0),FALSE)/HLOOKUP(2018,[1]DEMANDS!$H$2:$CL$25,MATCH($E84,[1]DEMANDS!$F$2:$F$25,0),FALSE)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O84" s="4">
        <f>HLOOKUP(REG_TRA_DEMANDS!O$3,'BY-Demands'!$J$5:$AK$14,MATCH($E84,'BY-Demands'!$I$5:$I$14,0),FALSE)*HLOOKUP(REG_TRA_DEMANDS!$F84,[1]DEMANDS!$H$2:$CL$25,MATCH($E84,[1]DEMANDS!$F$2:$F$25,0),FALSE)/HLOOKUP(2018,[1]DEMANDS!$H$2:$CL$25,MATCH($E84,[1]DEMANDS!$F$2:$F$25,0),FALSE)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P84" s="4">
        <f>HLOOKUP(REG_TRA_DEMANDS!P$3,'BY-Demands'!$J$5:$AK$14,MATCH($E84,'BY-Demands'!$I$5:$I$14,0),FALSE)*HLOOKUP(REG_TRA_DEMANDS!$F84,[1]DEMANDS!$H$2:$CL$25,MATCH($E84,[1]DEMANDS!$F$2:$F$25,0),FALSE)/HLOOKUP(2018,[1]DEMANDS!$H$2:$CL$25,MATCH($E84,[1]DEMANDS!$F$2:$F$25,0),FALSE)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Q84" s="4">
        <f>HLOOKUP(REG_TRA_DEMANDS!Q$3,'BY-Demands'!$J$5:$AK$14,MATCH($E84,'BY-Demands'!$I$5:$I$14,0),FALSE)*HLOOKUP(REG_TRA_DEMANDS!$F84,[1]DEMANDS!$H$2:$CL$25,MATCH($E84,[1]DEMANDS!$F$2:$F$25,0),FALSE)/HLOOKUP(2018,[1]DEMANDS!$H$2:$CL$25,MATCH($E84,[1]DEMANDS!$F$2:$F$25,0),FALSE)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R84" s="4">
        <f>HLOOKUP(REG_TRA_DEMANDS!R$3,'BY-Demands'!$J$5:$AK$14,MATCH($E84,'BY-Demands'!$I$5:$I$14,0),FALSE)*HLOOKUP(REG_TRA_DEMANDS!$F84,[1]DEMANDS!$H$2:$CL$25,MATCH($E84,[1]DEMANDS!$F$2:$F$25,0),FALSE)/HLOOKUP(2018,[1]DEMANDS!$H$2:$CL$25,MATCH($E84,[1]DEMANDS!$F$2:$F$25,0),FALSE)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S84" s="15">
        <f>HLOOKUP(REG_TRA_DEMANDS!S$3,'BY-Demands'!$J$5:$AK$14,MATCH($E84,'BY-Demands'!$I$5:$I$14,0),FALSE)*HLOOKUP(REG_TRA_DEMANDS!$F84,[1]DEMANDS!$H$2:$CL$25,MATCH($E84,[1]DEMANDS!$F$2:$F$25,0),FALSE)/HLOOKUP(2018,[1]DEMANDS!$H$2:$CL$25,MATCH($E84,[1]DEMANDS!$F$2:$F$25,0),FALSE)</f>
        <v>4.6779068407982807E-2</v>
      </c>
      <c r="T84" s="15">
        <f>HLOOKUP(REG_TRA_DEMANDS!T$3,'BY-Demands'!$J$5:$AK$14,MATCH($E84,'BY-Demands'!$I$5:$I$14,0),FALSE)*HLOOKUP(REG_TRA_DEMANDS!$F84,[1]DEMANDS!$H$2:$CL$25,MATCH($E84,[1]DEMANDS!$F$2:$F$25,0),FALSE)/HLOOKUP(2018,[1]DEMANDS!$H$2:$CL$25,MATCH($E84,[1]DEMANDS!$F$2:$F$25,0),FALSE)</f>
        <v>4.6352277307537207E-4</v>
      </c>
      <c r="U84" s="15">
        <f>HLOOKUP(REG_TRA_DEMANDS!U$3,'BY-Demands'!$J$5:$AK$14,MATCH($E84,'BY-Demands'!$I$5:$I$14,0),FALSE)*HLOOKUP(REG_TRA_DEMANDS!$F84,[1]DEMANDS!$H$2:$CL$25,MATCH($E84,[1]DEMANDS!$F$2:$F$25,0),FALSE)/HLOOKUP(2018,[1]DEMANDS!$H$2:$CL$25,MATCH($E84,[1]DEMANDS!$F$2:$F$25,0),FALSE)</f>
        <v>4.6529102661710439E-2</v>
      </c>
      <c r="V84" s="4">
        <f>HLOOKUP(REG_TRA_DEMANDS!V$3,'BY-Demands'!$J$5:$AK$14,MATCH($E84,'BY-Demands'!$I$5:$I$14,0),FALSE)*HLOOKUP(REG_TRA_DEMANDS!$F84,[1]DEMANDS!$H$2:$CL$25,MATCH($E84,[1]DEMANDS!$F$2:$F$25,0),FALSE)/HLOOKUP(2018,[1]DEMANDS!$H$2:$CL$25,MATCH($E84,[1]DEMANDS!$F$2:$F$25,0),FALSE)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W84" s="4">
        <f>HLOOKUP(REG_TRA_DEMANDS!W$3,'BY-Demands'!$J$5:$AK$14,MATCH($E84,'BY-Demands'!$I$5:$I$14,0),FALSE)*HLOOKUP(REG_TRA_DEMANDS!$F84,[1]DEMANDS!$H$2:$CL$25,MATCH($E84,[1]DEMANDS!$F$2:$F$25,0),FALSE)/HLOOKUP(2018,[1]DEMANDS!$H$2:$CL$25,MATCH($E84,[1]DEMANDS!$F$2:$F$25,0),FALSE)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X84" s="4">
        <f>HLOOKUP(REG_TRA_DEMANDS!X$3,'BY-Demands'!$J$5:$AK$14,MATCH($E84,'BY-Demands'!$I$5:$I$14,0),FALSE)*HLOOKUP(REG_TRA_DEMANDS!$F84,[1]DEMANDS!$H$2:$CL$25,MATCH($E84,[1]DEMANDS!$F$2:$F$25,0),FALSE)/HLOOKUP(2018,[1]DEMANDS!$H$2:$CL$25,MATCH($E84,[1]DEMANDS!$F$2:$F$25,0),FALSE)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Y84" s="4">
        <f>HLOOKUP(REG_TRA_DEMANDS!Y$3,'BY-Demands'!$J$5:$AK$14,MATCH($E84,'BY-Demands'!$I$5:$I$14,0),FALSE)*HLOOKUP(REG_TRA_DEMANDS!$F84,[1]DEMANDS!$H$2:$CL$25,MATCH($E84,[1]DEMANDS!$F$2:$F$25,0),FALSE)/HLOOKUP(2018,[1]DEMANDS!$H$2:$CL$25,MATCH($E84,[1]DEMANDS!$F$2:$F$25,0),FALSE)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Z84" s="4">
        <f>HLOOKUP(REG_TRA_DEMANDS!Z$3,'BY-Demands'!$J$5:$AK$14,MATCH($E84,'BY-Demands'!$I$5:$I$14,0),FALSE)*HLOOKUP(REG_TRA_DEMANDS!$F84,[1]DEMANDS!$H$2:$CL$25,MATCH($E84,[1]DEMANDS!$F$2:$F$25,0),FALSE)/HLOOKUP(2018,[1]DEMANDS!$H$2:$CL$25,MATCH($E84,[1]DEMANDS!$F$2:$F$25,0),FALSE)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AA84" s="20">
        <f>HLOOKUP(REG_TRA_DEMANDS!AA$3,'BY-Demands'!$J$5:$AK$14,MATCH($E84,'BY-Demands'!$I$5:$I$14,0),FALSE)*HLOOKUP(REG_TRA_DEMANDS!$F84,[1]DEMANDS!$H$2:$CL$25,MATCH($E84,[1]DEMANDS!$F$2:$F$25,0),FALSE)/HLOOKUP(2018,[1]DEMANDS!$H$2:$CL$25,MATCH($E84,[1]DEMANDS!$F$2:$F$25,0),FALSE)</f>
        <v>9.2704554615074527E-5</v>
      </c>
      <c r="AB84" s="4">
        <f>HLOOKUP(REG_TRA_DEMANDS!AB$3,'BY-Demands'!$J$5:$AK$14,MATCH($E84,'BY-Demands'!$I$5:$I$14,0),FALSE)*HLOOKUP(REG_TRA_DEMANDS!$F84,[1]DEMANDS!$H$2:$CL$25,MATCH($E84,[1]DEMANDS!$F$2:$F$25,0),FALSE)/HLOOKUP(2018,[1]DEMANDS!$H$2:$CL$25,MATCH($E84,[1]DEMANDS!$F$2:$F$25,0),FALSE)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AC84" s="4">
        <f>HLOOKUP(REG_TRA_DEMANDS!AC$3,'BY-Demands'!$J$5:$AK$14,MATCH($E84,'BY-Demands'!$I$5:$I$14,0),FALSE)*HLOOKUP(REG_TRA_DEMANDS!$F84,[1]DEMANDS!$H$2:$CL$25,MATCH($E84,[1]DEMANDS!$F$2:$F$25,0),FALSE)/HLOOKUP(2018,[1]DEMANDS!$H$2:$CL$25,MATCH($E84,[1]DEMANDS!$F$2:$F$25,0),FALSE)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AD84" s="4">
        <f>HLOOKUP(REG_TRA_DEMANDS!AD$3,'BY-Demands'!$J$5:$AK$14,MATCH($E84,'BY-Demands'!$I$5:$I$14,0),FALSE)*HLOOKUP(REG_TRA_DEMANDS!$F84,[1]DEMANDS!$H$2:$CL$25,MATCH($E84,[1]DEMANDS!$F$2:$F$25,0),FALSE)/HLOOKUP(2018,[1]DEMANDS!$H$2:$CL$25,MATCH($E84,[1]DEMANDS!$F$2:$F$25,0),FALSE)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AE84" s="4">
        <f>HLOOKUP(REG_TRA_DEMANDS!AE$3,'BY-Demands'!$J$5:$AK$14,MATCH($E84,'BY-Demands'!$I$5:$I$14,0),FALSE)*HLOOKUP(REG_TRA_DEMANDS!$F84,[1]DEMANDS!$H$2:$CL$25,MATCH($E84,[1]DEMANDS!$F$2:$F$25,0),FALSE)/HLOOKUP(2018,[1]DEMANDS!$H$2:$CL$25,MATCH($E84,[1]DEMANDS!$F$2:$F$25,0),FALSE)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  <c r="AF84" s="4">
        <f>HLOOKUP(REG_TRA_DEMANDS!AF$3,'BY-Demands'!$J$5:$AK$14,MATCH($E84,'BY-Demands'!$I$5:$I$14,0),FALSE)*HLOOKUP(REG_TRA_DEMANDS!$F84,[1]DEMANDS!$H$2:$CL$25,MATCH($E84,[1]DEMANDS!$F$2:$F$25,0),FALSE)/HLOOKUP(2018,[1]DEMANDS!$H$2:$CL$25,MATCH($E84,[1]DEMANDS!$F$2:$F$25,0),FALSE)</f>
        <v>0</v>
      </c>
    </row>
    <row r="85" spans="4:32" x14ac:dyDescent="0.2">
      <c r="D85" s="4" t="s">
        <v>85</v>
      </c>
      <c r="E85" s="4" t="str">
        <f>[1]DEMANDS!$F$24</f>
        <v>TAVIDOM</v>
      </c>
      <c r="F85" s="4">
        <v>2040</v>
      </c>
      <c r="G85" s="4">
        <f>HLOOKUP(REG_TRA_DEMANDS!G$3,'BY-Demands'!$J$5:$AK$14,MATCH($E85,'BY-Demands'!$I$5:$I$14,0),FALSE)*HLOOKUP(REG_TRA_DEMANDS!$F85,[1]DEMANDS!$H$2:$CL$25,MATCH($E85,[1]DEMANDS!$F$2:$F$25,0),FALSE)/HLOOKUP(2018,[1]DEMANDS!$H$2:$CL$25,MATCH($E85,[1]DEMANDS!$F$2:$F$25,0),FALSE)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H85" s="15">
        <f>HLOOKUP(REG_TRA_DEMANDS!H$3,'BY-Demands'!$J$5:$AK$14,MATCH($E85,'BY-Demands'!$I$5:$I$14,0),FALSE)*HLOOKUP(REG_TRA_DEMANDS!$F85,[1]DEMANDS!$H$2:$CL$25,MATCH($E85,[1]DEMANDS!$F$2:$F$25,0),FALSE)/HLOOKUP(2018,[1]DEMANDS!$H$2:$CL$25,MATCH($E85,[1]DEMANDS!$F$2:$F$25,0),FALSE)</f>
        <v>0.13395677260860595</v>
      </c>
      <c r="I85" s="4">
        <f>HLOOKUP(REG_TRA_DEMANDS!I$3,'BY-Demands'!$J$5:$AK$14,MATCH($E85,'BY-Demands'!$I$5:$I$14,0),FALSE)*HLOOKUP(REG_TRA_DEMANDS!$F85,[1]DEMANDS!$H$2:$CL$25,MATCH($E85,[1]DEMANDS!$F$2:$F$25,0),FALSE)/HLOOKUP(2018,[1]DEMANDS!$H$2:$CL$25,MATCH($E85,[1]DEMANDS!$F$2:$F$25,0),FALSE)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J85" s="4">
        <f>HLOOKUP(REG_TRA_DEMANDS!J$3,'BY-Demands'!$J$5:$AK$14,MATCH($E85,'BY-Demands'!$I$5:$I$14,0),FALSE)*HLOOKUP(REG_TRA_DEMANDS!$F85,[1]DEMANDS!$H$2:$CL$25,MATCH($E85,[1]DEMANDS!$F$2:$F$25,0),FALSE)/HLOOKUP(2018,[1]DEMANDS!$H$2:$CL$25,MATCH($E85,[1]DEMANDS!$F$2:$F$25,0),FALSE)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K85" s="4">
        <f>HLOOKUP(REG_TRA_DEMANDS!K$3,'BY-Demands'!$J$5:$AK$14,MATCH($E85,'BY-Demands'!$I$5:$I$14,0),FALSE)*HLOOKUP(REG_TRA_DEMANDS!$F85,[1]DEMANDS!$H$2:$CL$25,MATCH($E85,[1]DEMANDS!$F$2:$F$25,0),FALSE)/HLOOKUP(2018,[1]DEMANDS!$H$2:$CL$25,MATCH($E85,[1]DEMANDS!$F$2:$F$25,0),FALSE)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L85" s="4">
        <f>HLOOKUP(REG_TRA_DEMANDS!L$3,'BY-Demands'!$J$5:$AK$14,MATCH($E85,'BY-Demands'!$I$5:$I$14,0),FALSE)*HLOOKUP(REG_TRA_DEMANDS!$F85,[1]DEMANDS!$H$2:$CL$25,MATCH($E85,[1]DEMANDS!$F$2:$F$25,0),FALSE)/HLOOKUP(2018,[1]DEMANDS!$H$2:$CL$25,MATCH($E85,[1]DEMANDS!$F$2:$F$25,0),FALSE)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M85" s="4">
        <f>HLOOKUP(REG_TRA_DEMANDS!M$3,'BY-Demands'!$J$5:$AK$14,MATCH($E85,'BY-Demands'!$I$5:$I$14,0),FALSE)*HLOOKUP(REG_TRA_DEMANDS!$F85,[1]DEMANDS!$H$2:$CL$25,MATCH($E85,[1]DEMANDS!$F$2:$F$25,0),FALSE)/HLOOKUP(2018,[1]DEMANDS!$H$2:$CL$25,MATCH($E85,[1]DEMANDS!$F$2:$F$25,0),FALSE)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N85" s="4">
        <f>HLOOKUP(REG_TRA_DEMANDS!N$3,'BY-Demands'!$J$5:$AK$14,MATCH($E85,'BY-Demands'!$I$5:$I$14,0),FALSE)*HLOOKUP(REG_TRA_DEMANDS!$F85,[1]DEMANDS!$H$2:$CL$25,MATCH($E85,[1]DEMANDS!$F$2:$F$25,0),FALSE)/HLOOKUP(2018,[1]DEMANDS!$H$2:$CL$25,MATCH($E85,[1]DEMANDS!$F$2:$F$25,0),FALSE)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O85" s="4">
        <f>HLOOKUP(REG_TRA_DEMANDS!O$3,'BY-Demands'!$J$5:$AK$14,MATCH($E85,'BY-Demands'!$I$5:$I$14,0),FALSE)*HLOOKUP(REG_TRA_DEMANDS!$F85,[1]DEMANDS!$H$2:$CL$25,MATCH($E85,[1]DEMANDS!$F$2:$F$25,0),FALSE)/HLOOKUP(2018,[1]DEMANDS!$H$2:$CL$25,MATCH($E85,[1]DEMANDS!$F$2:$F$25,0),FALSE)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P85" s="4">
        <f>HLOOKUP(REG_TRA_DEMANDS!P$3,'BY-Demands'!$J$5:$AK$14,MATCH($E85,'BY-Demands'!$I$5:$I$14,0),FALSE)*HLOOKUP(REG_TRA_DEMANDS!$F85,[1]DEMANDS!$H$2:$CL$25,MATCH($E85,[1]DEMANDS!$F$2:$F$25,0),FALSE)/HLOOKUP(2018,[1]DEMANDS!$H$2:$CL$25,MATCH($E85,[1]DEMANDS!$F$2:$F$25,0),FALSE)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Q85" s="4">
        <f>HLOOKUP(REG_TRA_DEMANDS!Q$3,'BY-Demands'!$J$5:$AK$14,MATCH($E85,'BY-Demands'!$I$5:$I$14,0),FALSE)*HLOOKUP(REG_TRA_DEMANDS!$F85,[1]DEMANDS!$H$2:$CL$25,MATCH($E85,[1]DEMANDS!$F$2:$F$25,0),FALSE)/HLOOKUP(2018,[1]DEMANDS!$H$2:$CL$25,MATCH($E85,[1]DEMANDS!$F$2:$F$25,0),FALSE)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R85" s="4">
        <f>HLOOKUP(REG_TRA_DEMANDS!R$3,'BY-Demands'!$J$5:$AK$14,MATCH($E85,'BY-Demands'!$I$5:$I$14,0),FALSE)*HLOOKUP(REG_TRA_DEMANDS!$F85,[1]DEMANDS!$H$2:$CL$25,MATCH($E85,[1]DEMANDS!$F$2:$F$25,0),FALSE)/HLOOKUP(2018,[1]DEMANDS!$H$2:$CL$25,MATCH($E85,[1]DEMANDS!$F$2:$F$25,0),FALSE)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S85" s="15">
        <f>HLOOKUP(REG_TRA_DEMANDS!S$3,'BY-Demands'!$J$5:$AK$14,MATCH($E85,'BY-Demands'!$I$5:$I$14,0),FALSE)*HLOOKUP(REG_TRA_DEMANDS!$F85,[1]DEMANDS!$H$2:$CL$25,MATCH($E85,[1]DEMANDS!$F$2:$F$25,0),FALSE)/HLOOKUP(2018,[1]DEMANDS!$H$2:$CL$25,MATCH($E85,[1]DEMANDS!$F$2:$F$25,0),FALSE)</f>
        <v>4.6779068407982807E-2</v>
      </c>
      <c r="T85" s="15">
        <f>HLOOKUP(REG_TRA_DEMANDS!T$3,'BY-Demands'!$J$5:$AK$14,MATCH($E85,'BY-Demands'!$I$5:$I$14,0),FALSE)*HLOOKUP(REG_TRA_DEMANDS!$F85,[1]DEMANDS!$H$2:$CL$25,MATCH($E85,[1]DEMANDS!$F$2:$F$25,0),FALSE)/HLOOKUP(2018,[1]DEMANDS!$H$2:$CL$25,MATCH($E85,[1]DEMANDS!$F$2:$F$25,0),FALSE)</f>
        <v>4.6352277307537207E-4</v>
      </c>
      <c r="U85" s="15">
        <f>HLOOKUP(REG_TRA_DEMANDS!U$3,'BY-Demands'!$J$5:$AK$14,MATCH($E85,'BY-Demands'!$I$5:$I$14,0),FALSE)*HLOOKUP(REG_TRA_DEMANDS!$F85,[1]DEMANDS!$H$2:$CL$25,MATCH($E85,[1]DEMANDS!$F$2:$F$25,0),FALSE)/HLOOKUP(2018,[1]DEMANDS!$H$2:$CL$25,MATCH($E85,[1]DEMANDS!$F$2:$F$25,0),FALSE)</f>
        <v>4.6529102661710439E-2</v>
      </c>
      <c r="V85" s="4">
        <f>HLOOKUP(REG_TRA_DEMANDS!V$3,'BY-Demands'!$J$5:$AK$14,MATCH($E85,'BY-Demands'!$I$5:$I$14,0),FALSE)*HLOOKUP(REG_TRA_DEMANDS!$F85,[1]DEMANDS!$H$2:$CL$25,MATCH($E85,[1]DEMANDS!$F$2:$F$25,0),FALSE)/HLOOKUP(2018,[1]DEMANDS!$H$2:$CL$25,MATCH($E85,[1]DEMANDS!$F$2:$F$25,0),FALSE)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W85" s="4">
        <f>HLOOKUP(REG_TRA_DEMANDS!W$3,'BY-Demands'!$J$5:$AK$14,MATCH($E85,'BY-Demands'!$I$5:$I$14,0),FALSE)*HLOOKUP(REG_TRA_DEMANDS!$F85,[1]DEMANDS!$H$2:$CL$25,MATCH($E85,[1]DEMANDS!$F$2:$F$25,0),FALSE)/HLOOKUP(2018,[1]DEMANDS!$H$2:$CL$25,MATCH($E85,[1]DEMANDS!$F$2:$F$25,0),FALSE)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X85" s="4">
        <f>HLOOKUP(REG_TRA_DEMANDS!X$3,'BY-Demands'!$J$5:$AK$14,MATCH($E85,'BY-Demands'!$I$5:$I$14,0),FALSE)*HLOOKUP(REG_TRA_DEMANDS!$F85,[1]DEMANDS!$H$2:$CL$25,MATCH($E85,[1]DEMANDS!$F$2:$F$25,0),FALSE)/HLOOKUP(2018,[1]DEMANDS!$H$2:$CL$25,MATCH($E85,[1]DEMANDS!$F$2:$F$25,0),FALSE)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Y85" s="4">
        <f>HLOOKUP(REG_TRA_DEMANDS!Y$3,'BY-Demands'!$J$5:$AK$14,MATCH($E85,'BY-Demands'!$I$5:$I$14,0),FALSE)*HLOOKUP(REG_TRA_DEMANDS!$F85,[1]DEMANDS!$H$2:$CL$25,MATCH($E85,[1]DEMANDS!$F$2:$F$25,0),FALSE)/HLOOKUP(2018,[1]DEMANDS!$H$2:$CL$25,MATCH($E85,[1]DEMANDS!$F$2:$F$25,0),FALSE)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Z85" s="4">
        <f>HLOOKUP(REG_TRA_DEMANDS!Z$3,'BY-Demands'!$J$5:$AK$14,MATCH($E85,'BY-Demands'!$I$5:$I$14,0),FALSE)*HLOOKUP(REG_TRA_DEMANDS!$F85,[1]DEMANDS!$H$2:$CL$25,MATCH($E85,[1]DEMANDS!$F$2:$F$25,0),FALSE)/HLOOKUP(2018,[1]DEMANDS!$H$2:$CL$25,MATCH($E85,[1]DEMANDS!$F$2:$F$25,0),FALSE)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AA85" s="20">
        <f>HLOOKUP(REG_TRA_DEMANDS!AA$3,'BY-Demands'!$J$5:$AK$14,MATCH($E85,'BY-Demands'!$I$5:$I$14,0),FALSE)*HLOOKUP(REG_TRA_DEMANDS!$F85,[1]DEMANDS!$H$2:$CL$25,MATCH($E85,[1]DEMANDS!$F$2:$F$25,0),FALSE)/HLOOKUP(2018,[1]DEMANDS!$H$2:$CL$25,MATCH($E85,[1]DEMANDS!$F$2:$F$25,0),FALSE)</f>
        <v>9.2704554615074527E-5</v>
      </c>
      <c r="AB85" s="4">
        <f>HLOOKUP(REG_TRA_DEMANDS!AB$3,'BY-Demands'!$J$5:$AK$14,MATCH($E85,'BY-Demands'!$I$5:$I$14,0),FALSE)*HLOOKUP(REG_TRA_DEMANDS!$F85,[1]DEMANDS!$H$2:$CL$25,MATCH($E85,[1]DEMANDS!$F$2:$F$25,0),FALSE)/HLOOKUP(2018,[1]DEMANDS!$H$2:$CL$25,MATCH($E85,[1]DEMANDS!$F$2:$F$25,0),FALSE)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AC85" s="4">
        <f>HLOOKUP(REG_TRA_DEMANDS!AC$3,'BY-Demands'!$J$5:$AK$14,MATCH($E85,'BY-Demands'!$I$5:$I$14,0),FALSE)*HLOOKUP(REG_TRA_DEMANDS!$F85,[1]DEMANDS!$H$2:$CL$25,MATCH($E85,[1]DEMANDS!$F$2:$F$25,0),FALSE)/HLOOKUP(2018,[1]DEMANDS!$H$2:$CL$25,MATCH($E85,[1]DEMANDS!$F$2:$F$25,0),FALSE)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AD85" s="4">
        <f>HLOOKUP(REG_TRA_DEMANDS!AD$3,'BY-Demands'!$J$5:$AK$14,MATCH($E85,'BY-Demands'!$I$5:$I$14,0),FALSE)*HLOOKUP(REG_TRA_DEMANDS!$F85,[1]DEMANDS!$H$2:$CL$25,MATCH($E85,[1]DEMANDS!$F$2:$F$25,0),FALSE)/HLOOKUP(2018,[1]DEMANDS!$H$2:$CL$25,MATCH($E85,[1]DEMANDS!$F$2:$F$25,0),FALSE)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AE85" s="4">
        <f>HLOOKUP(REG_TRA_DEMANDS!AE$3,'BY-Demands'!$J$5:$AK$14,MATCH($E85,'BY-Demands'!$I$5:$I$14,0),FALSE)*HLOOKUP(REG_TRA_DEMANDS!$F85,[1]DEMANDS!$H$2:$CL$25,MATCH($E85,[1]DEMANDS!$F$2:$F$25,0),FALSE)/HLOOKUP(2018,[1]DEMANDS!$H$2:$CL$25,MATCH($E85,[1]DEMANDS!$F$2:$F$25,0),FALSE)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  <c r="AF85" s="4">
        <f>HLOOKUP(REG_TRA_DEMANDS!AF$3,'BY-Demands'!$J$5:$AK$14,MATCH($E85,'BY-Demands'!$I$5:$I$14,0),FALSE)*HLOOKUP(REG_TRA_DEMANDS!$F85,[1]DEMANDS!$H$2:$CL$25,MATCH($E85,[1]DEMANDS!$F$2:$F$25,0),FALSE)/HLOOKUP(2018,[1]DEMANDS!$H$2:$CL$25,MATCH($E85,[1]DEMANDS!$F$2:$F$25,0),FALSE)</f>
        <v>0</v>
      </c>
    </row>
    <row r="86" spans="4:32" x14ac:dyDescent="0.2">
      <c r="D86" s="4" t="s">
        <v>85</v>
      </c>
      <c r="E86" s="4" t="str">
        <f>[1]DEMANDS!$F$24</f>
        <v>TAVIDOM</v>
      </c>
      <c r="F86" s="4">
        <v>2045</v>
      </c>
      <c r="G86" s="4">
        <f>HLOOKUP(REG_TRA_DEMANDS!G$3,'BY-Demands'!$J$5:$AK$14,MATCH($E86,'BY-Demands'!$I$5:$I$14,0),FALSE)*HLOOKUP(REG_TRA_DEMANDS!$F86,[1]DEMANDS!$H$2:$CL$25,MATCH($E86,[1]DEMANDS!$F$2:$F$25,0),FALSE)/HLOOKUP(2018,[1]DEMANDS!$H$2:$CL$25,MATCH($E86,[1]DEMANDS!$F$2:$F$25,0),FALSE)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H86" s="15">
        <f>HLOOKUP(REG_TRA_DEMANDS!H$3,'BY-Demands'!$J$5:$AK$14,MATCH($E86,'BY-Demands'!$I$5:$I$14,0),FALSE)*HLOOKUP(REG_TRA_DEMANDS!$F86,[1]DEMANDS!$H$2:$CL$25,MATCH($E86,[1]DEMANDS!$F$2:$F$25,0),FALSE)/HLOOKUP(2018,[1]DEMANDS!$H$2:$CL$25,MATCH($E86,[1]DEMANDS!$F$2:$F$25,0),FALSE)</f>
        <v>0.13395677260860595</v>
      </c>
      <c r="I86" s="4">
        <f>HLOOKUP(REG_TRA_DEMANDS!I$3,'BY-Demands'!$J$5:$AK$14,MATCH($E86,'BY-Demands'!$I$5:$I$14,0),FALSE)*HLOOKUP(REG_TRA_DEMANDS!$F86,[1]DEMANDS!$H$2:$CL$25,MATCH($E86,[1]DEMANDS!$F$2:$F$25,0),FALSE)/HLOOKUP(2018,[1]DEMANDS!$H$2:$CL$25,MATCH($E86,[1]DEMANDS!$F$2:$F$25,0),FALSE)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J86" s="4">
        <f>HLOOKUP(REG_TRA_DEMANDS!J$3,'BY-Demands'!$J$5:$AK$14,MATCH($E86,'BY-Demands'!$I$5:$I$14,0),FALSE)*HLOOKUP(REG_TRA_DEMANDS!$F86,[1]DEMANDS!$H$2:$CL$25,MATCH($E86,[1]DEMANDS!$F$2:$F$25,0),FALSE)/HLOOKUP(2018,[1]DEMANDS!$H$2:$CL$25,MATCH($E86,[1]DEMANDS!$F$2:$F$25,0),FALSE)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K86" s="4">
        <f>HLOOKUP(REG_TRA_DEMANDS!K$3,'BY-Demands'!$J$5:$AK$14,MATCH($E86,'BY-Demands'!$I$5:$I$14,0),FALSE)*HLOOKUP(REG_TRA_DEMANDS!$F86,[1]DEMANDS!$H$2:$CL$25,MATCH($E86,[1]DEMANDS!$F$2:$F$25,0),FALSE)/HLOOKUP(2018,[1]DEMANDS!$H$2:$CL$25,MATCH($E86,[1]DEMANDS!$F$2:$F$25,0),FALSE)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L86" s="4">
        <f>HLOOKUP(REG_TRA_DEMANDS!L$3,'BY-Demands'!$J$5:$AK$14,MATCH($E86,'BY-Demands'!$I$5:$I$14,0),FALSE)*HLOOKUP(REG_TRA_DEMANDS!$F86,[1]DEMANDS!$H$2:$CL$25,MATCH($E86,[1]DEMANDS!$F$2:$F$25,0),FALSE)/HLOOKUP(2018,[1]DEMANDS!$H$2:$CL$25,MATCH($E86,[1]DEMANDS!$F$2:$F$25,0),FALSE)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M86" s="4">
        <f>HLOOKUP(REG_TRA_DEMANDS!M$3,'BY-Demands'!$J$5:$AK$14,MATCH($E86,'BY-Demands'!$I$5:$I$14,0),FALSE)*HLOOKUP(REG_TRA_DEMANDS!$F86,[1]DEMANDS!$H$2:$CL$25,MATCH($E86,[1]DEMANDS!$F$2:$F$25,0),FALSE)/HLOOKUP(2018,[1]DEMANDS!$H$2:$CL$25,MATCH($E86,[1]DEMANDS!$F$2:$F$25,0),FALSE)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N86" s="4">
        <f>HLOOKUP(REG_TRA_DEMANDS!N$3,'BY-Demands'!$J$5:$AK$14,MATCH($E86,'BY-Demands'!$I$5:$I$14,0),FALSE)*HLOOKUP(REG_TRA_DEMANDS!$F86,[1]DEMANDS!$H$2:$CL$25,MATCH($E86,[1]DEMANDS!$F$2:$F$25,0),FALSE)/HLOOKUP(2018,[1]DEMANDS!$H$2:$CL$25,MATCH($E86,[1]DEMANDS!$F$2:$F$25,0),FALSE)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O86" s="4">
        <f>HLOOKUP(REG_TRA_DEMANDS!O$3,'BY-Demands'!$J$5:$AK$14,MATCH($E86,'BY-Demands'!$I$5:$I$14,0),FALSE)*HLOOKUP(REG_TRA_DEMANDS!$F86,[1]DEMANDS!$H$2:$CL$25,MATCH($E86,[1]DEMANDS!$F$2:$F$25,0),FALSE)/HLOOKUP(2018,[1]DEMANDS!$H$2:$CL$25,MATCH($E86,[1]DEMANDS!$F$2:$F$25,0),FALSE)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P86" s="4">
        <f>HLOOKUP(REG_TRA_DEMANDS!P$3,'BY-Demands'!$J$5:$AK$14,MATCH($E86,'BY-Demands'!$I$5:$I$14,0),FALSE)*HLOOKUP(REG_TRA_DEMANDS!$F86,[1]DEMANDS!$H$2:$CL$25,MATCH($E86,[1]DEMANDS!$F$2:$F$25,0),FALSE)/HLOOKUP(2018,[1]DEMANDS!$H$2:$CL$25,MATCH($E86,[1]DEMANDS!$F$2:$F$25,0),FALSE)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Q86" s="4">
        <f>HLOOKUP(REG_TRA_DEMANDS!Q$3,'BY-Demands'!$J$5:$AK$14,MATCH($E86,'BY-Demands'!$I$5:$I$14,0),FALSE)*HLOOKUP(REG_TRA_DEMANDS!$F86,[1]DEMANDS!$H$2:$CL$25,MATCH($E86,[1]DEMANDS!$F$2:$F$25,0),FALSE)/HLOOKUP(2018,[1]DEMANDS!$H$2:$CL$25,MATCH($E86,[1]DEMANDS!$F$2:$F$25,0),FALSE)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R86" s="4">
        <f>HLOOKUP(REG_TRA_DEMANDS!R$3,'BY-Demands'!$J$5:$AK$14,MATCH($E86,'BY-Demands'!$I$5:$I$14,0),FALSE)*HLOOKUP(REG_TRA_DEMANDS!$F86,[1]DEMANDS!$H$2:$CL$25,MATCH($E86,[1]DEMANDS!$F$2:$F$25,0),FALSE)/HLOOKUP(2018,[1]DEMANDS!$H$2:$CL$25,MATCH($E86,[1]DEMANDS!$F$2:$F$25,0),FALSE)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S86" s="15">
        <f>HLOOKUP(REG_TRA_DEMANDS!S$3,'BY-Demands'!$J$5:$AK$14,MATCH($E86,'BY-Demands'!$I$5:$I$14,0),FALSE)*HLOOKUP(REG_TRA_DEMANDS!$F86,[1]DEMANDS!$H$2:$CL$25,MATCH($E86,[1]DEMANDS!$F$2:$F$25,0),FALSE)/HLOOKUP(2018,[1]DEMANDS!$H$2:$CL$25,MATCH($E86,[1]DEMANDS!$F$2:$F$25,0),FALSE)</f>
        <v>4.6779068407982807E-2</v>
      </c>
      <c r="T86" s="15">
        <f>HLOOKUP(REG_TRA_DEMANDS!T$3,'BY-Demands'!$J$5:$AK$14,MATCH($E86,'BY-Demands'!$I$5:$I$14,0),FALSE)*HLOOKUP(REG_TRA_DEMANDS!$F86,[1]DEMANDS!$H$2:$CL$25,MATCH($E86,[1]DEMANDS!$F$2:$F$25,0),FALSE)/HLOOKUP(2018,[1]DEMANDS!$H$2:$CL$25,MATCH($E86,[1]DEMANDS!$F$2:$F$25,0),FALSE)</f>
        <v>4.6352277307537207E-4</v>
      </c>
      <c r="U86" s="15">
        <f>HLOOKUP(REG_TRA_DEMANDS!U$3,'BY-Demands'!$J$5:$AK$14,MATCH($E86,'BY-Demands'!$I$5:$I$14,0),FALSE)*HLOOKUP(REG_TRA_DEMANDS!$F86,[1]DEMANDS!$H$2:$CL$25,MATCH($E86,[1]DEMANDS!$F$2:$F$25,0),FALSE)/HLOOKUP(2018,[1]DEMANDS!$H$2:$CL$25,MATCH($E86,[1]DEMANDS!$F$2:$F$25,0),FALSE)</f>
        <v>4.6529102661710439E-2</v>
      </c>
      <c r="V86" s="4">
        <f>HLOOKUP(REG_TRA_DEMANDS!V$3,'BY-Demands'!$J$5:$AK$14,MATCH($E86,'BY-Demands'!$I$5:$I$14,0),FALSE)*HLOOKUP(REG_TRA_DEMANDS!$F86,[1]DEMANDS!$H$2:$CL$25,MATCH($E86,[1]DEMANDS!$F$2:$F$25,0),FALSE)/HLOOKUP(2018,[1]DEMANDS!$H$2:$CL$25,MATCH($E86,[1]DEMANDS!$F$2:$F$25,0),FALSE)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W86" s="4">
        <f>HLOOKUP(REG_TRA_DEMANDS!W$3,'BY-Demands'!$J$5:$AK$14,MATCH($E86,'BY-Demands'!$I$5:$I$14,0),FALSE)*HLOOKUP(REG_TRA_DEMANDS!$F86,[1]DEMANDS!$H$2:$CL$25,MATCH($E86,[1]DEMANDS!$F$2:$F$25,0),FALSE)/HLOOKUP(2018,[1]DEMANDS!$H$2:$CL$25,MATCH($E86,[1]DEMANDS!$F$2:$F$25,0),FALSE)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X86" s="4">
        <f>HLOOKUP(REG_TRA_DEMANDS!X$3,'BY-Demands'!$J$5:$AK$14,MATCH($E86,'BY-Demands'!$I$5:$I$14,0),FALSE)*HLOOKUP(REG_TRA_DEMANDS!$F86,[1]DEMANDS!$H$2:$CL$25,MATCH($E86,[1]DEMANDS!$F$2:$F$25,0),FALSE)/HLOOKUP(2018,[1]DEMANDS!$H$2:$CL$25,MATCH($E86,[1]DEMANDS!$F$2:$F$25,0),FALSE)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Y86" s="4">
        <f>HLOOKUP(REG_TRA_DEMANDS!Y$3,'BY-Demands'!$J$5:$AK$14,MATCH($E86,'BY-Demands'!$I$5:$I$14,0),FALSE)*HLOOKUP(REG_TRA_DEMANDS!$F86,[1]DEMANDS!$H$2:$CL$25,MATCH($E86,[1]DEMANDS!$F$2:$F$25,0),FALSE)/HLOOKUP(2018,[1]DEMANDS!$H$2:$CL$25,MATCH($E86,[1]DEMANDS!$F$2:$F$25,0),FALSE)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Z86" s="4">
        <f>HLOOKUP(REG_TRA_DEMANDS!Z$3,'BY-Demands'!$J$5:$AK$14,MATCH($E86,'BY-Demands'!$I$5:$I$14,0),FALSE)*HLOOKUP(REG_TRA_DEMANDS!$F86,[1]DEMANDS!$H$2:$CL$25,MATCH($E86,[1]DEMANDS!$F$2:$F$25,0),FALSE)/HLOOKUP(2018,[1]DEMANDS!$H$2:$CL$25,MATCH($E86,[1]DEMANDS!$F$2:$F$25,0),FALSE)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AA86" s="20">
        <f>HLOOKUP(REG_TRA_DEMANDS!AA$3,'BY-Demands'!$J$5:$AK$14,MATCH($E86,'BY-Demands'!$I$5:$I$14,0),FALSE)*HLOOKUP(REG_TRA_DEMANDS!$F86,[1]DEMANDS!$H$2:$CL$25,MATCH($E86,[1]DEMANDS!$F$2:$F$25,0),FALSE)/HLOOKUP(2018,[1]DEMANDS!$H$2:$CL$25,MATCH($E86,[1]DEMANDS!$F$2:$F$25,0),FALSE)</f>
        <v>9.2704554615074527E-5</v>
      </c>
      <c r="AB86" s="4">
        <f>HLOOKUP(REG_TRA_DEMANDS!AB$3,'BY-Demands'!$J$5:$AK$14,MATCH($E86,'BY-Demands'!$I$5:$I$14,0),FALSE)*HLOOKUP(REG_TRA_DEMANDS!$F86,[1]DEMANDS!$H$2:$CL$25,MATCH($E86,[1]DEMANDS!$F$2:$F$25,0),FALSE)/HLOOKUP(2018,[1]DEMANDS!$H$2:$CL$25,MATCH($E86,[1]DEMANDS!$F$2:$F$25,0),FALSE)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AC86" s="4">
        <f>HLOOKUP(REG_TRA_DEMANDS!AC$3,'BY-Demands'!$J$5:$AK$14,MATCH($E86,'BY-Demands'!$I$5:$I$14,0),FALSE)*HLOOKUP(REG_TRA_DEMANDS!$F86,[1]DEMANDS!$H$2:$CL$25,MATCH($E86,[1]DEMANDS!$F$2:$F$25,0),FALSE)/HLOOKUP(2018,[1]DEMANDS!$H$2:$CL$25,MATCH($E86,[1]DEMANDS!$F$2:$F$25,0),FALSE)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AD86" s="4">
        <f>HLOOKUP(REG_TRA_DEMANDS!AD$3,'BY-Demands'!$J$5:$AK$14,MATCH($E86,'BY-Demands'!$I$5:$I$14,0),FALSE)*HLOOKUP(REG_TRA_DEMANDS!$F86,[1]DEMANDS!$H$2:$CL$25,MATCH($E86,[1]DEMANDS!$F$2:$F$25,0),FALSE)/HLOOKUP(2018,[1]DEMANDS!$H$2:$CL$25,MATCH($E86,[1]DEMANDS!$F$2:$F$25,0),FALSE)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AE86" s="4">
        <f>HLOOKUP(REG_TRA_DEMANDS!AE$3,'BY-Demands'!$J$5:$AK$14,MATCH($E86,'BY-Demands'!$I$5:$I$14,0),FALSE)*HLOOKUP(REG_TRA_DEMANDS!$F86,[1]DEMANDS!$H$2:$CL$25,MATCH($E86,[1]DEMANDS!$F$2:$F$25,0),FALSE)/HLOOKUP(2018,[1]DEMANDS!$H$2:$CL$25,MATCH($E86,[1]DEMANDS!$F$2:$F$25,0),FALSE)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  <c r="AF86" s="4">
        <f>HLOOKUP(REG_TRA_DEMANDS!AF$3,'BY-Demands'!$J$5:$AK$14,MATCH($E86,'BY-Demands'!$I$5:$I$14,0),FALSE)*HLOOKUP(REG_TRA_DEMANDS!$F86,[1]DEMANDS!$H$2:$CL$25,MATCH($E86,[1]DEMANDS!$F$2:$F$25,0),FALSE)/HLOOKUP(2018,[1]DEMANDS!$H$2:$CL$25,MATCH($E86,[1]DEMANDS!$F$2:$F$25,0),FALSE)</f>
        <v>0</v>
      </c>
    </row>
    <row r="87" spans="4:32" x14ac:dyDescent="0.2">
      <c r="D87" s="4" t="s">
        <v>85</v>
      </c>
      <c r="E87" s="4" t="str">
        <f>[1]DEMANDS!$F$24</f>
        <v>TAVIDOM</v>
      </c>
      <c r="F87" s="4">
        <v>2050</v>
      </c>
      <c r="G87" s="4">
        <f>HLOOKUP(REG_TRA_DEMANDS!G$3,'BY-Demands'!$J$5:$AK$14,MATCH($E87,'BY-Demands'!$I$5:$I$14,0),FALSE)*HLOOKUP(REG_TRA_DEMANDS!$F87,[1]DEMANDS!$H$2:$CL$25,MATCH($E87,[1]DEMANDS!$F$2:$F$25,0),FALSE)/HLOOKUP(2018,[1]DEMANDS!$H$2:$CL$25,MATCH($E87,[1]DEMANDS!$F$2:$F$25,0),FALSE)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H87" s="15">
        <f>HLOOKUP(REG_TRA_DEMANDS!H$3,'BY-Demands'!$J$5:$AK$14,MATCH($E87,'BY-Demands'!$I$5:$I$14,0),FALSE)*HLOOKUP(REG_TRA_DEMANDS!$F87,[1]DEMANDS!$H$2:$CL$25,MATCH($E87,[1]DEMANDS!$F$2:$F$25,0),FALSE)/HLOOKUP(2018,[1]DEMANDS!$H$2:$CL$25,MATCH($E87,[1]DEMANDS!$F$2:$F$25,0),FALSE)</f>
        <v>0.13395677260860595</v>
      </c>
      <c r="I87" s="4">
        <f>HLOOKUP(REG_TRA_DEMANDS!I$3,'BY-Demands'!$J$5:$AK$14,MATCH($E87,'BY-Demands'!$I$5:$I$14,0),FALSE)*HLOOKUP(REG_TRA_DEMANDS!$F87,[1]DEMANDS!$H$2:$CL$25,MATCH($E87,[1]DEMANDS!$F$2:$F$25,0),FALSE)/HLOOKUP(2018,[1]DEMANDS!$H$2:$CL$25,MATCH($E87,[1]DEMANDS!$F$2:$F$25,0),FALSE)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J87" s="4">
        <f>HLOOKUP(REG_TRA_DEMANDS!J$3,'BY-Demands'!$J$5:$AK$14,MATCH($E87,'BY-Demands'!$I$5:$I$14,0),FALSE)*HLOOKUP(REG_TRA_DEMANDS!$F87,[1]DEMANDS!$H$2:$CL$25,MATCH($E87,[1]DEMANDS!$F$2:$F$25,0),FALSE)/HLOOKUP(2018,[1]DEMANDS!$H$2:$CL$25,MATCH($E87,[1]DEMANDS!$F$2:$F$25,0),FALSE)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K87" s="4">
        <f>HLOOKUP(REG_TRA_DEMANDS!K$3,'BY-Demands'!$J$5:$AK$14,MATCH($E87,'BY-Demands'!$I$5:$I$14,0),FALSE)*HLOOKUP(REG_TRA_DEMANDS!$F87,[1]DEMANDS!$H$2:$CL$25,MATCH($E87,[1]DEMANDS!$F$2:$F$25,0),FALSE)/HLOOKUP(2018,[1]DEMANDS!$H$2:$CL$25,MATCH($E87,[1]DEMANDS!$F$2:$F$25,0),FALSE)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L87" s="4">
        <f>HLOOKUP(REG_TRA_DEMANDS!L$3,'BY-Demands'!$J$5:$AK$14,MATCH($E87,'BY-Demands'!$I$5:$I$14,0),FALSE)*HLOOKUP(REG_TRA_DEMANDS!$F87,[1]DEMANDS!$H$2:$CL$25,MATCH($E87,[1]DEMANDS!$F$2:$F$25,0),FALSE)/HLOOKUP(2018,[1]DEMANDS!$H$2:$CL$25,MATCH($E87,[1]DEMANDS!$F$2:$F$25,0),FALSE)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M87" s="4">
        <f>HLOOKUP(REG_TRA_DEMANDS!M$3,'BY-Demands'!$J$5:$AK$14,MATCH($E87,'BY-Demands'!$I$5:$I$14,0),FALSE)*HLOOKUP(REG_TRA_DEMANDS!$F87,[1]DEMANDS!$H$2:$CL$25,MATCH($E87,[1]DEMANDS!$F$2:$F$25,0),FALSE)/HLOOKUP(2018,[1]DEMANDS!$H$2:$CL$25,MATCH($E87,[1]DEMANDS!$F$2:$F$25,0),FALSE)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N87" s="4">
        <f>HLOOKUP(REG_TRA_DEMANDS!N$3,'BY-Demands'!$J$5:$AK$14,MATCH($E87,'BY-Demands'!$I$5:$I$14,0),FALSE)*HLOOKUP(REG_TRA_DEMANDS!$F87,[1]DEMANDS!$H$2:$CL$25,MATCH($E87,[1]DEMANDS!$F$2:$F$25,0),FALSE)/HLOOKUP(2018,[1]DEMANDS!$H$2:$CL$25,MATCH($E87,[1]DEMANDS!$F$2:$F$25,0),FALSE)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O87" s="4">
        <f>HLOOKUP(REG_TRA_DEMANDS!O$3,'BY-Demands'!$J$5:$AK$14,MATCH($E87,'BY-Demands'!$I$5:$I$14,0),FALSE)*HLOOKUP(REG_TRA_DEMANDS!$F87,[1]DEMANDS!$H$2:$CL$25,MATCH($E87,[1]DEMANDS!$F$2:$F$25,0),FALSE)/HLOOKUP(2018,[1]DEMANDS!$H$2:$CL$25,MATCH($E87,[1]DEMANDS!$F$2:$F$25,0),FALSE)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P87" s="4">
        <f>HLOOKUP(REG_TRA_DEMANDS!P$3,'BY-Demands'!$J$5:$AK$14,MATCH($E87,'BY-Demands'!$I$5:$I$14,0),FALSE)*HLOOKUP(REG_TRA_DEMANDS!$F87,[1]DEMANDS!$H$2:$CL$25,MATCH($E87,[1]DEMANDS!$F$2:$F$25,0),FALSE)/HLOOKUP(2018,[1]DEMANDS!$H$2:$CL$25,MATCH($E87,[1]DEMANDS!$F$2:$F$25,0),FALSE)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Q87" s="4">
        <f>HLOOKUP(REG_TRA_DEMANDS!Q$3,'BY-Demands'!$J$5:$AK$14,MATCH($E87,'BY-Demands'!$I$5:$I$14,0),FALSE)*HLOOKUP(REG_TRA_DEMANDS!$F87,[1]DEMANDS!$H$2:$CL$25,MATCH($E87,[1]DEMANDS!$F$2:$F$25,0),FALSE)/HLOOKUP(2018,[1]DEMANDS!$H$2:$CL$25,MATCH($E87,[1]DEMANDS!$F$2:$F$25,0),FALSE)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R87" s="4">
        <f>HLOOKUP(REG_TRA_DEMANDS!R$3,'BY-Demands'!$J$5:$AK$14,MATCH($E87,'BY-Demands'!$I$5:$I$14,0),FALSE)*HLOOKUP(REG_TRA_DEMANDS!$F87,[1]DEMANDS!$H$2:$CL$25,MATCH($E87,[1]DEMANDS!$F$2:$F$25,0),FALSE)/HLOOKUP(2018,[1]DEMANDS!$H$2:$CL$25,MATCH($E87,[1]DEMANDS!$F$2:$F$25,0),FALSE)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S87" s="15">
        <f>HLOOKUP(REG_TRA_DEMANDS!S$3,'BY-Demands'!$J$5:$AK$14,MATCH($E87,'BY-Demands'!$I$5:$I$14,0),FALSE)*HLOOKUP(REG_TRA_DEMANDS!$F87,[1]DEMANDS!$H$2:$CL$25,MATCH($E87,[1]DEMANDS!$F$2:$F$25,0),FALSE)/HLOOKUP(2018,[1]DEMANDS!$H$2:$CL$25,MATCH($E87,[1]DEMANDS!$F$2:$F$25,0),FALSE)</f>
        <v>4.6779068407982807E-2</v>
      </c>
      <c r="T87" s="15">
        <f>HLOOKUP(REG_TRA_DEMANDS!T$3,'BY-Demands'!$J$5:$AK$14,MATCH($E87,'BY-Demands'!$I$5:$I$14,0),FALSE)*HLOOKUP(REG_TRA_DEMANDS!$F87,[1]DEMANDS!$H$2:$CL$25,MATCH($E87,[1]DEMANDS!$F$2:$F$25,0),FALSE)/HLOOKUP(2018,[1]DEMANDS!$H$2:$CL$25,MATCH($E87,[1]DEMANDS!$F$2:$F$25,0),FALSE)</f>
        <v>4.6352277307537207E-4</v>
      </c>
      <c r="U87" s="15">
        <f>HLOOKUP(REG_TRA_DEMANDS!U$3,'BY-Demands'!$J$5:$AK$14,MATCH($E87,'BY-Demands'!$I$5:$I$14,0),FALSE)*HLOOKUP(REG_TRA_DEMANDS!$F87,[1]DEMANDS!$H$2:$CL$25,MATCH($E87,[1]DEMANDS!$F$2:$F$25,0),FALSE)/HLOOKUP(2018,[1]DEMANDS!$H$2:$CL$25,MATCH($E87,[1]DEMANDS!$F$2:$F$25,0),FALSE)</f>
        <v>4.6529102661710439E-2</v>
      </c>
      <c r="V87" s="4">
        <f>HLOOKUP(REG_TRA_DEMANDS!V$3,'BY-Demands'!$J$5:$AK$14,MATCH($E87,'BY-Demands'!$I$5:$I$14,0),FALSE)*HLOOKUP(REG_TRA_DEMANDS!$F87,[1]DEMANDS!$H$2:$CL$25,MATCH($E87,[1]DEMANDS!$F$2:$F$25,0),FALSE)/HLOOKUP(2018,[1]DEMANDS!$H$2:$CL$25,MATCH($E87,[1]DEMANDS!$F$2:$F$25,0),FALSE)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W87" s="4">
        <f>HLOOKUP(REG_TRA_DEMANDS!W$3,'BY-Demands'!$J$5:$AK$14,MATCH($E87,'BY-Demands'!$I$5:$I$14,0),FALSE)*HLOOKUP(REG_TRA_DEMANDS!$F87,[1]DEMANDS!$H$2:$CL$25,MATCH($E87,[1]DEMANDS!$F$2:$F$25,0),FALSE)/HLOOKUP(2018,[1]DEMANDS!$H$2:$CL$25,MATCH($E87,[1]DEMANDS!$F$2:$F$25,0),FALSE)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X87" s="4">
        <f>HLOOKUP(REG_TRA_DEMANDS!X$3,'BY-Demands'!$J$5:$AK$14,MATCH($E87,'BY-Demands'!$I$5:$I$14,0),FALSE)*HLOOKUP(REG_TRA_DEMANDS!$F87,[1]DEMANDS!$H$2:$CL$25,MATCH($E87,[1]DEMANDS!$F$2:$F$25,0),FALSE)/HLOOKUP(2018,[1]DEMANDS!$H$2:$CL$25,MATCH($E87,[1]DEMANDS!$F$2:$F$25,0),FALSE)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Y87" s="4">
        <f>HLOOKUP(REG_TRA_DEMANDS!Y$3,'BY-Demands'!$J$5:$AK$14,MATCH($E87,'BY-Demands'!$I$5:$I$14,0),FALSE)*HLOOKUP(REG_TRA_DEMANDS!$F87,[1]DEMANDS!$H$2:$CL$25,MATCH($E87,[1]DEMANDS!$F$2:$F$25,0),FALSE)/HLOOKUP(2018,[1]DEMANDS!$H$2:$CL$25,MATCH($E87,[1]DEMANDS!$F$2:$F$25,0),FALSE)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Z87" s="4">
        <f>HLOOKUP(REG_TRA_DEMANDS!Z$3,'BY-Demands'!$J$5:$AK$14,MATCH($E87,'BY-Demands'!$I$5:$I$14,0),FALSE)*HLOOKUP(REG_TRA_DEMANDS!$F87,[1]DEMANDS!$H$2:$CL$25,MATCH($E87,[1]DEMANDS!$F$2:$F$25,0),FALSE)/HLOOKUP(2018,[1]DEMANDS!$H$2:$CL$25,MATCH($E87,[1]DEMANDS!$F$2:$F$25,0),FALSE)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AA87" s="20">
        <f>HLOOKUP(REG_TRA_DEMANDS!AA$3,'BY-Demands'!$J$5:$AK$14,MATCH($E87,'BY-Demands'!$I$5:$I$14,0),FALSE)*HLOOKUP(REG_TRA_DEMANDS!$F87,[1]DEMANDS!$H$2:$CL$25,MATCH($E87,[1]DEMANDS!$F$2:$F$25,0),FALSE)/HLOOKUP(2018,[1]DEMANDS!$H$2:$CL$25,MATCH($E87,[1]DEMANDS!$F$2:$F$25,0),FALSE)</f>
        <v>9.2704554615074527E-5</v>
      </c>
      <c r="AB87" s="4">
        <f>HLOOKUP(REG_TRA_DEMANDS!AB$3,'BY-Demands'!$J$5:$AK$14,MATCH($E87,'BY-Demands'!$I$5:$I$14,0),FALSE)*HLOOKUP(REG_TRA_DEMANDS!$F87,[1]DEMANDS!$H$2:$CL$25,MATCH($E87,[1]DEMANDS!$F$2:$F$25,0),FALSE)/HLOOKUP(2018,[1]DEMANDS!$H$2:$CL$25,MATCH($E87,[1]DEMANDS!$F$2:$F$25,0),FALSE)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AC87" s="4">
        <f>HLOOKUP(REG_TRA_DEMANDS!AC$3,'BY-Demands'!$J$5:$AK$14,MATCH($E87,'BY-Demands'!$I$5:$I$14,0),FALSE)*HLOOKUP(REG_TRA_DEMANDS!$F87,[1]DEMANDS!$H$2:$CL$25,MATCH($E87,[1]DEMANDS!$F$2:$F$25,0),FALSE)/HLOOKUP(2018,[1]DEMANDS!$H$2:$CL$25,MATCH($E87,[1]DEMANDS!$F$2:$F$25,0),FALSE)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AD87" s="4">
        <f>HLOOKUP(REG_TRA_DEMANDS!AD$3,'BY-Demands'!$J$5:$AK$14,MATCH($E87,'BY-Demands'!$I$5:$I$14,0),FALSE)*HLOOKUP(REG_TRA_DEMANDS!$F87,[1]DEMANDS!$H$2:$CL$25,MATCH($E87,[1]DEMANDS!$F$2:$F$25,0),FALSE)/HLOOKUP(2018,[1]DEMANDS!$H$2:$CL$25,MATCH($E87,[1]DEMANDS!$F$2:$F$25,0),FALSE)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AE87" s="4">
        <f>HLOOKUP(REG_TRA_DEMANDS!AE$3,'BY-Demands'!$J$5:$AK$14,MATCH($E87,'BY-Demands'!$I$5:$I$14,0),FALSE)*HLOOKUP(REG_TRA_DEMANDS!$F87,[1]DEMANDS!$H$2:$CL$25,MATCH($E87,[1]DEMANDS!$F$2:$F$25,0),FALSE)/HLOOKUP(2018,[1]DEMANDS!$H$2:$CL$25,MATCH($E87,[1]DEMANDS!$F$2:$F$25,0),FALSE)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  <c r="AF87" s="4">
        <f>HLOOKUP(REG_TRA_DEMANDS!AF$3,'BY-Demands'!$J$5:$AK$14,MATCH($E87,'BY-Demands'!$I$5:$I$14,0),FALSE)*HLOOKUP(REG_TRA_DEMANDS!$F87,[1]DEMANDS!$H$2:$CL$25,MATCH($E87,[1]DEMANDS!$F$2:$F$25,0),FALSE)/HLOOKUP(2018,[1]DEMANDS!$H$2:$CL$25,MATCH($E87,[1]DEMANDS!$F$2:$F$25,0),FALSE)</f>
        <v>0</v>
      </c>
    </row>
    <row r="88" spans="4:32" x14ac:dyDescent="0.2">
      <c r="D88" s="4" t="s">
        <v>85</v>
      </c>
      <c r="E88" s="4" t="str">
        <f>[1]DEMANDS!$F$24</f>
        <v>TAVIDOM</v>
      </c>
      <c r="F88" s="4">
        <v>2055</v>
      </c>
      <c r="G88" s="4">
        <f>HLOOKUP(REG_TRA_DEMANDS!G$3,'BY-Demands'!$J$5:$AK$14,MATCH($E88,'BY-Demands'!$I$5:$I$14,0),FALSE)*HLOOKUP(REG_TRA_DEMANDS!$F88,[1]DEMANDS!$H$2:$CL$25,MATCH($E88,[1]DEMANDS!$F$2:$F$25,0),FALSE)/HLOOKUP(2018,[1]DEMANDS!$H$2:$CL$25,MATCH($E88,[1]DEMANDS!$F$2:$F$25,0),FALSE)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H88" s="15">
        <f>HLOOKUP(REG_TRA_DEMANDS!H$3,'BY-Demands'!$J$5:$AK$14,MATCH($E88,'BY-Demands'!$I$5:$I$14,0),FALSE)*HLOOKUP(REG_TRA_DEMANDS!$F88,[1]DEMANDS!$H$2:$CL$25,MATCH($E88,[1]DEMANDS!$F$2:$F$25,0),FALSE)/HLOOKUP(2018,[1]DEMANDS!$H$2:$CL$25,MATCH($E88,[1]DEMANDS!$F$2:$F$25,0),FALSE)</f>
        <v>0.13395677260860595</v>
      </c>
      <c r="I88" s="4">
        <f>HLOOKUP(REG_TRA_DEMANDS!I$3,'BY-Demands'!$J$5:$AK$14,MATCH($E88,'BY-Demands'!$I$5:$I$14,0),FALSE)*HLOOKUP(REG_TRA_DEMANDS!$F88,[1]DEMANDS!$H$2:$CL$25,MATCH($E88,[1]DEMANDS!$F$2:$F$25,0),FALSE)/HLOOKUP(2018,[1]DEMANDS!$H$2:$CL$25,MATCH($E88,[1]DEMANDS!$F$2:$F$25,0),FALSE)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J88" s="4">
        <f>HLOOKUP(REG_TRA_DEMANDS!J$3,'BY-Demands'!$J$5:$AK$14,MATCH($E88,'BY-Demands'!$I$5:$I$14,0),FALSE)*HLOOKUP(REG_TRA_DEMANDS!$F88,[1]DEMANDS!$H$2:$CL$25,MATCH($E88,[1]DEMANDS!$F$2:$F$25,0),FALSE)/HLOOKUP(2018,[1]DEMANDS!$H$2:$CL$25,MATCH($E88,[1]DEMANDS!$F$2:$F$25,0),FALSE)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K88" s="4">
        <f>HLOOKUP(REG_TRA_DEMANDS!K$3,'BY-Demands'!$J$5:$AK$14,MATCH($E88,'BY-Demands'!$I$5:$I$14,0),FALSE)*HLOOKUP(REG_TRA_DEMANDS!$F88,[1]DEMANDS!$H$2:$CL$25,MATCH($E88,[1]DEMANDS!$F$2:$F$25,0),FALSE)/HLOOKUP(2018,[1]DEMANDS!$H$2:$CL$25,MATCH($E88,[1]DEMANDS!$F$2:$F$25,0),FALSE)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L88" s="4">
        <f>HLOOKUP(REG_TRA_DEMANDS!L$3,'BY-Demands'!$J$5:$AK$14,MATCH($E88,'BY-Demands'!$I$5:$I$14,0),FALSE)*HLOOKUP(REG_TRA_DEMANDS!$F88,[1]DEMANDS!$H$2:$CL$25,MATCH($E88,[1]DEMANDS!$F$2:$F$25,0),FALSE)/HLOOKUP(2018,[1]DEMANDS!$H$2:$CL$25,MATCH($E88,[1]DEMANDS!$F$2:$F$25,0),FALSE)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M88" s="4">
        <f>HLOOKUP(REG_TRA_DEMANDS!M$3,'BY-Demands'!$J$5:$AK$14,MATCH($E88,'BY-Demands'!$I$5:$I$14,0),FALSE)*HLOOKUP(REG_TRA_DEMANDS!$F88,[1]DEMANDS!$H$2:$CL$25,MATCH($E88,[1]DEMANDS!$F$2:$F$25,0),FALSE)/HLOOKUP(2018,[1]DEMANDS!$H$2:$CL$25,MATCH($E88,[1]DEMANDS!$F$2:$F$25,0),FALSE)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N88" s="4">
        <f>HLOOKUP(REG_TRA_DEMANDS!N$3,'BY-Demands'!$J$5:$AK$14,MATCH($E88,'BY-Demands'!$I$5:$I$14,0),FALSE)*HLOOKUP(REG_TRA_DEMANDS!$F88,[1]DEMANDS!$H$2:$CL$25,MATCH($E88,[1]DEMANDS!$F$2:$F$25,0),FALSE)/HLOOKUP(2018,[1]DEMANDS!$H$2:$CL$25,MATCH($E88,[1]DEMANDS!$F$2:$F$25,0),FALSE)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O88" s="4">
        <f>HLOOKUP(REG_TRA_DEMANDS!O$3,'BY-Demands'!$J$5:$AK$14,MATCH($E88,'BY-Demands'!$I$5:$I$14,0),FALSE)*HLOOKUP(REG_TRA_DEMANDS!$F88,[1]DEMANDS!$H$2:$CL$25,MATCH($E88,[1]DEMANDS!$F$2:$F$25,0),FALSE)/HLOOKUP(2018,[1]DEMANDS!$H$2:$CL$25,MATCH($E88,[1]DEMANDS!$F$2:$F$25,0),FALSE)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P88" s="4">
        <f>HLOOKUP(REG_TRA_DEMANDS!P$3,'BY-Demands'!$J$5:$AK$14,MATCH($E88,'BY-Demands'!$I$5:$I$14,0),FALSE)*HLOOKUP(REG_TRA_DEMANDS!$F88,[1]DEMANDS!$H$2:$CL$25,MATCH($E88,[1]DEMANDS!$F$2:$F$25,0),FALSE)/HLOOKUP(2018,[1]DEMANDS!$H$2:$CL$25,MATCH($E88,[1]DEMANDS!$F$2:$F$25,0),FALSE)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Q88" s="4">
        <f>HLOOKUP(REG_TRA_DEMANDS!Q$3,'BY-Demands'!$J$5:$AK$14,MATCH($E88,'BY-Demands'!$I$5:$I$14,0),FALSE)*HLOOKUP(REG_TRA_DEMANDS!$F88,[1]DEMANDS!$H$2:$CL$25,MATCH($E88,[1]DEMANDS!$F$2:$F$25,0),FALSE)/HLOOKUP(2018,[1]DEMANDS!$H$2:$CL$25,MATCH($E88,[1]DEMANDS!$F$2:$F$25,0),FALSE)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R88" s="4">
        <f>HLOOKUP(REG_TRA_DEMANDS!R$3,'BY-Demands'!$J$5:$AK$14,MATCH($E88,'BY-Demands'!$I$5:$I$14,0),FALSE)*HLOOKUP(REG_TRA_DEMANDS!$F88,[1]DEMANDS!$H$2:$CL$25,MATCH($E88,[1]DEMANDS!$F$2:$F$25,0),FALSE)/HLOOKUP(2018,[1]DEMANDS!$H$2:$CL$25,MATCH($E88,[1]DEMANDS!$F$2:$F$25,0),FALSE)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S88" s="15">
        <f>HLOOKUP(REG_TRA_DEMANDS!S$3,'BY-Demands'!$J$5:$AK$14,MATCH($E88,'BY-Demands'!$I$5:$I$14,0),FALSE)*HLOOKUP(REG_TRA_DEMANDS!$F88,[1]DEMANDS!$H$2:$CL$25,MATCH($E88,[1]DEMANDS!$F$2:$F$25,0),FALSE)/HLOOKUP(2018,[1]DEMANDS!$H$2:$CL$25,MATCH($E88,[1]DEMANDS!$F$2:$F$25,0),FALSE)</f>
        <v>4.6779068407982807E-2</v>
      </c>
      <c r="T88" s="15">
        <f>HLOOKUP(REG_TRA_DEMANDS!T$3,'BY-Demands'!$J$5:$AK$14,MATCH($E88,'BY-Demands'!$I$5:$I$14,0),FALSE)*HLOOKUP(REG_TRA_DEMANDS!$F88,[1]DEMANDS!$H$2:$CL$25,MATCH($E88,[1]DEMANDS!$F$2:$F$25,0),FALSE)/HLOOKUP(2018,[1]DEMANDS!$H$2:$CL$25,MATCH($E88,[1]DEMANDS!$F$2:$F$25,0),FALSE)</f>
        <v>4.6352277307537207E-4</v>
      </c>
      <c r="U88" s="15">
        <f>HLOOKUP(REG_TRA_DEMANDS!U$3,'BY-Demands'!$J$5:$AK$14,MATCH($E88,'BY-Demands'!$I$5:$I$14,0),FALSE)*HLOOKUP(REG_TRA_DEMANDS!$F88,[1]DEMANDS!$H$2:$CL$25,MATCH($E88,[1]DEMANDS!$F$2:$F$25,0),FALSE)/HLOOKUP(2018,[1]DEMANDS!$H$2:$CL$25,MATCH($E88,[1]DEMANDS!$F$2:$F$25,0),FALSE)</f>
        <v>4.6529102661710439E-2</v>
      </c>
      <c r="V88" s="4">
        <f>HLOOKUP(REG_TRA_DEMANDS!V$3,'BY-Demands'!$J$5:$AK$14,MATCH($E88,'BY-Demands'!$I$5:$I$14,0),FALSE)*HLOOKUP(REG_TRA_DEMANDS!$F88,[1]DEMANDS!$H$2:$CL$25,MATCH($E88,[1]DEMANDS!$F$2:$F$25,0),FALSE)/HLOOKUP(2018,[1]DEMANDS!$H$2:$CL$25,MATCH($E88,[1]DEMANDS!$F$2:$F$25,0),FALSE)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W88" s="4">
        <f>HLOOKUP(REG_TRA_DEMANDS!W$3,'BY-Demands'!$J$5:$AK$14,MATCH($E88,'BY-Demands'!$I$5:$I$14,0),FALSE)*HLOOKUP(REG_TRA_DEMANDS!$F88,[1]DEMANDS!$H$2:$CL$25,MATCH($E88,[1]DEMANDS!$F$2:$F$25,0),FALSE)/HLOOKUP(2018,[1]DEMANDS!$H$2:$CL$25,MATCH($E88,[1]DEMANDS!$F$2:$F$25,0),FALSE)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X88" s="4">
        <f>HLOOKUP(REG_TRA_DEMANDS!X$3,'BY-Demands'!$J$5:$AK$14,MATCH($E88,'BY-Demands'!$I$5:$I$14,0),FALSE)*HLOOKUP(REG_TRA_DEMANDS!$F88,[1]DEMANDS!$H$2:$CL$25,MATCH($E88,[1]DEMANDS!$F$2:$F$25,0),FALSE)/HLOOKUP(2018,[1]DEMANDS!$H$2:$CL$25,MATCH($E88,[1]DEMANDS!$F$2:$F$25,0),FALSE)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Y88" s="4">
        <f>HLOOKUP(REG_TRA_DEMANDS!Y$3,'BY-Demands'!$J$5:$AK$14,MATCH($E88,'BY-Demands'!$I$5:$I$14,0),FALSE)*HLOOKUP(REG_TRA_DEMANDS!$F88,[1]DEMANDS!$H$2:$CL$25,MATCH($E88,[1]DEMANDS!$F$2:$F$25,0),FALSE)/HLOOKUP(2018,[1]DEMANDS!$H$2:$CL$25,MATCH($E88,[1]DEMANDS!$F$2:$F$25,0),FALSE)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Z88" s="4">
        <f>HLOOKUP(REG_TRA_DEMANDS!Z$3,'BY-Demands'!$J$5:$AK$14,MATCH($E88,'BY-Demands'!$I$5:$I$14,0),FALSE)*HLOOKUP(REG_TRA_DEMANDS!$F88,[1]DEMANDS!$H$2:$CL$25,MATCH($E88,[1]DEMANDS!$F$2:$F$25,0),FALSE)/HLOOKUP(2018,[1]DEMANDS!$H$2:$CL$25,MATCH($E88,[1]DEMANDS!$F$2:$F$25,0),FALSE)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AA88" s="20">
        <f>HLOOKUP(REG_TRA_DEMANDS!AA$3,'BY-Demands'!$J$5:$AK$14,MATCH($E88,'BY-Demands'!$I$5:$I$14,0),FALSE)*HLOOKUP(REG_TRA_DEMANDS!$F88,[1]DEMANDS!$H$2:$CL$25,MATCH($E88,[1]DEMANDS!$F$2:$F$25,0),FALSE)/HLOOKUP(2018,[1]DEMANDS!$H$2:$CL$25,MATCH($E88,[1]DEMANDS!$F$2:$F$25,0),FALSE)</f>
        <v>9.2704554615074527E-5</v>
      </c>
      <c r="AB88" s="4">
        <f>HLOOKUP(REG_TRA_DEMANDS!AB$3,'BY-Demands'!$J$5:$AK$14,MATCH($E88,'BY-Demands'!$I$5:$I$14,0),FALSE)*HLOOKUP(REG_TRA_DEMANDS!$F88,[1]DEMANDS!$H$2:$CL$25,MATCH($E88,[1]DEMANDS!$F$2:$F$25,0),FALSE)/HLOOKUP(2018,[1]DEMANDS!$H$2:$CL$25,MATCH($E88,[1]DEMANDS!$F$2:$F$25,0),FALSE)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AC88" s="4">
        <f>HLOOKUP(REG_TRA_DEMANDS!AC$3,'BY-Demands'!$J$5:$AK$14,MATCH($E88,'BY-Demands'!$I$5:$I$14,0),FALSE)*HLOOKUP(REG_TRA_DEMANDS!$F88,[1]DEMANDS!$H$2:$CL$25,MATCH($E88,[1]DEMANDS!$F$2:$F$25,0),FALSE)/HLOOKUP(2018,[1]DEMANDS!$H$2:$CL$25,MATCH($E88,[1]DEMANDS!$F$2:$F$25,0),FALSE)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AD88" s="4">
        <f>HLOOKUP(REG_TRA_DEMANDS!AD$3,'BY-Demands'!$J$5:$AK$14,MATCH($E88,'BY-Demands'!$I$5:$I$14,0),FALSE)*HLOOKUP(REG_TRA_DEMANDS!$F88,[1]DEMANDS!$H$2:$CL$25,MATCH($E88,[1]DEMANDS!$F$2:$F$25,0),FALSE)/HLOOKUP(2018,[1]DEMANDS!$H$2:$CL$25,MATCH($E88,[1]DEMANDS!$F$2:$F$25,0),FALSE)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AE88" s="4">
        <f>HLOOKUP(REG_TRA_DEMANDS!AE$3,'BY-Demands'!$J$5:$AK$14,MATCH($E88,'BY-Demands'!$I$5:$I$14,0),FALSE)*HLOOKUP(REG_TRA_DEMANDS!$F88,[1]DEMANDS!$H$2:$CL$25,MATCH($E88,[1]DEMANDS!$F$2:$F$25,0),FALSE)/HLOOKUP(2018,[1]DEMANDS!$H$2:$CL$25,MATCH($E88,[1]DEMANDS!$F$2:$F$25,0),FALSE)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  <c r="AF88" s="4">
        <f>HLOOKUP(REG_TRA_DEMANDS!AF$3,'BY-Demands'!$J$5:$AK$14,MATCH($E88,'BY-Demands'!$I$5:$I$14,0),FALSE)*HLOOKUP(REG_TRA_DEMANDS!$F88,[1]DEMANDS!$H$2:$CL$25,MATCH($E88,[1]DEMANDS!$F$2:$F$25,0),FALSE)/HLOOKUP(2018,[1]DEMANDS!$H$2:$CL$25,MATCH($E88,[1]DEMANDS!$F$2:$F$25,0),FALSE)</f>
        <v>0</v>
      </c>
    </row>
    <row r="89" spans="4:32" x14ac:dyDescent="0.2">
      <c r="D89" s="4" t="s">
        <v>85</v>
      </c>
      <c r="E89" s="4" t="str">
        <f>[1]DEMANDS!$F$24</f>
        <v>TAVIDOM</v>
      </c>
      <c r="F89" s="4">
        <v>2060</v>
      </c>
      <c r="G89" s="4">
        <f>HLOOKUP(REG_TRA_DEMANDS!G$3,'BY-Demands'!$J$5:$AK$14,MATCH($E89,'BY-Demands'!$I$5:$I$14,0),FALSE)*HLOOKUP(REG_TRA_DEMANDS!$F89,[1]DEMANDS!$H$2:$CL$25,MATCH($E89,[1]DEMANDS!$F$2:$F$25,0),FALSE)/HLOOKUP(2018,[1]DEMANDS!$H$2:$CL$25,MATCH($E89,[1]DEMANDS!$F$2:$F$25,0),FALSE)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H89" s="15">
        <f>HLOOKUP(REG_TRA_DEMANDS!H$3,'BY-Demands'!$J$5:$AK$14,MATCH($E89,'BY-Demands'!$I$5:$I$14,0),FALSE)*HLOOKUP(REG_TRA_DEMANDS!$F89,[1]DEMANDS!$H$2:$CL$25,MATCH($E89,[1]DEMANDS!$F$2:$F$25,0),FALSE)/HLOOKUP(2018,[1]DEMANDS!$H$2:$CL$25,MATCH($E89,[1]DEMANDS!$F$2:$F$25,0),FALSE)</f>
        <v>0.13395677260860595</v>
      </c>
      <c r="I89" s="4">
        <f>HLOOKUP(REG_TRA_DEMANDS!I$3,'BY-Demands'!$J$5:$AK$14,MATCH($E89,'BY-Demands'!$I$5:$I$14,0),FALSE)*HLOOKUP(REG_TRA_DEMANDS!$F89,[1]DEMANDS!$H$2:$CL$25,MATCH($E89,[1]DEMANDS!$F$2:$F$25,0),FALSE)/HLOOKUP(2018,[1]DEMANDS!$H$2:$CL$25,MATCH($E89,[1]DEMANDS!$F$2:$F$25,0),FALSE)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J89" s="4">
        <f>HLOOKUP(REG_TRA_DEMANDS!J$3,'BY-Demands'!$J$5:$AK$14,MATCH($E89,'BY-Demands'!$I$5:$I$14,0),FALSE)*HLOOKUP(REG_TRA_DEMANDS!$F89,[1]DEMANDS!$H$2:$CL$25,MATCH($E89,[1]DEMANDS!$F$2:$F$25,0),FALSE)/HLOOKUP(2018,[1]DEMANDS!$H$2:$CL$25,MATCH($E89,[1]DEMANDS!$F$2:$F$25,0),FALSE)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K89" s="4">
        <f>HLOOKUP(REG_TRA_DEMANDS!K$3,'BY-Demands'!$J$5:$AK$14,MATCH($E89,'BY-Demands'!$I$5:$I$14,0),FALSE)*HLOOKUP(REG_TRA_DEMANDS!$F89,[1]DEMANDS!$H$2:$CL$25,MATCH($E89,[1]DEMANDS!$F$2:$F$25,0),FALSE)/HLOOKUP(2018,[1]DEMANDS!$H$2:$CL$25,MATCH($E89,[1]DEMANDS!$F$2:$F$25,0),FALSE)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L89" s="4">
        <f>HLOOKUP(REG_TRA_DEMANDS!L$3,'BY-Demands'!$J$5:$AK$14,MATCH($E89,'BY-Demands'!$I$5:$I$14,0),FALSE)*HLOOKUP(REG_TRA_DEMANDS!$F89,[1]DEMANDS!$H$2:$CL$25,MATCH($E89,[1]DEMANDS!$F$2:$F$25,0),FALSE)/HLOOKUP(2018,[1]DEMANDS!$H$2:$CL$25,MATCH($E89,[1]DEMANDS!$F$2:$F$25,0),FALSE)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M89" s="4">
        <f>HLOOKUP(REG_TRA_DEMANDS!M$3,'BY-Demands'!$J$5:$AK$14,MATCH($E89,'BY-Demands'!$I$5:$I$14,0),FALSE)*HLOOKUP(REG_TRA_DEMANDS!$F89,[1]DEMANDS!$H$2:$CL$25,MATCH($E89,[1]DEMANDS!$F$2:$F$25,0),FALSE)/HLOOKUP(2018,[1]DEMANDS!$H$2:$CL$25,MATCH($E89,[1]DEMANDS!$F$2:$F$25,0),FALSE)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N89" s="4">
        <f>HLOOKUP(REG_TRA_DEMANDS!N$3,'BY-Demands'!$J$5:$AK$14,MATCH($E89,'BY-Demands'!$I$5:$I$14,0),FALSE)*HLOOKUP(REG_TRA_DEMANDS!$F89,[1]DEMANDS!$H$2:$CL$25,MATCH($E89,[1]DEMANDS!$F$2:$F$25,0),FALSE)/HLOOKUP(2018,[1]DEMANDS!$H$2:$CL$25,MATCH($E89,[1]DEMANDS!$F$2:$F$25,0),FALSE)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O89" s="4">
        <f>HLOOKUP(REG_TRA_DEMANDS!O$3,'BY-Demands'!$J$5:$AK$14,MATCH($E89,'BY-Demands'!$I$5:$I$14,0),FALSE)*HLOOKUP(REG_TRA_DEMANDS!$F89,[1]DEMANDS!$H$2:$CL$25,MATCH($E89,[1]DEMANDS!$F$2:$F$25,0),FALSE)/HLOOKUP(2018,[1]DEMANDS!$H$2:$CL$25,MATCH($E89,[1]DEMANDS!$F$2:$F$25,0),FALSE)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P89" s="4">
        <f>HLOOKUP(REG_TRA_DEMANDS!P$3,'BY-Demands'!$J$5:$AK$14,MATCH($E89,'BY-Demands'!$I$5:$I$14,0),FALSE)*HLOOKUP(REG_TRA_DEMANDS!$F89,[1]DEMANDS!$H$2:$CL$25,MATCH($E89,[1]DEMANDS!$F$2:$F$25,0),FALSE)/HLOOKUP(2018,[1]DEMANDS!$H$2:$CL$25,MATCH($E89,[1]DEMANDS!$F$2:$F$25,0),FALSE)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Q89" s="4">
        <f>HLOOKUP(REG_TRA_DEMANDS!Q$3,'BY-Demands'!$J$5:$AK$14,MATCH($E89,'BY-Demands'!$I$5:$I$14,0),FALSE)*HLOOKUP(REG_TRA_DEMANDS!$F89,[1]DEMANDS!$H$2:$CL$25,MATCH($E89,[1]DEMANDS!$F$2:$F$25,0),FALSE)/HLOOKUP(2018,[1]DEMANDS!$H$2:$CL$25,MATCH($E89,[1]DEMANDS!$F$2:$F$25,0),FALSE)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R89" s="4">
        <f>HLOOKUP(REG_TRA_DEMANDS!R$3,'BY-Demands'!$J$5:$AK$14,MATCH($E89,'BY-Demands'!$I$5:$I$14,0),FALSE)*HLOOKUP(REG_TRA_DEMANDS!$F89,[1]DEMANDS!$H$2:$CL$25,MATCH($E89,[1]DEMANDS!$F$2:$F$25,0),FALSE)/HLOOKUP(2018,[1]DEMANDS!$H$2:$CL$25,MATCH($E89,[1]DEMANDS!$F$2:$F$25,0),FALSE)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S89" s="15">
        <f>HLOOKUP(REG_TRA_DEMANDS!S$3,'BY-Demands'!$J$5:$AK$14,MATCH($E89,'BY-Demands'!$I$5:$I$14,0),FALSE)*HLOOKUP(REG_TRA_DEMANDS!$F89,[1]DEMANDS!$H$2:$CL$25,MATCH($E89,[1]DEMANDS!$F$2:$F$25,0),FALSE)/HLOOKUP(2018,[1]DEMANDS!$H$2:$CL$25,MATCH($E89,[1]DEMANDS!$F$2:$F$25,0),FALSE)</f>
        <v>4.6779068407982807E-2</v>
      </c>
      <c r="T89" s="15">
        <f>HLOOKUP(REG_TRA_DEMANDS!T$3,'BY-Demands'!$J$5:$AK$14,MATCH($E89,'BY-Demands'!$I$5:$I$14,0),FALSE)*HLOOKUP(REG_TRA_DEMANDS!$F89,[1]DEMANDS!$H$2:$CL$25,MATCH($E89,[1]DEMANDS!$F$2:$F$25,0),FALSE)/HLOOKUP(2018,[1]DEMANDS!$H$2:$CL$25,MATCH($E89,[1]DEMANDS!$F$2:$F$25,0),FALSE)</f>
        <v>4.6352277307537207E-4</v>
      </c>
      <c r="U89" s="15">
        <f>HLOOKUP(REG_TRA_DEMANDS!U$3,'BY-Demands'!$J$5:$AK$14,MATCH($E89,'BY-Demands'!$I$5:$I$14,0),FALSE)*HLOOKUP(REG_TRA_DEMANDS!$F89,[1]DEMANDS!$H$2:$CL$25,MATCH($E89,[1]DEMANDS!$F$2:$F$25,0),FALSE)/HLOOKUP(2018,[1]DEMANDS!$H$2:$CL$25,MATCH($E89,[1]DEMANDS!$F$2:$F$25,0),FALSE)</f>
        <v>4.6529102661710439E-2</v>
      </c>
      <c r="V89" s="4">
        <f>HLOOKUP(REG_TRA_DEMANDS!V$3,'BY-Demands'!$J$5:$AK$14,MATCH($E89,'BY-Demands'!$I$5:$I$14,0),FALSE)*HLOOKUP(REG_TRA_DEMANDS!$F89,[1]DEMANDS!$H$2:$CL$25,MATCH($E89,[1]DEMANDS!$F$2:$F$25,0),FALSE)/HLOOKUP(2018,[1]DEMANDS!$H$2:$CL$25,MATCH($E89,[1]DEMANDS!$F$2:$F$25,0),FALSE)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W89" s="4">
        <f>HLOOKUP(REG_TRA_DEMANDS!W$3,'BY-Demands'!$J$5:$AK$14,MATCH($E89,'BY-Demands'!$I$5:$I$14,0),FALSE)*HLOOKUP(REG_TRA_DEMANDS!$F89,[1]DEMANDS!$H$2:$CL$25,MATCH($E89,[1]DEMANDS!$F$2:$F$25,0),FALSE)/HLOOKUP(2018,[1]DEMANDS!$H$2:$CL$25,MATCH($E89,[1]DEMANDS!$F$2:$F$25,0),FALSE)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X89" s="4">
        <f>HLOOKUP(REG_TRA_DEMANDS!X$3,'BY-Demands'!$J$5:$AK$14,MATCH($E89,'BY-Demands'!$I$5:$I$14,0),FALSE)*HLOOKUP(REG_TRA_DEMANDS!$F89,[1]DEMANDS!$H$2:$CL$25,MATCH($E89,[1]DEMANDS!$F$2:$F$25,0),FALSE)/HLOOKUP(2018,[1]DEMANDS!$H$2:$CL$25,MATCH($E89,[1]DEMANDS!$F$2:$F$25,0),FALSE)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Y89" s="4">
        <f>HLOOKUP(REG_TRA_DEMANDS!Y$3,'BY-Demands'!$J$5:$AK$14,MATCH($E89,'BY-Demands'!$I$5:$I$14,0),FALSE)*HLOOKUP(REG_TRA_DEMANDS!$F89,[1]DEMANDS!$H$2:$CL$25,MATCH($E89,[1]DEMANDS!$F$2:$F$25,0),FALSE)/HLOOKUP(2018,[1]DEMANDS!$H$2:$CL$25,MATCH($E89,[1]DEMANDS!$F$2:$F$25,0),FALSE)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Z89" s="4">
        <f>HLOOKUP(REG_TRA_DEMANDS!Z$3,'BY-Demands'!$J$5:$AK$14,MATCH($E89,'BY-Demands'!$I$5:$I$14,0),FALSE)*HLOOKUP(REG_TRA_DEMANDS!$F89,[1]DEMANDS!$H$2:$CL$25,MATCH($E89,[1]DEMANDS!$F$2:$F$25,0),FALSE)/HLOOKUP(2018,[1]DEMANDS!$H$2:$CL$25,MATCH($E89,[1]DEMANDS!$F$2:$F$25,0),FALSE)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AA89" s="20">
        <f>HLOOKUP(REG_TRA_DEMANDS!AA$3,'BY-Demands'!$J$5:$AK$14,MATCH($E89,'BY-Demands'!$I$5:$I$14,0),FALSE)*HLOOKUP(REG_TRA_DEMANDS!$F89,[1]DEMANDS!$H$2:$CL$25,MATCH($E89,[1]DEMANDS!$F$2:$F$25,0),FALSE)/HLOOKUP(2018,[1]DEMANDS!$H$2:$CL$25,MATCH($E89,[1]DEMANDS!$F$2:$F$25,0),FALSE)</f>
        <v>9.2704554615074527E-5</v>
      </c>
      <c r="AB89" s="4">
        <f>HLOOKUP(REG_TRA_DEMANDS!AB$3,'BY-Demands'!$J$5:$AK$14,MATCH($E89,'BY-Demands'!$I$5:$I$14,0),FALSE)*HLOOKUP(REG_TRA_DEMANDS!$F89,[1]DEMANDS!$H$2:$CL$25,MATCH($E89,[1]DEMANDS!$F$2:$F$25,0),FALSE)/HLOOKUP(2018,[1]DEMANDS!$H$2:$CL$25,MATCH($E89,[1]DEMANDS!$F$2:$F$25,0),FALSE)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AC89" s="4">
        <f>HLOOKUP(REG_TRA_DEMANDS!AC$3,'BY-Demands'!$J$5:$AK$14,MATCH($E89,'BY-Demands'!$I$5:$I$14,0),FALSE)*HLOOKUP(REG_TRA_DEMANDS!$F89,[1]DEMANDS!$H$2:$CL$25,MATCH($E89,[1]DEMANDS!$F$2:$F$25,0),FALSE)/HLOOKUP(2018,[1]DEMANDS!$H$2:$CL$25,MATCH($E89,[1]DEMANDS!$F$2:$F$25,0),FALSE)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AD89" s="4">
        <f>HLOOKUP(REG_TRA_DEMANDS!AD$3,'BY-Demands'!$J$5:$AK$14,MATCH($E89,'BY-Demands'!$I$5:$I$14,0),FALSE)*HLOOKUP(REG_TRA_DEMANDS!$F89,[1]DEMANDS!$H$2:$CL$25,MATCH($E89,[1]DEMANDS!$F$2:$F$25,0),FALSE)/HLOOKUP(2018,[1]DEMANDS!$H$2:$CL$25,MATCH($E89,[1]DEMANDS!$F$2:$F$25,0),FALSE)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AE89" s="4">
        <f>HLOOKUP(REG_TRA_DEMANDS!AE$3,'BY-Demands'!$J$5:$AK$14,MATCH($E89,'BY-Demands'!$I$5:$I$14,0),FALSE)*HLOOKUP(REG_TRA_DEMANDS!$F89,[1]DEMANDS!$H$2:$CL$25,MATCH($E89,[1]DEMANDS!$F$2:$F$25,0),FALSE)/HLOOKUP(2018,[1]DEMANDS!$H$2:$CL$25,MATCH($E89,[1]DEMANDS!$F$2:$F$25,0),FALSE)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  <c r="AF89" s="4">
        <f>HLOOKUP(REG_TRA_DEMANDS!AF$3,'BY-Demands'!$J$5:$AK$14,MATCH($E89,'BY-Demands'!$I$5:$I$14,0),FALSE)*HLOOKUP(REG_TRA_DEMANDS!$F89,[1]DEMANDS!$H$2:$CL$25,MATCH($E89,[1]DEMANDS!$F$2:$F$25,0),FALSE)/HLOOKUP(2018,[1]DEMANDS!$H$2:$CL$25,MATCH($E89,[1]DEMANDS!$F$2:$F$25,0),FALSE)</f>
        <v>0</v>
      </c>
    </row>
    <row r="90" spans="4:32" x14ac:dyDescent="0.2">
      <c r="D90" s="4" t="s">
        <v>85</v>
      </c>
      <c r="E90" s="4" t="str">
        <f>[1]DEMANDS!$F$24</f>
        <v>TAVIDOM</v>
      </c>
      <c r="F90" s="4">
        <v>2065</v>
      </c>
      <c r="G90" s="4">
        <f>HLOOKUP(REG_TRA_DEMANDS!G$3,'BY-Demands'!$J$5:$AK$14,MATCH($E90,'BY-Demands'!$I$5:$I$14,0),FALSE)*HLOOKUP(REG_TRA_DEMANDS!$F90,[1]DEMANDS!$H$2:$CL$25,MATCH($E90,[1]DEMANDS!$F$2:$F$25,0),FALSE)/HLOOKUP(2018,[1]DEMANDS!$H$2:$CL$25,MATCH($E90,[1]DEMANDS!$F$2:$F$25,0),FALSE)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H90" s="15">
        <f>HLOOKUP(REG_TRA_DEMANDS!H$3,'BY-Demands'!$J$5:$AK$14,MATCH($E90,'BY-Demands'!$I$5:$I$14,0),FALSE)*HLOOKUP(REG_TRA_DEMANDS!$F90,[1]DEMANDS!$H$2:$CL$25,MATCH($E90,[1]DEMANDS!$F$2:$F$25,0),FALSE)/HLOOKUP(2018,[1]DEMANDS!$H$2:$CL$25,MATCH($E90,[1]DEMANDS!$F$2:$F$25,0),FALSE)</f>
        <v>0.13395677260860595</v>
      </c>
      <c r="I90" s="4">
        <f>HLOOKUP(REG_TRA_DEMANDS!I$3,'BY-Demands'!$J$5:$AK$14,MATCH($E90,'BY-Demands'!$I$5:$I$14,0),FALSE)*HLOOKUP(REG_TRA_DEMANDS!$F90,[1]DEMANDS!$H$2:$CL$25,MATCH($E90,[1]DEMANDS!$F$2:$F$25,0),FALSE)/HLOOKUP(2018,[1]DEMANDS!$H$2:$CL$25,MATCH($E90,[1]DEMANDS!$F$2:$F$25,0),FALSE)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J90" s="4">
        <f>HLOOKUP(REG_TRA_DEMANDS!J$3,'BY-Demands'!$J$5:$AK$14,MATCH($E90,'BY-Demands'!$I$5:$I$14,0),FALSE)*HLOOKUP(REG_TRA_DEMANDS!$F90,[1]DEMANDS!$H$2:$CL$25,MATCH($E90,[1]DEMANDS!$F$2:$F$25,0),FALSE)/HLOOKUP(2018,[1]DEMANDS!$H$2:$CL$25,MATCH($E90,[1]DEMANDS!$F$2:$F$25,0),FALSE)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K90" s="4">
        <f>HLOOKUP(REG_TRA_DEMANDS!K$3,'BY-Demands'!$J$5:$AK$14,MATCH($E90,'BY-Demands'!$I$5:$I$14,0),FALSE)*HLOOKUP(REG_TRA_DEMANDS!$F90,[1]DEMANDS!$H$2:$CL$25,MATCH($E90,[1]DEMANDS!$F$2:$F$25,0),FALSE)/HLOOKUP(2018,[1]DEMANDS!$H$2:$CL$25,MATCH($E90,[1]DEMANDS!$F$2:$F$25,0),FALSE)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L90" s="4">
        <f>HLOOKUP(REG_TRA_DEMANDS!L$3,'BY-Demands'!$J$5:$AK$14,MATCH($E90,'BY-Demands'!$I$5:$I$14,0),FALSE)*HLOOKUP(REG_TRA_DEMANDS!$F90,[1]DEMANDS!$H$2:$CL$25,MATCH($E90,[1]DEMANDS!$F$2:$F$25,0),FALSE)/HLOOKUP(2018,[1]DEMANDS!$H$2:$CL$25,MATCH($E90,[1]DEMANDS!$F$2:$F$25,0),FALSE)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M90" s="4">
        <f>HLOOKUP(REG_TRA_DEMANDS!M$3,'BY-Demands'!$J$5:$AK$14,MATCH($E90,'BY-Demands'!$I$5:$I$14,0),FALSE)*HLOOKUP(REG_TRA_DEMANDS!$F90,[1]DEMANDS!$H$2:$CL$25,MATCH($E90,[1]DEMANDS!$F$2:$F$25,0),FALSE)/HLOOKUP(2018,[1]DEMANDS!$H$2:$CL$25,MATCH($E90,[1]DEMANDS!$F$2:$F$25,0),FALSE)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N90" s="4">
        <f>HLOOKUP(REG_TRA_DEMANDS!N$3,'BY-Demands'!$J$5:$AK$14,MATCH($E90,'BY-Demands'!$I$5:$I$14,0),FALSE)*HLOOKUP(REG_TRA_DEMANDS!$F90,[1]DEMANDS!$H$2:$CL$25,MATCH($E90,[1]DEMANDS!$F$2:$F$25,0),FALSE)/HLOOKUP(2018,[1]DEMANDS!$H$2:$CL$25,MATCH($E90,[1]DEMANDS!$F$2:$F$25,0),FALSE)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O90" s="4">
        <f>HLOOKUP(REG_TRA_DEMANDS!O$3,'BY-Demands'!$J$5:$AK$14,MATCH($E90,'BY-Demands'!$I$5:$I$14,0),FALSE)*HLOOKUP(REG_TRA_DEMANDS!$F90,[1]DEMANDS!$H$2:$CL$25,MATCH($E90,[1]DEMANDS!$F$2:$F$25,0),FALSE)/HLOOKUP(2018,[1]DEMANDS!$H$2:$CL$25,MATCH($E90,[1]DEMANDS!$F$2:$F$25,0),FALSE)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P90" s="4">
        <f>HLOOKUP(REG_TRA_DEMANDS!P$3,'BY-Demands'!$J$5:$AK$14,MATCH($E90,'BY-Demands'!$I$5:$I$14,0),FALSE)*HLOOKUP(REG_TRA_DEMANDS!$F90,[1]DEMANDS!$H$2:$CL$25,MATCH($E90,[1]DEMANDS!$F$2:$F$25,0),FALSE)/HLOOKUP(2018,[1]DEMANDS!$H$2:$CL$25,MATCH($E90,[1]DEMANDS!$F$2:$F$25,0),FALSE)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Q90" s="4">
        <f>HLOOKUP(REG_TRA_DEMANDS!Q$3,'BY-Demands'!$J$5:$AK$14,MATCH($E90,'BY-Demands'!$I$5:$I$14,0),FALSE)*HLOOKUP(REG_TRA_DEMANDS!$F90,[1]DEMANDS!$H$2:$CL$25,MATCH($E90,[1]DEMANDS!$F$2:$F$25,0),FALSE)/HLOOKUP(2018,[1]DEMANDS!$H$2:$CL$25,MATCH($E90,[1]DEMANDS!$F$2:$F$25,0),FALSE)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R90" s="4">
        <f>HLOOKUP(REG_TRA_DEMANDS!R$3,'BY-Demands'!$J$5:$AK$14,MATCH($E90,'BY-Demands'!$I$5:$I$14,0),FALSE)*HLOOKUP(REG_TRA_DEMANDS!$F90,[1]DEMANDS!$H$2:$CL$25,MATCH($E90,[1]DEMANDS!$F$2:$F$25,0),FALSE)/HLOOKUP(2018,[1]DEMANDS!$H$2:$CL$25,MATCH($E90,[1]DEMANDS!$F$2:$F$25,0),FALSE)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S90" s="15">
        <f>HLOOKUP(REG_TRA_DEMANDS!S$3,'BY-Demands'!$J$5:$AK$14,MATCH($E90,'BY-Demands'!$I$5:$I$14,0),FALSE)*HLOOKUP(REG_TRA_DEMANDS!$F90,[1]DEMANDS!$H$2:$CL$25,MATCH($E90,[1]DEMANDS!$F$2:$F$25,0),FALSE)/HLOOKUP(2018,[1]DEMANDS!$H$2:$CL$25,MATCH($E90,[1]DEMANDS!$F$2:$F$25,0),FALSE)</f>
        <v>4.6779068407982807E-2</v>
      </c>
      <c r="T90" s="15">
        <f>HLOOKUP(REG_TRA_DEMANDS!T$3,'BY-Demands'!$J$5:$AK$14,MATCH($E90,'BY-Demands'!$I$5:$I$14,0),FALSE)*HLOOKUP(REG_TRA_DEMANDS!$F90,[1]DEMANDS!$H$2:$CL$25,MATCH($E90,[1]DEMANDS!$F$2:$F$25,0),FALSE)/HLOOKUP(2018,[1]DEMANDS!$H$2:$CL$25,MATCH($E90,[1]DEMANDS!$F$2:$F$25,0),FALSE)</f>
        <v>4.6352277307537207E-4</v>
      </c>
      <c r="U90" s="15">
        <f>HLOOKUP(REG_TRA_DEMANDS!U$3,'BY-Demands'!$J$5:$AK$14,MATCH($E90,'BY-Demands'!$I$5:$I$14,0),FALSE)*HLOOKUP(REG_TRA_DEMANDS!$F90,[1]DEMANDS!$H$2:$CL$25,MATCH($E90,[1]DEMANDS!$F$2:$F$25,0),FALSE)/HLOOKUP(2018,[1]DEMANDS!$H$2:$CL$25,MATCH($E90,[1]DEMANDS!$F$2:$F$25,0),FALSE)</f>
        <v>4.6529102661710439E-2</v>
      </c>
      <c r="V90" s="4">
        <f>HLOOKUP(REG_TRA_DEMANDS!V$3,'BY-Demands'!$J$5:$AK$14,MATCH($E90,'BY-Demands'!$I$5:$I$14,0),FALSE)*HLOOKUP(REG_TRA_DEMANDS!$F90,[1]DEMANDS!$H$2:$CL$25,MATCH($E90,[1]DEMANDS!$F$2:$F$25,0),FALSE)/HLOOKUP(2018,[1]DEMANDS!$H$2:$CL$25,MATCH($E90,[1]DEMANDS!$F$2:$F$25,0),FALSE)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W90" s="4">
        <f>HLOOKUP(REG_TRA_DEMANDS!W$3,'BY-Demands'!$J$5:$AK$14,MATCH($E90,'BY-Demands'!$I$5:$I$14,0),FALSE)*HLOOKUP(REG_TRA_DEMANDS!$F90,[1]DEMANDS!$H$2:$CL$25,MATCH($E90,[1]DEMANDS!$F$2:$F$25,0),FALSE)/HLOOKUP(2018,[1]DEMANDS!$H$2:$CL$25,MATCH($E90,[1]DEMANDS!$F$2:$F$25,0),FALSE)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X90" s="4">
        <f>HLOOKUP(REG_TRA_DEMANDS!X$3,'BY-Demands'!$J$5:$AK$14,MATCH($E90,'BY-Demands'!$I$5:$I$14,0),FALSE)*HLOOKUP(REG_TRA_DEMANDS!$F90,[1]DEMANDS!$H$2:$CL$25,MATCH($E90,[1]DEMANDS!$F$2:$F$25,0),FALSE)/HLOOKUP(2018,[1]DEMANDS!$H$2:$CL$25,MATCH($E90,[1]DEMANDS!$F$2:$F$25,0),FALSE)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Y90" s="4">
        <f>HLOOKUP(REG_TRA_DEMANDS!Y$3,'BY-Demands'!$J$5:$AK$14,MATCH($E90,'BY-Demands'!$I$5:$I$14,0),FALSE)*HLOOKUP(REG_TRA_DEMANDS!$F90,[1]DEMANDS!$H$2:$CL$25,MATCH($E90,[1]DEMANDS!$F$2:$F$25,0),FALSE)/HLOOKUP(2018,[1]DEMANDS!$H$2:$CL$25,MATCH($E90,[1]DEMANDS!$F$2:$F$25,0),FALSE)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Z90" s="4">
        <f>HLOOKUP(REG_TRA_DEMANDS!Z$3,'BY-Demands'!$J$5:$AK$14,MATCH($E90,'BY-Demands'!$I$5:$I$14,0),FALSE)*HLOOKUP(REG_TRA_DEMANDS!$F90,[1]DEMANDS!$H$2:$CL$25,MATCH($E90,[1]DEMANDS!$F$2:$F$25,0),FALSE)/HLOOKUP(2018,[1]DEMANDS!$H$2:$CL$25,MATCH($E90,[1]DEMANDS!$F$2:$F$25,0),FALSE)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AA90" s="20">
        <f>HLOOKUP(REG_TRA_DEMANDS!AA$3,'BY-Demands'!$J$5:$AK$14,MATCH($E90,'BY-Demands'!$I$5:$I$14,0),FALSE)*HLOOKUP(REG_TRA_DEMANDS!$F90,[1]DEMANDS!$H$2:$CL$25,MATCH($E90,[1]DEMANDS!$F$2:$F$25,0),FALSE)/HLOOKUP(2018,[1]DEMANDS!$H$2:$CL$25,MATCH($E90,[1]DEMANDS!$F$2:$F$25,0),FALSE)</f>
        <v>9.2704554615074527E-5</v>
      </c>
      <c r="AB90" s="4">
        <f>HLOOKUP(REG_TRA_DEMANDS!AB$3,'BY-Demands'!$J$5:$AK$14,MATCH($E90,'BY-Demands'!$I$5:$I$14,0),FALSE)*HLOOKUP(REG_TRA_DEMANDS!$F90,[1]DEMANDS!$H$2:$CL$25,MATCH($E90,[1]DEMANDS!$F$2:$F$25,0),FALSE)/HLOOKUP(2018,[1]DEMANDS!$H$2:$CL$25,MATCH($E90,[1]DEMANDS!$F$2:$F$25,0),FALSE)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AC90" s="4">
        <f>HLOOKUP(REG_TRA_DEMANDS!AC$3,'BY-Demands'!$J$5:$AK$14,MATCH($E90,'BY-Demands'!$I$5:$I$14,0),FALSE)*HLOOKUP(REG_TRA_DEMANDS!$F90,[1]DEMANDS!$H$2:$CL$25,MATCH($E90,[1]DEMANDS!$F$2:$F$25,0),FALSE)/HLOOKUP(2018,[1]DEMANDS!$H$2:$CL$25,MATCH($E90,[1]DEMANDS!$F$2:$F$25,0),FALSE)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AD90" s="4">
        <f>HLOOKUP(REG_TRA_DEMANDS!AD$3,'BY-Demands'!$J$5:$AK$14,MATCH($E90,'BY-Demands'!$I$5:$I$14,0),FALSE)*HLOOKUP(REG_TRA_DEMANDS!$F90,[1]DEMANDS!$H$2:$CL$25,MATCH($E90,[1]DEMANDS!$F$2:$F$25,0),FALSE)/HLOOKUP(2018,[1]DEMANDS!$H$2:$CL$25,MATCH($E90,[1]DEMANDS!$F$2:$F$25,0),FALSE)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AE90" s="4">
        <f>HLOOKUP(REG_TRA_DEMANDS!AE$3,'BY-Demands'!$J$5:$AK$14,MATCH($E90,'BY-Demands'!$I$5:$I$14,0),FALSE)*HLOOKUP(REG_TRA_DEMANDS!$F90,[1]DEMANDS!$H$2:$CL$25,MATCH($E90,[1]DEMANDS!$F$2:$F$25,0),FALSE)/HLOOKUP(2018,[1]DEMANDS!$H$2:$CL$25,MATCH($E90,[1]DEMANDS!$F$2:$F$25,0),FALSE)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  <c r="AF90" s="4">
        <f>HLOOKUP(REG_TRA_DEMANDS!AF$3,'BY-Demands'!$J$5:$AK$14,MATCH($E90,'BY-Demands'!$I$5:$I$14,0),FALSE)*HLOOKUP(REG_TRA_DEMANDS!$F90,[1]DEMANDS!$H$2:$CL$25,MATCH($E90,[1]DEMANDS!$F$2:$F$25,0),FALSE)/HLOOKUP(2018,[1]DEMANDS!$H$2:$CL$25,MATCH($E90,[1]DEMANDS!$F$2:$F$25,0),FALSE)</f>
        <v>0</v>
      </c>
    </row>
    <row r="91" spans="4:32" x14ac:dyDescent="0.2">
      <c r="D91" s="4" t="s">
        <v>85</v>
      </c>
      <c r="E91" s="4" t="str">
        <f>[1]DEMANDS!$F$24</f>
        <v>TAVIDOM</v>
      </c>
      <c r="F91" s="4">
        <v>2070</v>
      </c>
      <c r="G91" s="12">
        <f>HLOOKUP(REG_TRA_DEMANDS!G$3,'BY-Demands'!$J$5:$AK$14,MATCH($E91,'BY-Demands'!$I$5:$I$14,0),FALSE)*HLOOKUP(REG_TRA_DEMANDS!$F91,[1]DEMANDS!$H$2:$CL$25,MATCH($E91,[1]DEMANDS!$F$2:$F$25,0),FALSE)/HLOOKUP(2018,[1]DEMANDS!$H$2:$CL$25,MATCH($E91,[1]DEMANDS!$F$2:$F$25,0),FALSE)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H91" s="18">
        <f>HLOOKUP(REG_TRA_DEMANDS!H$3,'BY-Demands'!$J$5:$AK$14,MATCH($E91,'BY-Demands'!$I$5:$I$14,0),FALSE)*HLOOKUP(REG_TRA_DEMANDS!$F91,[1]DEMANDS!$H$2:$CL$25,MATCH($E91,[1]DEMANDS!$F$2:$F$25,0),FALSE)/HLOOKUP(2018,[1]DEMANDS!$H$2:$CL$25,MATCH($E91,[1]DEMANDS!$F$2:$F$25,0),FALSE)</f>
        <v>0.13395677260860595</v>
      </c>
      <c r="I91" s="12">
        <f>HLOOKUP(REG_TRA_DEMANDS!I$3,'BY-Demands'!$J$5:$AK$14,MATCH($E91,'BY-Demands'!$I$5:$I$14,0),FALSE)*HLOOKUP(REG_TRA_DEMANDS!$F91,[1]DEMANDS!$H$2:$CL$25,MATCH($E91,[1]DEMANDS!$F$2:$F$25,0),FALSE)/HLOOKUP(2018,[1]DEMANDS!$H$2:$CL$25,MATCH($E91,[1]DEMANDS!$F$2:$F$25,0),FALSE)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J91" s="12">
        <f>HLOOKUP(REG_TRA_DEMANDS!J$3,'BY-Demands'!$J$5:$AK$14,MATCH($E91,'BY-Demands'!$I$5:$I$14,0),FALSE)*HLOOKUP(REG_TRA_DEMANDS!$F91,[1]DEMANDS!$H$2:$CL$25,MATCH($E91,[1]DEMANDS!$F$2:$F$25,0),FALSE)/HLOOKUP(2018,[1]DEMANDS!$H$2:$CL$25,MATCH($E91,[1]DEMANDS!$F$2:$F$25,0),FALSE)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K91" s="12">
        <f>HLOOKUP(REG_TRA_DEMANDS!K$3,'BY-Demands'!$J$5:$AK$14,MATCH($E91,'BY-Demands'!$I$5:$I$14,0),FALSE)*HLOOKUP(REG_TRA_DEMANDS!$F91,[1]DEMANDS!$H$2:$CL$25,MATCH($E91,[1]DEMANDS!$F$2:$F$25,0),FALSE)/HLOOKUP(2018,[1]DEMANDS!$H$2:$CL$25,MATCH($E91,[1]DEMANDS!$F$2:$F$25,0),FALSE)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L91" s="12">
        <f>HLOOKUP(REG_TRA_DEMANDS!L$3,'BY-Demands'!$J$5:$AK$14,MATCH($E91,'BY-Demands'!$I$5:$I$14,0),FALSE)*HLOOKUP(REG_TRA_DEMANDS!$F91,[1]DEMANDS!$H$2:$CL$25,MATCH($E91,[1]DEMANDS!$F$2:$F$25,0),FALSE)/HLOOKUP(2018,[1]DEMANDS!$H$2:$CL$25,MATCH($E91,[1]DEMANDS!$F$2:$F$25,0),FALSE)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M91" s="12">
        <f>HLOOKUP(REG_TRA_DEMANDS!M$3,'BY-Demands'!$J$5:$AK$14,MATCH($E91,'BY-Demands'!$I$5:$I$14,0),FALSE)*HLOOKUP(REG_TRA_DEMANDS!$F91,[1]DEMANDS!$H$2:$CL$25,MATCH($E91,[1]DEMANDS!$F$2:$F$25,0),FALSE)/HLOOKUP(2018,[1]DEMANDS!$H$2:$CL$25,MATCH($E91,[1]DEMANDS!$F$2:$F$25,0),FALSE)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N91" s="12">
        <f>HLOOKUP(REG_TRA_DEMANDS!N$3,'BY-Demands'!$J$5:$AK$14,MATCH($E91,'BY-Demands'!$I$5:$I$14,0),FALSE)*HLOOKUP(REG_TRA_DEMANDS!$F91,[1]DEMANDS!$H$2:$CL$25,MATCH($E91,[1]DEMANDS!$F$2:$F$25,0),FALSE)/HLOOKUP(2018,[1]DEMANDS!$H$2:$CL$25,MATCH($E91,[1]DEMANDS!$F$2:$F$25,0),FALSE)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O91" s="12">
        <f>HLOOKUP(REG_TRA_DEMANDS!O$3,'BY-Demands'!$J$5:$AK$14,MATCH($E91,'BY-Demands'!$I$5:$I$14,0),FALSE)*HLOOKUP(REG_TRA_DEMANDS!$F91,[1]DEMANDS!$H$2:$CL$25,MATCH($E91,[1]DEMANDS!$F$2:$F$25,0),FALSE)/HLOOKUP(2018,[1]DEMANDS!$H$2:$CL$25,MATCH($E91,[1]DEMANDS!$F$2:$F$25,0),FALSE)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P91" s="12">
        <f>HLOOKUP(REG_TRA_DEMANDS!P$3,'BY-Demands'!$J$5:$AK$14,MATCH($E91,'BY-Demands'!$I$5:$I$14,0),FALSE)*HLOOKUP(REG_TRA_DEMANDS!$F91,[1]DEMANDS!$H$2:$CL$25,MATCH($E91,[1]DEMANDS!$F$2:$F$25,0),FALSE)/HLOOKUP(2018,[1]DEMANDS!$H$2:$CL$25,MATCH($E91,[1]DEMANDS!$F$2:$F$25,0),FALSE)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Q91" s="12">
        <f>HLOOKUP(REG_TRA_DEMANDS!Q$3,'BY-Demands'!$J$5:$AK$14,MATCH($E91,'BY-Demands'!$I$5:$I$14,0),FALSE)*HLOOKUP(REG_TRA_DEMANDS!$F91,[1]DEMANDS!$H$2:$CL$25,MATCH($E91,[1]DEMANDS!$F$2:$F$25,0),FALSE)/HLOOKUP(2018,[1]DEMANDS!$H$2:$CL$25,MATCH($E91,[1]DEMANDS!$F$2:$F$25,0),FALSE)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R91" s="12">
        <f>HLOOKUP(REG_TRA_DEMANDS!R$3,'BY-Demands'!$J$5:$AK$14,MATCH($E91,'BY-Demands'!$I$5:$I$14,0),FALSE)*HLOOKUP(REG_TRA_DEMANDS!$F91,[1]DEMANDS!$H$2:$CL$25,MATCH($E91,[1]DEMANDS!$F$2:$F$25,0),FALSE)/HLOOKUP(2018,[1]DEMANDS!$H$2:$CL$25,MATCH($E91,[1]DEMANDS!$F$2:$F$25,0),FALSE)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S91" s="18">
        <f>HLOOKUP(REG_TRA_DEMANDS!S$3,'BY-Demands'!$J$5:$AK$14,MATCH($E91,'BY-Demands'!$I$5:$I$14,0),FALSE)*HLOOKUP(REG_TRA_DEMANDS!$F91,[1]DEMANDS!$H$2:$CL$25,MATCH($E91,[1]DEMANDS!$F$2:$F$25,0),FALSE)/HLOOKUP(2018,[1]DEMANDS!$H$2:$CL$25,MATCH($E91,[1]DEMANDS!$F$2:$F$25,0),FALSE)</f>
        <v>4.6779068407982807E-2</v>
      </c>
      <c r="T91" s="18">
        <f>HLOOKUP(REG_TRA_DEMANDS!T$3,'BY-Demands'!$J$5:$AK$14,MATCH($E91,'BY-Demands'!$I$5:$I$14,0),FALSE)*HLOOKUP(REG_TRA_DEMANDS!$F91,[1]DEMANDS!$H$2:$CL$25,MATCH($E91,[1]DEMANDS!$F$2:$F$25,0),FALSE)/HLOOKUP(2018,[1]DEMANDS!$H$2:$CL$25,MATCH($E91,[1]DEMANDS!$F$2:$F$25,0),FALSE)</f>
        <v>4.6352277307537207E-4</v>
      </c>
      <c r="U91" s="18">
        <f>HLOOKUP(REG_TRA_DEMANDS!U$3,'BY-Demands'!$J$5:$AK$14,MATCH($E91,'BY-Demands'!$I$5:$I$14,0),FALSE)*HLOOKUP(REG_TRA_DEMANDS!$F91,[1]DEMANDS!$H$2:$CL$25,MATCH($E91,[1]DEMANDS!$F$2:$F$25,0),FALSE)/HLOOKUP(2018,[1]DEMANDS!$H$2:$CL$25,MATCH($E91,[1]DEMANDS!$F$2:$F$25,0),FALSE)</f>
        <v>4.6529102661710439E-2</v>
      </c>
      <c r="V91" s="12">
        <f>HLOOKUP(REG_TRA_DEMANDS!V$3,'BY-Demands'!$J$5:$AK$14,MATCH($E91,'BY-Demands'!$I$5:$I$14,0),FALSE)*HLOOKUP(REG_TRA_DEMANDS!$F91,[1]DEMANDS!$H$2:$CL$25,MATCH($E91,[1]DEMANDS!$F$2:$F$25,0),FALSE)/HLOOKUP(2018,[1]DEMANDS!$H$2:$CL$25,MATCH($E91,[1]DEMANDS!$F$2:$F$25,0),FALSE)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W91" s="12">
        <f>HLOOKUP(REG_TRA_DEMANDS!W$3,'BY-Demands'!$J$5:$AK$14,MATCH($E91,'BY-Demands'!$I$5:$I$14,0),FALSE)*HLOOKUP(REG_TRA_DEMANDS!$F91,[1]DEMANDS!$H$2:$CL$25,MATCH($E91,[1]DEMANDS!$F$2:$F$25,0),FALSE)/HLOOKUP(2018,[1]DEMANDS!$H$2:$CL$25,MATCH($E91,[1]DEMANDS!$F$2:$F$25,0),FALSE)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X91" s="12">
        <f>HLOOKUP(REG_TRA_DEMANDS!X$3,'BY-Demands'!$J$5:$AK$14,MATCH($E91,'BY-Demands'!$I$5:$I$14,0),FALSE)*HLOOKUP(REG_TRA_DEMANDS!$F91,[1]DEMANDS!$H$2:$CL$25,MATCH($E91,[1]DEMANDS!$F$2:$F$25,0),FALSE)/HLOOKUP(2018,[1]DEMANDS!$H$2:$CL$25,MATCH($E91,[1]DEMANDS!$F$2:$F$25,0),FALSE)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Y91" s="12">
        <f>HLOOKUP(REG_TRA_DEMANDS!Y$3,'BY-Demands'!$J$5:$AK$14,MATCH($E91,'BY-Demands'!$I$5:$I$14,0),FALSE)*HLOOKUP(REG_TRA_DEMANDS!$F91,[1]DEMANDS!$H$2:$CL$25,MATCH($E91,[1]DEMANDS!$F$2:$F$25,0),FALSE)/HLOOKUP(2018,[1]DEMANDS!$H$2:$CL$25,MATCH($E91,[1]DEMANDS!$F$2:$F$25,0),FALSE)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Z91" s="12">
        <f>HLOOKUP(REG_TRA_DEMANDS!Z$3,'BY-Demands'!$J$5:$AK$14,MATCH($E91,'BY-Demands'!$I$5:$I$14,0),FALSE)*HLOOKUP(REG_TRA_DEMANDS!$F91,[1]DEMANDS!$H$2:$CL$25,MATCH($E91,[1]DEMANDS!$F$2:$F$25,0),FALSE)/HLOOKUP(2018,[1]DEMANDS!$H$2:$CL$25,MATCH($E91,[1]DEMANDS!$F$2:$F$25,0),FALSE)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AA91" s="21">
        <f>HLOOKUP(REG_TRA_DEMANDS!AA$3,'BY-Demands'!$J$5:$AK$14,MATCH($E91,'BY-Demands'!$I$5:$I$14,0),FALSE)*HLOOKUP(REG_TRA_DEMANDS!$F91,[1]DEMANDS!$H$2:$CL$25,MATCH($E91,[1]DEMANDS!$F$2:$F$25,0),FALSE)/HLOOKUP(2018,[1]DEMANDS!$H$2:$CL$25,MATCH($E91,[1]DEMANDS!$F$2:$F$25,0),FALSE)</f>
        <v>9.2704554615074527E-5</v>
      </c>
      <c r="AB91" s="12">
        <f>HLOOKUP(REG_TRA_DEMANDS!AB$3,'BY-Demands'!$J$5:$AK$14,MATCH($E91,'BY-Demands'!$I$5:$I$14,0),FALSE)*HLOOKUP(REG_TRA_DEMANDS!$F91,[1]DEMANDS!$H$2:$CL$25,MATCH($E91,[1]DEMANDS!$F$2:$F$25,0),FALSE)/HLOOKUP(2018,[1]DEMANDS!$H$2:$CL$25,MATCH($E91,[1]DEMANDS!$F$2:$F$25,0),FALSE)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AC91" s="12">
        <f>HLOOKUP(REG_TRA_DEMANDS!AC$3,'BY-Demands'!$J$5:$AK$14,MATCH($E91,'BY-Demands'!$I$5:$I$14,0),FALSE)*HLOOKUP(REG_TRA_DEMANDS!$F91,[1]DEMANDS!$H$2:$CL$25,MATCH($E91,[1]DEMANDS!$F$2:$F$25,0),FALSE)/HLOOKUP(2018,[1]DEMANDS!$H$2:$CL$25,MATCH($E91,[1]DEMANDS!$F$2:$F$25,0),FALSE)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AD91" s="12">
        <f>HLOOKUP(REG_TRA_DEMANDS!AD$3,'BY-Demands'!$J$5:$AK$14,MATCH($E91,'BY-Demands'!$I$5:$I$14,0),FALSE)*HLOOKUP(REG_TRA_DEMANDS!$F91,[1]DEMANDS!$H$2:$CL$25,MATCH($E91,[1]DEMANDS!$F$2:$F$25,0),FALSE)/HLOOKUP(2018,[1]DEMANDS!$H$2:$CL$25,MATCH($E91,[1]DEMANDS!$F$2:$F$25,0),FALSE)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AE91" s="12">
        <f>HLOOKUP(REG_TRA_DEMANDS!AE$3,'BY-Demands'!$J$5:$AK$14,MATCH($E91,'BY-Demands'!$I$5:$I$14,0),FALSE)*HLOOKUP(REG_TRA_DEMANDS!$F91,[1]DEMANDS!$H$2:$CL$25,MATCH($E91,[1]DEMANDS!$F$2:$F$25,0),FALSE)/HLOOKUP(2018,[1]DEMANDS!$H$2:$CL$25,MATCH($E91,[1]DEMANDS!$F$2:$F$25,0),FALSE)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  <c r="AF91" s="12">
        <f>HLOOKUP(REG_TRA_DEMANDS!AF$3,'BY-Demands'!$J$5:$AK$14,MATCH($E91,'BY-Demands'!$I$5:$I$14,0),FALSE)*HLOOKUP(REG_TRA_DEMANDS!$F91,[1]DEMANDS!$H$2:$CL$25,MATCH($E91,[1]DEMANDS!$F$2:$F$25,0),FALSE)/HLOOKUP(2018,[1]DEMANDS!$H$2:$CL$25,MATCH($E91,[1]DEMANDS!$F$2:$F$25,0),FALSE)</f>
        <v>0</v>
      </c>
    </row>
    <row r="92" spans="4:32" x14ac:dyDescent="0.2">
      <c r="D92" s="16" t="s">
        <v>85</v>
      </c>
      <c r="E92" s="16" t="str">
        <f>[1]DEMANDS!$F$25</f>
        <v>TAVIINT</v>
      </c>
      <c r="F92" s="16">
        <v>2020</v>
      </c>
      <c r="G92" s="16">
        <f>HLOOKUP(REG_TRA_DEMANDS!G$3,'BY-Demands'!$J$5:$AK$14,MATCH($E92,'BY-Demands'!$I$5:$I$14,0),FALSE)*HLOOKUP(REG_TRA_DEMANDS!$F92,[1]DEMANDS!$H$2:$CL$25,MATCH($E92,[1]DEMANDS!$F$2:$F$25,0),FALSE)/HLOOKUP(2018,[1]DEMANDS!$H$2:$CL$25,MATCH($E92,[1]DEMANDS!$F$2:$F$25,0),FALSE)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H92" s="17">
        <f>HLOOKUP(REG_TRA_DEMANDS!H$3,'BY-Demands'!$J$5:$AK$14,MATCH($E92,'BY-Demands'!$I$5:$I$14,0),FALSE)*HLOOKUP(REG_TRA_DEMANDS!$F92,[1]DEMANDS!$H$2:$CL$25,MATCH($E92,[1]DEMANDS!$F$2:$F$25,0),FALSE)/HLOOKUP(2018,[1]DEMANDS!$H$2:$CL$25,MATCH($E92,[1]DEMANDS!$F$2:$F$25,0),FALSE)</f>
        <v>41.184477806263274</v>
      </c>
      <c r="I92" s="16">
        <f>HLOOKUP(REG_TRA_DEMANDS!I$3,'BY-Demands'!$J$5:$AK$14,MATCH($E92,'BY-Demands'!$I$5:$I$14,0),FALSE)*HLOOKUP(REG_TRA_DEMANDS!$F92,[1]DEMANDS!$H$2:$CL$25,MATCH($E92,[1]DEMANDS!$F$2:$F$25,0),FALSE)/HLOOKUP(2018,[1]DEMANDS!$H$2:$CL$25,MATCH($E92,[1]DEMANDS!$F$2:$F$25,0),FALSE)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J92" s="16">
        <f>HLOOKUP(REG_TRA_DEMANDS!J$3,'BY-Demands'!$J$5:$AK$14,MATCH($E92,'BY-Demands'!$I$5:$I$14,0),FALSE)*HLOOKUP(REG_TRA_DEMANDS!$F92,[1]DEMANDS!$H$2:$CL$25,MATCH($E92,[1]DEMANDS!$F$2:$F$25,0),FALSE)/HLOOKUP(2018,[1]DEMANDS!$H$2:$CL$25,MATCH($E92,[1]DEMANDS!$F$2:$F$25,0),FALSE)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K92" s="16">
        <f>HLOOKUP(REG_TRA_DEMANDS!K$3,'BY-Demands'!$J$5:$AK$14,MATCH($E92,'BY-Demands'!$I$5:$I$14,0),FALSE)*HLOOKUP(REG_TRA_DEMANDS!$F92,[1]DEMANDS!$H$2:$CL$25,MATCH($E92,[1]DEMANDS!$F$2:$F$25,0),FALSE)/HLOOKUP(2018,[1]DEMANDS!$H$2:$CL$25,MATCH($E92,[1]DEMANDS!$F$2:$F$25,0),FALSE)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L92" s="16">
        <f>HLOOKUP(REG_TRA_DEMANDS!L$3,'BY-Demands'!$J$5:$AK$14,MATCH($E92,'BY-Demands'!$I$5:$I$14,0),FALSE)*HLOOKUP(REG_TRA_DEMANDS!$F92,[1]DEMANDS!$H$2:$CL$25,MATCH($E92,[1]DEMANDS!$F$2:$F$25,0),FALSE)/HLOOKUP(2018,[1]DEMANDS!$H$2:$CL$25,MATCH($E92,[1]DEMANDS!$F$2:$F$25,0),FALSE)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M92" s="16">
        <f>HLOOKUP(REG_TRA_DEMANDS!M$3,'BY-Demands'!$J$5:$AK$14,MATCH($E92,'BY-Demands'!$I$5:$I$14,0),FALSE)*HLOOKUP(REG_TRA_DEMANDS!$F92,[1]DEMANDS!$H$2:$CL$25,MATCH($E92,[1]DEMANDS!$F$2:$F$25,0),FALSE)/HLOOKUP(2018,[1]DEMANDS!$H$2:$CL$25,MATCH($E92,[1]DEMANDS!$F$2:$F$25,0),FALSE)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N92" s="16">
        <f>HLOOKUP(REG_TRA_DEMANDS!N$3,'BY-Demands'!$J$5:$AK$14,MATCH($E92,'BY-Demands'!$I$5:$I$14,0),FALSE)*HLOOKUP(REG_TRA_DEMANDS!$F92,[1]DEMANDS!$H$2:$CL$25,MATCH($E92,[1]DEMANDS!$F$2:$F$25,0),FALSE)/HLOOKUP(2018,[1]DEMANDS!$H$2:$CL$25,MATCH($E92,[1]DEMANDS!$F$2:$F$25,0),FALSE)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O92" s="16">
        <f>HLOOKUP(REG_TRA_DEMANDS!O$3,'BY-Demands'!$J$5:$AK$14,MATCH($E92,'BY-Demands'!$I$5:$I$14,0),FALSE)*HLOOKUP(REG_TRA_DEMANDS!$F92,[1]DEMANDS!$H$2:$CL$25,MATCH($E92,[1]DEMANDS!$F$2:$F$25,0),FALSE)/HLOOKUP(2018,[1]DEMANDS!$H$2:$CL$25,MATCH($E92,[1]DEMANDS!$F$2:$F$25,0),FALSE)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P92" s="16">
        <f>HLOOKUP(REG_TRA_DEMANDS!P$3,'BY-Demands'!$J$5:$AK$14,MATCH($E92,'BY-Demands'!$I$5:$I$14,0),FALSE)*HLOOKUP(REG_TRA_DEMANDS!$F92,[1]DEMANDS!$H$2:$CL$25,MATCH($E92,[1]DEMANDS!$F$2:$F$25,0),FALSE)/HLOOKUP(2018,[1]DEMANDS!$H$2:$CL$25,MATCH($E92,[1]DEMANDS!$F$2:$F$25,0),FALSE)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Q92" s="16">
        <f>HLOOKUP(REG_TRA_DEMANDS!Q$3,'BY-Demands'!$J$5:$AK$14,MATCH($E92,'BY-Demands'!$I$5:$I$14,0),FALSE)*HLOOKUP(REG_TRA_DEMANDS!$F92,[1]DEMANDS!$H$2:$CL$25,MATCH($E92,[1]DEMANDS!$F$2:$F$25,0),FALSE)/HLOOKUP(2018,[1]DEMANDS!$H$2:$CL$25,MATCH($E92,[1]DEMANDS!$F$2:$F$25,0),FALSE)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R92" s="16">
        <f>HLOOKUP(REG_TRA_DEMANDS!R$3,'BY-Demands'!$J$5:$AK$14,MATCH($E92,'BY-Demands'!$I$5:$I$14,0),FALSE)*HLOOKUP(REG_TRA_DEMANDS!$F92,[1]DEMANDS!$H$2:$CL$25,MATCH($E92,[1]DEMANDS!$F$2:$F$25,0),FALSE)/HLOOKUP(2018,[1]DEMANDS!$H$2:$CL$25,MATCH($E92,[1]DEMANDS!$F$2:$F$25,0),FALSE)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S92" s="17">
        <f>HLOOKUP(REG_TRA_DEMANDS!S$3,'BY-Demands'!$J$5:$AK$14,MATCH($E92,'BY-Demands'!$I$5:$I$14,0),FALSE)*HLOOKUP(REG_TRA_DEMANDS!$F92,[1]DEMANDS!$H$2:$CL$25,MATCH($E92,[1]DEMANDS!$F$2:$F$25,0),FALSE)/HLOOKUP(2018,[1]DEMANDS!$H$2:$CL$25,MATCH($E92,[1]DEMANDS!$F$2:$F$25,0),FALSE)</f>
        <v>2.4385793540260186</v>
      </c>
      <c r="T92" s="17">
        <f>HLOOKUP(REG_TRA_DEMANDS!T$3,'BY-Demands'!$J$5:$AK$14,MATCH($E92,'BY-Demands'!$I$5:$I$14,0),FALSE)*HLOOKUP(REG_TRA_DEMANDS!$F92,[1]DEMANDS!$H$2:$CL$25,MATCH($E92,[1]DEMANDS!$F$2:$F$25,0),FALSE)/HLOOKUP(2018,[1]DEMANDS!$H$2:$CL$25,MATCH($E92,[1]DEMANDS!$F$2:$F$25,0),FALSE)</f>
        <v>2.2547565653239303</v>
      </c>
      <c r="U92" s="17">
        <f>HLOOKUP(REG_TRA_DEMANDS!U$3,'BY-Demands'!$J$5:$AK$14,MATCH($E92,'BY-Demands'!$I$5:$I$14,0),FALSE)*HLOOKUP(REG_TRA_DEMANDS!$F92,[1]DEMANDS!$H$2:$CL$25,MATCH($E92,[1]DEMANDS!$F$2:$F$25,0),FALSE)/HLOOKUP(2018,[1]DEMANDS!$H$2:$CL$25,MATCH($E92,[1]DEMANDS!$F$2:$F$25,0),FALSE)</f>
        <v>0.24571396736982151</v>
      </c>
      <c r="V92" s="16">
        <f>HLOOKUP(REG_TRA_DEMANDS!V$3,'BY-Demands'!$J$5:$AK$14,MATCH($E92,'BY-Demands'!$I$5:$I$14,0),FALSE)*HLOOKUP(REG_TRA_DEMANDS!$F92,[1]DEMANDS!$H$2:$CL$25,MATCH($E92,[1]DEMANDS!$F$2:$F$25,0),FALSE)/HLOOKUP(2018,[1]DEMANDS!$H$2:$CL$25,MATCH($E92,[1]DEMANDS!$F$2:$F$25,0),FALSE)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W92" s="16">
        <f>HLOOKUP(REG_TRA_DEMANDS!W$3,'BY-Demands'!$J$5:$AK$14,MATCH($E92,'BY-Demands'!$I$5:$I$14,0),FALSE)*HLOOKUP(REG_TRA_DEMANDS!$F92,[1]DEMANDS!$H$2:$CL$25,MATCH($E92,[1]DEMANDS!$F$2:$F$25,0),FALSE)/HLOOKUP(2018,[1]DEMANDS!$H$2:$CL$25,MATCH($E92,[1]DEMANDS!$F$2:$F$25,0),FALSE)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X92" s="16">
        <f>HLOOKUP(REG_TRA_DEMANDS!X$3,'BY-Demands'!$J$5:$AK$14,MATCH($E92,'BY-Demands'!$I$5:$I$14,0),FALSE)*HLOOKUP(REG_TRA_DEMANDS!$F92,[1]DEMANDS!$H$2:$CL$25,MATCH($E92,[1]DEMANDS!$F$2:$F$25,0),FALSE)/HLOOKUP(2018,[1]DEMANDS!$H$2:$CL$25,MATCH($E92,[1]DEMANDS!$F$2:$F$25,0),FALSE)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Y92" s="16">
        <f>HLOOKUP(REG_TRA_DEMANDS!Y$3,'BY-Demands'!$J$5:$AK$14,MATCH($E92,'BY-Demands'!$I$5:$I$14,0),FALSE)*HLOOKUP(REG_TRA_DEMANDS!$F92,[1]DEMANDS!$H$2:$CL$25,MATCH($E92,[1]DEMANDS!$F$2:$F$25,0),FALSE)/HLOOKUP(2018,[1]DEMANDS!$H$2:$CL$25,MATCH($E92,[1]DEMANDS!$F$2:$F$25,0),FALSE)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Z92" s="16">
        <f>HLOOKUP(REG_TRA_DEMANDS!Z$3,'BY-Demands'!$J$5:$AK$14,MATCH($E92,'BY-Demands'!$I$5:$I$14,0),FALSE)*HLOOKUP(REG_TRA_DEMANDS!$F92,[1]DEMANDS!$H$2:$CL$25,MATCH($E92,[1]DEMANDS!$F$2:$F$25,0),FALSE)/HLOOKUP(2018,[1]DEMANDS!$H$2:$CL$25,MATCH($E92,[1]DEMANDS!$F$2:$F$25,0),FALSE)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AA92" s="17">
        <f>HLOOKUP(REG_TRA_DEMANDS!AA$3,'BY-Demands'!$J$5:$AK$14,MATCH($E92,'BY-Demands'!$I$5:$I$14,0),FALSE)*HLOOKUP(REG_TRA_DEMANDS!$F92,[1]DEMANDS!$H$2:$CL$25,MATCH($E92,[1]DEMANDS!$F$2:$F$25,0),FALSE)/HLOOKUP(2018,[1]DEMANDS!$H$2:$CL$25,MATCH($E92,[1]DEMANDS!$F$2:$F$25,0),FALSE)</f>
        <v>0.70149337318584271</v>
      </c>
      <c r="AB92" s="16">
        <f>HLOOKUP(REG_TRA_DEMANDS!AB$3,'BY-Demands'!$J$5:$AK$14,MATCH($E92,'BY-Demands'!$I$5:$I$14,0),FALSE)*HLOOKUP(REG_TRA_DEMANDS!$F92,[1]DEMANDS!$H$2:$CL$25,MATCH($E92,[1]DEMANDS!$F$2:$F$25,0),FALSE)/HLOOKUP(2018,[1]DEMANDS!$H$2:$CL$25,MATCH($E92,[1]DEMANDS!$F$2:$F$25,0),FALSE)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AC92" s="16">
        <f>HLOOKUP(REG_TRA_DEMANDS!AC$3,'BY-Demands'!$J$5:$AK$14,MATCH($E92,'BY-Demands'!$I$5:$I$14,0),FALSE)*HLOOKUP(REG_TRA_DEMANDS!$F92,[1]DEMANDS!$H$2:$CL$25,MATCH($E92,[1]DEMANDS!$F$2:$F$25,0),FALSE)/HLOOKUP(2018,[1]DEMANDS!$H$2:$CL$25,MATCH($E92,[1]DEMANDS!$F$2:$F$25,0),FALSE)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AD92" s="16">
        <f>HLOOKUP(REG_TRA_DEMANDS!AD$3,'BY-Demands'!$J$5:$AK$14,MATCH($E92,'BY-Demands'!$I$5:$I$14,0),FALSE)*HLOOKUP(REG_TRA_DEMANDS!$F92,[1]DEMANDS!$H$2:$CL$25,MATCH($E92,[1]DEMANDS!$F$2:$F$25,0),FALSE)/HLOOKUP(2018,[1]DEMANDS!$H$2:$CL$25,MATCH($E92,[1]DEMANDS!$F$2:$F$25,0),FALSE)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AE92" s="16">
        <f>HLOOKUP(REG_TRA_DEMANDS!AE$3,'BY-Demands'!$J$5:$AK$14,MATCH($E92,'BY-Demands'!$I$5:$I$14,0),FALSE)*HLOOKUP(REG_TRA_DEMANDS!$F92,[1]DEMANDS!$H$2:$CL$25,MATCH($E92,[1]DEMANDS!$F$2:$F$25,0),FALSE)/HLOOKUP(2018,[1]DEMANDS!$H$2:$CL$25,MATCH($E92,[1]DEMANDS!$F$2:$F$25,0),FALSE)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  <c r="AF92" s="16">
        <f>HLOOKUP(REG_TRA_DEMANDS!AF$3,'BY-Demands'!$J$5:$AK$14,MATCH($E92,'BY-Demands'!$I$5:$I$14,0),FALSE)*HLOOKUP(REG_TRA_DEMANDS!$F92,[1]DEMANDS!$H$2:$CL$25,MATCH($E92,[1]DEMANDS!$F$2:$F$25,0),FALSE)/HLOOKUP(2018,[1]DEMANDS!$H$2:$CL$25,MATCH($E92,[1]DEMANDS!$F$2:$F$25,0),FALSE)</f>
        <v>0</v>
      </c>
    </row>
    <row r="93" spans="4:32" x14ac:dyDescent="0.2">
      <c r="D93" s="4" t="s">
        <v>85</v>
      </c>
      <c r="E93" s="4" t="str">
        <f>[1]DEMANDS!$F$25</f>
        <v>TAVIINT</v>
      </c>
      <c r="F93" s="4">
        <v>2025</v>
      </c>
      <c r="G93" s="4">
        <f>HLOOKUP(REG_TRA_DEMANDS!G$3,'BY-Demands'!$J$5:$AK$14,MATCH($E93,'BY-Demands'!$I$5:$I$14,0),FALSE)*HLOOKUP(REG_TRA_DEMANDS!$F93,[1]DEMANDS!$H$2:$CL$25,MATCH($E93,[1]DEMANDS!$F$2:$F$25,0),FALSE)/HLOOKUP(2018,[1]DEMANDS!$H$2:$CL$25,MATCH($E93,[1]DEMANDS!$F$2:$F$25,0),FALSE)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H93" s="15">
        <f>HLOOKUP(REG_TRA_DEMANDS!H$3,'BY-Demands'!$J$5:$AK$14,MATCH($E93,'BY-Demands'!$I$5:$I$14,0),FALSE)*HLOOKUP(REG_TRA_DEMANDS!$F93,[1]DEMANDS!$H$2:$CL$25,MATCH($E93,[1]DEMANDS!$F$2:$F$25,0),FALSE)/HLOOKUP(2018,[1]DEMANDS!$H$2:$CL$25,MATCH($E93,[1]DEMANDS!$F$2:$F$25,0),FALSE)</f>
        <v>44.125688599291344</v>
      </c>
      <c r="I93" s="4">
        <f>HLOOKUP(REG_TRA_DEMANDS!I$3,'BY-Demands'!$J$5:$AK$14,MATCH($E93,'BY-Demands'!$I$5:$I$14,0),FALSE)*HLOOKUP(REG_TRA_DEMANDS!$F93,[1]DEMANDS!$H$2:$CL$25,MATCH($E93,[1]DEMANDS!$F$2:$F$25,0),FALSE)/HLOOKUP(2018,[1]DEMANDS!$H$2:$CL$25,MATCH($E93,[1]DEMANDS!$F$2:$F$25,0),FALSE)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J93" s="4">
        <f>HLOOKUP(REG_TRA_DEMANDS!J$3,'BY-Demands'!$J$5:$AK$14,MATCH($E93,'BY-Demands'!$I$5:$I$14,0),FALSE)*HLOOKUP(REG_TRA_DEMANDS!$F93,[1]DEMANDS!$H$2:$CL$25,MATCH($E93,[1]DEMANDS!$F$2:$F$25,0),FALSE)/HLOOKUP(2018,[1]DEMANDS!$H$2:$CL$25,MATCH($E93,[1]DEMANDS!$F$2:$F$25,0),FALSE)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K93" s="4">
        <f>HLOOKUP(REG_TRA_DEMANDS!K$3,'BY-Demands'!$J$5:$AK$14,MATCH($E93,'BY-Demands'!$I$5:$I$14,0),FALSE)*HLOOKUP(REG_TRA_DEMANDS!$F93,[1]DEMANDS!$H$2:$CL$25,MATCH($E93,[1]DEMANDS!$F$2:$F$25,0),FALSE)/HLOOKUP(2018,[1]DEMANDS!$H$2:$CL$25,MATCH($E93,[1]DEMANDS!$F$2:$F$25,0),FALSE)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L93" s="4">
        <f>HLOOKUP(REG_TRA_DEMANDS!L$3,'BY-Demands'!$J$5:$AK$14,MATCH($E93,'BY-Demands'!$I$5:$I$14,0),FALSE)*HLOOKUP(REG_TRA_DEMANDS!$F93,[1]DEMANDS!$H$2:$CL$25,MATCH($E93,[1]DEMANDS!$F$2:$F$25,0),FALSE)/HLOOKUP(2018,[1]DEMANDS!$H$2:$CL$25,MATCH($E93,[1]DEMANDS!$F$2:$F$25,0),FALSE)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M93" s="4">
        <f>HLOOKUP(REG_TRA_DEMANDS!M$3,'BY-Demands'!$J$5:$AK$14,MATCH($E93,'BY-Demands'!$I$5:$I$14,0),FALSE)*HLOOKUP(REG_TRA_DEMANDS!$F93,[1]DEMANDS!$H$2:$CL$25,MATCH($E93,[1]DEMANDS!$F$2:$F$25,0),FALSE)/HLOOKUP(2018,[1]DEMANDS!$H$2:$CL$25,MATCH($E93,[1]DEMANDS!$F$2:$F$25,0),FALSE)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N93" s="4">
        <f>HLOOKUP(REG_TRA_DEMANDS!N$3,'BY-Demands'!$J$5:$AK$14,MATCH($E93,'BY-Demands'!$I$5:$I$14,0),FALSE)*HLOOKUP(REG_TRA_DEMANDS!$F93,[1]DEMANDS!$H$2:$CL$25,MATCH($E93,[1]DEMANDS!$F$2:$F$25,0),FALSE)/HLOOKUP(2018,[1]DEMANDS!$H$2:$CL$25,MATCH($E93,[1]DEMANDS!$F$2:$F$25,0),FALSE)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O93" s="4">
        <f>HLOOKUP(REG_TRA_DEMANDS!O$3,'BY-Demands'!$J$5:$AK$14,MATCH($E93,'BY-Demands'!$I$5:$I$14,0),FALSE)*HLOOKUP(REG_TRA_DEMANDS!$F93,[1]DEMANDS!$H$2:$CL$25,MATCH($E93,[1]DEMANDS!$F$2:$F$25,0),FALSE)/HLOOKUP(2018,[1]DEMANDS!$H$2:$CL$25,MATCH($E93,[1]DEMANDS!$F$2:$F$25,0),FALSE)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P93" s="4">
        <f>HLOOKUP(REG_TRA_DEMANDS!P$3,'BY-Demands'!$J$5:$AK$14,MATCH($E93,'BY-Demands'!$I$5:$I$14,0),FALSE)*HLOOKUP(REG_TRA_DEMANDS!$F93,[1]DEMANDS!$H$2:$CL$25,MATCH($E93,[1]DEMANDS!$F$2:$F$25,0),FALSE)/HLOOKUP(2018,[1]DEMANDS!$H$2:$CL$25,MATCH($E93,[1]DEMANDS!$F$2:$F$25,0),FALSE)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Q93" s="4">
        <f>HLOOKUP(REG_TRA_DEMANDS!Q$3,'BY-Demands'!$J$5:$AK$14,MATCH($E93,'BY-Demands'!$I$5:$I$14,0),FALSE)*HLOOKUP(REG_TRA_DEMANDS!$F93,[1]DEMANDS!$H$2:$CL$25,MATCH($E93,[1]DEMANDS!$F$2:$F$25,0),FALSE)/HLOOKUP(2018,[1]DEMANDS!$H$2:$CL$25,MATCH($E93,[1]DEMANDS!$F$2:$F$25,0),FALSE)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R93" s="4">
        <f>HLOOKUP(REG_TRA_DEMANDS!R$3,'BY-Demands'!$J$5:$AK$14,MATCH($E93,'BY-Demands'!$I$5:$I$14,0),FALSE)*HLOOKUP(REG_TRA_DEMANDS!$F93,[1]DEMANDS!$H$2:$CL$25,MATCH($E93,[1]DEMANDS!$F$2:$F$25,0),FALSE)/HLOOKUP(2018,[1]DEMANDS!$H$2:$CL$25,MATCH($E93,[1]DEMANDS!$F$2:$F$25,0),FALSE)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S93" s="15">
        <f>HLOOKUP(REG_TRA_DEMANDS!S$3,'BY-Demands'!$J$5:$AK$14,MATCH($E93,'BY-Demands'!$I$5:$I$14,0),FALSE)*HLOOKUP(REG_TRA_DEMANDS!$F93,[1]DEMANDS!$H$2:$CL$25,MATCH($E93,[1]DEMANDS!$F$2:$F$25,0),FALSE)/HLOOKUP(2018,[1]DEMANDS!$H$2:$CL$25,MATCH($E93,[1]DEMANDS!$F$2:$F$25,0),FALSE)</f>
        <v>2.6127317604121445</v>
      </c>
      <c r="T93" s="15">
        <f>HLOOKUP(REG_TRA_DEMANDS!T$3,'BY-Demands'!$J$5:$AK$14,MATCH($E93,'BY-Demands'!$I$5:$I$14,0),FALSE)*HLOOKUP(REG_TRA_DEMANDS!$F93,[1]DEMANDS!$H$2:$CL$25,MATCH($E93,[1]DEMANDS!$F$2:$F$25,0),FALSE)/HLOOKUP(2018,[1]DEMANDS!$H$2:$CL$25,MATCH($E93,[1]DEMANDS!$F$2:$F$25,0),FALSE)</f>
        <v>2.4157811721376437</v>
      </c>
      <c r="U93" s="15">
        <f>HLOOKUP(REG_TRA_DEMANDS!U$3,'BY-Demands'!$J$5:$AK$14,MATCH($E93,'BY-Demands'!$I$5:$I$14,0),FALSE)*HLOOKUP(REG_TRA_DEMANDS!$F93,[1]DEMANDS!$H$2:$CL$25,MATCH($E93,[1]DEMANDS!$F$2:$F$25,0),FALSE)/HLOOKUP(2018,[1]DEMANDS!$H$2:$CL$25,MATCH($E93,[1]DEMANDS!$F$2:$F$25,0),FALSE)</f>
        <v>0.26326175749175817</v>
      </c>
      <c r="V93" s="4">
        <f>HLOOKUP(REG_TRA_DEMANDS!V$3,'BY-Demands'!$J$5:$AK$14,MATCH($E93,'BY-Demands'!$I$5:$I$14,0),FALSE)*HLOOKUP(REG_TRA_DEMANDS!$F93,[1]DEMANDS!$H$2:$CL$25,MATCH($E93,[1]DEMANDS!$F$2:$F$25,0),FALSE)/HLOOKUP(2018,[1]DEMANDS!$H$2:$CL$25,MATCH($E93,[1]DEMANDS!$F$2:$F$25,0),FALSE)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W93" s="4">
        <f>HLOOKUP(REG_TRA_DEMANDS!W$3,'BY-Demands'!$J$5:$AK$14,MATCH($E93,'BY-Demands'!$I$5:$I$14,0),FALSE)*HLOOKUP(REG_TRA_DEMANDS!$F93,[1]DEMANDS!$H$2:$CL$25,MATCH($E93,[1]DEMANDS!$F$2:$F$25,0),FALSE)/HLOOKUP(2018,[1]DEMANDS!$H$2:$CL$25,MATCH($E93,[1]DEMANDS!$F$2:$F$25,0),FALSE)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X93" s="4">
        <f>HLOOKUP(REG_TRA_DEMANDS!X$3,'BY-Demands'!$J$5:$AK$14,MATCH($E93,'BY-Demands'!$I$5:$I$14,0),FALSE)*HLOOKUP(REG_TRA_DEMANDS!$F93,[1]DEMANDS!$H$2:$CL$25,MATCH($E93,[1]DEMANDS!$F$2:$F$25,0),FALSE)/HLOOKUP(2018,[1]DEMANDS!$H$2:$CL$25,MATCH($E93,[1]DEMANDS!$F$2:$F$25,0),FALSE)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Y93" s="4">
        <f>HLOOKUP(REG_TRA_DEMANDS!Y$3,'BY-Demands'!$J$5:$AK$14,MATCH($E93,'BY-Demands'!$I$5:$I$14,0),FALSE)*HLOOKUP(REG_TRA_DEMANDS!$F93,[1]DEMANDS!$H$2:$CL$25,MATCH($E93,[1]DEMANDS!$F$2:$F$25,0),FALSE)/HLOOKUP(2018,[1]DEMANDS!$H$2:$CL$25,MATCH($E93,[1]DEMANDS!$F$2:$F$25,0),FALSE)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Z93" s="4">
        <f>HLOOKUP(REG_TRA_DEMANDS!Z$3,'BY-Demands'!$J$5:$AK$14,MATCH($E93,'BY-Demands'!$I$5:$I$14,0),FALSE)*HLOOKUP(REG_TRA_DEMANDS!$F93,[1]DEMANDS!$H$2:$CL$25,MATCH($E93,[1]DEMANDS!$F$2:$F$25,0),FALSE)/HLOOKUP(2018,[1]DEMANDS!$H$2:$CL$25,MATCH($E93,[1]DEMANDS!$F$2:$F$25,0),FALSE)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AA93" s="15">
        <f>HLOOKUP(REG_TRA_DEMANDS!AA$3,'BY-Demands'!$J$5:$AK$14,MATCH($E93,'BY-Demands'!$I$5:$I$14,0),FALSE)*HLOOKUP(REG_TRA_DEMANDS!$F93,[1]DEMANDS!$H$2:$CL$25,MATCH($E93,[1]DEMANDS!$F$2:$F$25,0),FALSE)/HLOOKUP(2018,[1]DEMANDS!$H$2:$CL$25,MATCH($E93,[1]DEMANDS!$F$2:$F$25,0),FALSE)</f>
        <v>0.75159088541259944</v>
      </c>
      <c r="AB93" s="4">
        <f>HLOOKUP(REG_TRA_DEMANDS!AB$3,'BY-Demands'!$J$5:$AK$14,MATCH($E93,'BY-Demands'!$I$5:$I$14,0),FALSE)*HLOOKUP(REG_TRA_DEMANDS!$F93,[1]DEMANDS!$H$2:$CL$25,MATCH($E93,[1]DEMANDS!$F$2:$F$25,0),FALSE)/HLOOKUP(2018,[1]DEMANDS!$H$2:$CL$25,MATCH($E93,[1]DEMANDS!$F$2:$F$25,0),FALSE)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AC93" s="4">
        <f>HLOOKUP(REG_TRA_DEMANDS!AC$3,'BY-Demands'!$J$5:$AK$14,MATCH($E93,'BY-Demands'!$I$5:$I$14,0),FALSE)*HLOOKUP(REG_TRA_DEMANDS!$F93,[1]DEMANDS!$H$2:$CL$25,MATCH($E93,[1]DEMANDS!$F$2:$F$25,0),FALSE)/HLOOKUP(2018,[1]DEMANDS!$H$2:$CL$25,MATCH($E93,[1]DEMANDS!$F$2:$F$25,0),FALSE)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AD93" s="4">
        <f>HLOOKUP(REG_TRA_DEMANDS!AD$3,'BY-Demands'!$J$5:$AK$14,MATCH($E93,'BY-Demands'!$I$5:$I$14,0),FALSE)*HLOOKUP(REG_TRA_DEMANDS!$F93,[1]DEMANDS!$H$2:$CL$25,MATCH($E93,[1]DEMANDS!$F$2:$F$25,0),FALSE)/HLOOKUP(2018,[1]DEMANDS!$H$2:$CL$25,MATCH($E93,[1]DEMANDS!$F$2:$F$25,0),FALSE)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AE93" s="4">
        <f>HLOOKUP(REG_TRA_DEMANDS!AE$3,'BY-Demands'!$J$5:$AK$14,MATCH($E93,'BY-Demands'!$I$5:$I$14,0),FALSE)*HLOOKUP(REG_TRA_DEMANDS!$F93,[1]DEMANDS!$H$2:$CL$25,MATCH($E93,[1]DEMANDS!$F$2:$F$25,0),FALSE)/HLOOKUP(2018,[1]DEMANDS!$H$2:$CL$25,MATCH($E93,[1]DEMANDS!$F$2:$F$25,0),FALSE)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  <c r="AF93" s="4">
        <f>HLOOKUP(REG_TRA_DEMANDS!AF$3,'BY-Demands'!$J$5:$AK$14,MATCH($E93,'BY-Demands'!$I$5:$I$14,0),FALSE)*HLOOKUP(REG_TRA_DEMANDS!$F93,[1]DEMANDS!$H$2:$CL$25,MATCH($E93,[1]DEMANDS!$F$2:$F$25,0),FALSE)/HLOOKUP(2018,[1]DEMANDS!$H$2:$CL$25,MATCH($E93,[1]DEMANDS!$F$2:$F$25,0),FALSE)</f>
        <v>0</v>
      </c>
    </row>
    <row r="94" spans="4:32" x14ac:dyDescent="0.2">
      <c r="D94" s="4" t="s">
        <v>85</v>
      </c>
      <c r="E94" s="4" t="str">
        <f>[1]DEMANDS!$F$25</f>
        <v>TAVIINT</v>
      </c>
      <c r="F94" s="4">
        <v>2030</v>
      </c>
      <c r="G94" s="4">
        <f>HLOOKUP(REG_TRA_DEMANDS!G$3,'BY-Demands'!$J$5:$AK$14,MATCH($E94,'BY-Demands'!$I$5:$I$14,0),FALSE)*HLOOKUP(REG_TRA_DEMANDS!$F94,[1]DEMANDS!$H$2:$CL$25,MATCH($E94,[1]DEMANDS!$F$2:$F$25,0),FALSE)/HLOOKUP(2018,[1]DEMANDS!$H$2:$CL$25,MATCH($E94,[1]DEMANDS!$F$2:$F$25,0),FALSE)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H94" s="15">
        <f>HLOOKUP(REG_TRA_DEMANDS!H$3,'BY-Demands'!$J$5:$AK$14,MATCH($E94,'BY-Demands'!$I$5:$I$14,0),FALSE)*HLOOKUP(REG_TRA_DEMANDS!$F94,[1]DEMANDS!$H$2:$CL$25,MATCH($E94,[1]DEMANDS!$F$2:$F$25,0),FALSE)/HLOOKUP(2018,[1]DEMANDS!$H$2:$CL$25,MATCH($E94,[1]DEMANDS!$F$2:$F$25,0),FALSE)</f>
        <v>46.784277464310122</v>
      </c>
      <c r="I94" s="4">
        <f>HLOOKUP(REG_TRA_DEMANDS!I$3,'BY-Demands'!$J$5:$AK$14,MATCH($E94,'BY-Demands'!$I$5:$I$14,0),FALSE)*HLOOKUP(REG_TRA_DEMANDS!$F94,[1]DEMANDS!$H$2:$CL$25,MATCH($E94,[1]DEMANDS!$F$2:$F$25,0),FALSE)/HLOOKUP(2018,[1]DEMANDS!$H$2:$CL$25,MATCH($E94,[1]DEMANDS!$F$2:$F$25,0),FALSE)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J94" s="4">
        <f>HLOOKUP(REG_TRA_DEMANDS!J$3,'BY-Demands'!$J$5:$AK$14,MATCH($E94,'BY-Demands'!$I$5:$I$14,0),FALSE)*HLOOKUP(REG_TRA_DEMANDS!$F94,[1]DEMANDS!$H$2:$CL$25,MATCH($E94,[1]DEMANDS!$F$2:$F$25,0),FALSE)/HLOOKUP(2018,[1]DEMANDS!$H$2:$CL$25,MATCH($E94,[1]DEMANDS!$F$2:$F$25,0),FALSE)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K94" s="4">
        <f>HLOOKUP(REG_TRA_DEMANDS!K$3,'BY-Demands'!$J$5:$AK$14,MATCH($E94,'BY-Demands'!$I$5:$I$14,0),FALSE)*HLOOKUP(REG_TRA_DEMANDS!$F94,[1]DEMANDS!$H$2:$CL$25,MATCH($E94,[1]DEMANDS!$F$2:$F$25,0),FALSE)/HLOOKUP(2018,[1]DEMANDS!$H$2:$CL$25,MATCH($E94,[1]DEMANDS!$F$2:$F$25,0),FALSE)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L94" s="4">
        <f>HLOOKUP(REG_TRA_DEMANDS!L$3,'BY-Demands'!$J$5:$AK$14,MATCH($E94,'BY-Demands'!$I$5:$I$14,0),FALSE)*HLOOKUP(REG_TRA_DEMANDS!$F94,[1]DEMANDS!$H$2:$CL$25,MATCH($E94,[1]DEMANDS!$F$2:$F$25,0),FALSE)/HLOOKUP(2018,[1]DEMANDS!$H$2:$CL$25,MATCH($E94,[1]DEMANDS!$F$2:$F$25,0),FALSE)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M94" s="4">
        <f>HLOOKUP(REG_TRA_DEMANDS!M$3,'BY-Demands'!$J$5:$AK$14,MATCH($E94,'BY-Demands'!$I$5:$I$14,0),FALSE)*HLOOKUP(REG_TRA_DEMANDS!$F94,[1]DEMANDS!$H$2:$CL$25,MATCH($E94,[1]DEMANDS!$F$2:$F$25,0),FALSE)/HLOOKUP(2018,[1]DEMANDS!$H$2:$CL$25,MATCH($E94,[1]DEMANDS!$F$2:$F$25,0),FALSE)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N94" s="4">
        <f>HLOOKUP(REG_TRA_DEMANDS!N$3,'BY-Demands'!$J$5:$AK$14,MATCH($E94,'BY-Demands'!$I$5:$I$14,0),FALSE)*HLOOKUP(REG_TRA_DEMANDS!$F94,[1]DEMANDS!$H$2:$CL$25,MATCH($E94,[1]DEMANDS!$F$2:$F$25,0),FALSE)/HLOOKUP(2018,[1]DEMANDS!$H$2:$CL$25,MATCH($E94,[1]DEMANDS!$F$2:$F$25,0),FALSE)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O94" s="4">
        <f>HLOOKUP(REG_TRA_DEMANDS!O$3,'BY-Demands'!$J$5:$AK$14,MATCH($E94,'BY-Demands'!$I$5:$I$14,0),FALSE)*HLOOKUP(REG_TRA_DEMANDS!$F94,[1]DEMANDS!$H$2:$CL$25,MATCH($E94,[1]DEMANDS!$F$2:$F$25,0),FALSE)/HLOOKUP(2018,[1]DEMANDS!$H$2:$CL$25,MATCH($E94,[1]DEMANDS!$F$2:$F$25,0),FALSE)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P94" s="4">
        <f>HLOOKUP(REG_TRA_DEMANDS!P$3,'BY-Demands'!$J$5:$AK$14,MATCH($E94,'BY-Demands'!$I$5:$I$14,0),FALSE)*HLOOKUP(REG_TRA_DEMANDS!$F94,[1]DEMANDS!$H$2:$CL$25,MATCH($E94,[1]DEMANDS!$F$2:$F$25,0),FALSE)/HLOOKUP(2018,[1]DEMANDS!$H$2:$CL$25,MATCH($E94,[1]DEMANDS!$F$2:$F$25,0),FALSE)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Q94" s="4">
        <f>HLOOKUP(REG_TRA_DEMANDS!Q$3,'BY-Demands'!$J$5:$AK$14,MATCH($E94,'BY-Demands'!$I$5:$I$14,0),FALSE)*HLOOKUP(REG_TRA_DEMANDS!$F94,[1]DEMANDS!$H$2:$CL$25,MATCH($E94,[1]DEMANDS!$F$2:$F$25,0),FALSE)/HLOOKUP(2018,[1]DEMANDS!$H$2:$CL$25,MATCH($E94,[1]DEMANDS!$F$2:$F$25,0),FALSE)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R94" s="4">
        <f>HLOOKUP(REG_TRA_DEMANDS!R$3,'BY-Demands'!$J$5:$AK$14,MATCH($E94,'BY-Demands'!$I$5:$I$14,0),FALSE)*HLOOKUP(REG_TRA_DEMANDS!$F94,[1]DEMANDS!$H$2:$CL$25,MATCH($E94,[1]DEMANDS!$F$2:$F$25,0),FALSE)/HLOOKUP(2018,[1]DEMANDS!$H$2:$CL$25,MATCH($E94,[1]DEMANDS!$F$2:$F$25,0),FALSE)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S94" s="15">
        <f>HLOOKUP(REG_TRA_DEMANDS!S$3,'BY-Demands'!$J$5:$AK$14,MATCH($E94,'BY-Demands'!$I$5:$I$14,0),FALSE)*HLOOKUP(REG_TRA_DEMANDS!$F94,[1]DEMANDS!$H$2:$CL$25,MATCH($E94,[1]DEMANDS!$F$2:$F$25,0),FALSE)/HLOOKUP(2018,[1]DEMANDS!$H$2:$CL$25,MATCH($E94,[1]DEMANDS!$F$2:$F$25,0),FALSE)</f>
        <v>2.7701498038695824</v>
      </c>
      <c r="T94" s="15">
        <f>HLOOKUP(REG_TRA_DEMANDS!T$3,'BY-Demands'!$J$5:$AK$14,MATCH($E94,'BY-Demands'!$I$5:$I$14,0),FALSE)*HLOOKUP(REG_TRA_DEMANDS!$F94,[1]DEMANDS!$H$2:$CL$25,MATCH($E94,[1]DEMANDS!$F$2:$F$25,0),FALSE)/HLOOKUP(2018,[1]DEMANDS!$H$2:$CL$25,MATCH($E94,[1]DEMANDS!$F$2:$F$25,0),FALSE)</f>
        <v>2.5613328706706899</v>
      </c>
      <c r="U94" s="15">
        <f>HLOOKUP(REG_TRA_DEMANDS!U$3,'BY-Demands'!$J$5:$AK$14,MATCH($E94,'BY-Demands'!$I$5:$I$14,0),FALSE)*HLOOKUP(REG_TRA_DEMANDS!$F94,[1]DEMANDS!$H$2:$CL$25,MATCH($E94,[1]DEMANDS!$F$2:$F$25,0),FALSE)/HLOOKUP(2018,[1]DEMANDS!$H$2:$CL$25,MATCH($E94,[1]DEMANDS!$F$2:$F$25,0),FALSE)</f>
        <v>0.27912337459667746</v>
      </c>
      <c r="V94" s="4">
        <f>HLOOKUP(REG_TRA_DEMANDS!V$3,'BY-Demands'!$J$5:$AK$14,MATCH($E94,'BY-Demands'!$I$5:$I$14,0),FALSE)*HLOOKUP(REG_TRA_DEMANDS!$F94,[1]DEMANDS!$H$2:$CL$25,MATCH($E94,[1]DEMANDS!$F$2:$F$25,0),FALSE)/HLOOKUP(2018,[1]DEMANDS!$H$2:$CL$25,MATCH($E94,[1]DEMANDS!$F$2:$F$25,0),FALSE)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W94" s="4">
        <f>HLOOKUP(REG_TRA_DEMANDS!W$3,'BY-Demands'!$J$5:$AK$14,MATCH($E94,'BY-Demands'!$I$5:$I$14,0),FALSE)*HLOOKUP(REG_TRA_DEMANDS!$F94,[1]DEMANDS!$H$2:$CL$25,MATCH($E94,[1]DEMANDS!$F$2:$F$25,0),FALSE)/HLOOKUP(2018,[1]DEMANDS!$H$2:$CL$25,MATCH($E94,[1]DEMANDS!$F$2:$F$25,0),FALSE)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X94" s="4">
        <f>HLOOKUP(REG_TRA_DEMANDS!X$3,'BY-Demands'!$J$5:$AK$14,MATCH($E94,'BY-Demands'!$I$5:$I$14,0),FALSE)*HLOOKUP(REG_TRA_DEMANDS!$F94,[1]DEMANDS!$H$2:$CL$25,MATCH($E94,[1]DEMANDS!$F$2:$F$25,0),FALSE)/HLOOKUP(2018,[1]DEMANDS!$H$2:$CL$25,MATCH($E94,[1]DEMANDS!$F$2:$F$25,0),FALSE)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Y94" s="4">
        <f>HLOOKUP(REG_TRA_DEMANDS!Y$3,'BY-Demands'!$J$5:$AK$14,MATCH($E94,'BY-Demands'!$I$5:$I$14,0),FALSE)*HLOOKUP(REG_TRA_DEMANDS!$F94,[1]DEMANDS!$H$2:$CL$25,MATCH($E94,[1]DEMANDS!$F$2:$F$25,0),FALSE)/HLOOKUP(2018,[1]DEMANDS!$H$2:$CL$25,MATCH($E94,[1]DEMANDS!$F$2:$F$25,0),FALSE)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Z94" s="4">
        <f>HLOOKUP(REG_TRA_DEMANDS!Z$3,'BY-Demands'!$J$5:$AK$14,MATCH($E94,'BY-Demands'!$I$5:$I$14,0),FALSE)*HLOOKUP(REG_TRA_DEMANDS!$F94,[1]DEMANDS!$H$2:$CL$25,MATCH($E94,[1]DEMANDS!$F$2:$F$25,0),FALSE)/HLOOKUP(2018,[1]DEMANDS!$H$2:$CL$25,MATCH($E94,[1]DEMANDS!$F$2:$F$25,0),FALSE)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AA94" s="15">
        <f>HLOOKUP(REG_TRA_DEMANDS!AA$3,'BY-Demands'!$J$5:$AK$14,MATCH($E94,'BY-Demands'!$I$5:$I$14,0),FALSE)*HLOOKUP(REG_TRA_DEMANDS!$F94,[1]DEMANDS!$H$2:$CL$25,MATCH($E94,[1]DEMANDS!$F$2:$F$25,0),FALSE)/HLOOKUP(2018,[1]DEMANDS!$H$2:$CL$25,MATCH($E94,[1]DEMANDS!$F$2:$F$25,0),FALSE)</f>
        <v>0.79687451094767225</v>
      </c>
      <c r="AB94" s="4">
        <f>HLOOKUP(REG_TRA_DEMANDS!AB$3,'BY-Demands'!$J$5:$AK$14,MATCH($E94,'BY-Demands'!$I$5:$I$14,0),FALSE)*HLOOKUP(REG_TRA_DEMANDS!$F94,[1]DEMANDS!$H$2:$CL$25,MATCH($E94,[1]DEMANDS!$F$2:$F$25,0),FALSE)/HLOOKUP(2018,[1]DEMANDS!$H$2:$CL$25,MATCH($E94,[1]DEMANDS!$F$2:$F$25,0),FALSE)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AC94" s="4">
        <f>HLOOKUP(REG_TRA_DEMANDS!AC$3,'BY-Demands'!$J$5:$AK$14,MATCH($E94,'BY-Demands'!$I$5:$I$14,0),FALSE)*HLOOKUP(REG_TRA_DEMANDS!$F94,[1]DEMANDS!$H$2:$CL$25,MATCH($E94,[1]DEMANDS!$F$2:$F$25,0),FALSE)/HLOOKUP(2018,[1]DEMANDS!$H$2:$CL$25,MATCH($E94,[1]DEMANDS!$F$2:$F$25,0),FALSE)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AD94" s="4">
        <f>HLOOKUP(REG_TRA_DEMANDS!AD$3,'BY-Demands'!$J$5:$AK$14,MATCH($E94,'BY-Demands'!$I$5:$I$14,0),FALSE)*HLOOKUP(REG_TRA_DEMANDS!$F94,[1]DEMANDS!$H$2:$CL$25,MATCH($E94,[1]DEMANDS!$F$2:$F$25,0),FALSE)/HLOOKUP(2018,[1]DEMANDS!$H$2:$CL$25,MATCH($E94,[1]DEMANDS!$F$2:$F$25,0),FALSE)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AE94" s="4">
        <f>HLOOKUP(REG_TRA_DEMANDS!AE$3,'BY-Demands'!$J$5:$AK$14,MATCH($E94,'BY-Demands'!$I$5:$I$14,0),FALSE)*HLOOKUP(REG_TRA_DEMANDS!$F94,[1]DEMANDS!$H$2:$CL$25,MATCH($E94,[1]DEMANDS!$F$2:$F$25,0),FALSE)/HLOOKUP(2018,[1]DEMANDS!$H$2:$CL$25,MATCH($E94,[1]DEMANDS!$F$2:$F$25,0),FALSE)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  <c r="AF94" s="4">
        <f>HLOOKUP(REG_TRA_DEMANDS!AF$3,'BY-Demands'!$J$5:$AK$14,MATCH($E94,'BY-Demands'!$I$5:$I$14,0),FALSE)*HLOOKUP(REG_TRA_DEMANDS!$F94,[1]DEMANDS!$H$2:$CL$25,MATCH($E94,[1]DEMANDS!$F$2:$F$25,0),FALSE)/HLOOKUP(2018,[1]DEMANDS!$H$2:$CL$25,MATCH($E94,[1]DEMANDS!$F$2:$F$25,0),FALSE)</f>
        <v>0</v>
      </c>
    </row>
    <row r="95" spans="4:32" x14ac:dyDescent="0.2">
      <c r="D95" s="4" t="s">
        <v>85</v>
      </c>
      <c r="E95" s="4" t="str">
        <f>[1]DEMANDS!$F$25</f>
        <v>TAVIINT</v>
      </c>
      <c r="F95" s="4">
        <v>2035</v>
      </c>
      <c r="G95" s="4">
        <f>HLOOKUP(REG_TRA_DEMANDS!G$3,'BY-Demands'!$J$5:$AK$14,MATCH($E95,'BY-Demands'!$I$5:$I$14,0),FALSE)*HLOOKUP(REG_TRA_DEMANDS!$F95,[1]DEMANDS!$H$2:$CL$25,MATCH($E95,[1]DEMANDS!$F$2:$F$25,0),FALSE)/HLOOKUP(2018,[1]DEMANDS!$H$2:$CL$25,MATCH($E95,[1]DEMANDS!$F$2:$F$25,0),FALSE)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H95" s="15">
        <f>HLOOKUP(REG_TRA_DEMANDS!H$3,'BY-Demands'!$J$5:$AK$14,MATCH($E95,'BY-Demands'!$I$5:$I$14,0),FALSE)*HLOOKUP(REG_TRA_DEMANDS!$F95,[1]DEMANDS!$H$2:$CL$25,MATCH($E95,[1]DEMANDS!$F$2:$F$25,0),FALSE)/HLOOKUP(2018,[1]DEMANDS!$H$2:$CL$25,MATCH($E95,[1]DEMANDS!$F$2:$F$25,0),FALSE)</f>
        <v>49.18740165424046</v>
      </c>
      <c r="I95" s="4">
        <f>HLOOKUP(REG_TRA_DEMANDS!I$3,'BY-Demands'!$J$5:$AK$14,MATCH($E95,'BY-Demands'!$I$5:$I$14,0),FALSE)*HLOOKUP(REG_TRA_DEMANDS!$F95,[1]DEMANDS!$H$2:$CL$25,MATCH($E95,[1]DEMANDS!$F$2:$F$25,0),FALSE)/HLOOKUP(2018,[1]DEMANDS!$H$2:$CL$25,MATCH($E95,[1]DEMANDS!$F$2:$F$25,0),FALSE)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J95" s="4">
        <f>HLOOKUP(REG_TRA_DEMANDS!J$3,'BY-Demands'!$J$5:$AK$14,MATCH($E95,'BY-Demands'!$I$5:$I$14,0),FALSE)*HLOOKUP(REG_TRA_DEMANDS!$F95,[1]DEMANDS!$H$2:$CL$25,MATCH($E95,[1]DEMANDS!$F$2:$F$25,0),FALSE)/HLOOKUP(2018,[1]DEMANDS!$H$2:$CL$25,MATCH($E95,[1]DEMANDS!$F$2:$F$25,0),FALSE)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K95" s="4">
        <f>HLOOKUP(REG_TRA_DEMANDS!K$3,'BY-Demands'!$J$5:$AK$14,MATCH($E95,'BY-Demands'!$I$5:$I$14,0),FALSE)*HLOOKUP(REG_TRA_DEMANDS!$F95,[1]DEMANDS!$H$2:$CL$25,MATCH($E95,[1]DEMANDS!$F$2:$F$25,0),FALSE)/HLOOKUP(2018,[1]DEMANDS!$H$2:$CL$25,MATCH($E95,[1]DEMANDS!$F$2:$F$25,0),FALSE)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L95" s="4">
        <f>HLOOKUP(REG_TRA_DEMANDS!L$3,'BY-Demands'!$J$5:$AK$14,MATCH($E95,'BY-Demands'!$I$5:$I$14,0),FALSE)*HLOOKUP(REG_TRA_DEMANDS!$F95,[1]DEMANDS!$H$2:$CL$25,MATCH($E95,[1]DEMANDS!$F$2:$F$25,0),FALSE)/HLOOKUP(2018,[1]DEMANDS!$H$2:$CL$25,MATCH($E95,[1]DEMANDS!$F$2:$F$25,0),FALSE)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M95" s="4">
        <f>HLOOKUP(REG_TRA_DEMANDS!M$3,'BY-Demands'!$J$5:$AK$14,MATCH($E95,'BY-Demands'!$I$5:$I$14,0),FALSE)*HLOOKUP(REG_TRA_DEMANDS!$F95,[1]DEMANDS!$H$2:$CL$25,MATCH($E95,[1]DEMANDS!$F$2:$F$25,0),FALSE)/HLOOKUP(2018,[1]DEMANDS!$H$2:$CL$25,MATCH($E95,[1]DEMANDS!$F$2:$F$25,0),FALSE)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N95" s="4">
        <f>HLOOKUP(REG_TRA_DEMANDS!N$3,'BY-Demands'!$J$5:$AK$14,MATCH($E95,'BY-Demands'!$I$5:$I$14,0),FALSE)*HLOOKUP(REG_TRA_DEMANDS!$F95,[1]DEMANDS!$H$2:$CL$25,MATCH($E95,[1]DEMANDS!$F$2:$F$25,0),FALSE)/HLOOKUP(2018,[1]DEMANDS!$H$2:$CL$25,MATCH($E95,[1]DEMANDS!$F$2:$F$25,0),FALSE)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O95" s="4">
        <f>HLOOKUP(REG_TRA_DEMANDS!O$3,'BY-Demands'!$J$5:$AK$14,MATCH($E95,'BY-Demands'!$I$5:$I$14,0),FALSE)*HLOOKUP(REG_TRA_DEMANDS!$F95,[1]DEMANDS!$H$2:$CL$25,MATCH($E95,[1]DEMANDS!$F$2:$F$25,0),FALSE)/HLOOKUP(2018,[1]DEMANDS!$H$2:$CL$25,MATCH($E95,[1]DEMANDS!$F$2:$F$25,0),FALSE)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P95" s="4">
        <f>HLOOKUP(REG_TRA_DEMANDS!P$3,'BY-Demands'!$J$5:$AK$14,MATCH($E95,'BY-Demands'!$I$5:$I$14,0),FALSE)*HLOOKUP(REG_TRA_DEMANDS!$F95,[1]DEMANDS!$H$2:$CL$25,MATCH($E95,[1]DEMANDS!$F$2:$F$25,0),FALSE)/HLOOKUP(2018,[1]DEMANDS!$H$2:$CL$25,MATCH($E95,[1]DEMANDS!$F$2:$F$25,0),FALSE)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Q95" s="4">
        <f>HLOOKUP(REG_TRA_DEMANDS!Q$3,'BY-Demands'!$J$5:$AK$14,MATCH($E95,'BY-Demands'!$I$5:$I$14,0),FALSE)*HLOOKUP(REG_TRA_DEMANDS!$F95,[1]DEMANDS!$H$2:$CL$25,MATCH($E95,[1]DEMANDS!$F$2:$F$25,0),FALSE)/HLOOKUP(2018,[1]DEMANDS!$H$2:$CL$25,MATCH($E95,[1]DEMANDS!$F$2:$F$25,0),FALSE)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R95" s="4">
        <f>HLOOKUP(REG_TRA_DEMANDS!R$3,'BY-Demands'!$J$5:$AK$14,MATCH($E95,'BY-Demands'!$I$5:$I$14,0),FALSE)*HLOOKUP(REG_TRA_DEMANDS!$F95,[1]DEMANDS!$H$2:$CL$25,MATCH($E95,[1]DEMANDS!$F$2:$F$25,0),FALSE)/HLOOKUP(2018,[1]DEMANDS!$H$2:$CL$25,MATCH($E95,[1]DEMANDS!$F$2:$F$25,0),FALSE)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S95" s="15">
        <f>HLOOKUP(REG_TRA_DEMANDS!S$3,'BY-Demands'!$J$5:$AK$14,MATCH($E95,'BY-Demands'!$I$5:$I$14,0),FALSE)*HLOOKUP(REG_TRA_DEMANDS!$F95,[1]DEMANDS!$H$2:$CL$25,MATCH($E95,[1]DEMANDS!$F$2:$F$25,0),FALSE)/HLOOKUP(2018,[1]DEMANDS!$H$2:$CL$25,MATCH($E95,[1]DEMANDS!$F$2:$F$25,0),FALSE)</f>
        <v>2.9124414959554152</v>
      </c>
      <c r="T95" s="15">
        <f>HLOOKUP(REG_TRA_DEMANDS!T$3,'BY-Demands'!$J$5:$AK$14,MATCH($E95,'BY-Demands'!$I$5:$I$14,0),FALSE)*HLOOKUP(REG_TRA_DEMANDS!$F95,[1]DEMANDS!$H$2:$CL$25,MATCH($E95,[1]DEMANDS!$F$2:$F$25,0),FALSE)/HLOOKUP(2018,[1]DEMANDS!$H$2:$CL$25,MATCH($E95,[1]DEMANDS!$F$2:$F$25,0),FALSE)</f>
        <v>2.692898458803755</v>
      </c>
      <c r="U95" s="15">
        <f>HLOOKUP(REG_TRA_DEMANDS!U$3,'BY-Demands'!$J$5:$AK$14,MATCH($E95,'BY-Demands'!$I$5:$I$14,0),FALSE)*HLOOKUP(REG_TRA_DEMANDS!$F95,[1]DEMANDS!$H$2:$CL$25,MATCH($E95,[1]DEMANDS!$F$2:$F$25,0),FALSE)/HLOOKUP(2018,[1]DEMANDS!$H$2:$CL$25,MATCH($E95,[1]DEMANDS!$F$2:$F$25,0),FALSE)</f>
        <v>0.29346084371715203</v>
      </c>
      <c r="V95" s="4">
        <f>HLOOKUP(REG_TRA_DEMANDS!V$3,'BY-Demands'!$J$5:$AK$14,MATCH($E95,'BY-Demands'!$I$5:$I$14,0),FALSE)*HLOOKUP(REG_TRA_DEMANDS!$F95,[1]DEMANDS!$H$2:$CL$25,MATCH($E95,[1]DEMANDS!$F$2:$F$25,0),FALSE)/HLOOKUP(2018,[1]DEMANDS!$H$2:$CL$25,MATCH($E95,[1]DEMANDS!$F$2:$F$25,0),FALSE)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W95" s="4">
        <f>HLOOKUP(REG_TRA_DEMANDS!W$3,'BY-Demands'!$J$5:$AK$14,MATCH($E95,'BY-Demands'!$I$5:$I$14,0),FALSE)*HLOOKUP(REG_TRA_DEMANDS!$F95,[1]DEMANDS!$H$2:$CL$25,MATCH($E95,[1]DEMANDS!$F$2:$F$25,0),FALSE)/HLOOKUP(2018,[1]DEMANDS!$H$2:$CL$25,MATCH($E95,[1]DEMANDS!$F$2:$F$25,0),FALSE)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X95" s="4">
        <f>HLOOKUP(REG_TRA_DEMANDS!X$3,'BY-Demands'!$J$5:$AK$14,MATCH($E95,'BY-Demands'!$I$5:$I$14,0),FALSE)*HLOOKUP(REG_TRA_DEMANDS!$F95,[1]DEMANDS!$H$2:$CL$25,MATCH($E95,[1]DEMANDS!$F$2:$F$25,0),FALSE)/HLOOKUP(2018,[1]DEMANDS!$H$2:$CL$25,MATCH($E95,[1]DEMANDS!$F$2:$F$25,0),FALSE)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Y95" s="4">
        <f>HLOOKUP(REG_TRA_DEMANDS!Y$3,'BY-Demands'!$J$5:$AK$14,MATCH($E95,'BY-Demands'!$I$5:$I$14,0),FALSE)*HLOOKUP(REG_TRA_DEMANDS!$F95,[1]DEMANDS!$H$2:$CL$25,MATCH($E95,[1]DEMANDS!$F$2:$F$25,0),FALSE)/HLOOKUP(2018,[1]DEMANDS!$H$2:$CL$25,MATCH($E95,[1]DEMANDS!$F$2:$F$25,0),FALSE)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Z95" s="4">
        <f>HLOOKUP(REG_TRA_DEMANDS!Z$3,'BY-Demands'!$J$5:$AK$14,MATCH($E95,'BY-Demands'!$I$5:$I$14,0),FALSE)*HLOOKUP(REG_TRA_DEMANDS!$F95,[1]DEMANDS!$H$2:$CL$25,MATCH($E95,[1]DEMANDS!$F$2:$F$25,0),FALSE)/HLOOKUP(2018,[1]DEMANDS!$H$2:$CL$25,MATCH($E95,[1]DEMANDS!$F$2:$F$25,0),FALSE)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AA95" s="15">
        <f>HLOOKUP(REG_TRA_DEMANDS!AA$3,'BY-Demands'!$J$5:$AK$14,MATCH($E95,'BY-Demands'!$I$5:$I$14,0),FALSE)*HLOOKUP(REG_TRA_DEMANDS!$F95,[1]DEMANDS!$H$2:$CL$25,MATCH($E95,[1]DEMANDS!$F$2:$F$25,0),FALSE)/HLOOKUP(2018,[1]DEMANDS!$H$2:$CL$25,MATCH($E95,[1]DEMANDS!$F$2:$F$25,0),FALSE)</f>
        <v>0.83780681806854485</v>
      </c>
      <c r="AB95" s="4">
        <f>HLOOKUP(REG_TRA_DEMANDS!AB$3,'BY-Demands'!$J$5:$AK$14,MATCH($E95,'BY-Demands'!$I$5:$I$14,0),FALSE)*HLOOKUP(REG_TRA_DEMANDS!$F95,[1]DEMANDS!$H$2:$CL$25,MATCH($E95,[1]DEMANDS!$F$2:$F$25,0),FALSE)/HLOOKUP(2018,[1]DEMANDS!$H$2:$CL$25,MATCH($E95,[1]DEMANDS!$F$2:$F$25,0),FALSE)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AC95" s="4">
        <f>HLOOKUP(REG_TRA_DEMANDS!AC$3,'BY-Demands'!$J$5:$AK$14,MATCH($E95,'BY-Demands'!$I$5:$I$14,0),FALSE)*HLOOKUP(REG_TRA_DEMANDS!$F95,[1]DEMANDS!$H$2:$CL$25,MATCH($E95,[1]DEMANDS!$F$2:$F$25,0),FALSE)/HLOOKUP(2018,[1]DEMANDS!$H$2:$CL$25,MATCH($E95,[1]DEMANDS!$F$2:$F$25,0),FALSE)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AD95" s="4">
        <f>HLOOKUP(REG_TRA_DEMANDS!AD$3,'BY-Demands'!$J$5:$AK$14,MATCH($E95,'BY-Demands'!$I$5:$I$14,0),FALSE)*HLOOKUP(REG_TRA_DEMANDS!$F95,[1]DEMANDS!$H$2:$CL$25,MATCH($E95,[1]DEMANDS!$F$2:$F$25,0),FALSE)/HLOOKUP(2018,[1]DEMANDS!$H$2:$CL$25,MATCH($E95,[1]DEMANDS!$F$2:$F$25,0),FALSE)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AE95" s="4">
        <f>HLOOKUP(REG_TRA_DEMANDS!AE$3,'BY-Demands'!$J$5:$AK$14,MATCH($E95,'BY-Demands'!$I$5:$I$14,0),FALSE)*HLOOKUP(REG_TRA_DEMANDS!$F95,[1]DEMANDS!$H$2:$CL$25,MATCH($E95,[1]DEMANDS!$F$2:$F$25,0),FALSE)/HLOOKUP(2018,[1]DEMANDS!$H$2:$CL$25,MATCH($E95,[1]DEMANDS!$F$2:$F$25,0),FALSE)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  <c r="AF95" s="4">
        <f>HLOOKUP(REG_TRA_DEMANDS!AF$3,'BY-Demands'!$J$5:$AK$14,MATCH($E95,'BY-Demands'!$I$5:$I$14,0),FALSE)*HLOOKUP(REG_TRA_DEMANDS!$F95,[1]DEMANDS!$H$2:$CL$25,MATCH($E95,[1]DEMANDS!$F$2:$F$25,0),FALSE)/HLOOKUP(2018,[1]DEMANDS!$H$2:$CL$25,MATCH($E95,[1]DEMANDS!$F$2:$F$25,0),FALSE)</f>
        <v>0</v>
      </c>
    </row>
    <row r="96" spans="4:32" x14ac:dyDescent="0.2">
      <c r="D96" s="4" t="s">
        <v>85</v>
      </c>
      <c r="E96" s="4" t="str">
        <f>[1]DEMANDS!$F$25</f>
        <v>TAVIINT</v>
      </c>
      <c r="F96" s="4">
        <v>2040</v>
      </c>
      <c r="G96" s="4">
        <f>HLOOKUP(REG_TRA_DEMANDS!G$3,'BY-Demands'!$J$5:$AK$14,MATCH($E96,'BY-Demands'!$I$5:$I$14,0),FALSE)*HLOOKUP(REG_TRA_DEMANDS!$F96,[1]DEMANDS!$H$2:$CL$25,MATCH($E96,[1]DEMANDS!$F$2:$F$25,0),FALSE)/HLOOKUP(2018,[1]DEMANDS!$H$2:$CL$25,MATCH($E96,[1]DEMANDS!$F$2:$F$25,0),FALSE)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H96" s="15">
        <f>HLOOKUP(REG_TRA_DEMANDS!H$3,'BY-Demands'!$J$5:$AK$14,MATCH($E96,'BY-Demands'!$I$5:$I$14,0),FALSE)*HLOOKUP(REG_TRA_DEMANDS!$F96,[1]DEMANDS!$H$2:$CL$25,MATCH($E96,[1]DEMANDS!$F$2:$F$25,0),FALSE)/HLOOKUP(2018,[1]DEMANDS!$H$2:$CL$25,MATCH($E96,[1]DEMANDS!$F$2:$F$25,0),FALSE)</f>
        <v>51.359608834583497</v>
      </c>
      <c r="I96" s="4">
        <f>HLOOKUP(REG_TRA_DEMANDS!I$3,'BY-Demands'!$J$5:$AK$14,MATCH($E96,'BY-Demands'!$I$5:$I$14,0),FALSE)*HLOOKUP(REG_TRA_DEMANDS!$F96,[1]DEMANDS!$H$2:$CL$25,MATCH($E96,[1]DEMANDS!$F$2:$F$25,0),FALSE)/HLOOKUP(2018,[1]DEMANDS!$H$2:$CL$25,MATCH($E96,[1]DEMANDS!$F$2:$F$25,0),FALSE)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J96" s="4">
        <f>HLOOKUP(REG_TRA_DEMANDS!J$3,'BY-Demands'!$J$5:$AK$14,MATCH($E96,'BY-Demands'!$I$5:$I$14,0),FALSE)*HLOOKUP(REG_TRA_DEMANDS!$F96,[1]DEMANDS!$H$2:$CL$25,MATCH($E96,[1]DEMANDS!$F$2:$F$25,0),FALSE)/HLOOKUP(2018,[1]DEMANDS!$H$2:$CL$25,MATCH($E96,[1]DEMANDS!$F$2:$F$25,0),FALSE)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K96" s="4">
        <f>HLOOKUP(REG_TRA_DEMANDS!K$3,'BY-Demands'!$J$5:$AK$14,MATCH($E96,'BY-Demands'!$I$5:$I$14,0),FALSE)*HLOOKUP(REG_TRA_DEMANDS!$F96,[1]DEMANDS!$H$2:$CL$25,MATCH($E96,[1]DEMANDS!$F$2:$F$25,0),FALSE)/HLOOKUP(2018,[1]DEMANDS!$H$2:$CL$25,MATCH($E96,[1]DEMANDS!$F$2:$F$25,0),FALSE)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L96" s="4">
        <f>HLOOKUP(REG_TRA_DEMANDS!L$3,'BY-Demands'!$J$5:$AK$14,MATCH($E96,'BY-Demands'!$I$5:$I$14,0),FALSE)*HLOOKUP(REG_TRA_DEMANDS!$F96,[1]DEMANDS!$H$2:$CL$25,MATCH($E96,[1]DEMANDS!$F$2:$F$25,0),FALSE)/HLOOKUP(2018,[1]DEMANDS!$H$2:$CL$25,MATCH($E96,[1]DEMANDS!$F$2:$F$25,0),FALSE)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M96" s="4">
        <f>HLOOKUP(REG_TRA_DEMANDS!M$3,'BY-Demands'!$J$5:$AK$14,MATCH($E96,'BY-Demands'!$I$5:$I$14,0),FALSE)*HLOOKUP(REG_TRA_DEMANDS!$F96,[1]DEMANDS!$H$2:$CL$25,MATCH($E96,[1]DEMANDS!$F$2:$F$25,0),FALSE)/HLOOKUP(2018,[1]DEMANDS!$H$2:$CL$25,MATCH($E96,[1]DEMANDS!$F$2:$F$25,0),FALSE)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N96" s="4">
        <f>HLOOKUP(REG_TRA_DEMANDS!N$3,'BY-Demands'!$J$5:$AK$14,MATCH($E96,'BY-Demands'!$I$5:$I$14,0),FALSE)*HLOOKUP(REG_TRA_DEMANDS!$F96,[1]DEMANDS!$H$2:$CL$25,MATCH($E96,[1]DEMANDS!$F$2:$F$25,0),FALSE)/HLOOKUP(2018,[1]DEMANDS!$H$2:$CL$25,MATCH($E96,[1]DEMANDS!$F$2:$F$25,0),FALSE)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O96" s="4">
        <f>HLOOKUP(REG_TRA_DEMANDS!O$3,'BY-Demands'!$J$5:$AK$14,MATCH($E96,'BY-Demands'!$I$5:$I$14,0),FALSE)*HLOOKUP(REG_TRA_DEMANDS!$F96,[1]DEMANDS!$H$2:$CL$25,MATCH($E96,[1]DEMANDS!$F$2:$F$25,0),FALSE)/HLOOKUP(2018,[1]DEMANDS!$H$2:$CL$25,MATCH($E96,[1]DEMANDS!$F$2:$F$25,0),FALSE)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P96" s="4">
        <f>HLOOKUP(REG_TRA_DEMANDS!P$3,'BY-Demands'!$J$5:$AK$14,MATCH($E96,'BY-Demands'!$I$5:$I$14,0),FALSE)*HLOOKUP(REG_TRA_DEMANDS!$F96,[1]DEMANDS!$H$2:$CL$25,MATCH($E96,[1]DEMANDS!$F$2:$F$25,0),FALSE)/HLOOKUP(2018,[1]DEMANDS!$H$2:$CL$25,MATCH($E96,[1]DEMANDS!$F$2:$F$25,0),FALSE)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Q96" s="4">
        <f>HLOOKUP(REG_TRA_DEMANDS!Q$3,'BY-Demands'!$J$5:$AK$14,MATCH($E96,'BY-Demands'!$I$5:$I$14,0),FALSE)*HLOOKUP(REG_TRA_DEMANDS!$F96,[1]DEMANDS!$H$2:$CL$25,MATCH($E96,[1]DEMANDS!$F$2:$F$25,0),FALSE)/HLOOKUP(2018,[1]DEMANDS!$H$2:$CL$25,MATCH($E96,[1]DEMANDS!$F$2:$F$25,0),FALSE)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R96" s="4">
        <f>HLOOKUP(REG_TRA_DEMANDS!R$3,'BY-Demands'!$J$5:$AK$14,MATCH($E96,'BY-Demands'!$I$5:$I$14,0),FALSE)*HLOOKUP(REG_TRA_DEMANDS!$F96,[1]DEMANDS!$H$2:$CL$25,MATCH($E96,[1]DEMANDS!$F$2:$F$25,0),FALSE)/HLOOKUP(2018,[1]DEMANDS!$H$2:$CL$25,MATCH($E96,[1]DEMANDS!$F$2:$F$25,0),FALSE)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S96" s="15">
        <f>HLOOKUP(REG_TRA_DEMANDS!S$3,'BY-Demands'!$J$5:$AK$14,MATCH($E96,'BY-Demands'!$I$5:$I$14,0),FALSE)*HLOOKUP(REG_TRA_DEMANDS!$F96,[1]DEMANDS!$H$2:$CL$25,MATCH($E96,[1]DEMANDS!$F$2:$F$25,0),FALSE)/HLOOKUP(2018,[1]DEMANDS!$H$2:$CL$25,MATCH($E96,[1]DEMANDS!$F$2:$F$25,0),FALSE)</f>
        <v>3.0410603316140774</v>
      </c>
      <c r="T96" s="15">
        <f>HLOOKUP(REG_TRA_DEMANDS!T$3,'BY-Demands'!$J$5:$AK$14,MATCH($E96,'BY-Demands'!$I$5:$I$14,0),FALSE)*HLOOKUP(REG_TRA_DEMANDS!$F96,[1]DEMANDS!$H$2:$CL$25,MATCH($E96,[1]DEMANDS!$F$2:$F$25,0),FALSE)/HLOOKUP(2018,[1]DEMANDS!$H$2:$CL$25,MATCH($E96,[1]DEMANDS!$F$2:$F$25,0),FALSE)</f>
        <v>2.8118218654367606</v>
      </c>
      <c r="U96" s="15">
        <f>HLOOKUP(REG_TRA_DEMANDS!U$3,'BY-Demands'!$J$5:$AK$14,MATCH($E96,'BY-Demands'!$I$5:$I$14,0),FALSE)*HLOOKUP(REG_TRA_DEMANDS!$F96,[1]DEMANDS!$H$2:$CL$25,MATCH($E96,[1]DEMANDS!$F$2:$F$25,0),FALSE)/HLOOKUP(2018,[1]DEMANDS!$H$2:$CL$25,MATCH($E96,[1]DEMANDS!$F$2:$F$25,0),FALSE)</f>
        <v>0.3064206206200446</v>
      </c>
      <c r="V96" s="4">
        <f>HLOOKUP(REG_TRA_DEMANDS!V$3,'BY-Demands'!$J$5:$AK$14,MATCH($E96,'BY-Demands'!$I$5:$I$14,0),FALSE)*HLOOKUP(REG_TRA_DEMANDS!$F96,[1]DEMANDS!$H$2:$CL$25,MATCH($E96,[1]DEMANDS!$F$2:$F$25,0),FALSE)/HLOOKUP(2018,[1]DEMANDS!$H$2:$CL$25,MATCH($E96,[1]DEMANDS!$F$2:$F$25,0),FALSE)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W96" s="4">
        <f>HLOOKUP(REG_TRA_DEMANDS!W$3,'BY-Demands'!$J$5:$AK$14,MATCH($E96,'BY-Demands'!$I$5:$I$14,0),FALSE)*HLOOKUP(REG_TRA_DEMANDS!$F96,[1]DEMANDS!$H$2:$CL$25,MATCH($E96,[1]DEMANDS!$F$2:$F$25,0),FALSE)/HLOOKUP(2018,[1]DEMANDS!$H$2:$CL$25,MATCH($E96,[1]DEMANDS!$F$2:$F$25,0),FALSE)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X96" s="4">
        <f>HLOOKUP(REG_TRA_DEMANDS!X$3,'BY-Demands'!$J$5:$AK$14,MATCH($E96,'BY-Demands'!$I$5:$I$14,0),FALSE)*HLOOKUP(REG_TRA_DEMANDS!$F96,[1]DEMANDS!$H$2:$CL$25,MATCH($E96,[1]DEMANDS!$F$2:$F$25,0),FALSE)/HLOOKUP(2018,[1]DEMANDS!$H$2:$CL$25,MATCH($E96,[1]DEMANDS!$F$2:$F$25,0),FALSE)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Y96" s="4">
        <f>HLOOKUP(REG_TRA_DEMANDS!Y$3,'BY-Demands'!$J$5:$AK$14,MATCH($E96,'BY-Demands'!$I$5:$I$14,0),FALSE)*HLOOKUP(REG_TRA_DEMANDS!$F96,[1]DEMANDS!$H$2:$CL$25,MATCH($E96,[1]DEMANDS!$F$2:$F$25,0),FALSE)/HLOOKUP(2018,[1]DEMANDS!$H$2:$CL$25,MATCH($E96,[1]DEMANDS!$F$2:$F$25,0),FALSE)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Z96" s="4">
        <f>HLOOKUP(REG_TRA_DEMANDS!Z$3,'BY-Demands'!$J$5:$AK$14,MATCH($E96,'BY-Demands'!$I$5:$I$14,0),FALSE)*HLOOKUP(REG_TRA_DEMANDS!$F96,[1]DEMANDS!$H$2:$CL$25,MATCH($E96,[1]DEMANDS!$F$2:$F$25,0),FALSE)/HLOOKUP(2018,[1]DEMANDS!$H$2:$CL$25,MATCH($E96,[1]DEMANDS!$F$2:$F$25,0),FALSE)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AA96" s="15">
        <f>HLOOKUP(REG_TRA_DEMANDS!AA$3,'BY-Demands'!$J$5:$AK$14,MATCH($E96,'BY-Demands'!$I$5:$I$14,0),FALSE)*HLOOKUP(REG_TRA_DEMANDS!$F96,[1]DEMANDS!$H$2:$CL$25,MATCH($E96,[1]DEMANDS!$F$2:$F$25,0),FALSE)/HLOOKUP(2018,[1]DEMANDS!$H$2:$CL$25,MATCH($E96,[1]DEMANDS!$F$2:$F$25,0),FALSE)</f>
        <v>0.87480592606659768</v>
      </c>
      <c r="AB96" s="4">
        <f>HLOOKUP(REG_TRA_DEMANDS!AB$3,'BY-Demands'!$J$5:$AK$14,MATCH($E96,'BY-Demands'!$I$5:$I$14,0),FALSE)*HLOOKUP(REG_TRA_DEMANDS!$F96,[1]DEMANDS!$H$2:$CL$25,MATCH($E96,[1]DEMANDS!$F$2:$F$25,0),FALSE)/HLOOKUP(2018,[1]DEMANDS!$H$2:$CL$25,MATCH($E96,[1]DEMANDS!$F$2:$F$25,0),FALSE)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AC96" s="4">
        <f>HLOOKUP(REG_TRA_DEMANDS!AC$3,'BY-Demands'!$J$5:$AK$14,MATCH($E96,'BY-Demands'!$I$5:$I$14,0),FALSE)*HLOOKUP(REG_TRA_DEMANDS!$F96,[1]DEMANDS!$H$2:$CL$25,MATCH($E96,[1]DEMANDS!$F$2:$F$25,0),FALSE)/HLOOKUP(2018,[1]DEMANDS!$H$2:$CL$25,MATCH($E96,[1]DEMANDS!$F$2:$F$25,0),FALSE)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AD96" s="4">
        <f>HLOOKUP(REG_TRA_DEMANDS!AD$3,'BY-Demands'!$J$5:$AK$14,MATCH($E96,'BY-Demands'!$I$5:$I$14,0),FALSE)*HLOOKUP(REG_TRA_DEMANDS!$F96,[1]DEMANDS!$H$2:$CL$25,MATCH($E96,[1]DEMANDS!$F$2:$F$25,0),FALSE)/HLOOKUP(2018,[1]DEMANDS!$H$2:$CL$25,MATCH($E96,[1]DEMANDS!$F$2:$F$25,0),FALSE)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AE96" s="4">
        <f>HLOOKUP(REG_TRA_DEMANDS!AE$3,'BY-Demands'!$J$5:$AK$14,MATCH($E96,'BY-Demands'!$I$5:$I$14,0),FALSE)*HLOOKUP(REG_TRA_DEMANDS!$F96,[1]DEMANDS!$H$2:$CL$25,MATCH($E96,[1]DEMANDS!$F$2:$F$25,0),FALSE)/HLOOKUP(2018,[1]DEMANDS!$H$2:$CL$25,MATCH($E96,[1]DEMANDS!$F$2:$F$25,0),FALSE)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  <c r="AF96" s="4">
        <f>HLOOKUP(REG_TRA_DEMANDS!AF$3,'BY-Demands'!$J$5:$AK$14,MATCH($E96,'BY-Demands'!$I$5:$I$14,0),FALSE)*HLOOKUP(REG_TRA_DEMANDS!$F96,[1]DEMANDS!$H$2:$CL$25,MATCH($E96,[1]DEMANDS!$F$2:$F$25,0),FALSE)/HLOOKUP(2018,[1]DEMANDS!$H$2:$CL$25,MATCH($E96,[1]DEMANDS!$F$2:$F$25,0),FALSE)</f>
        <v>0</v>
      </c>
    </row>
    <row r="97" spans="4:32" x14ac:dyDescent="0.2">
      <c r="D97" s="4" t="s">
        <v>85</v>
      </c>
      <c r="E97" s="4" t="str">
        <f>[1]DEMANDS!$F$25</f>
        <v>TAVIINT</v>
      </c>
      <c r="F97" s="4">
        <v>2045</v>
      </c>
      <c r="G97" s="4">
        <f>HLOOKUP(REG_TRA_DEMANDS!G$3,'BY-Demands'!$J$5:$AK$14,MATCH($E97,'BY-Demands'!$I$5:$I$14,0),FALSE)*HLOOKUP(REG_TRA_DEMANDS!$F97,[1]DEMANDS!$H$2:$CL$25,MATCH($E97,[1]DEMANDS!$F$2:$F$25,0),FALSE)/HLOOKUP(2018,[1]DEMANDS!$H$2:$CL$25,MATCH($E97,[1]DEMANDS!$F$2:$F$25,0),FALSE)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H97" s="15">
        <f>HLOOKUP(REG_TRA_DEMANDS!H$3,'BY-Demands'!$J$5:$AK$14,MATCH($E97,'BY-Demands'!$I$5:$I$14,0),FALSE)*HLOOKUP(REG_TRA_DEMANDS!$F97,[1]DEMANDS!$H$2:$CL$25,MATCH($E97,[1]DEMANDS!$F$2:$F$25,0),FALSE)/HLOOKUP(2018,[1]DEMANDS!$H$2:$CL$25,MATCH($E97,[1]DEMANDS!$F$2:$F$25,0),FALSE)</f>
        <v>53.323087905809665</v>
      </c>
      <c r="I97" s="4">
        <f>HLOOKUP(REG_TRA_DEMANDS!I$3,'BY-Demands'!$J$5:$AK$14,MATCH($E97,'BY-Demands'!$I$5:$I$14,0),FALSE)*HLOOKUP(REG_TRA_DEMANDS!$F97,[1]DEMANDS!$H$2:$CL$25,MATCH($E97,[1]DEMANDS!$F$2:$F$25,0),FALSE)/HLOOKUP(2018,[1]DEMANDS!$H$2:$CL$25,MATCH($E97,[1]DEMANDS!$F$2:$F$25,0),FALSE)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J97" s="4">
        <f>HLOOKUP(REG_TRA_DEMANDS!J$3,'BY-Demands'!$J$5:$AK$14,MATCH($E97,'BY-Demands'!$I$5:$I$14,0),FALSE)*HLOOKUP(REG_TRA_DEMANDS!$F97,[1]DEMANDS!$H$2:$CL$25,MATCH($E97,[1]DEMANDS!$F$2:$F$25,0),FALSE)/HLOOKUP(2018,[1]DEMANDS!$H$2:$CL$25,MATCH($E97,[1]DEMANDS!$F$2:$F$25,0),FALSE)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K97" s="4">
        <f>HLOOKUP(REG_TRA_DEMANDS!K$3,'BY-Demands'!$J$5:$AK$14,MATCH($E97,'BY-Demands'!$I$5:$I$14,0),FALSE)*HLOOKUP(REG_TRA_DEMANDS!$F97,[1]DEMANDS!$H$2:$CL$25,MATCH($E97,[1]DEMANDS!$F$2:$F$25,0),FALSE)/HLOOKUP(2018,[1]DEMANDS!$H$2:$CL$25,MATCH($E97,[1]DEMANDS!$F$2:$F$25,0),FALSE)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L97" s="4">
        <f>HLOOKUP(REG_TRA_DEMANDS!L$3,'BY-Demands'!$J$5:$AK$14,MATCH($E97,'BY-Demands'!$I$5:$I$14,0),FALSE)*HLOOKUP(REG_TRA_DEMANDS!$F97,[1]DEMANDS!$H$2:$CL$25,MATCH($E97,[1]DEMANDS!$F$2:$F$25,0),FALSE)/HLOOKUP(2018,[1]DEMANDS!$H$2:$CL$25,MATCH($E97,[1]DEMANDS!$F$2:$F$25,0),FALSE)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M97" s="4">
        <f>HLOOKUP(REG_TRA_DEMANDS!M$3,'BY-Demands'!$J$5:$AK$14,MATCH($E97,'BY-Demands'!$I$5:$I$14,0),FALSE)*HLOOKUP(REG_TRA_DEMANDS!$F97,[1]DEMANDS!$H$2:$CL$25,MATCH($E97,[1]DEMANDS!$F$2:$F$25,0),FALSE)/HLOOKUP(2018,[1]DEMANDS!$H$2:$CL$25,MATCH($E97,[1]DEMANDS!$F$2:$F$25,0),FALSE)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N97" s="4">
        <f>HLOOKUP(REG_TRA_DEMANDS!N$3,'BY-Demands'!$J$5:$AK$14,MATCH($E97,'BY-Demands'!$I$5:$I$14,0),FALSE)*HLOOKUP(REG_TRA_DEMANDS!$F97,[1]DEMANDS!$H$2:$CL$25,MATCH($E97,[1]DEMANDS!$F$2:$F$25,0),FALSE)/HLOOKUP(2018,[1]DEMANDS!$H$2:$CL$25,MATCH($E97,[1]DEMANDS!$F$2:$F$25,0),FALSE)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O97" s="4">
        <f>HLOOKUP(REG_TRA_DEMANDS!O$3,'BY-Demands'!$J$5:$AK$14,MATCH($E97,'BY-Demands'!$I$5:$I$14,0),FALSE)*HLOOKUP(REG_TRA_DEMANDS!$F97,[1]DEMANDS!$H$2:$CL$25,MATCH($E97,[1]DEMANDS!$F$2:$F$25,0),FALSE)/HLOOKUP(2018,[1]DEMANDS!$H$2:$CL$25,MATCH($E97,[1]DEMANDS!$F$2:$F$25,0),FALSE)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P97" s="4">
        <f>HLOOKUP(REG_TRA_DEMANDS!P$3,'BY-Demands'!$J$5:$AK$14,MATCH($E97,'BY-Demands'!$I$5:$I$14,0),FALSE)*HLOOKUP(REG_TRA_DEMANDS!$F97,[1]DEMANDS!$H$2:$CL$25,MATCH($E97,[1]DEMANDS!$F$2:$F$25,0),FALSE)/HLOOKUP(2018,[1]DEMANDS!$H$2:$CL$25,MATCH($E97,[1]DEMANDS!$F$2:$F$25,0),FALSE)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Q97" s="4">
        <f>HLOOKUP(REG_TRA_DEMANDS!Q$3,'BY-Demands'!$J$5:$AK$14,MATCH($E97,'BY-Demands'!$I$5:$I$14,0),FALSE)*HLOOKUP(REG_TRA_DEMANDS!$F97,[1]DEMANDS!$H$2:$CL$25,MATCH($E97,[1]DEMANDS!$F$2:$F$25,0),FALSE)/HLOOKUP(2018,[1]DEMANDS!$H$2:$CL$25,MATCH($E97,[1]DEMANDS!$F$2:$F$25,0),FALSE)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R97" s="4">
        <f>HLOOKUP(REG_TRA_DEMANDS!R$3,'BY-Demands'!$J$5:$AK$14,MATCH($E97,'BY-Demands'!$I$5:$I$14,0),FALSE)*HLOOKUP(REG_TRA_DEMANDS!$F97,[1]DEMANDS!$H$2:$CL$25,MATCH($E97,[1]DEMANDS!$F$2:$F$25,0),FALSE)/HLOOKUP(2018,[1]DEMANDS!$H$2:$CL$25,MATCH($E97,[1]DEMANDS!$F$2:$F$25,0),FALSE)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S97" s="15">
        <f>HLOOKUP(REG_TRA_DEMANDS!S$3,'BY-Demands'!$J$5:$AK$14,MATCH($E97,'BY-Demands'!$I$5:$I$14,0),FALSE)*HLOOKUP(REG_TRA_DEMANDS!$F97,[1]DEMANDS!$H$2:$CL$25,MATCH($E97,[1]DEMANDS!$F$2:$F$25,0),FALSE)/HLOOKUP(2018,[1]DEMANDS!$H$2:$CL$25,MATCH($E97,[1]DEMANDS!$F$2:$F$25,0),FALSE)</f>
        <v>3.1573201406537383</v>
      </c>
      <c r="T97" s="15">
        <f>HLOOKUP(REG_TRA_DEMANDS!T$3,'BY-Demands'!$J$5:$AK$14,MATCH($E97,'BY-Demands'!$I$5:$I$14,0),FALSE)*HLOOKUP(REG_TRA_DEMANDS!$F97,[1]DEMANDS!$H$2:$CL$25,MATCH($E97,[1]DEMANDS!$F$2:$F$25,0),FALSE)/HLOOKUP(2018,[1]DEMANDS!$H$2:$CL$25,MATCH($E97,[1]DEMANDS!$F$2:$F$25,0),FALSE)</f>
        <v>2.9193178824446555</v>
      </c>
      <c r="U97" s="15">
        <f>HLOOKUP(REG_TRA_DEMANDS!U$3,'BY-Demands'!$J$5:$AK$14,MATCH($E97,'BY-Demands'!$I$5:$I$14,0),FALSE)*HLOOKUP(REG_TRA_DEMANDS!$F97,[1]DEMANDS!$H$2:$CL$25,MATCH($E97,[1]DEMANDS!$F$2:$F$25,0),FALSE)/HLOOKUP(2018,[1]DEMANDS!$H$2:$CL$25,MATCH($E97,[1]DEMANDS!$F$2:$F$25,0),FALSE)</f>
        <v>0.31813508825778225</v>
      </c>
      <c r="V97" s="4">
        <f>HLOOKUP(REG_TRA_DEMANDS!V$3,'BY-Demands'!$J$5:$AK$14,MATCH($E97,'BY-Demands'!$I$5:$I$14,0),FALSE)*HLOOKUP(REG_TRA_DEMANDS!$F97,[1]DEMANDS!$H$2:$CL$25,MATCH($E97,[1]DEMANDS!$F$2:$F$25,0),FALSE)/HLOOKUP(2018,[1]DEMANDS!$H$2:$CL$25,MATCH($E97,[1]DEMANDS!$F$2:$F$25,0),FALSE)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W97" s="4">
        <f>HLOOKUP(REG_TRA_DEMANDS!W$3,'BY-Demands'!$J$5:$AK$14,MATCH($E97,'BY-Demands'!$I$5:$I$14,0),FALSE)*HLOOKUP(REG_TRA_DEMANDS!$F97,[1]DEMANDS!$H$2:$CL$25,MATCH($E97,[1]DEMANDS!$F$2:$F$25,0),FALSE)/HLOOKUP(2018,[1]DEMANDS!$H$2:$CL$25,MATCH($E97,[1]DEMANDS!$F$2:$F$25,0),FALSE)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X97" s="4">
        <f>HLOOKUP(REG_TRA_DEMANDS!X$3,'BY-Demands'!$J$5:$AK$14,MATCH($E97,'BY-Demands'!$I$5:$I$14,0),FALSE)*HLOOKUP(REG_TRA_DEMANDS!$F97,[1]DEMANDS!$H$2:$CL$25,MATCH($E97,[1]DEMANDS!$F$2:$F$25,0),FALSE)/HLOOKUP(2018,[1]DEMANDS!$H$2:$CL$25,MATCH($E97,[1]DEMANDS!$F$2:$F$25,0),FALSE)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Y97" s="4">
        <f>HLOOKUP(REG_TRA_DEMANDS!Y$3,'BY-Demands'!$J$5:$AK$14,MATCH($E97,'BY-Demands'!$I$5:$I$14,0),FALSE)*HLOOKUP(REG_TRA_DEMANDS!$F97,[1]DEMANDS!$H$2:$CL$25,MATCH($E97,[1]DEMANDS!$F$2:$F$25,0),FALSE)/HLOOKUP(2018,[1]DEMANDS!$H$2:$CL$25,MATCH($E97,[1]DEMANDS!$F$2:$F$25,0),FALSE)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Z97" s="4">
        <f>HLOOKUP(REG_TRA_DEMANDS!Z$3,'BY-Demands'!$J$5:$AK$14,MATCH($E97,'BY-Demands'!$I$5:$I$14,0),FALSE)*HLOOKUP(REG_TRA_DEMANDS!$F97,[1]DEMANDS!$H$2:$CL$25,MATCH($E97,[1]DEMANDS!$F$2:$F$25,0),FALSE)/HLOOKUP(2018,[1]DEMANDS!$H$2:$CL$25,MATCH($E97,[1]DEMANDS!$F$2:$F$25,0),FALSE)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AA97" s="15">
        <f>HLOOKUP(REG_TRA_DEMANDS!AA$3,'BY-Demands'!$J$5:$AK$14,MATCH($E97,'BY-Demands'!$I$5:$I$14,0),FALSE)*HLOOKUP(REG_TRA_DEMANDS!$F97,[1]DEMANDS!$H$2:$CL$25,MATCH($E97,[1]DEMANDS!$F$2:$F$25,0),FALSE)/HLOOKUP(2018,[1]DEMANDS!$H$2:$CL$25,MATCH($E97,[1]DEMANDS!$F$2:$F$25,0),FALSE)</f>
        <v>0.90824977749367064</v>
      </c>
      <c r="AB97" s="4">
        <f>HLOOKUP(REG_TRA_DEMANDS!AB$3,'BY-Demands'!$J$5:$AK$14,MATCH($E97,'BY-Demands'!$I$5:$I$14,0),FALSE)*HLOOKUP(REG_TRA_DEMANDS!$F97,[1]DEMANDS!$H$2:$CL$25,MATCH($E97,[1]DEMANDS!$F$2:$F$25,0),FALSE)/HLOOKUP(2018,[1]DEMANDS!$H$2:$CL$25,MATCH($E97,[1]DEMANDS!$F$2:$F$25,0),FALSE)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AC97" s="4">
        <f>HLOOKUP(REG_TRA_DEMANDS!AC$3,'BY-Demands'!$J$5:$AK$14,MATCH($E97,'BY-Demands'!$I$5:$I$14,0),FALSE)*HLOOKUP(REG_TRA_DEMANDS!$F97,[1]DEMANDS!$H$2:$CL$25,MATCH($E97,[1]DEMANDS!$F$2:$F$25,0),FALSE)/HLOOKUP(2018,[1]DEMANDS!$H$2:$CL$25,MATCH($E97,[1]DEMANDS!$F$2:$F$25,0),FALSE)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AD97" s="4">
        <f>HLOOKUP(REG_TRA_DEMANDS!AD$3,'BY-Demands'!$J$5:$AK$14,MATCH($E97,'BY-Demands'!$I$5:$I$14,0),FALSE)*HLOOKUP(REG_TRA_DEMANDS!$F97,[1]DEMANDS!$H$2:$CL$25,MATCH($E97,[1]DEMANDS!$F$2:$F$25,0),FALSE)/HLOOKUP(2018,[1]DEMANDS!$H$2:$CL$25,MATCH($E97,[1]DEMANDS!$F$2:$F$25,0),FALSE)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AE97" s="4">
        <f>HLOOKUP(REG_TRA_DEMANDS!AE$3,'BY-Demands'!$J$5:$AK$14,MATCH($E97,'BY-Demands'!$I$5:$I$14,0),FALSE)*HLOOKUP(REG_TRA_DEMANDS!$F97,[1]DEMANDS!$H$2:$CL$25,MATCH($E97,[1]DEMANDS!$F$2:$F$25,0),FALSE)/HLOOKUP(2018,[1]DEMANDS!$H$2:$CL$25,MATCH($E97,[1]DEMANDS!$F$2:$F$25,0),FALSE)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  <c r="AF97" s="4">
        <f>HLOOKUP(REG_TRA_DEMANDS!AF$3,'BY-Demands'!$J$5:$AK$14,MATCH($E97,'BY-Demands'!$I$5:$I$14,0),FALSE)*HLOOKUP(REG_TRA_DEMANDS!$F97,[1]DEMANDS!$H$2:$CL$25,MATCH($E97,[1]DEMANDS!$F$2:$F$25,0),FALSE)/HLOOKUP(2018,[1]DEMANDS!$H$2:$CL$25,MATCH($E97,[1]DEMANDS!$F$2:$F$25,0),FALSE)</f>
        <v>0</v>
      </c>
    </row>
    <row r="98" spans="4:32" x14ac:dyDescent="0.2">
      <c r="D98" s="4" t="s">
        <v>85</v>
      </c>
      <c r="E98" s="4" t="str">
        <f>[1]DEMANDS!$F$25</f>
        <v>TAVIINT</v>
      </c>
      <c r="F98" s="4">
        <v>2050</v>
      </c>
      <c r="G98" s="4">
        <f>HLOOKUP(REG_TRA_DEMANDS!G$3,'BY-Demands'!$J$5:$AK$14,MATCH($E98,'BY-Demands'!$I$5:$I$14,0),FALSE)*HLOOKUP(REG_TRA_DEMANDS!$F98,[1]DEMANDS!$H$2:$CL$25,MATCH($E98,[1]DEMANDS!$F$2:$F$25,0),FALSE)/HLOOKUP(2018,[1]DEMANDS!$H$2:$CL$25,MATCH($E98,[1]DEMANDS!$F$2:$F$25,0),FALSE)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H98" s="15">
        <f>HLOOKUP(REG_TRA_DEMANDS!H$3,'BY-Demands'!$J$5:$AK$14,MATCH($E98,'BY-Demands'!$I$5:$I$14,0),FALSE)*HLOOKUP(REG_TRA_DEMANDS!$F98,[1]DEMANDS!$H$2:$CL$25,MATCH($E98,[1]DEMANDS!$F$2:$F$25,0),FALSE)/HLOOKUP(2018,[1]DEMANDS!$H$2:$CL$25,MATCH($E98,[1]DEMANDS!$F$2:$F$25,0),FALSE)</f>
        <v>55.097895624127723</v>
      </c>
      <c r="I98" s="4">
        <f>HLOOKUP(REG_TRA_DEMANDS!I$3,'BY-Demands'!$J$5:$AK$14,MATCH($E98,'BY-Demands'!$I$5:$I$14,0),FALSE)*HLOOKUP(REG_TRA_DEMANDS!$F98,[1]DEMANDS!$H$2:$CL$25,MATCH($E98,[1]DEMANDS!$F$2:$F$25,0),FALSE)/HLOOKUP(2018,[1]DEMANDS!$H$2:$CL$25,MATCH($E98,[1]DEMANDS!$F$2:$F$25,0),FALSE)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J98" s="4">
        <f>HLOOKUP(REG_TRA_DEMANDS!J$3,'BY-Demands'!$J$5:$AK$14,MATCH($E98,'BY-Demands'!$I$5:$I$14,0),FALSE)*HLOOKUP(REG_TRA_DEMANDS!$F98,[1]DEMANDS!$H$2:$CL$25,MATCH($E98,[1]DEMANDS!$F$2:$F$25,0),FALSE)/HLOOKUP(2018,[1]DEMANDS!$H$2:$CL$25,MATCH($E98,[1]DEMANDS!$F$2:$F$25,0),FALSE)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K98" s="4">
        <f>HLOOKUP(REG_TRA_DEMANDS!K$3,'BY-Demands'!$J$5:$AK$14,MATCH($E98,'BY-Demands'!$I$5:$I$14,0),FALSE)*HLOOKUP(REG_TRA_DEMANDS!$F98,[1]DEMANDS!$H$2:$CL$25,MATCH($E98,[1]DEMANDS!$F$2:$F$25,0),FALSE)/HLOOKUP(2018,[1]DEMANDS!$H$2:$CL$25,MATCH($E98,[1]DEMANDS!$F$2:$F$25,0),FALSE)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L98" s="4">
        <f>HLOOKUP(REG_TRA_DEMANDS!L$3,'BY-Demands'!$J$5:$AK$14,MATCH($E98,'BY-Demands'!$I$5:$I$14,0),FALSE)*HLOOKUP(REG_TRA_DEMANDS!$F98,[1]DEMANDS!$H$2:$CL$25,MATCH($E98,[1]DEMANDS!$F$2:$F$25,0),FALSE)/HLOOKUP(2018,[1]DEMANDS!$H$2:$CL$25,MATCH($E98,[1]DEMANDS!$F$2:$F$25,0),FALSE)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M98" s="4">
        <f>HLOOKUP(REG_TRA_DEMANDS!M$3,'BY-Demands'!$J$5:$AK$14,MATCH($E98,'BY-Demands'!$I$5:$I$14,0),FALSE)*HLOOKUP(REG_TRA_DEMANDS!$F98,[1]DEMANDS!$H$2:$CL$25,MATCH($E98,[1]DEMANDS!$F$2:$F$25,0),FALSE)/HLOOKUP(2018,[1]DEMANDS!$H$2:$CL$25,MATCH($E98,[1]DEMANDS!$F$2:$F$25,0),FALSE)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N98" s="4">
        <f>HLOOKUP(REG_TRA_DEMANDS!N$3,'BY-Demands'!$J$5:$AK$14,MATCH($E98,'BY-Demands'!$I$5:$I$14,0),FALSE)*HLOOKUP(REG_TRA_DEMANDS!$F98,[1]DEMANDS!$H$2:$CL$25,MATCH($E98,[1]DEMANDS!$F$2:$F$25,0),FALSE)/HLOOKUP(2018,[1]DEMANDS!$H$2:$CL$25,MATCH($E98,[1]DEMANDS!$F$2:$F$25,0),FALSE)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O98" s="4">
        <f>HLOOKUP(REG_TRA_DEMANDS!O$3,'BY-Demands'!$J$5:$AK$14,MATCH($E98,'BY-Demands'!$I$5:$I$14,0),FALSE)*HLOOKUP(REG_TRA_DEMANDS!$F98,[1]DEMANDS!$H$2:$CL$25,MATCH($E98,[1]DEMANDS!$F$2:$F$25,0),FALSE)/HLOOKUP(2018,[1]DEMANDS!$H$2:$CL$25,MATCH($E98,[1]DEMANDS!$F$2:$F$25,0),FALSE)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P98" s="4">
        <f>HLOOKUP(REG_TRA_DEMANDS!P$3,'BY-Demands'!$J$5:$AK$14,MATCH($E98,'BY-Demands'!$I$5:$I$14,0),FALSE)*HLOOKUP(REG_TRA_DEMANDS!$F98,[1]DEMANDS!$H$2:$CL$25,MATCH($E98,[1]DEMANDS!$F$2:$F$25,0),FALSE)/HLOOKUP(2018,[1]DEMANDS!$H$2:$CL$25,MATCH($E98,[1]DEMANDS!$F$2:$F$25,0),FALSE)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Q98" s="4">
        <f>HLOOKUP(REG_TRA_DEMANDS!Q$3,'BY-Demands'!$J$5:$AK$14,MATCH($E98,'BY-Demands'!$I$5:$I$14,0),FALSE)*HLOOKUP(REG_TRA_DEMANDS!$F98,[1]DEMANDS!$H$2:$CL$25,MATCH($E98,[1]DEMANDS!$F$2:$F$25,0),FALSE)/HLOOKUP(2018,[1]DEMANDS!$H$2:$CL$25,MATCH($E98,[1]DEMANDS!$F$2:$F$25,0),FALSE)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R98" s="4">
        <f>HLOOKUP(REG_TRA_DEMANDS!R$3,'BY-Demands'!$J$5:$AK$14,MATCH($E98,'BY-Demands'!$I$5:$I$14,0),FALSE)*HLOOKUP(REG_TRA_DEMANDS!$F98,[1]DEMANDS!$H$2:$CL$25,MATCH($E98,[1]DEMANDS!$F$2:$F$25,0),FALSE)/HLOOKUP(2018,[1]DEMANDS!$H$2:$CL$25,MATCH($E98,[1]DEMANDS!$F$2:$F$25,0),FALSE)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S98" s="15">
        <f>HLOOKUP(REG_TRA_DEMANDS!S$3,'BY-Demands'!$J$5:$AK$14,MATCH($E98,'BY-Demands'!$I$5:$I$14,0),FALSE)*HLOOKUP(REG_TRA_DEMANDS!$F98,[1]DEMANDS!$H$2:$CL$25,MATCH($E98,[1]DEMANDS!$F$2:$F$25,0),FALSE)/HLOOKUP(2018,[1]DEMANDS!$H$2:$CL$25,MATCH($E98,[1]DEMANDS!$F$2:$F$25,0),FALSE)</f>
        <v>3.2624085062174806</v>
      </c>
      <c r="T98" s="15">
        <f>HLOOKUP(REG_TRA_DEMANDS!T$3,'BY-Demands'!$J$5:$AK$14,MATCH($E98,'BY-Demands'!$I$5:$I$14,0),FALSE)*HLOOKUP(REG_TRA_DEMANDS!$F98,[1]DEMANDS!$H$2:$CL$25,MATCH($E98,[1]DEMANDS!$F$2:$F$25,0),FALSE)/HLOOKUP(2018,[1]DEMANDS!$H$2:$CL$25,MATCH($E98,[1]DEMANDS!$F$2:$F$25,0),FALSE)</f>
        <v>3.0164845716495048</v>
      </c>
      <c r="U98" s="15">
        <f>HLOOKUP(REG_TRA_DEMANDS!U$3,'BY-Demands'!$J$5:$AK$14,MATCH($E98,'BY-Demands'!$I$5:$I$14,0),FALSE)*HLOOKUP(REG_TRA_DEMANDS!$F98,[1]DEMANDS!$H$2:$CL$25,MATCH($E98,[1]DEMANDS!$F$2:$F$25,0),FALSE)/HLOOKUP(2018,[1]DEMANDS!$H$2:$CL$25,MATCH($E98,[1]DEMANDS!$F$2:$F$25,0),FALSE)</f>
        <v>0.32872390882843394</v>
      </c>
      <c r="V98" s="4">
        <f>HLOOKUP(REG_TRA_DEMANDS!V$3,'BY-Demands'!$J$5:$AK$14,MATCH($E98,'BY-Demands'!$I$5:$I$14,0),FALSE)*HLOOKUP(REG_TRA_DEMANDS!$F98,[1]DEMANDS!$H$2:$CL$25,MATCH($E98,[1]DEMANDS!$F$2:$F$25,0),FALSE)/HLOOKUP(2018,[1]DEMANDS!$H$2:$CL$25,MATCH($E98,[1]DEMANDS!$F$2:$F$25,0),FALSE)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W98" s="4">
        <f>HLOOKUP(REG_TRA_DEMANDS!W$3,'BY-Demands'!$J$5:$AK$14,MATCH($E98,'BY-Demands'!$I$5:$I$14,0),FALSE)*HLOOKUP(REG_TRA_DEMANDS!$F98,[1]DEMANDS!$H$2:$CL$25,MATCH($E98,[1]DEMANDS!$F$2:$F$25,0),FALSE)/HLOOKUP(2018,[1]DEMANDS!$H$2:$CL$25,MATCH($E98,[1]DEMANDS!$F$2:$F$25,0),FALSE)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X98" s="4">
        <f>HLOOKUP(REG_TRA_DEMANDS!X$3,'BY-Demands'!$J$5:$AK$14,MATCH($E98,'BY-Demands'!$I$5:$I$14,0),FALSE)*HLOOKUP(REG_TRA_DEMANDS!$F98,[1]DEMANDS!$H$2:$CL$25,MATCH($E98,[1]DEMANDS!$F$2:$F$25,0),FALSE)/HLOOKUP(2018,[1]DEMANDS!$H$2:$CL$25,MATCH($E98,[1]DEMANDS!$F$2:$F$25,0),FALSE)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Y98" s="4">
        <f>HLOOKUP(REG_TRA_DEMANDS!Y$3,'BY-Demands'!$J$5:$AK$14,MATCH($E98,'BY-Demands'!$I$5:$I$14,0),FALSE)*HLOOKUP(REG_TRA_DEMANDS!$F98,[1]DEMANDS!$H$2:$CL$25,MATCH($E98,[1]DEMANDS!$F$2:$F$25,0),FALSE)/HLOOKUP(2018,[1]DEMANDS!$H$2:$CL$25,MATCH($E98,[1]DEMANDS!$F$2:$F$25,0),FALSE)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Z98" s="4">
        <f>HLOOKUP(REG_TRA_DEMANDS!Z$3,'BY-Demands'!$J$5:$AK$14,MATCH($E98,'BY-Demands'!$I$5:$I$14,0),FALSE)*HLOOKUP(REG_TRA_DEMANDS!$F98,[1]DEMANDS!$H$2:$CL$25,MATCH($E98,[1]DEMANDS!$F$2:$F$25,0),FALSE)/HLOOKUP(2018,[1]DEMANDS!$H$2:$CL$25,MATCH($E98,[1]DEMANDS!$F$2:$F$25,0),FALSE)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AA98" s="15">
        <f>HLOOKUP(REG_TRA_DEMANDS!AA$3,'BY-Demands'!$J$5:$AK$14,MATCH($E98,'BY-Demands'!$I$5:$I$14,0),FALSE)*HLOOKUP(REG_TRA_DEMANDS!$F98,[1]DEMANDS!$H$2:$CL$25,MATCH($E98,[1]DEMANDS!$F$2:$F$25,0),FALSE)/HLOOKUP(2018,[1]DEMANDS!$H$2:$CL$25,MATCH($E98,[1]DEMANDS!$F$2:$F$25,0),FALSE)</f>
        <v>0.93847999818351169</v>
      </c>
      <c r="AB98" s="4">
        <f>HLOOKUP(REG_TRA_DEMANDS!AB$3,'BY-Demands'!$J$5:$AK$14,MATCH($E98,'BY-Demands'!$I$5:$I$14,0),FALSE)*HLOOKUP(REG_TRA_DEMANDS!$F98,[1]DEMANDS!$H$2:$CL$25,MATCH($E98,[1]DEMANDS!$F$2:$F$25,0),FALSE)/HLOOKUP(2018,[1]DEMANDS!$H$2:$CL$25,MATCH($E98,[1]DEMANDS!$F$2:$F$25,0),FALSE)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AC98" s="4">
        <f>HLOOKUP(REG_TRA_DEMANDS!AC$3,'BY-Demands'!$J$5:$AK$14,MATCH($E98,'BY-Demands'!$I$5:$I$14,0),FALSE)*HLOOKUP(REG_TRA_DEMANDS!$F98,[1]DEMANDS!$H$2:$CL$25,MATCH($E98,[1]DEMANDS!$F$2:$F$25,0),FALSE)/HLOOKUP(2018,[1]DEMANDS!$H$2:$CL$25,MATCH($E98,[1]DEMANDS!$F$2:$F$25,0),FALSE)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AD98" s="4">
        <f>HLOOKUP(REG_TRA_DEMANDS!AD$3,'BY-Demands'!$J$5:$AK$14,MATCH($E98,'BY-Demands'!$I$5:$I$14,0),FALSE)*HLOOKUP(REG_TRA_DEMANDS!$F98,[1]DEMANDS!$H$2:$CL$25,MATCH($E98,[1]DEMANDS!$F$2:$F$25,0),FALSE)/HLOOKUP(2018,[1]DEMANDS!$H$2:$CL$25,MATCH($E98,[1]DEMANDS!$F$2:$F$25,0),FALSE)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AE98" s="4">
        <f>HLOOKUP(REG_TRA_DEMANDS!AE$3,'BY-Demands'!$J$5:$AK$14,MATCH($E98,'BY-Demands'!$I$5:$I$14,0),FALSE)*HLOOKUP(REG_TRA_DEMANDS!$F98,[1]DEMANDS!$H$2:$CL$25,MATCH($E98,[1]DEMANDS!$F$2:$F$25,0),FALSE)/HLOOKUP(2018,[1]DEMANDS!$H$2:$CL$25,MATCH($E98,[1]DEMANDS!$F$2:$F$25,0),FALSE)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  <c r="AF98" s="4">
        <f>HLOOKUP(REG_TRA_DEMANDS!AF$3,'BY-Demands'!$J$5:$AK$14,MATCH($E98,'BY-Demands'!$I$5:$I$14,0),FALSE)*HLOOKUP(REG_TRA_DEMANDS!$F98,[1]DEMANDS!$H$2:$CL$25,MATCH($E98,[1]DEMANDS!$F$2:$F$25,0),FALSE)/HLOOKUP(2018,[1]DEMANDS!$H$2:$CL$25,MATCH($E98,[1]DEMANDS!$F$2:$F$25,0),FALSE)</f>
        <v>0</v>
      </c>
    </row>
    <row r="99" spans="4:32" x14ac:dyDescent="0.2">
      <c r="D99" s="4" t="s">
        <v>85</v>
      </c>
      <c r="E99" s="4" t="str">
        <f>[1]DEMANDS!$F$25</f>
        <v>TAVIINT</v>
      </c>
      <c r="F99" s="4">
        <v>2055</v>
      </c>
      <c r="G99" s="4">
        <f>HLOOKUP(REG_TRA_DEMANDS!G$3,'BY-Demands'!$J$5:$AK$14,MATCH($E99,'BY-Demands'!$I$5:$I$14,0),FALSE)*HLOOKUP(REG_TRA_DEMANDS!$F99,[1]DEMANDS!$H$2:$CL$25,MATCH($E99,[1]DEMANDS!$F$2:$F$25,0),FALSE)/HLOOKUP(2018,[1]DEMANDS!$H$2:$CL$25,MATCH($E99,[1]DEMANDS!$F$2:$F$25,0),FALSE)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H99" s="15">
        <f>HLOOKUP(REG_TRA_DEMANDS!H$3,'BY-Demands'!$J$5:$AK$14,MATCH($E99,'BY-Demands'!$I$5:$I$14,0),FALSE)*HLOOKUP(REG_TRA_DEMANDS!$F99,[1]DEMANDS!$H$2:$CL$25,MATCH($E99,[1]DEMANDS!$F$2:$F$25,0),FALSE)/HLOOKUP(2018,[1]DEMANDS!$H$2:$CL$25,MATCH($E99,[1]DEMANDS!$F$2:$F$25,0),FALSE)</f>
        <v>56.702161475105306</v>
      </c>
      <c r="I99" s="4">
        <f>HLOOKUP(REG_TRA_DEMANDS!I$3,'BY-Demands'!$J$5:$AK$14,MATCH($E99,'BY-Demands'!$I$5:$I$14,0),FALSE)*HLOOKUP(REG_TRA_DEMANDS!$F99,[1]DEMANDS!$H$2:$CL$25,MATCH($E99,[1]DEMANDS!$F$2:$F$25,0),FALSE)/HLOOKUP(2018,[1]DEMANDS!$H$2:$CL$25,MATCH($E99,[1]DEMANDS!$F$2:$F$25,0),FALSE)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J99" s="4">
        <f>HLOOKUP(REG_TRA_DEMANDS!J$3,'BY-Demands'!$J$5:$AK$14,MATCH($E99,'BY-Demands'!$I$5:$I$14,0),FALSE)*HLOOKUP(REG_TRA_DEMANDS!$F99,[1]DEMANDS!$H$2:$CL$25,MATCH($E99,[1]DEMANDS!$F$2:$F$25,0),FALSE)/HLOOKUP(2018,[1]DEMANDS!$H$2:$CL$25,MATCH($E99,[1]DEMANDS!$F$2:$F$25,0),FALSE)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K99" s="4">
        <f>HLOOKUP(REG_TRA_DEMANDS!K$3,'BY-Demands'!$J$5:$AK$14,MATCH($E99,'BY-Demands'!$I$5:$I$14,0),FALSE)*HLOOKUP(REG_TRA_DEMANDS!$F99,[1]DEMANDS!$H$2:$CL$25,MATCH($E99,[1]DEMANDS!$F$2:$F$25,0),FALSE)/HLOOKUP(2018,[1]DEMANDS!$H$2:$CL$25,MATCH($E99,[1]DEMANDS!$F$2:$F$25,0),FALSE)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L99" s="4">
        <f>HLOOKUP(REG_TRA_DEMANDS!L$3,'BY-Demands'!$J$5:$AK$14,MATCH($E99,'BY-Demands'!$I$5:$I$14,0),FALSE)*HLOOKUP(REG_TRA_DEMANDS!$F99,[1]DEMANDS!$H$2:$CL$25,MATCH($E99,[1]DEMANDS!$F$2:$F$25,0),FALSE)/HLOOKUP(2018,[1]DEMANDS!$H$2:$CL$25,MATCH($E99,[1]DEMANDS!$F$2:$F$25,0),FALSE)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M99" s="4">
        <f>HLOOKUP(REG_TRA_DEMANDS!M$3,'BY-Demands'!$J$5:$AK$14,MATCH($E99,'BY-Demands'!$I$5:$I$14,0),FALSE)*HLOOKUP(REG_TRA_DEMANDS!$F99,[1]DEMANDS!$H$2:$CL$25,MATCH($E99,[1]DEMANDS!$F$2:$F$25,0),FALSE)/HLOOKUP(2018,[1]DEMANDS!$H$2:$CL$25,MATCH($E99,[1]DEMANDS!$F$2:$F$25,0),FALSE)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N99" s="4">
        <f>HLOOKUP(REG_TRA_DEMANDS!N$3,'BY-Demands'!$J$5:$AK$14,MATCH($E99,'BY-Demands'!$I$5:$I$14,0),FALSE)*HLOOKUP(REG_TRA_DEMANDS!$F99,[1]DEMANDS!$H$2:$CL$25,MATCH($E99,[1]DEMANDS!$F$2:$F$25,0),FALSE)/HLOOKUP(2018,[1]DEMANDS!$H$2:$CL$25,MATCH($E99,[1]DEMANDS!$F$2:$F$25,0),FALSE)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O99" s="4">
        <f>HLOOKUP(REG_TRA_DEMANDS!O$3,'BY-Demands'!$J$5:$AK$14,MATCH($E99,'BY-Demands'!$I$5:$I$14,0),FALSE)*HLOOKUP(REG_TRA_DEMANDS!$F99,[1]DEMANDS!$H$2:$CL$25,MATCH($E99,[1]DEMANDS!$F$2:$F$25,0),FALSE)/HLOOKUP(2018,[1]DEMANDS!$H$2:$CL$25,MATCH($E99,[1]DEMANDS!$F$2:$F$25,0),FALSE)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P99" s="4">
        <f>HLOOKUP(REG_TRA_DEMANDS!P$3,'BY-Demands'!$J$5:$AK$14,MATCH($E99,'BY-Demands'!$I$5:$I$14,0),FALSE)*HLOOKUP(REG_TRA_DEMANDS!$F99,[1]DEMANDS!$H$2:$CL$25,MATCH($E99,[1]DEMANDS!$F$2:$F$25,0),FALSE)/HLOOKUP(2018,[1]DEMANDS!$H$2:$CL$25,MATCH($E99,[1]DEMANDS!$F$2:$F$25,0),FALSE)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Q99" s="4">
        <f>HLOOKUP(REG_TRA_DEMANDS!Q$3,'BY-Demands'!$J$5:$AK$14,MATCH($E99,'BY-Demands'!$I$5:$I$14,0),FALSE)*HLOOKUP(REG_TRA_DEMANDS!$F99,[1]DEMANDS!$H$2:$CL$25,MATCH($E99,[1]DEMANDS!$F$2:$F$25,0),FALSE)/HLOOKUP(2018,[1]DEMANDS!$H$2:$CL$25,MATCH($E99,[1]DEMANDS!$F$2:$F$25,0),FALSE)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R99" s="4">
        <f>HLOOKUP(REG_TRA_DEMANDS!R$3,'BY-Demands'!$J$5:$AK$14,MATCH($E99,'BY-Demands'!$I$5:$I$14,0),FALSE)*HLOOKUP(REG_TRA_DEMANDS!$F99,[1]DEMANDS!$H$2:$CL$25,MATCH($E99,[1]DEMANDS!$F$2:$F$25,0),FALSE)/HLOOKUP(2018,[1]DEMANDS!$H$2:$CL$25,MATCH($E99,[1]DEMANDS!$F$2:$F$25,0),FALSE)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S99" s="15">
        <f>HLOOKUP(REG_TRA_DEMANDS!S$3,'BY-Demands'!$J$5:$AK$14,MATCH($E99,'BY-Demands'!$I$5:$I$14,0),FALSE)*HLOOKUP(REG_TRA_DEMANDS!$F99,[1]DEMANDS!$H$2:$CL$25,MATCH($E99,[1]DEMANDS!$F$2:$F$25,0),FALSE)/HLOOKUP(2018,[1]DEMANDS!$H$2:$CL$25,MATCH($E99,[1]DEMANDS!$F$2:$F$25,0),FALSE)</f>
        <v>3.3573988955813094</v>
      </c>
      <c r="T99" s="15">
        <f>HLOOKUP(REG_TRA_DEMANDS!T$3,'BY-Demands'!$J$5:$AK$14,MATCH($E99,'BY-Demands'!$I$5:$I$14,0),FALSE)*HLOOKUP(REG_TRA_DEMANDS!$F99,[1]DEMANDS!$H$2:$CL$25,MATCH($E99,[1]DEMANDS!$F$2:$F$25,0),FALSE)/HLOOKUP(2018,[1]DEMANDS!$H$2:$CL$25,MATCH($E99,[1]DEMANDS!$F$2:$F$25,0),FALSE)</f>
        <v>3.1043144811856314</v>
      </c>
      <c r="U99" s="15">
        <f>HLOOKUP(REG_TRA_DEMANDS!U$3,'BY-Demands'!$J$5:$AK$14,MATCH($E99,'BY-Demands'!$I$5:$I$14,0),FALSE)*HLOOKUP(REG_TRA_DEMANDS!$F99,[1]DEMANDS!$H$2:$CL$25,MATCH($E99,[1]DEMANDS!$F$2:$F$25,0),FALSE)/HLOOKUP(2018,[1]DEMANDS!$H$2:$CL$25,MATCH($E99,[1]DEMANDS!$F$2:$F$25,0),FALSE)</f>
        <v>0.33829524608840711</v>
      </c>
      <c r="V99" s="4">
        <f>HLOOKUP(REG_TRA_DEMANDS!V$3,'BY-Demands'!$J$5:$AK$14,MATCH($E99,'BY-Demands'!$I$5:$I$14,0),FALSE)*HLOOKUP(REG_TRA_DEMANDS!$F99,[1]DEMANDS!$H$2:$CL$25,MATCH($E99,[1]DEMANDS!$F$2:$F$25,0),FALSE)/HLOOKUP(2018,[1]DEMANDS!$H$2:$CL$25,MATCH($E99,[1]DEMANDS!$F$2:$F$25,0),FALSE)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W99" s="4">
        <f>HLOOKUP(REG_TRA_DEMANDS!W$3,'BY-Demands'!$J$5:$AK$14,MATCH($E99,'BY-Demands'!$I$5:$I$14,0),FALSE)*HLOOKUP(REG_TRA_DEMANDS!$F99,[1]DEMANDS!$H$2:$CL$25,MATCH($E99,[1]DEMANDS!$F$2:$F$25,0),FALSE)/HLOOKUP(2018,[1]DEMANDS!$H$2:$CL$25,MATCH($E99,[1]DEMANDS!$F$2:$F$25,0),FALSE)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X99" s="4">
        <f>HLOOKUP(REG_TRA_DEMANDS!X$3,'BY-Demands'!$J$5:$AK$14,MATCH($E99,'BY-Demands'!$I$5:$I$14,0),FALSE)*HLOOKUP(REG_TRA_DEMANDS!$F99,[1]DEMANDS!$H$2:$CL$25,MATCH($E99,[1]DEMANDS!$F$2:$F$25,0),FALSE)/HLOOKUP(2018,[1]DEMANDS!$H$2:$CL$25,MATCH($E99,[1]DEMANDS!$F$2:$F$25,0),FALSE)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Y99" s="4">
        <f>HLOOKUP(REG_TRA_DEMANDS!Y$3,'BY-Demands'!$J$5:$AK$14,MATCH($E99,'BY-Demands'!$I$5:$I$14,0),FALSE)*HLOOKUP(REG_TRA_DEMANDS!$F99,[1]DEMANDS!$H$2:$CL$25,MATCH($E99,[1]DEMANDS!$F$2:$F$25,0),FALSE)/HLOOKUP(2018,[1]DEMANDS!$H$2:$CL$25,MATCH($E99,[1]DEMANDS!$F$2:$F$25,0),FALSE)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Z99" s="4">
        <f>HLOOKUP(REG_TRA_DEMANDS!Z$3,'BY-Demands'!$J$5:$AK$14,MATCH($E99,'BY-Demands'!$I$5:$I$14,0),FALSE)*HLOOKUP(REG_TRA_DEMANDS!$F99,[1]DEMANDS!$H$2:$CL$25,MATCH($E99,[1]DEMANDS!$F$2:$F$25,0),FALSE)/HLOOKUP(2018,[1]DEMANDS!$H$2:$CL$25,MATCH($E99,[1]DEMANDS!$F$2:$F$25,0),FALSE)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AA99" s="15">
        <f>HLOOKUP(REG_TRA_DEMANDS!AA$3,'BY-Demands'!$J$5:$AK$14,MATCH($E99,'BY-Demands'!$I$5:$I$14,0),FALSE)*HLOOKUP(REG_TRA_DEMANDS!$F99,[1]DEMANDS!$H$2:$CL$25,MATCH($E99,[1]DEMANDS!$F$2:$F$25,0),FALSE)/HLOOKUP(2018,[1]DEMANDS!$H$2:$CL$25,MATCH($E99,[1]DEMANDS!$F$2:$F$25,0),FALSE)</f>
        <v>0.96580538685501671</v>
      </c>
      <c r="AB99" s="4">
        <f>HLOOKUP(REG_TRA_DEMANDS!AB$3,'BY-Demands'!$J$5:$AK$14,MATCH($E99,'BY-Demands'!$I$5:$I$14,0),FALSE)*HLOOKUP(REG_TRA_DEMANDS!$F99,[1]DEMANDS!$H$2:$CL$25,MATCH($E99,[1]DEMANDS!$F$2:$F$25,0),FALSE)/HLOOKUP(2018,[1]DEMANDS!$H$2:$CL$25,MATCH($E99,[1]DEMANDS!$F$2:$F$25,0),FALSE)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AC99" s="4">
        <f>HLOOKUP(REG_TRA_DEMANDS!AC$3,'BY-Demands'!$J$5:$AK$14,MATCH($E99,'BY-Demands'!$I$5:$I$14,0),FALSE)*HLOOKUP(REG_TRA_DEMANDS!$F99,[1]DEMANDS!$H$2:$CL$25,MATCH($E99,[1]DEMANDS!$F$2:$F$25,0),FALSE)/HLOOKUP(2018,[1]DEMANDS!$H$2:$CL$25,MATCH($E99,[1]DEMANDS!$F$2:$F$25,0),FALSE)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AD99" s="4">
        <f>HLOOKUP(REG_TRA_DEMANDS!AD$3,'BY-Demands'!$J$5:$AK$14,MATCH($E99,'BY-Demands'!$I$5:$I$14,0),FALSE)*HLOOKUP(REG_TRA_DEMANDS!$F99,[1]DEMANDS!$H$2:$CL$25,MATCH($E99,[1]DEMANDS!$F$2:$F$25,0),FALSE)/HLOOKUP(2018,[1]DEMANDS!$H$2:$CL$25,MATCH($E99,[1]DEMANDS!$F$2:$F$25,0),FALSE)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AE99" s="4">
        <f>HLOOKUP(REG_TRA_DEMANDS!AE$3,'BY-Demands'!$J$5:$AK$14,MATCH($E99,'BY-Demands'!$I$5:$I$14,0),FALSE)*HLOOKUP(REG_TRA_DEMANDS!$F99,[1]DEMANDS!$H$2:$CL$25,MATCH($E99,[1]DEMANDS!$F$2:$F$25,0),FALSE)/HLOOKUP(2018,[1]DEMANDS!$H$2:$CL$25,MATCH($E99,[1]DEMANDS!$F$2:$F$25,0),FALSE)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  <c r="AF99" s="4">
        <f>HLOOKUP(REG_TRA_DEMANDS!AF$3,'BY-Demands'!$J$5:$AK$14,MATCH($E99,'BY-Demands'!$I$5:$I$14,0),FALSE)*HLOOKUP(REG_TRA_DEMANDS!$F99,[1]DEMANDS!$H$2:$CL$25,MATCH($E99,[1]DEMANDS!$F$2:$F$25,0),FALSE)/HLOOKUP(2018,[1]DEMANDS!$H$2:$CL$25,MATCH($E99,[1]DEMANDS!$F$2:$F$25,0),FALSE)</f>
        <v>0</v>
      </c>
    </row>
    <row r="100" spans="4:32" x14ac:dyDescent="0.2">
      <c r="D100" s="4" t="s">
        <v>85</v>
      </c>
      <c r="E100" s="4" t="str">
        <f>[1]DEMANDS!$F$25</f>
        <v>TAVIINT</v>
      </c>
      <c r="F100" s="4">
        <v>2060</v>
      </c>
      <c r="G100" s="4">
        <f>HLOOKUP(REG_TRA_DEMANDS!G$3,'BY-Demands'!$J$5:$AK$14,MATCH($E100,'BY-Demands'!$I$5:$I$14,0),FALSE)*HLOOKUP(REG_TRA_DEMANDS!$F100,[1]DEMANDS!$H$2:$CL$25,MATCH($E100,[1]DEMANDS!$F$2:$F$25,0),FALSE)/HLOOKUP(2018,[1]DEMANDS!$H$2:$CL$25,MATCH($E100,[1]DEMANDS!$F$2:$F$25,0),FALSE)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H100" s="15">
        <f>HLOOKUP(REG_TRA_DEMANDS!H$3,'BY-Demands'!$J$5:$AK$14,MATCH($E100,'BY-Demands'!$I$5:$I$14,0),FALSE)*HLOOKUP(REG_TRA_DEMANDS!$F100,[1]DEMANDS!$H$2:$CL$25,MATCH($E100,[1]DEMANDS!$F$2:$F$25,0),FALSE)/HLOOKUP(2018,[1]DEMANDS!$H$2:$CL$25,MATCH($E100,[1]DEMANDS!$F$2:$F$25,0),FALSE)</f>
        <v>58.152272893920077</v>
      </c>
      <c r="I100" s="4">
        <f>HLOOKUP(REG_TRA_DEMANDS!I$3,'BY-Demands'!$J$5:$AK$14,MATCH($E100,'BY-Demands'!$I$5:$I$14,0),FALSE)*HLOOKUP(REG_TRA_DEMANDS!$F100,[1]DEMANDS!$H$2:$CL$25,MATCH($E100,[1]DEMANDS!$F$2:$F$25,0),FALSE)/HLOOKUP(2018,[1]DEMANDS!$H$2:$CL$25,MATCH($E100,[1]DEMANDS!$F$2:$F$25,0),FALSE)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J100" s="4">
        <f>HLOOKUP(REG_TRA_DEMANDS!J$3,'BY-Demands'!$J$5:$AK$14,MATCH($E100,'BY-Demands'!$I$5:$I$14,0),FALSE)*HLOOKUP(REG_TRA_DEMANDS!$F100,[1]DEMANDS!$H$2:$CL$25,MATCH($E100,[1]DEMANDS!$F$2:$F$25,0),FALSE)/HLOOKUP(2018,[1]DEMANDS!$H$2:$CL$25,MATCH($E100,[1]DEMANDS!$F$2:$F$25,0),FALSE)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K100" s="4">
        <f>HLOOKUP(REG_TRA_DEMANDS!K$3,'BY-Demands'!$J$5:$AK$14,MATCH($E100,'BY-Demands'!$I$5:$I$14,0),FALSE)*HLOOKUP(REG_TRA_DEMANDS!$F100,[1]DEMANDS!$H$2:$CL$25,MATCH($E100,[1]DEMANDS!$F$2:$F$25,0),FALSE)/HLOOKUP(2018,[1]DEMANDS!$H$2:$CL$25,MATCH($E100,[1]DEMANDS!$F$2:$F$25,0),FALSE)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L100" s="4">
        <f>HLOOKUP(REG_TRA_DEMANDS!L$3,'BY-Demands'!$J$5:$AK$14,MATCH($E100,'BY-Demands'!$I$5:$I$14,0),FALSE)*HLOOKUP(REG_TRA_DEMANDS!$F100,[1]DEMANDS!$H$2:$CL$25,MATCH($E100,[1]DEMANDS!$F$2:$F$25,0),FALSE)/HLOOKUP(2018,[1]DEMANDS!$H$2:$CL$25,MATCH($E100,[1]DEMANDS!$F$2:$F$25,0),FALSE)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M100" s="4">
        <f>HLOOKUP(REG_TRA_DEMANDS!M$3,'BY-Demands'!$J$5:$AK$14,MATCH($E100,'BY-Demands'!$I$5:$I$14,0),FALSE)*HLOOKUP(REG_TRA_DEMANDS!$F100,[1]DEMANDS!$H$2:$CL$25,MATCH($E100,[1]DEMANDS!$F$2:$F$25,0),FALSE)/HLOOKUP(2018,[1]DEMANDS!$H$2:$CL$25,MATCH($E100,[1]DEMANDS!$F$2:$F$25,0),FALSE)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N100" s="4">
        <f>HLOOKUP(REG_TRA_DEMANDS!N$3,'BY-Demands'!$J$5:$AK$14,MATCH($E100,'BY-Demands'!$I$5:$I$14,0),FALSE)*HLOOKUP(REG_TRA_DEMANDS!$F100,[1]DEMANDS!$H$2:$CL$25,MATCH($E100,[1]DEMANDS!$F$2:$F$25,0),FALSE)/HLOOKUP(2018,[1]DEMANDS!$H$2:$CL$25,MATCH($E100,[1]DEMANDS!$F$2:$F$25,0),FALSE)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O100" s="4">
        <f>HLOOKUP(REG_TRA_DEMANDS!O$3,'BY-Demands'!$J$5:$AK$14,MATCH($E100,'BY-Demands'!$I$5:$I$14,0),FALSE)*HLOOKUP(REG_TRA_DEMANDS!$F100,[1]DEMANDS!$H$2:$CL$25,MATCH($E100,[1]DEMANDS!$F$2:$F$25,0),FALSE)/HLOOKUP(2018,[1]DEMANDS!$H$2:$CL$25,MATCH($E100,[1]DEMANDS!$F$2:$F$25,0),FALSE)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P100" s="4">
        <f>HLOOKUP(REG_TRA_DEMANDS!P$3,'BY-Demands'!$J$5:$AK$14,MATCH($E100,'BY-Demands'!$I$5:$I$14,0),FALSE)*HLOOKUP(REG_TRA_DEMANDS!$F100,[1]DEMANDS!$H$2:$CL$25,MATCH($E100,[1]DEMANDS!$F$2:$F$25,0),FALSE)/HLOOKUP(2018,[1]DEMANDS!$H$2:$CL$25,MATCH($E100,[1]DEMANDS!$F$2:$F$25,0),FALSE)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Q100" s="4">
        <f>HLOOKUP(REG_TRA_DEMANDS!Q$3,'BY-Demands'!$J$5:$AK$14,MATCH($E100,'BY-Demands'!$I$5:$I$14,0),FALSE)*HLOOKUP(REG_TRA_DEMANDS!$F100,[1]DEMANDS!$H$2:$CL$25,MATCH($E100,[1]DEMANDS!$F$2:$F$25,0),FALSE)/HLOOKUP(2018,[1]DEMANDS!$H$2:$CL$25,MATCH($E100,[1]DEMANDS!$F$2:$F$25,0),FALSE)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R100" s="4">
        <f>HLOOKUP(REG_TRA_DEMANDS!R$3,'BY-Demands'!$J$5:$AK$14,MATCH($E100,'BY-Demands'!$I$5:$I$14,0),FALSE)*HLOOKUP(REG_TRA_DEMANDS!$F100,[1]DEMANDS!$H$2:$CL$25,MATCH($E100,[1]DEMANDS!$F$2:$F$25,0),FALSE)/HLOOKUP(2018,[1]DEMANDS!$H$2:$CL$25,MATCH($E100,[1]DEMANDS!$F$2:$F$25,0),FALSE)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S100" s="15">
        <f>HLOOKUP(REG_TRA_DEMANDS!S$3,'BY-Demands'!$J$5:$AK$14,MATCH($E100,'BY-Demands'!$I$5:$I$14,0),FALSE)*HLOOKUP(REG_TRA_DEMANDS!$F100,[1]DEMANDS!$H$2:$CL$25,MATCH($E100,[1]DEMANDS!$F$2:$F$25,0),FALSE)/HLOOKUP(2018,[1]DEMANDS!$H$2:$CL$25,MATCH($E100,[1]DEMANDS!$F$2:$F$25,0),FALSE)</f>
        <v>3.4432616272540009</v>
      </c>
      <c r="T100" s="15">
        <f>HLOOKUP(REG_TRA_DEMANDS!T$3,'BY-Demands'!$J$5:$AK$14,MATCH($E100,'BY-Demands'!$I$5:$I$14,0),FALSE)*HLOOKUP(REG_TRA_DEMANDS!$F100,[1]DEMANDS!$H$2:$CL$25,MATCH($E100,[1]DEMANDS!$F$2:$F$25,0),FALSE)/HLOOKUP(2018,[1]DEMANDS!$H$2:$CL$25,MATCH($E100,[1]DEMANDS!$F$2:$F$25,0),FALSE)</f>
        <v>3.1837047858874326</v>
      </c>
      <c r="U100" s="15">
        <f>HLOOKUP(REG_TRA_DEMANDS!U$3,'BY-Demands'!$J$5:$AK$14,MATCH($E100,'BY-Demands'!$I$5:$I$14,0),FALSE)*HLOOKUP(REG_TRA_DEMANDS!$F100,[1]DEMANDS!$H$2:$CL$25,MATCH($E100,[1]DEMANDS!$F$2:$F$25,0),FALSE)/HLOOKUP(2018,[1]DEMANDS!$H$2:$CL$25,MATCH($E100,[1]DEMANDS!$F$2:$F$25,0),FALSE)</f>
        <v>0.34694687040962341</v>
      </c>
      <c r="V100" s="4">
        <f>HLOOKUP(REG_TRA_DEMANDS!V$3,'BY-Demands'!$J$5:$AK$14,MATCH($E100,'BY-Demands'!$I$5:$I$14,0),FALSE)*HLOOKUP(REG_TRA_DEMANDS!$F100,[1]DEMANDS!$H$2:$CL$25,MATCH($E100,[1]DEMANDS!$F$2:$F$25,0),FALSE)/HLOOKUP(2018,[1]DEMANDS!$H$2:$CL$25,MATCH($E100,[1]DEMANDS!$F$2:$F$25,0),FALSE)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W100" s="4">
        <f>HLOOKUP(REG_TRA_DEMANDS!W$3,'BY-Demands'!$J$5:$AK$14,MATCH($E100,'BY-Demands'!$I$5:$I$14,0),FALSE)*HLOOKUP(REG_TRA_DEMANDS!$F100,[1]DEMANDS!$H$2:$CL$25,MATCH($E100,[1]DEMANDS!$F$2:$F$25,0),FALSE)/HLOOKUP(2018,[1]DEMANDS!$H$2:$CL$25,MATCH($E100,[1]DEMANDS!$F$2:$F$25,0),FALSE)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X100" s="4">
        <f>HLOOKUP(REG_TRA_DEMANDS!X$3,'BY-Demands'!$J$5:$AK$14,MATCH($E100,'BY-Demands'!$I$5:$I$14,0),FALSE)*HLOOKUP(REG_TRA_DEMANDS!$F100,[1]DEMANDS!$H$2:$CL$25,MATCH($E100,[1]DEMANDS!$F$2:$F$25,0),FALSE)/HLOOKUP(2018,[1]DEMANDS!$H$2:$CL$25,MATCH($E100,[1]DEMANDS!$F$2:$F$25,0),FALSE)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Y100" s="4">
        <f>HLOOKUP(REG_TRA_DEMANDS!Y$3,'BY-Demands'!$J$5:$AK$14,MATCH($E100,'BY-Demands'!$I$5:$I$14,0),FALSE)*HLOOKUP(REG_TRA_DEMANDS!$F100,[1]DEMANDS!$H$2:$CL$25,MATCH($E100,[1]DEMANDS!$F$2:$F$25,0),FALSE)/HLOOKUP(2018,[1]DEMANDS!$H$2:$CL$25,MATCH($E100,[1]DEMANDS!$F$2:$F$25,0),FALSE)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Z100" s="4">
        <f>HLOOKUP(REG_TRA_DEMANDS!Z$3,'BY-Demands'!$J$5:$AK$14,MATCH($E100,'BY-Demands'!$I$5:$I$14,0),FALSE)*HLOOKUP(REG_TRA_DEMANDS!$F100,[1]DEMANDS!$H$2:$CL$25,MATCH($E100,[1]DEMANDS!$F$2:$F$25,0),FALSE)/HLOOKUP(2018,[1]DEMANDS!$H$2:$CL$25,MATCH($E100,[1]DEMANDS!$F$2:$F$25,0),FALSE)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AA100" s="15">
        <f>HLOOKUP(REG_TRA_DEMANDS!AA$3,'BY-Demands'!$J$5:$AK$14,MATCH($E100,'BY-Demands'!$I$5:$I$14,0),FALSE)*HLOOKUP(REG_TRA_DEMANDS!$F100,[1]DEMANDS!$H$2:$CL$25,MATCH($E100,[1]DEMANDS!$F$2:$F$25,0),FALSE)/HLOOKUP(2018,[1]DEMANDS!$H$2:$CL$25,MATCH($E100,[1]DEMANDS!$F$2:$F$25,0),FALSE)</f>
        <v>0.99050506996050425</v>
      </c>
      <c r="AB100" s="4">
        <f>HLOOKUP(REG_TRA_DEMANDS!AB$3,'BY-Demands'!$J$5:$AK$14,MATCH($E100,'BY-Demands'!$I$5:$I$14,0),FALSE)*HLOOKUP(REG_TRA_DEMANDS!$F100,[1]DEMANDS!$H$2:$CL$25,MATCH($E100,[1]DEMANDS!$F$2:$F$25,0),FALSE)/HLOOKUP(2018,[1]DEMANDS!$H$2:$CL$25,MATCH($E100,[1]DEMANDS!$F$2:$F$25,0),FALSE)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AC100" s="4">
        <f>HLOOKUP(REG_TRA_DEMANDS!AC$3,'BY-Demands'!$J$5:$AK$14,MATCH($E100,'BY-Demands'!$I$5:$I$14,0),FALSE)*HLOOKUP(REG_TRA_DEMANDS!$F100,[1]DEMANDS!$H$2:$CL$25,MATCH($E100,[1]DEMANDS!$F$2:$F$25,0),FALSE)/HLOOKUP(2018,[1]DEMANDS!$H$2:$CL$25,MATCH($E100,[1]DEMANDS!$F$2:$F$25,0),FALSE)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AD100" s="4">
        <f>HLOOKUP(REG_TRA_DEMANDS!AD$3,'BY-Demands'!$J$5:$AK$14,MATCH($E100,'BY-Demands'!$I$5:$I$14,0),FALSE)*HLOOKUP(REG_TRA_DEMANDS!$F100,[1]DEMANDS!$H$2:$CL$25,MATCH($E100,[1]DEMANDS!$F$2:$F$25,0),FALSE)/HLOOKUP(2018,[1]DEMANDS!$H$2:$CL$25,MATCH($E100,[1]DEMANDS!$F$2:$F$25,0),FALSE)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AE100" s="4">
        <f>HLOOKUP(REG_TRA_DEMANDS!AE$3,'BY-Demands'!$J$5:$AK$14,MATCH($E100,'BY-Demands'!$I$5:$I$14,0),FALSE)*HLOOKUP(REG_TRA_DEMANDS!$F100,[1]DEMANDS!$H$2:$CL$25,MATCH($E100,[1]DEMANDS!$F$2:$F$25,0),FALSE)/HLOOKUP(2018,[1]DEMANDS!$H$2:$CL$25,MATCH($E100,[1]DEMANDS!$F$2:$F$25,0),FALSE)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  <c r="AF100" s="4">
        <f>HLOOKUP(REG_TRA_DEMANDS!AF$3,'BY-Demands'!$J$5:$AK$14,MATCH($E100,'BY-Demands'!$I$5:$I$14,0),FALSE)*HLOOKUP(REG_TRA_DEMANDS!$F100,[1]DEMANDS!$H$2:$CL$25,MATCH($E100,[1]DEMANDS!$F$2:$F$25,0),FALSE)/HLOOKUP(2018,[1]DEMANDS!$H$2:$CL$25,MATCH($E100,[1]DEMANDS!$F$2:$F$25,0),FALSE)</f>
        <v>0</v>
      </c>
    </row>
    <row r="101" spans="4:32" x14ac:dyDescent="0.2">
      <c r="D101" s="4" t="s">
        <v>85</v>
      </c>
      <c r="E101" s="4" t="str">
        <f>[1]DEMANDS!$F$25</f>
        <v>TAVIINT</v>
      </c>
      <c r="F101" s="4">
        <v>2065</v>
      </c>
      <c r="G101" s="4">
        <f>HLOOKUP(REG_TRA_DEMANDS!G$3,'BY-Demands'!$J$5:$AK$14,MATCH($E101,'BY-Demands'!$I$5:$I$14,0),FALSE)*HLOOKUP(REG_TRA_DEMANDS!$F101,[1]DEMANDS!$H$2:$CL$25,MATCH($E101,[1]DEMANDS!$F$2:$F$25,0),FALSE)/HLOOKUP(2018,[1]DEMANDS!$H$2:$CL$25,MATCH($E101,[1]DEMANDS!$F$2:$F$25,0),FALSE)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H101" s="15">
        <f>HLOOKUP(REG_TRA_DEMANDS!H$3,'BY-Demands'!$J$5:$AK$14,MATCH($E101,'BY-Demands'!$I$5:$I$14,0),FALSE)*HLOOKUP(REG_TRA_DEMANDS!$F101,[1]DEMANDS!$H$2:$CL$25,MATCH($E101,[1]DEMANDS!$F$2:$F$25,0),FALSE)/HLOOKUP(2018,[1]DEMANDS!$H$2:$CL$25,MATCH($E101,[1]DEMANDS!$F$2:$F$25,0),FALSE)</f>
        <v>59.463042626909036</v>
      </c>
      <c r="I101" s="4">
        <f>HLOOKUP(REG_TRA_DEMANDS!I$3,'BY-Demands'!$J$5:$AK$14,MATCH($E101,'BY-Demands'!$I$5:$I$14,0),FALSE)*HLOOKUP(REG_TRA_DEMANDS!$F101,[1]DEMANDS!$H$2:$CL$25,MATCH($E101,[1]DEMANDS!$F$2:$F$25,0),FALSE)/HLOOKUP(2018,[1]DEMANDS!$H$2:$CL$25,MATCH($E101,[1]DEMANDS!$F$2:$F$25,0),FALSE)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J101" s="4">
        <f>HLOOKUP(REG_TRA_DEMANDS!J$3,'BY-Demands'!$J$5:$AK$14,MATCH($E101,'BY-Demands'!$I$5:$I$14,0),FALSE)*HLOOKUP(REG_TRA_DEMANDS!$F101,[1]DEMANDS!$H$2:$CL$25,MATCH($E101,[1]DEMANDS!$F$2:$F$25,0),FALSE)/HLOOKUP(2018,[1]DEMANDS!$H$2:$CL$25,MATCH($E101,[1]DEMANDS!$F$2:$F$25,0),FALSE)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K101" s="4">
        <f>HLOOKUP(REG_TRA_DEMANDS!K$3,'BY-Demands'!$J$5:$AK$14,MATCH($E101,'BY-Demands'!$I$5:$I$14,0),FALSE)*HLOOKUP(REG_TRA_DEMANDS!$F101,[1]DEMANDS!$H$2:$CL$25,MATCH($E101,[1]DEMANDS!$F$2:$F$25,0),FALSE)/HLOOKUP(2018,[1]DEMANDS!$H$2:$CL$25,MATCH($E101,[1]DEMANDS!$F$2:$F$25,0),FALSE)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L101" s="4">
        <f>HLOOKUP(REG_TRA_DEMANDS!L$3,'BY-Demands'!$J$5:$AK$14,MATCH($E101,'BY-Demands'!$I$5:$I$14,0),FALSE)*HLOOKUP(REG_TRA_DEMANDS!$F101,[1]DEMANDS!$H$2:$CL$25,MATCH($E101,[1]DEMANDS!$F$2:$F$25,0),FALSE)/HLOOKUP(2018,[1]DEMANDS!$H$2:$CL$25,MATCH($E101,[1]DEMANDS!$F$2:$F$25,0),FALSE)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M101" s="4">
        <f>HLOOKUP(REG_TRA_DEMANDS!M$3,'BY-Demands'!$J$5:$AK$14,MATCH($E101,'BY-Demands'!$I$5:$I$14,0),FALSE)*HLOOKUP(REG_TRA_DEMANDS!$F101,[1]DEMANDS!$H$2:$CL$25,MATCH($E101,[1]DEMANDS!$F$2:$F$25,0),FALSE)/HLOOKUP(2018,[1]DEMANDS!$H$2:$CL$25,MATCH($E101,[1]DEMANDS!$F$2:$F$25,0),FALSE)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N101" s="4">
        <f>HLOOKUP(REG_TRA_DEMANDS!N$3,'BY-Demands'!$J$5:$AK$14,MATCH($E101,'BY-Demands'!$I$5:$I$14,0),FALSE)*HLOOKUP(REG_TRA_DEMANDS!$F101,[1]DEMANDS!$H$2:$CL$25,MATCH($E101,[1]DEMANDS!$F$2:$F$25,0),FALSE)/HLOOKUP(2018,[1]DEMANDS!$H$2:$CL$25,MATCH($E101,[1]DEMANDS!$F$2:$F$25,0),FALSE)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O101" s="4">
        <f>HLOOKUP(REG_TRA_DEMANDS!O$3,'BY-Demands'!$J$5:$AK$14,MATCH($E101,'BY-Demands'!$I$5:$I$14,0),FALSE)*HLOOKUP(REG_TRA_DEMANDS!$F101,[1]DEMANDS!$H$2:$CL$25,MATCH($E101,[1]DEMANDS!$F$2:$F$25,0),FALSE)/HLOOKUP(2018,[1]DEMANDS!$H$2:$CL$25,MATCH($E101,[1]DEMANDS!$F$2:$F$25,0),FALSE)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P101" s="4">
        <f>HLOOKUP(REG_TRA_DEMANDS!P$3,'BY-Demands'!$J$5:$AK$14,MATCH($E101,'BY-Demands'!$I$5:$I$14,0),FALSE)*HLOOKUP(REG_TRA_DEMANDS!$F101,[1]DEMANDS!$H$2:$CL$25,MATCH($E101,[1]DEMANDS!$F$2:$F$25,0),FALSE)/HLOOKUP(2018,[1]DEMANDS!$H$2:$CL$25,MATCH($E101,[1]DEMANDS!$F$2:$F$25,0),FALSE)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Q101" s="4">
        <f>HLOOKUP(REG_TRA_DEMANDS!Q$3,'BY-Demands'!$J$5:$AK$14,MATCH($E101,'BY-Demands'!$I$5:$I$14,0),FALSE)*HLOOKUP(REG_TRA_DEMANDS!$F101,[1]DEMANDS!$H$2:$CL$25,MATCH($E101,[1]DEMANDS!$F$2:$F$25,0),FALSE)/HLOOKUP(2018,[1]DEMANDS!$H$2:$CL$25,MATCH($E101,[1]DEMANDS!$F$2:$F$25,0),FALSE)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R101" s="4">
        <f>HLOOKUP(REG_TRA_DEMANDS!R$3,'BY-Demands'!$J$5:$AK$14,MATCH($E101,'BY-Demands'!$I$5:$I$14,0),FALSE)*HLOOKUP(REG_TRA_DEMANDS!$F101,[1]DEMANDS!$H$2:$CL$25,MATCH($E101,[1]DEMANDS!$F$2:$F$25,0),FALSE)/HLOOKUP(2018,[1]DEMANDS!$H$2:$CL$25,MATCH($E101,[1]DEMANDS!$F$2:$F$25,0),FALSE)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S101" s="15">
        <f>HLOOKUP(REG_TRA_DEMANDS!S$3,'BY-Demands'!$J$5:$AK$14,MATCH($E101,'BY-Demands'!$I$5:$I$14,0),FALSE)*HLOOKUP(REG_TRA_DEMANDS!$F101,[1]DEMANDS!$H$2:$CL$25,MATCH($E101,[1]DEMANDS!$F$2:$F$25,0),FALSE)/HLOOKUP(2018,[1]DEMANDS!$H$2:$CL$25,MATCH($E101,[1]DEMANDS!$F$2:$F$25,0),FALSE)</f>
        <v>3.5208737806430856</v>
      </c>
      <c r="T101" s="15">
        <f>HLOOKUP(REG_TRA_DEMANDS!T$3,'BY-Demands'!$J$5:$AK$14,MATCH($E101,'BY-Demands'!$I$5:$I$14,0),FALSE)*HLOOKUP(REG_TRA_DEMANDS!$F101,[1]DEMANDS!$H$2:$CL$25,MATCH($E101,[1]DEMANDS!$F$2:$F$25,0),FALSE)/HLOOKUP(2018,[1]DEMANDS!$H$2:$CL$25,MATCH($E101,[1]DEMANDS!$F$2:$F$25,0),FALSE)</f>
        <v>3.2554664499538704</v>
      </c>
      <c r="U101" s="15">
        <f>HLOOKUP(REG_TRA_DEMANDS!U$3,'BY-Demands'!$J$5:$AK$14,MATCH($E101,'BY-Demands'!$I$5:$I$14,0),FALSE)*HLOOKUP(REG_TRA_DEMANDS!$F101,[1]DEMANDS!$H$2:$CL$25,MATCH($E101,[1]DEMANDS!$F$2:$F$25,0),FALSE)/HLOOKUP(2018,[1]DEMANDS!$H$2:$CL$25,MATCH($E101,[1]DEMANDS!$F$2:$F$25,0),FALSE)</f>
        <v>0.35476715728848279</v>
      </c>
      <c r="V101" s="4">
        <f>HLOOKUP(REG_TRA_DEMANDS!V$3,'BY-Demands'!$J$5:$AK$14,MATCH($E101,'BY-Demands'!$I$5:$I$14,0),FALSE)*HLOOKUP(REG_TRA_DEMANDS!$F101,[1]DEMANDS!$H$2:$CL$25,MATCH($E101,[1]DEMANDS!$F$2:$F$25,0),FALSE)/HLOOKUP(2018,[1]DEMANDS!$H$2:$CL$25,MATCH($E101,[1]DEMANDS!$F$2:$F$25,0),FALSE)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W101" s="4">
        <f>HLOOKUP(REG_TRA_DEMANDS!W$3,'BY-Demands'!$J$5:$AK$14,MATCH($E101,'BY-Demands'!$I$5:$I$14,0),FALSE)*HLOOKUP(REG_TRA_DEMANDS!$F101,[1]DEMANDS!$H$2:$CL$25,MATCH($E101,[1]DEMANDS!$F$2:$F$25,0),FALSE)/HLOOKUP(2018,[1]DEMANDS!$H$2:$CL$25,MATCH($E101,[1]DEMANDS!$F$2:$F$25,0),FALSE)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X101" s="4">
        <f>HLOOKUP(REG_TRA_DEMANDS!X$3,'BY-Demands'!$J$5:$AK$14,MATCH($E101,'BY-Demands'!$I$5:$I$14,0),FALSE)*HLOOKUP(REG_TRA_DEMANDS!$F101,[1]DEMANDS!$H$2:$CL$25,MATCH($E101,[1]DEMANDS!$F$2:$F$25,0),FALSE)/HLOOKUP(2018,[1]DEMANDS!$H$2:$CL$25,MATCH($E101,[1]DEMANDS!$F$2:$F$25,0),FALSE)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Y101" s="4">
        <f>HLOOKUP(REG_TRA_DEMANDS!Y$3,'BY-Demands'!$J$5:$AK$14,MATCH($E101,'BY-Demands'!$I$5:$I$14,0),FALSE)*HLOOKUP(REG_TRA_DEMANDS!$F101,[1]DEMANDS!$H$2:$CL$25,MATCH($E101,[1]DEMANDS!$F$2:$F$25,0),FALSE)/HLOOKUP(2018,[1]DEMANDS!$H$2:$CL$25,MATCH($E101,[1]DEMANDS!$F$2:$F$25,0),FALSE)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Z101" s="4">
        <f>HLOOKUP(REG_TRA_DEMANDS!Z$3,'BY-Demands'!$J$5:$AK$14,MATCH($E101,'BY-Demands'!$I$5:$I$14,0),FALSE)*HLOOKUP(REG_TRA_DEMANDS!$F101,[1]DEMANDS!$H$2:$CL$25,MATCH($E101,[1]DEMANDS!$F$2:$F$25,0),FALSE)/HLOOKUP(2018,[1]DEMANDS!$H$2:$CL$25,MATCH($E101,[1]DEMANDS!$F$2:$F$25,0),FALSE)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AA101" s="15">
        <f>HLOOKUP(REG_TRA_DEMANDS!AA$3,'BY-Demands'!$J$5:$AK$14,MATCH($E101,'BY-Demands'!$I$5:$I$14,0),FALSE)*HLOOKUP(REG_TRA_DEMANDS!$F101,[1]DEMANDS!$H$2:$CL$25,MATCH($E101,[1]DEMANDS!$F$2:$F$25,0),FALSE)/HLOOKUP(2018,[1]DEMANDS!$H$2:$CL$25,MATCH($E101,[1]DEMANDS!$F$2:$F$25,0),FALSE)</f>
        <v>1.0128313523475179</v>
      </c>
      <c r="AB101" s="4">
        <f>HLOOKUP(REG_TRA_DEMANDS!AB$3,'BY-Demands'!$J$5:$AK$14,MATCH($E101,'BY-Demands'!$I$5:$I$14,0),FALSE)*HLOOKUP(REG_TRA_DEMANDS!$F101,[1]DEMANDS!$H$2:$CL$25,MATCH($E101,[1]DEMANDS!$F$2:$F$25,0),FALSE)/HLOOKUP(2018,[1]DEMANDS!$H$2:$CL$25,MATCH($E101,[1]DEMANDS!$F$2:$F$25,0),FALSE)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AC101" s="4">
        <f>HLOOKUP(REG_TRA_DEMANDS!AC$3,'BY-Demands'!$J$5:$AK$14,MATCH($E101,'BY-Demands'!$I$5:$I$14,0),FALSE)*HLOOKUP(REG_TRA_DEMANDS!$F101,[1]DEMANDS!$H$2:$CL$25,MATCH($E101,[1]DEMANDS!$F$2:$F$25,0),FALSE)/HLOOKUP(2018,[1]DEMANDS!$H$2:$CL$25,MATCH($E101,[1]DEMANDS!$F$2:$F$25,0),FALSE)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AD101" s="4">
        <f>HLOOKUP(REG_TRA_DEMANDS!AD$3,'BY-Demands'!$J$5:$AK$14,MATCH($E101,'BY-Demands'!$I$5:$I$14,0),FALSE)*HLOOKUP(REG_TRA_DEMANDS!$F101,[1]DEMANDS!$H$2:$CL$25,MATCH($E101,[1]DEMANDS!$F$2:$F$25,0),FALSE)/HLOOKUP(2018,[1]DEMANDS!$H$2:$CL$25,MATCH($E101,[1]DEMANDS!$F$2:$F$25,0),FALSE)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AE101" s="4">
        <f>HLOOKUP(REG_TRA_DEMANDS!AE$3,'BY-Demands'!$J$5:$AK$14,MATCH($E101,'BY-Demands'!$I$5:$I$14,0),FALSE)*HLOOKUP(REG_TRA_DEMANDS!$F101,[1]DEMANDS!$H$2:$CL$25,MATCH($E101,[1]DEMANDS!$F$2:$F$25,0),FALSE)/HLOOKUP(2018,[1]DEMANDS!$H$2:$CL$25,MATCH($E101,[1]DEMANDS!$F$2:$F$25,0),FALSE)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  <c r="AF101" s="4">
        <f>HLOOKUP(REG_TRA_DEMANDS!AF$3,'BY-Demands'!$J$5:$AK$14,MATCH($E101,'BY-Demands'!$I$5:$I$14,0),FALSE)*HLOOKUP(REG_TRA_DEMANDS!$F101,[1]DEMANDS!$H$2:$CL$25,MATCH($E101,[1]DEMANDS!$F$2:$F$25,0),FALSE)/HLOOKUP(2018,[1]DEMANDS!$H$2:$CL$25,MATCH($E101,[1]DEMANDS!$F$2:$F$25,0),FALSE)</f>
        <v>0</v>
      </c>
    </row>
    <row r="102" spans="4:32" x14ac:dyDescent="0.2">
      <c r="D102" s="4" t="s">
        <v>85</v>
      </c>
      <c r="E102" s="4" t="str">
        <f>[1]DEMANDS!$F$25</f>
        <v>TAVIINT</v>
      </c>
      <c r="F102" s="4">
        <v>2070</v>
      </c>
      <c r="G102" s="12">
        <f>HLOOKUP(REG_TRA_DEMANDS!G$3,'BY-Demands'!$J$5:$AK$14,MATCH($E102,'BY-Demands'!$I$5:$I$14,0),FALSE)*HLOOKUP(REG_TRA_DEMANDS!$F102,[1]DEMANDS!$H$2:$CL$25,MATCH($E102,[1]DEMANDS!$F$2:$F$25,0),FALSE)/HLOOKUP(2018,[1]DEMANDS!$H$2:$CL$25,MATCH($E102,[1]DEMANDS!$F$2:$F$25,0),FALSE)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H102" s="18">
        <f>HLOOKUP(REG_TRA_DEMANDS!H$3,'BY-Demands'!$J$5:$AK$14,MATCH($E102,'BY-Demands'!$I$5:$I$14,0),FALSE)*HLOOKUP(REG_TRA_DEMANDS!$F102,[1]DEMANDS!$H$2:$CL$25,MATCH($E102,[1]DEMANDS!$F$2:$F$25,0),FALSE)/HLOOKUP(2018,[1]DEMANDS!$H$2:$CL$25,MATCH($E102,[1]DEMANDS!$F$2:$F$25,0),FALSE)</f>
        <v>60.647860055475483</v>
      </c>
      <c r="I102" s="12">
        <f>HLOOKUP(REG_TRA_DEMANDS!I$3,'BY-Demands'!$J$5:$AK$14,MATCH($E102,'BY-Demands'!$I$5:$I$14,0),FALSE)*HLOOKUP(REG_TRA_DEMANDS!$F102,[1]DEMANDS!$H$2:$CL$25,MATCH($E102,[1]DEMANDS!$F$2:$F$25,0),FALSE)/HLOOKUP(2018,[1]DEMANDS!$H$2:$CL$25,MATCH($E102,[1]DEMANDS!$F$2:$F$25,0),FALSE)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J102" s="12">
        <f>HLOOKUP(REG_TRA_DEMANDS!J$3,'BY-Demands'!$J$5:$AK$14,MATCH($E102,'BY-Demands'!$I$5:$I$14,0),FALSE)*HLOOKUP(REG_TRA_DEMANDS!$F102,[1]DEMANDS!$H$2:$CL$25,MATCH($E102,[1]DEMANDS!$F$2:$F$25,0),FALSE)/HLOOKUP(2018,[1]DEMANDS!$H$2:$CL$25,MATCH($E102,[1]DEMANDS!$F$2:$F$25,0),FALSE)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K102" s="12">
        <f>HLOOKUP(REG_TRA_DEMANDS!K$3,'BY-Demands'!$J$5:$AK$14,MATCH($E102,'BY-Demands'!$I$5:$I$14,0),FALSE)*HLOOKUP(REG_TRA_DEMANDS!$F102,[1]DEMANDS!$H$2:$CL$25,MATCH($E102,[1]DEMANDS!$F$2:$F$25,0),FALSE)/HLOOKUP(2018,[1]DEMANDS!$H$2:$CL$25,MATCH($E102,[1]DEMANDS!$F$2:$F$25,0),FALSE)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L102" s="12">
        <f>HLOOKUP(REG_TRA_DEMANDS!L$3,'BY-Demands'!$J$5:$AK$14,MATCH($E102,'BY-Demands'!$I$5:$I$14,0),FALSE)*HLOOKUP(REG_TRA_DEMANDS!$F102,[1]DEMANDS!$H$2:$CL$25,MATCH($E102,[1]DEMANDS!$F$2:$F$25,0),FALSE)/HLOOKUP(2018,[1]DEMANDS!$H$2:$CL$25,MATCH($E102,[1]DEMANDS!$F$2:$F$25,0),FALSE)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M102" s="12">
        <f>HLOOKUP(REG_TRA_DEMANDS!M$3,'BY-Demands'!$J$5:$AK$14,MATCH($E102,'BY-Demands'!$I$5:$I$14,0),FALSE)*HLOOKUP(REG_TRA_DEMANDS!$F102,[1]DEMANDS!$H$2:$CL$25,MATCH($E102,[1]DEMANDS!$F$2:$F$25,0),FALSE)/HLOOKUP(2018,[1]DEMANDS!$H$2:$CL$25,MATCH($E102,[1]DEMANDS!$F$2:$F$25,0),FALSE)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N102" s="12">
        <f>HLOOKUP(REG_TRA_DEMANDS!N$3,'BY-Demands'!$J$5:$AK$14,MATCH($E102,'BY-Demands'!$I$5:$I$14,0),FALSE)*HLOOKUP(REG_TRA_DEMANDS!$F102,[1]DEMANDS!$H$2:$CL$25,MATCH($E102,[1]DEMANDS!$F$2:$F$25,0),FALSE)/HLOOKUP(2018,[1]DEMANDS!$H$2:$CL$25,MATCH($E102,[1]DEMANDS!$F$2:$F$25,0),FALSE)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O102" s="12">
        <f>HLOOKUP(REG_TRA_DEMANDS!O$3,'BY-Demands'!$J$5:$AK$14,MATCH($E102,'BY-Demands'!$I$5:$I$14,0),FALSE)*HLOOKUP(REG_TRA_DEMANDS!$F102,[1]DEMANDS!$H$2:$CL$25,MATCH($E102,[1]DEMANDS!$F$2:$F$25,0),FALSE)/HLOOKUP(2018,[1]DEMANDS!$H$2:$CL$25,MATCH($E102,[1]DEMANDS!$F$2:$F$25,0),FALSE)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P102" s="12">
        <f>HLOOKUP(REG_TRA_DEMANDS!P$3,'BY-Demands'!$J$5:$AK$14,MATCH($E102,'BY-Demands'!$I$5:$I$14,0),FALSE)*HLOOKUP(REG_TRA_DEMANDS!$F102,[1]DEMANDS!$H$2:$CL$25,MATCH($E102,[1]DEMANDS!$F$2:$F$25,0),FALSE)/HLOOKUP(2018,[1]DEMANDS!$H$2:$CL$25,MATCH($E102,[1]DEMANDS!$F$2:$F$25,0),FALSE)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Q102" s="12">
        <f>HLOOKUP(REG_TRA_DEMANDS!Q$3,'BY-Demands'!$J$5:$AK$14,MATCH($E102,'BY-Demands'!$I$5:$I$14,0),FALSE)*HLOOKUP(REG_TRA_DEMANDS!$F102,[1]DEMANDS!$H$2:$CL$25,MATCH($E102,[1]DEMANDS!$F$2:$F$25,0),FALSE)/HLOOKUP(2018,[1]DEMANDS!$H$2:$CL$25,MATCH($E102,[1]DEMANDS!$F$2:$F$25,0),FALSE)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R102" s="12">
        <f>HLOOKUP(REG_TRA_DEMANDS!R$3,'BY-Demands'!$J$5:$AK$14,MATCH($E102,'BY-Demands'!$I$5:$I$14,0),FALSE)*HLOOKUP(REG_TRA_DEMANDS!$F102,[1]DEMANDS!$H$2:$CL$25,MATCH($E102,[1]DEMANDS!$F$2:$F$25,0),FALSE)/HLOOKUP(2018,[1]DEMANDS!$H$2:$CL$25,MATCH($E102,[1]DEMANDS!$F$2:$F$25,0),FALSE)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S102" s="18">
        <f>HLOOKUP(REG_TRA_DEMANDS!S$3,'BY-Demands'!$J$5:$AK$14,MATCH($E102,'BY-Demands'!$I$5:$I$14,0),FALSE)*HLOOKUP(REG_TRA_DEMANDS!$F102,[1]DEMANDS!$H$2:$CL$25,MATCH($E102,[1]DEMANDS!$F$2:$F$25,0),FALSE)/HLOOKUP(2018,[1]DEMANDS!$H$2:$CL$25,MATCH($E102,[1]DEMANDS!$F$2:$F$25,0),FALSE)</f>
        <v>3.5910281561139565</v>
      </c>
      <c r="T102" s="18">
        <f>HLOOKUP(REG_TRA_DEMANDS!T$3,'BY-Demands'!$J$5:$AK$14,MATCH($E102,'BY-Demands'!$I$5:$I$14,0),FALSE)*HLOOKUP(REG_TRA_DEMANDS!$F102,[1]DEMANDS!$H$2:$CL$25,MATCH($E102,[1]DEMANDS!$F$2:$F$25,0),FALSE)/HLOOKUP(2018,[1]DEMANDS!$H$2:$CL$25,MATCH($E102,[1]DEMANDS!$F$2:$F$25,0),FALSE)</f>
        <v>3.3203325115884832</v>
      </c>
      <c r="U102" s="18">
        <f>HLOOKUP(REG_TRA_DEMANDS!U$3,'BY-Demands'!$J$5:$AK$14,MATCH($E102,'BY-Demands'!$I$5:$I$14,0),FALSE)*HLOOKUP(REG_TRA_DEMANDS!$F102,[1]DEMANDS!$H$2:$CL$25,MATCH($E102,[1]DEMANDS!$F$2:$F$25,0),FALSE)/HLOOKUP(2018,[1]DEMANDS!$H$2:$CL$25,MATCH($E102,[1]DEMANDS!$F$2:$F$25,0),FALSE)</f>
        <v>0.36183599017138263</v>
      </c>
      <c r="V102" s="12">
        <f>HLOOKUP(REG_TRA_DEMANDS!V$3,'BY-Demands'!$J$5:$AK$14,MATCH($E102,'BY-Demands'!$I$5:$I$14,0),FALSE)*HLOOKUP(REG_TRA_DEMANDS!$F102,[1]DEMANDS!$H$2:$CL$25,MATCH($E102,[1]DEMANDS!$F$2:$F$25,0),FALSE)/HLOOKUP(2018,[1]DEMANDS!$H$2:$CL$25,MATCH($E102,[1]DEMANDS!$F$2:$F$25,0),FALSE)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W102" s="12">
        <f>HLOOKUP(REG_TRA_DEMANDS!W$3,'BY-Demands'!$J$5:$AK$14,MATCH($E102,'BY-Demands'!$I$5:$I$14,0),FALSE)*HLOOKUP(REG_TRA_DEMANDS!$F102,[1]DEMANDS!$H$2:$CL$25,MATCH($E102,[1]DEMANDS!$F$2:$F$25,0),FALSE)/HLOOKUP(2018,[1]DEMANDS!$H$2:$CL$25,MATCH($E102,[1]DEMANDS!$F$2:$F$25,0),FALSE)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X102" s="12">
        <f>HLOOKUP(REG_TRA_DEMANDS!X$3,'BY-Demands'!$J$5:$AK$14,MATCH($E102,'BY-Demands'!$I$5:$I$14,0),FALSE)*HLOOKUP(REG_TRA_DEMANDS!$F102,[1]DEMANDS!$H$2:$CL$25,MATCH($E102,[1]DEMANDS!$F$2:$F$25,0),FALSE)/HLOOKUP(2018,[1]DEMANDS!$H$2:$CL$25,MATCH($E102,[1]DEMANDS!$F$2:$F$25,0),FALSE)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Y102" s="12">
        <f>HLOOKUP(REG_TRA_DEMANDS!Y$3,'BY-Demands'!$J$5:$AK$14,MATCH($E102,'BY-Demands'!$I$5:$I$14,0),FALSE)*HLOOKUP(REG_TRA_DEMANDS!$F102,[1]DEMANDS!$H$2:$CL$25,MATCH($E102,[1]DEMANDS!$F$2:$F$25,0),FALSE)/HLOOKUP(2018,[1]DEMANDS!$H$2:$CL$25,MATCH($E102,[1]DEMANDS!$F$2:$F$25,0),FALSE)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Z102" s="12">
        <f>HLOOKUP(REG_TRA_DEMANDS!Z$3,'BY-Demands'!$J$5:$AK$14,MATCH($E102,'BY-Demands'!$I$5:$I$14,0),FALSE)*HLOOKUP(REG_TRA_DEMANDS!$F102,[1]DEMANDS!$H$2:$CL$25,MATCH($E102,[1]DEMANDS!$F$2:$F$25,0),FALSE)/HLOOKUP(2018,[1]DEMANDS!$H$2:$CL$25,MATCH($E102,[1]DEMANDS!$F$2:$F$25,0),FALSE)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AA102" s="18">
        <f>HLOOKUP(REG_TRA_DEMANDS!AA$3,'BY-Demands'!$J$5:$AK$14,MATCH($E102,'BY-Demands'!$I$5:$I$14,0),FALSE)*HLOOKUP(REG_TRA_DEMANDS!$F102,[1]DEMANDS!$H$2:$CL$25,MATCH($E102,[1]DEMANDS!$F$2:$F$25,0),FALSE)/HLOOKUP(2018,[1]DEMANDS!$H$2:$CL$25,MATCH($E102,[1]DEMANDS!$F$2:$F$25,0),FALSE)</f>
        <v>1.033012294752184</v>
      </c>
      <c r="AB102" s="12">
        <f>HLOOKUP(REG_TRA_DEMANDS!AB$3,'BY-Demands'!$J$5:$AK$14,MATCH($E102,'BY-Demands'!$I$5:$I$14,0),FALSE)*HLOOKUP(REG_TRA_DEMANDS!$F102,[1]DEMANDS!$H$2:$CL$25,MATCH($E102,[1]DEMANDS!$F$2:$F$25,0),FALSE)/HLOOKUP(2018,[1]DEMANDS!$H$2:$CL$25,MATCH($E102,[1]DEMANDS!$F$2:$F$25,0),FALSE)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AC102" s="12">
        <f>HLOOKUP(REG_TRA_DEMANDS!AC$3,'BY-Demands'!$J$5:$AK$14,MATCH($E102,'BY-Demands'!$I$5:$I$14,0),FALSE)*HLOOKUP(REG_TRA_DEMANDS!$F102,[1]DEMANDS!$H$2:$CL$25,MATCH($E102,[1]DEMANDS!$F$2:$F$25,0),FALSE)/HLOOKUP(2018,[1]DEMANDS!$H$2:$CL$25,MATCH($E102,[1]DEMANDS!$F$2:$F$25,0),FALSE)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AD102" s="12">
        <f>HLOOKUP(REG_TRA_DEMANDS!AD$3,'BY-Demands'!$J$5:$AK$14,MATCH($E102,'BY-Demands'!$I$5:$I$14,0),FALSE)*HLOOKUP(REG_TRA_DEMANDS!$F102,[1]DEMANDS!$H$2:$CL$25,MATCH($E102,[1]DEMANDS!$F$2:$F$25,0),FALSE)/HLOOKUP(2018,[1]DEMANDS!$H$2:$CL$25,MATCH($E102,[1]DEMANDS!$F$2:$F$25,0),FALSE)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AE102" s="12">
        <f>HLOOKUP(REG_TRA_DEMANDS!AE$3,'BY-Demands'!$J$5:$AK$14,MATCH($E102,'BY-Demands'!$I$5:$I$14,0),FALSE)*HLOOKUP(REG_TRA_DEMANDS!$F102,[1]DEMANDS!$H$2:$CL$25,MATCH($E102,[1]DEMANDS!$F$2:$F$25,0),FALSE)/HLOOKUP(2018,[1]DEMANDS!$H$2:$CL$25,MATCH($E102,[1]DEMANDS!$F$2:$F$25,0),FALSE)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  <c r="AF102" s="12">
        <f>HLOOKUP(REG_TRA_DEMANDS!AF$3,'BY-Demands'!$J$5:$AK$14,MATCH($E102,'BY-Demands'!$I$5:$I$14,0),FALSE)*HLOOKUP(REG_TRA_DEMANDS!$F102,[1]DEMANDS!$H$2:$CL$25,MATCH($E102,[1]DEMANDS!$F$2:$F$25,0),FALSE)/HLOOKUP(2018,[1]DEMANDS!$H$2:$CL$25,MATCH($E102,[1]DEMANDS!$F$2:$F$25,0),FALSE)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26" t="str">
        <f t="array" ref="C3">INDEX(C5:C7,$A$4)</f>
        <v>IE</v>
      </c>
      <c r="D3" s="26" t="str">
        <f t="array" ref="D3">INDEX(D5:D7,$A$4)</f>
        <v>National</v>
      </c>
      <c r="E3" s="26" t="str">
        <f t="array" ref="E3">INDEX(E5:E7,$A$4)</f>
        <v>IE-CW</v>
      </c>
      <c r="F3" s="26" t="str">
        <f t="array" ref="F3">INDEX(F5:F7,$A$4)</f>
        <v>IE-D</v>
      </c>
      <c r="G3" s="26" t="str">
        <f t="array" ref="G3">INDEX(G5:G7,$A$4)</f>
        <v>IE-KE</v>
      </c>
      <c r="H3" s="26" t="str">
        <f t="array" ref="H3">INDEX(H5:H7,$A$4)</f>
        <v>IE-KK</v>
      </c>
      <c r="I3" s="26" t="str">
        <f t="array" ref="I3">INDEX(I5:I7,$A$4)</f>
        <v>IE-LS</v>
      </c>
      <c r="J3" s="26" t="str">
        <f t="array" ref="J3">INDEX(J5:J7,$A$4)</f>
        <v>IE-LD</v>
      </c>
      <c r="K3" s="26" t="str">
        <f t="array" ref="K3">INDEX(K5:K7,$A$4)</f>
        <v>IE-LH</v>
      </c>
      <c r="L3" s="26" t="str">
        <f t="array" ref="L3">INDEX(L5:L7,$A$4)</f>
        <v>IE-MH</v>
      </c>
      <c r="M3" s="26" t="str">
        <f t="array" ref="M3">INDEX(M5:M7,$A$4)</f>
        <v>IE-OY</v>
      </c>
      <c r="N3" s="26" t="str">
        <f t="array" ref="N3">INDEX(N5:N7,$A$4)</f>
        <v>IE-WH</v>
      </c>
      <c r="O3" s="26" t="str">
        <f t="array" ref="O3">INDEX(O5:O7,$A$4)</f>
        <v>IE-WX</v>
      </c>
      <c r="P3" s="26" t="str">
        <f t="array" ref="P3">INDEX(P5:P7,$A$4)</f>
        <v>IE-WW</v>
      </c>
      <c r="Q3" s="26" t="str">
        <f t="array" ref="Q3">INDEX(Q5:Q7,$A$4)</f>
        <v>IE-CE</v>
      </c>
      <c r="R3" s="26" t="str">
        <f t="array" ref="R3">INDEX(R5:R7,$A$4)</f>
        <v>IE-CO</v>
      </c>
      <c r="S3" s="26" t="str">
        <f t="array" ref="S3">INDEX(S5:S7,$A$4)</f>
        <v>IE-KY</v>
      </c>
      <c r="T3" s="26" t="str">
        <f t="array" ref="T3">INDEX(T5:T7,$A$4)</f>
        <v>IE-LK</v>
      </c>
      <c r="U3" s="26" t="str">
        <f t="array" ref="U3">INDEX(U5:U7,$A$4)</f>
        <v>IE-TA</v>
      </c>
      <c r="V3" s="26" t="str">
        <f t="array" ref="V3">INDEX(V5:V7,$A$4)</f>
        <v>IE-WD</v>
      </c>
      <c r="W3" s="26" t="str">
        <f t="array" ref="W3">INDEX(W5:W7,$A$4)</f>
        <v>IE-G</v>
      </c>
      <c r="X3" s="26" t="str">
        <f t="array" ref="X3">INDEX(X5:X7,$A$4)</f>
        <v>IE-LM</v>
      </c>
      <c r="Y3" s="26" t="str">
        <f t="array" ref="Y3">INDEX(Y5:Y7,$A$4)</f>
        <v>IE-MO</v>
      </c>
      <c r="Z3" s="26" t="str">
        <f t="array" ref="Z3">INDEX(Z5:Z7,$A$4)</f>
        <v>IE-RN</v>
      </c>
      <c r="AA3" s="26" t="str">
        <f t="array" ref="AA3">INDEX(AA5:AA7,$A$4)</f>
        <v>IE-SO</v>
      </c>
      <c r="AB3" s="26" t="str">
        <f t="array" ref="AB3">INDEX(AB5:AB7,$A$4)</f>
        <v>IE-CN</v>
      </c>
      <c r="AC3" s="26" t="str">
        <f t="array" ref="AC3">INDEX(AC5:AC7,$A$4)</f>
        <v>IE-DL</v>
      </c>
      <c r="AD3" s="26" t="str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159</v>
      </c>
      <c r="C5" s="27" t="s">
        <v>84</v>
      </c>
      <c r="D5" s="27" t="s">
        <v>86</v>
      </c>
      <c r="E5" s="26" t="str">
        <f>Regions!A11</f>
        <v>IE-CW</v>
      </c>
      <c r="F5" s="26" t="str">
        <f>Regions!A16</f>
        <v>IE-D</v>
      </c>
      <c r="G5" s="26" t="str">
        <f>Regions!A19</f>
        <v>IE-KE</v>
      </c>
      <c r="H5" s="26" t="str">
        <f>Regions!A20</f>
        <v>IE-KK</v>
      </c>
      <c r="I5" s="26" t="str">
        <f>Regions!A21</f>
        <v>IE-LS</v>
      </c>
      <c r="J5" s="26" t="str">
        <f>Regions!A24</f>
        <v>IE-LD</v>
      </c>
      <c r="K5" s="26" t="str">
        <f>Regions!A25</f>
        <v>IE-LH</v>
      </c>
      <c r="L5" s="26" t="str">
        <f>Regions!A27</f>
        <v>IE-MH</v>
      </c>
      <c r="M5" s="26" t="str">
        <f>Regions!A29</f>
        <v>IE-OY</v>
      </c>
      <c r="N5" s="26" t="str">
        <f>Regions!A34</f>
        <v>IE-WH</v>
      </c>
      <c r="O5" s="26" t="str">
        <f>Regions!A35</f>
        <v>IE-WX</v>
      </c>
      <c r="P5" s="26" t="str">
        <f>Regions!A36</f>
        <v>IE-WW</v>
      </c>
      <c r="Q5" s="26" t="str">
        <f>Regions!A13</f>
        <v>IE-CE</v>
      </c>
      <c r="R5" s="26" t="str">
        <f>Regions!A14</f>
        <v>IE-CO</v>
      </c>
      <c r="S5" s="26" t="str">
        <f>Regions!A18</f>
        <v>IE-KY</v>
      </c>
      <c r="T5" s="26" t="str">
        <f>Regions!A23</f>
        <v>IE-LK</v>
      </c>
      <c r="U5" s="26" t="str">
        <f>Regions!A32</f>
        <v>IE-TA</v>
      </c>
      <c r="V5" s="26" t="str">
        <f>Regions!A33</f>
        <v>IE-WD</v>
      </c>
      <c r="W5" s="26" t="str">
        <f>Regions!A17</f>
        <v>IE-G</v>
      </c>
      <c r="X5" s="26" t="str">
        <f>Regions!A22</f>
        <v>IE-LM</v>
      </c>
      <c r="Y5" s="26" t="str">
        <f>Regions!A26</f>
        <v>IE-MO</v>
      </c>
      <c r="Z5" s="26" t="str">
        <f>Regions!A30</f>
        <v>IE-RN</v>
      </c>
      <c r="AA5" s="26" t="str">
        <f>Regions!A31</f>
        <v>IE-SO</v>
      </c>
      <c r="AB5" s="26" t="str">
        <f>Regions!A12</f>
        <v>IE-CN</v>
      </c>
      <c r="AC5" s="26" t="str">
        <f>Regions!A15</f>
        <v>IE-DL</v>
      </c>
      <c r="AD5" s="26" t="str">
        <f>Regions!A28</f>
        <v>IE-MN</v>
      </c>
    </row>
    <row r="6" spans="1:30" ht="15" x14ac:dyDescent="0.2">
      <c r="A6" s="4" t="s">
        <v>158</v>
      </c>
      <c r="C6" s="26" t="str">
        <f>C5</f>
        <v>IE</v>
      </c>
      <c r="D6" s="26" t="str">
        <f t="shared" ref="D6:AD6" si="0">"*"&amp;D5</f>
        <v>*National</v>
      </c>
      <c r="E6" s="26" t="str">
        <f t="shared" si="0"/>
        <v>*IE-CW</v>
      </c>
      <c r="F6" s="26" t="str">
        <f t="shared" si="0"/>
        <v>*IE-D</v>
      </c>
      <c r="G6" s="26" t="str">
        <f t="shared" si="0"/>
        <v>*IE-KE</v>
      </c>
      <c r="H6" s="26" t="str">
        <f t="shared" si="0"/>
        <v>*IE-KK</v>
      </c>
      <c r="I6" s="26" t="str">
        <f t="shared" si="0"/>
        <v>*IE-LS</v>
      </c>
      <c r="J6" s="26" t="str">
        <f t="shared" si="0"/>
        <v>*IE-LD</v>
      </c>
      <c r="K6" s="26" t="str">
        <f t="shared" si="0"/>
        <v>*IE-LH</v>
      </c>
      <c r="L6" s="26" t="str">
        <f t="shared" si="0"/>
        <v>*IE-MH</v>
      </c>
      <c r="M6" s="26" t="str">
        <f t="shared" si="0"/>
        <v>*IE-OY</v>
      </c>
      <c r="N6" s="26" t="str">
        <f t="shared" si="0"/>
        <v>*IE-WH</v>
      </c>
      <c r="O6" s="26" t="str">
        <f t="shared" si="0"/>
        <v>*IE-WX</v>
      </c>
      <c r="P6" s="26" t="str">
        <f t="shared" si="0"/>
        <v>*IE-WW</v>
      </c>
      <c r="Q6" s="26" t="str">
        <f t="shared" si="0"/>
        <v>*IE-CE</v>
      </c>
      <c r="R6" s="26" t="str">
        <f t="shared" si="0"/>
        <v>*IE-CO</v>
      </c>
      <c r="S6" s="26" t="str">
        <f t="shared" si="0"/>
        <v>*IE-KY</v>
      </c>
      <c r="T6" s="26" t="str">
        <f t="shared" si="0"/>
        <v>*IE-LK</v>
      </c>
      <c r="U6" s="26" t="str">
        <f t="shared" si="0"/>
        <v>*IE-TA</v>
      </c>
      <c r="V6" s="26" t="str">
        <f t="shared" si="0"/>
        <v>*IE-WD</v>
      </c>
      <c r="W6" s="26" t="str">
        <f t="shared" si="0"/>
        <v>*IE-G</v>
      </c>
      <c r="X6" s="26" t="str">
        <f t="shared" si="0"/>
        <v>*IE-LM</v>
      </c>
      <c r="Y6" s="26" t="str">
        <f t="shared" si="0"/>
        <v>*IE-MO</v>
      </c>
      <c r="Z6" s="26" t="str">
        <f t="shared" si="0"/>
        <v>*IE-RN</v>
      </c>
      <c r="AA6" s="26" t="str">
        <f t="shared" si="0"/>
        <v>*IE-SO</v>
      </c>
      <c r="AB6" s="26" t="str">
        <f t="shared" si="0"/>
        <v>*IE-CN</v>
      </c>
      <c r="AC6" s="26" t="str">
        <f t="shared" si="0"/>
        <v>*IE-DL</v>
      </c>
      <c r="AD6" s="26" t="str">
        <f t="shared" si="0"/>
        <v>*IE-MN</v>
      </c>
    </row>
    <row r="7" spans="1:30" ht="15" x14ac:dyDescent="0.2">
      <c r="A7" s="4" t="s">
        <v>157</v>
      </c>
      <c r="C7" s="26" t="str">
        <f>"*"&amp;C5</f>
        <v>*IE</v>
      </c>
      <c r="D7" s="26" t="str">
        <f t="shared" ref="D7:AD7" si="1">D5</f>
        <v>National</v>
      </c>
      <c r="E7" s="26" t="str">
        <f t="shared" si="1"/>
        <v>IE-CW</v>
      </c>
      <c r="F7" s="26" t="str">
        <f t="shared" si="1"/>
        <v>IE-D</v>
      </c>
      <c r="G7" s="26" t="str">
        <f t="shared" si="1"/>
        <v>IE-KE</v>
      </c>
      <c r="H7" s="26" t="str">
        <f t="shared" si="1"/>
        <v>IE-KK</v>
      </c>
      <c r="I7" s="26" t="str">
        <f t="shared" si="1"/>
        <v>IE-LS</v>
      </c>
      <c r="J7" s="26" t="str">
        <f t="shared" si="1"/>
        <v>IE-LD</v>
      </c>
      <c r="K7" s="26" t="str">
        <f t="shared" si="1"/>
        <v>IE-LH</v>
      </c>
      <c r="L7" s="26" t="str">
        <f t="shared" si="1"/>
        <v>IE-MH</v>
      </c>
      <c r="M7" s="26" t="str">
        <f t="shared" si="1"/>
        <v>IE-OY</v>
      </c>
      <c r="N7" s="26" t="str">
        <f t="shared" si="1"/>
        <v>IE-WH</v>
      </c>
      <c r="O7" s="26" t="str">
        <f t="shared" si="1"/>
        <v>IE-WX</v>
      </c>
      <c r="P7" s="26" t="str">
        <f t="shared" si="1"/>
        <v>IE-WW</v>
      </c>
      <c r="Q7" s="26" t="str">
        <f t="shared" si="1"/>
        <v>IE-CE</v>
      </c>
      <c r="R7" s="26" t="str">
        <f t="shared" si="1"/>
        <v>IE-CO</v>
      </c>
      <c r="S7" s="26" t="str">
        <f t="shared" si="1"/>
        <v>IE-KY</v>
      </c>
      <c r="T7" s="26" t="str">
        <f t="shared" si="1"/>
        <v>IE-LK</v>
      </c>
      <c r="U7" s="26" t="str">
        <f t="shared" si="1"/>
        <v>IE-TA</v>
      </c>
      <c r="V7" s="26" t="str">
        <f t="shared" si="1"/>
        <v>IE-WD</v>
      </c>
      <c r="W7" s="26" t="str">
        <f t="shared" si="1"/>
        <v>IE-G</v>
      </c>
      <c r="X7" s="26" t="str">
        <f t="shared" si="1"/>
        <v>IE-LM</v>
      </c>
      <c r="Y7" s="26" t="str">
        <f t="shared" si="1"/>
        <v>IE-MO</v>
      </c>
      <c r="Z7" s="26" t="str">
        <f t="shared" si="1"/>
        <v>IE-RN</v>
      </c>
      <c r="AA7" s="26" t="str">
        <f t="shared" si="1"/>
        <v>IE-SO</v>
      </c>
      <c r="AB7" s="26" t="str">
        <f t="shared" si="1"/>
        <v>IE-CN</v>
      </c>
      <c r="AC7" s="26" t="str">
        <f t="shared" si="1"/>
        <v>IE-DL</v>
      </c>
      <c r="AD7" s="26" t="str">
        <f t="shared" si="1"/>
        <v>IE-MN</v>
      </c>
    </row>
    <row r="10" spans="1:30" ht="15.75" thickBot="1" x14ac:dyDescent="0.3">
      <c r="A10" s="25" t="s">
        <v>156</v>
      </c>
      <c r="B10" s="25" t="s">
        <v>155</v>
      </c>
    </row>
    <row r="11" spans="1:30" x14ac:dyDescent="0.2">
      <c r="A11" s="24" t="s">
        <v>102</v>
      </c>
      <c r="B11" s="24" t="s">
        <v>154</v>
      </c>
    </row>
    <row r="12" spans="1:30" x14ac:dyDescent="0.2">
      <c r="A12" s="23" t="s">
        <v>125</v>
      </c>
      <c r="B12" s="23" t="s">
        <v>153</v>
      </c>
    </row>
    <row r="13" spans="1:30" x14ac:dyDescent="0.2">
      <c r="A13" s="23" t="s">
        <v>114</v>
      </c>
      <c r="B13" s="23" t="s">
        <v>152</v>
      </c>
    </row>
    <row r="14" spans="1:30" x14ac:dyDescent="0.2">
      <c r="A14" s="23" t="s">
        <v>115</v>
      </c>
      <c r="B14" s="23" t="s">
        <v>151</v>
      </c>
    </row>
    <row r="15" spans="1:30" x14ac:dyDescent="0.2">
      <c r="A15" s="23" t="s">
        <v>126</v>
      </c>
      <c r="B15" s="23" t="s">
        <v>150</v>
      </c>
    </row>
    <row r="16" spans="1:30" x14ac:dyDescent="0.2">
      <c r="A16" s="23" t="s">
        <v>103</v>
      </c>
      <c r="B16" s="23" t="s">
        <v>149</v>
      </c>
    </row>
    <row r="17" spans="1:2" x14ac:dyDescent="0.2">
      <c r="A17" s="23" t="s">
        <v>120</v>
      </c>
      <c r="B17" s="23" t="s">
        <v>148</v>
      </c>
    </row>
    <row r="18" spans="1:2" x14ac:dyDescent="0.2">
      <c r="A18" s="23" t="s">
        <v>116</v>
      </c>
      <c r="B18" s="23" t="s">
        <v>147</v>
      </c>
    </row>
    <row r="19" spans="1:2" x14ac:dyDescent="0.2">
      <c r="A19" s="23" t="s">
        <v>104</v>
      </c>
      <c r="B19" s="23" t="s">
        <v>146</v>
      </c>
    </row>
    <row r="20" spans="1:2" x14ac:dyDescent="0.2">
      <c r="A20" s="23" t="s">
        <v>105</v>
      </c>
      <c r="B20" s="23" t="s">
        <v>145</v>
      </c>
    </row>
    <row r="21" spans="1:2" x14ac:dyDescent="0.2">
      <c r="A21" s="23" t="s">
        <v>106</v>
      </c>
      <c r="B21" s="23" t="s">
        <v>144</v>
      </c>
    </row>
    <row r="22" spans="1:2" x14ac:dyDescent="0.2">
      <c r="A22" s="23" t="s">
        <v>121</v>
      </c>
      <c r="B22" s="23" t="s">
        <v>143</v>
      </c>
    </row>
    <row r="23" spans="1:2" x14ac:dyDescent="0.2">
      <c r="A23" s="23" t="s">
        <v>117</v>
      </c>
      <c r="B23" s="23" t="s">
        <v>142</v>
      </c>
    </row>
    <row r="24" spans="1:2" x14ac:dyDescent="0.2">
      <c r="A24" s="23" t="s">
        <v>107</v>
      </c>
      <c r="B24" s="23" t="s">
        <v>141</v>
      </c>
    </row>
    <row r="25" spans="1:2" x14ac:dyDescent="0.2">
      <c r="A25" s="23" t="s">
        <v>108</v>
      </c>
      <c r="B25" s="23" t="s">
        <v>140</v>
      </c>
    </row>
    <row r="26" spans="1:2" x14ac:dyDescent="0.2">
      <c r="A26" s="23" t="s">
        <v>122</v>
      </c>
      <c r="B26" s="23" t="s">
        <v>139</v>
      </c>
    </row>
    <row r="27" spans="1:2" x14ac:dyDescent="0.2">
      <c r="A27" s="23" t="s">
        <v>109</v>
      </c>
      <c r="B27" s="23" t="s">
        <v>138</v>
      </c>
    </row>
    <row r="28" spans="1:2" x14ac:dyDescent="0.2">
      <c r="A28" s="23" t="s">
        <v>127</v>
      </c>
      <c r="B28" s="23" t="s">
        <v>137</v>
      </c>
    </row>
    <row r="29" spans="1:2" x14ac:dyDescent="0.2">
      <c r="A29" s="23" t="s">
        <v>110</v>
      </c>
      <c r="B29" s="23" t="s">
        <v>136</v>
      </c>
    </row>
    <row r="30" spans="1:2" x14ac:dyDescent="0.2">
      <c r="A30" s="23" t="s">
        <v>123</v>
      </c>
      <c r="B30" s="23" t="s">
        <v>135</v>
      </c>
    </row>
    <row r="31" spans="1:2" x14ac:dyDescent="0.2">
      <c r="A31" s="23" t="s">
        <v>124</v>
      </c>
      <c r="B31" s="23" t="s">
        <v>134</v>
      </c>
    </row>
    <row r="32" spans="1:2" x14ac:dyDescent="0.2">
      <c r="A32" s="23" t="s">
        <v>118</v>
      </c>
      <c r="B32" s="23" t="s">
        <v>133</v>
      </c>
    </row>
    <row r="33" spans="1:2" x14ac:dyDescent="0.2">
      <c r="A33" s="23" t="s">
        <v>119</v>
      </c>
      <c r="B33" s="23" t="s">
        <v>132</v>
      </c>
    </row>
    <row r="34" spans="1:2" x14ac:dyDescent="0.2">
      <c r="A34" s="23" t="s">
        <v>111</v>
      </c>
      <c r="B34" s="23" t="s">
        <v>131</v>
      </c>
    </row>
    <row r="35" spans="1:2" x14ac:dyDescent="0.2">
      <c r="A35" s="23" t="s">
        <v>112</v>
      </c>
      <c r="B35" s="23" t="s">
        <v>130</v>
      </c>
    </row>
    <row r="36" spans="1:2" x14ac:dyDescent="0.2">
      <c r="A36" s="23" t="s">
        <v>113</v>
      </c>
      <c r="B36" s="23" t="s">
        <v>129</v>
      </c>
    </row>
    <row r="37" spans="1:2" ht="15" x14ac:dyDescent="0.25">
      <c r="A37" s="22" t="s">
        <v>128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58"/>
  <sheetViews>
    <sheetView topLeftCell="E1" workbookViewId="0">
      <selection activeCell="E13" sqref="E13"/>
    </sheetView>
  </sheetViews>
  <sheetFormatPr defaultRowHeight="15" x14ac:dyDescent="0.25"/>
  <cols>
    <col min="5" max="5" width="25.5703125" bestFit="1" customWidth="1"/>
    <col min="6" max="6" width="10.7109375" bestFit="1" customWidth="1"/>
    <col min="7" max="7" width="10.7109375" customWidth="1"/>
    <col min="8" max="8" width="11.7109375" bestFit="1" customWidth="1"/>
    <col min="9" max="9" width="53.28515625" bestFit="1" customWidth="1"/>
    <col min="10" max="12" width="15.85546875" bestFit="1" customWidth="1"/>
  </cols>
  <sheetData>
    <row r="3" spans="5:11" x14ac:dyDescent="0.25">
      <c r="E3" t="s">
        <v>190</v>
      </c>
      <c r="F3" t="s">
        <v>0</v>
      </c>
    </row>
    <row r="4" spans="5:11" ht="15.75" thickBot="1" x14ac:dyDescent="0.3">
      <c r="E4" s="14" t="s">
        <v>1</v>
      </c>
      <c r="F4" s="14" t="s">
        <v>3</v>
      </c>
      <c r="G4" s="14" t="s">
        <v>2</v>
      </c>
      <c r="H4" s="14" t="s">
        <v>4</v>
      </c>
      <c r="I4" s="14" t="s">
        <v>5</v>
      </c>
      <c r="J4" s="14">
        <v>2018</v>
      </c>
      <c r="K4" s="14">
        <v>2050</v>
      </c>
    </row>
    <row r="5" spans="5:11" x14ac:dyDescent="0.25">
      <c r="F5" t="str">
        <f>_xlfn.TEXTJOIN(",",TRUE,Regions!$C$3,Regions!$D$3)</f>
        <v>IE,National</v>
      </c>
      <c r="G5" t="s">
        <v>85</v>
      </c>
      <c r="H5" t="s">
        <v>6</v>
      </c>
      <c r="I5" t="s">
        <v>7</v>
      </c>
      <c r="J5" s="2">
        <f>VLOOKUP(H5,'BY-Demands'!$I$5:$J$65,2,FALSE)</f>
        <v>2.0712927345907701</v>
      </c>
      <c r="K5">
        <v>1.35257371315</v>
      </c>
    </row>
    <row r="6" spans="5:11" x14ac:dyDescent="0.25">
      <c r="F6" t="str">
        <f>_xlfn.TEXTJOIN(",",TRUE,Regions!$C$3,Regions!$D$3)</f>
        <v>IE,National</v>
      </c>
      <c r="G6" t="s">
        <v>85</v>
      </c>
      <c r="H6" t="s">
        <v>8</v>
      </c>
      <c r="I6" t="s">
        <v>9</v>
      </c>
      <c r="J6" s="2">
        <f>VLOOKUP(H6,'BY-Demands'!$I$5:$J$65,2,FALSE)</f>
        <v>22.2490403410117</v>
      </c>
      <c r="K6">
        <v>16.999477698500002</v>
      </c>
    </row>
    <row r="7" spans="5:11" x14ac:dyDescent="0.25">
      <c r="F7" t="str">
        <f>_xlfn.TEXTJOIN(",",TRUE,Regions!$C$3,Regions!$D$3)</f>
        <v>IE,National</v>
      </c>
      <c r="G7" t="s">
        <v>85</v>
      </c>
      <c r="H7" t="s">
        <v>10</v>
      </c>
      <c r="I7" t="s">
        <v>11</v>
      </c>
      <c r="J7" s="2">
        <f>VLOOKUP(H7,'BY-Demands'!$I$5:$J$65,2,FALSE)</f>
        <v>1.2014578872914701</v>
      </c>
      <c r="K7">
        <v>1.5123719028</v>
      </c>
    </row>
    <row r="8" spans="5:11" x14ac:dyDescent="0.25">
      <c r="F8" t="str">
        <f>_xlfn.TEXTJOIN(",",TRUE,Regions!$C$3,Regions!$D$3)</f>
        <v>IE,National</v>
      </c>
      <c r="G8" t="s">
        <v>85</v>
      </c>
      <c r="H8" t="s">
        <v>12</v>
      </c>
      <c r="I8" t="s">
        <v>13</v>
      </c>
      <c r="J8" s="2">
        <f>VLOOKUP(H8,'BY-Demands'!$I$5:$J$65,2,FALSE)</f>
        <v>6.6890404714869804</v>
      </c>
      <c r="K8">
        <v>4.7096123024500001</v>
      </c>
    </row>
    <row r="9" spans="5:11" x14ac:dyDescent="0.25">
      <c r="F9" t="str">
        <f>_xlfn.TEXTJOIN(",",TRUE,Regions!$C$3,Regions!$D$3)</f>
        <v>IE,National</v>
      </c>
      <c r="G9" t="s">
        <v>85</v>
      </c>
      <c r="H9" t="s">
        <v>14</v>
      </c>
      <c r="I9" t="s">
        <v>15</v>
      </c>
      <c r="J9" s="2">
        <f>VLOOKUP(H9,'BY-Demands'!$I$5:$J$65,2,FALSE)</f>
        <v>0.67287296253748397</v>
      </c>
      <c r="K9">
        <v>1.1058949143000001</v>
      </c>
    </row>
    <row r="10" spans="5:11" x14ac:dyDescent="0.25">
      <c r="F10" t="str">
        <f>_xlfn.TEXTJOIN(",",TRUE,Regions!$C$3,Regions!$D$3)</f>
        <v>IE,National</v>
      </c>
      <c r="G10" t="s">
        <v>85</v>
      </c>
      <c r="H10" t="s">
        <v>16</v>
      </c>
      <c r="I10" t="s">
        <v>17</v>
      </c>
      <c r="J10" s="2">
        <f>VLOOKUP(H10,'BY-Demands'!$I$5:$J$65,2,FALSE)</f>
        <v>10.5976971594968</v>
      </c>
      <c r="K10">
        <v>8.6539440184999989</v>
      </c>
    </row>
    <row r="11" spans="5:11" x14ac:dyDescent="0.25">
      <c r="F11" t="str">
        <f>_xlfn.TEXTJOIN(",",TRUE,Regions!$C$3,Regions!$D$3)</f>
        <v>IE,National</v>
      </c>
      <c r="G11" t="s">
        <v>85</v>
      </c>
      <c r="H11" t="s">
        <v>18</v>
      </c>
      <c r="I11" t="s">
        <v>19</v>
      </c>
      <c r="J11" s="2">
        <f>VLOOKUP(H11,'BY-Demands'!$I$5:$J$65,2,FALSE)</f>
        <v>1.14056826967015</v>
      </c>
      <c r="K11">
        <v>1.5435020469</v>
      </c>
    </row>
    <row r="12" spans="5:11" x14ac:dyDescent="0.25">
      <c r="F12" t="str">
        <f>_xlfn.TEXTJOIN(",",TRUE,Regions!$C$3,Regions!$D$3)</f>
        <v>IE,National</v>
      </c>
      <c r="G12" t="s">
        <v>85</v>
      </c>
      <c r="H12" t="s">
        <v>20</v>
      </c>
      <c r="I12" t="s">
        <v>21</v>
      </c>
      <c r="J12" s="2">
        <f>VLOOKUP(H12,'BY-Demands'!$I$5:$J$65,2,FALSE)</f>
        <v>17.770098364755199</v>
      </c>
      <c r="K12">
        <v>8.8850491823775997</v>
      </c>
    </row>
    <row r="13" spans="5:11" x14ac:dyDescent="0.25">
      <c r="F13" t="str">
        <f>_xlfn.TEXTJOIN(",",TRUE,Regions!$C$3,Regions!$D$3)</f>
        <v>IE,National</v>
      </c>
      <c r="G13" t="s">
        <v>85</v>
      </c>
      <c r="H13" t="s">
        <v>22</v>
      </c>
      <c r="I13" t="s">
        <v>23</v>
      </c>
      <c r="J13" s="2">
        <f>VLOOKUP(H13,'BY-Demands'!$I$5:$J$65,2,FALSE)</f>
        <v>19.5397050142764</v>
      </c>
      <c r="K13">
        <v>11.597079862500001</v>
      </c>
    </row>
    <row r="14" spans="5:11" x14ac:dyDescent="0.25">
      <c r="F14" t="str">
        <f>_xlfn.TEXTJOIN(",",TRUE,Regions!$C$3,Regions!$D$3)</f>
        <v>IE,National</v>
      </c>
      <c r="G14" t="s">
        <v>85</v>
      </c>
      <c r="H14" t="s">
        <v>24</v>
      </c>
      <c r="I14" t="s">
        <v>25</v>
      </c>
      <c r="J14" s="2">
        <f>VLOOKUP(H14,'BY-Demands'!$I$5:$J$65,2,FALSE)</f>
        <v>1.28965569884044</v>
      </c>
      <c r="K14">
        <v>0.55274769385</v>
      </c>
    </row>
    <row r="15" spans="5:11" x14ac:dyDescent="0.25">
      <c r="F15" t="str">
        <f>_xlfn.TEXTJOIN(",",TRUE,Regions!$C$3,Regions!$D$3)</f>
        <v>IE,National</v>
      </c>
      <c r="G15" t="s">
        <v>85</v>
      </c>
      <c r="H15" t="s">
        <v>26</v>
      </c>
      <c r="I15" t="s">
        <v>27</v>
      </c>
      <c r="J15" s="2">
        <f>VLOOKUP(H15,'BY-Demands'!$I$5:$J$65,2,FALSE)</f>
        <v>4.2689583715443504</v>
      </c>
      <c r="K15">
        <v>15.964089531500001</v>
      </c>
    </row>
    <row r="16" spans="5:11" x14ac:dyDescent="0.25">
      <c r="F16" t="str">
        <f>_xlfn.TEXTJOIN(",",TRUE,Regions!$C$3,Regions!$D$3)</f>
        <v>IE,National</v>
      </c>
      <c r="G16" t="s">
        <v>85</v>
      </c>
      <c r="H16" t="s">
        <v>28</v>
      </c>
      <c r="I16" t="s">
        <v>29</v>
      </c>
      <c r="J16" s="2">
        <f>VLOOKUP(H16,'BY-Demands'!$I$5:$J$65,2,FALSE)</f>
        <v>0.16518244671693</v>
      </c>
      <c r="K16">
        <v>3.6153808350000004E-2</v>
      </c>
    </row>
    <row r="17" spans="6:11" x14ac:dyDescent="0.25">
      <c r="F17" t="str">
        <f>_xlfn.TEXTJOIN(",",TRUE,Regions!$C$3,Regions!$D$3)</f>
        <v>IE,National</v>
      </c>
      <c r="G17" t="s">
        <v>85</v>
      </c>
      <c r="H17" t="s">
        <v>30</v>
      </c>
      <c r="I17" t="s">
        <v>31</v>
      </c>
      <c r="J17" s="2">
        <f>VLOOKUP(H17,'BY-Demands'!$I$5:$J$65,2,FALSE)</f>
        <v>4.2546573385120396</v>
      </c>
      <c r="K17">
        <v>4.3738132234500009</v>
      </c>
    </row>
    <row r="18" spans="6:11" x14ac:dyDescent="0.25">
      <c r="F18" t="str">
        <f>_xlfn.TEXTJOIN(",",TRUE,Regions!$C$3,Regions!$D$3)</f>
        <v>IE,National</v>
      </c>
      <c r="G18" t="s">
        <v>85</v>
      </c>
      <c r="H18" t="s">
        <v>32</v>
      </c>
      <c r="I18" t="s">
        <v>33</v>
      </c>
      <c r="J18" s="2">
        <f>VLOOKUP(H18,'BY-Demands'!$I$5:$J$65,2,FALSE)</f>
        <v>4.0239683065477196</v>
      </c>
      <c r="K18">
        <v>4.2364449446000005</v>
      </c>
    </row>
    <row r="19" spans="6:11" x14ac:dyDescent="0.25">
      <c r="F19" t="str">
        <f>_xlfn.TEXTJOIN(",",TRUE,Regions!$C$3)</f>
        <v>IE</v>
      </c>
      <c r="G19" t="s">
        <v>85</v>
      </c>
      <c r="H19" t="s">
        <v>34</v>
      </c>
      <c r="I19" t="s">
        <v>35</v>
      </c>
      <c r="J19" s="2">
        <f>VLOOKUP(H19,'BY-Demands'!$I$5:$J$65,2,FALSE)</f>
        <v>14.5565610923972</v>
      </c>
      <c r="K19" s="1">
        <v>19.015702110918735</v>
      </c>
    </row>
    <row r="20" spans="6:11" x14ac:dyDescent="0.25">
      <c r="F20" t="str">
        <f>_xlfn.TEXTJOIN(",",TRUE,Regions!$C$3)</f>
        <v>IE</v>
      </c>
      <c r="G20" t="s">
        <v>85</v>
      </c>
      <c r="H20" t="s">
        <v>36</v>
      </c>
      <c r="I20" t="s">
        <v>37</v>
      </c>
      <c r="J20" s="2">
        <f>VLOOKUP(H20,'BY-Demands'!$I$5:$J$65,2,FALSE)</f>
        <v>31.276118540281001</v>
      </c>
      <c r="K20" s="1">
        <v>30.763946334612658</v>
      </c>
    </row>
    <row r="21" spans="6:11" x14ac:dyDescent="0.25">
      <c r="F21" t="str">
        <f>_xlfn.TEXTJOIN(",",TRUE,Regions!$C$3)</f>
        <v>IE</v>
      </c>
      <c r="G21" t="s">
        <v>85</v>
      </c>
      <c r="H21" t="s">
        <v>38</v>
      </c>
      <c r="I21" t="s">
        <v>39</v>
      </c>
      <c r="J21" s="2">
        <f>VLOOKUP(H21,'BY-Demands'!$I$5:$J$65,2,FALSE)</f>
        <v>27.131577542973599</v>
      </c>
      <c r="K21" s="1">
        <v>26.43478755446861</v>
      </c>
    </row>
    <row r="22" spans="6:11" x14ac:dyDescent="0.25">
      <c r="F22" t="str">
        <f>_xlfn.TEXTJOIN(",",TRUE,Regions!$C$3)</f>
        <v>IE</v>
      </c>
      <c r="G22" t="s">
        <v>85</v>
      </c>
      <c r="H22" t="s">
        <v>40</v>
      </c>
      <c r="I22" t="s">
        <v>41</v>
      </c>
      <c r="J22" s="2">
        <f>VLOOKUP(H22,'BY-Demands'!$I$5:$J$65,2,FALSE)</f>
        <v>11.625551</v>
      </c>
      <c r="K22" s="1">
        <v>9.6873790239635298</v>
      </c>
    </row>
    <row r="23" spans="6:11" x14ac:dyDescent="0.25">
      <c r="F23" t="str">
        <f>_xlfn.TEXTJOIN(",",TRUE,Regions!$C$3)</f>
        <v>IE</v>
      </c>
      <c r="G23" t="s">
        <v>85</v>
      </c>
      <c r="H23" t="s">
        <v>42</v>
      </c>
      <c r="I23" t="s">
        <v>43</v>
      </c>
      <c r="J23" s="2">
        <f>VLOOKUP(H23,'BY-Demands'!$I$5:$J$65,2,FALSE)</f>
        <v>7.7245727925227703</v>
      </c>
      <c r="K23">
        <f>J23</f>
        <v>7.7245727925227703</v>
      </c>
    </row>
    <row r="24" spans="6:11" x14ac:dyDescent="0.25">
      <c r="F24" t="str">
        <f>_xlfn.TEXTJOIN(",",TRUE,Regions!$C$3)</f>
        <v>IE</v>
      </c>
      <c r="G24" t="s">
        <v>85</v>
      </c>
      <c r="H24" t="s">
        <v>44</v>
      </c>
      <c r="I24" t="s">
        <v>45</v>
      </c>
      <c r="J24" s="2">
        <f>VLOOKUP(H24,'BY-Demands'!$I$5:$J$65,2,FALSE)</f>
        <v>3.5132998087277199</v>
      </c>
      <c r="K24">
        <f t="shared" ref="K24:K30" si="0">J24</f>
        <v>3.5132998087277199</v>
      </c>
    </row>
    <row r="25" spans="6:11" x14ac:dyDescent="0.25">
      <c r="F25" t="str">
        <f>_xlfn.TEXTJOIN(",",TRUE,Regions!$C$3)</f>
        <v>IE</v>
      </c>
      <c r="G25" t="s">
        <v>85</v>
      </c>
      <c r="H25" t="s">
        <v>46</v>
      </c>
      <c r="I25" t="s">
        <v>47</v>
      </c>
      <c r="J25" s="2">
        <f>VLOOKUP(H25,'BY-Demands'!$I$5:$J$65,2,FALSE)</f>
        <v>21.784659175997099</v>
      </c>
      <c r="K25">
        <f t="shared" si="0"/>
        <v>21.784659175997099</v>
      </c>
    </row>
    <row r="26" spans="6:11" x14ac:dyDescent="0.25">
      <c r="F26" t="str">
        <f>_xlfn.TEXTJOIN(",",TRUE,Regions!$C$3)</f>
        <v>IE</v>
      </c>
      <c r="G26" t="s">
        <v>85</v>
      </c>
      <c r="H26" t="s">
        <v>48</v>
      </c>
      <c r="I26" t="s">
        <v>49</v>
      </c>
      <c r="J26" s="2">
        <f>VLOOKUP(H26,'BY-Demands'!$I$5:$J$65,2,FALSE)</f>
        <v>0.23349320028657899</v>
      </c>
      <c r="K26">
        <f t="shared" si="0"/>
        <v>0.23349320028657899</v>
      </c>
    </row>
    <row r="27" spans="6:11" x14ac:dyDescent="0.25">
      <c r="F27" t="str">
        <f>_xlfn.TEXTJOIN(",",TRUE,Regions!$C$3)</f>
        <v>IE</v>
      </c>
      <c r="G27" t="s">
        <v>85</v>
      </c>
      <c r="H27" t="s">
        <v>50</v>
      </c>
      <c r="I27" t="s">
        <v>51</v>
      </c>
      <c r="J27" s="2">
        <f>VLOOKUP(H27,'BY-Demands'!$I$5:$J$65,2,FALSE)</f>
        <v>45.935836654432002</v>
      </c>
      <c r="K27">
        <f t="shared" si="0"/>
        <v>45.935836654432002</v>
      </c>
    </row>
    <row r="28" spans="6:11" x14ac:dyDescent="0.25">
      <c r="F28" t="str">
        <f>_xlfn.TEXTJOIN(",",TRUE,Regions!$C$3,Regions!$D$3)</f>
        <v>IE,National</v>
      </c>
      <c r="G28" t="s">
        <v>85</v>
      </c>
      <c r="H28" t="s">
        <v>52</v>
      </c>
      <c r="I28" t="s">
        <v>53</v>
      </c>
      <c r="J28" s="2">
        <f>VLOOKUP(H28,'BY-Demands'!$I$5:$J$65,2,FALSE)</f>
        <v>206.79888500000001</v>
      </c>
      <c r="K28">
        <f t="shared" si="0"/>
        <v>206.79888500000001</v>
      </c>
    </row>
    <row r="29" spans="6:11" x14ac:dyDescent="0.25">
      <c r="F29" t="str">
        <f>_xlfn.TEXTJOIN(",",TRUE,Regions!$C$3,Regions!$D$3)</f>
        <v>IE,National</v>
      </c>
      <c r="G29" t="s">
        <v>85</v>
      </c>
      <c r="H29" t="s">
        <v>54</v>
      </c>
      <c r="I29" t="s">
        <v>55</v>
      </c>
      <c r="J29" s="2">
        <f>VLOOKUP(H29,'BY-Demands'!$I$5:$J$65,2,FALSE)</f>
        <v>766.351721</v>
      </c>
      <c r="K29">
        <f t="shared" si="0"/>
        <v>766.351721</v>
      </c>
    </row>
    <row r="30" spans="6:11" x14ac:dyDescent="0.25">
      <c r="F30" t="str">
        <f>_xlfn.TEXTJOIN(",",TRUE,Regions!$C$3,Regions!$D$3)</f>
        <v>IE,National</v>
      </c>
      <c r="G30" t="s">
        <v>85</v>
      </c>
      <c r="H30" t="s">
        <v>56</v>
      </c>
      <c r="I30" t="s">
        <v>57</v>
      </c>
      <c r="J30" s="2">
        <f>VLOOKUP(H30,'BY-Demands'!$I$5:$J$65,2,FALSE)</f>
        <v>724.42972899999995</v>
      </c>
      <c r="K30">
        <f t="shared" si="0"/>
        <v>724.42972899999995</v>
      </c>
    </row>
    <row r="31" spans="6:11" x14ac:dyDescent="0.25">
      <c r="F31" t="str">
        <f>_xlfn.TEXTJOIN(",",TRUE,Regions!$C$3,Regions!$D$3)</f>
        <v>IE,National</v>
      </c>
      <c r="G31" t="s">
        <v>85</v>
      </c>
      <c r="H31" t="s">
        <v>58</v>
      </c>
      <c r="I31" t="s">
        <v>59</v>
      </c>
      <c r="J31" s="2">
        <f>VLOOKUP(H31,'BY-Demands'!$I$5:$J$65,2,FALSE)</f>
        <v>12.7133829170957</v>
      </c>
      <c r="K31">
        <v>8.3303707615599745</v>
      </c>
    </row>
    <row r="32" spans="6:11" x14ac:dyDescent="0.25">
      <c r="F32" t="str">
        <f>_xlfn.TEXTJOIN(",",TRUE,Regions!$C$3,Regions!$D$3)</f>
        <v>IE,National</v>
      </c>
      <c r="G32" t="s">
        <v>85</v>
      </c>
      <c r="H32" t="s">
        <v>60</v>
      </c>
      <c r="I32" t="s">
        <v>61</v>
      </c>
      <c r="J32" s="2">
        <f>VLOOKUP(H32,'BY-Demands'!$I$5:$J$65,2,FALSE)</f>
        <v>11.4839387329157</v>
      </c>
      <c r="K32">
        <v>7.5247845525179748</v>
      </c>
    </row>
    <row r="33" spans="6:11" x14ac:dyDescent="0.25">
      <c r="F33" t="str">
        <f>_xlfn.TEXTJOIN(",",TRUE,Regions!$C$3,Regions!$D$3)</f>
        <v>IE,National</v>
      </c>
      <c r="G33" t="s">
        <v>85</v>
      </c>
      <c r="H33" t="s">
        <v>62</v>
      </c>
      <c r="I33" t="s">
        <v>63</v>
      </c>
      <c r="J33" s="2">
        <f>VLOOKUP(H33,'BY-Demands'!$I$5:$J$65,2,FALSE)</f>
        <v>8.8153537670115707</v>
      </c>
      <c r="K33">
        <v>5.7762096629087072</v>
      </c>
    </row>
    <row r="34" spans="6:11" x14ac:dyDescent="0.25">
      <c r="F34" t="str">
        <f>_xlfn.TEXTJOIN(",",TRUE,Regions!$C$3,Regions!$D$3)</f>
        <v>IE,National</v>
      </c>
      <c r="G34" t="s">
        <v>85</v>
      </c>
      <c r="H34" t="s">
        <v>64</v>
      </c>
      <c r="I34" t="s">
        <v>65</v>
      </c>
      <c r="J34" s="2">
        <f>VLOOKUP(H34,'BY-Demands'!$I$5:$J$65,2,FALSE)</f>
        <v>4.3126302226859501</v>
      </c>
      <c r="K34">
        <v>2.8258260553410754</v>
      </c>
    </row>
    <row r="35" spans="6:11" x14ac:dyDescent="0.25">
      <c r="F35" t="str">
        <f>_xlfn.TEXTJOIN(",",TRUE,Regions!$C$3,Regions!$D$3)</f>
        <v>IE,National</v>
      </c>
      <c r="G35" t="s">
        <v>85</v>
      </c>
      <c r="H35" t="s">
        <v>66</v>
      </c>
      <c r="I35" t="s">
        <v>67</v>
      </c>
      <c r="J35" s="2">
        <f>VLOOKUP(H35,'BY-Demands'!$I$5:$J$65,2,FALSE)</f>
        <v>1.3178746133407899</v>
      </c>
      <c r="K35">
        <v>0.86352973225925755</v>
      </c>
    </row>
    <row r="36" spans="6:11" x14ac:dyDescent="0.25">
      <c r="F36" t="str">
        <f>_xlfn.TEXTJOIN(",",TRUE,Regions!$C$3,Regions!$D$3)</f>
        <v>IE,National</v>
      </c>
      <c r="G36" t="s">
        <v>85</v>
      </c>
      <c r="H36" t="s">
        <v>68</v>
      </c>
      <c r="I36" t="s">
        <v>69</v>
      </c>
      <c r="J36" s="2">
        <f>VLOOKUP(H36,'BY-Demands'!$I$5:$J$65,2,FALSE)</f>
        <v>1.2331093201030401</v>
      </c>
      <c r="K36">
        <v>0.80798776317929155</v>
      </c>
    </row>
    <row r="37" spans="6:11" x14ac:dyDescent="0.25">
      <c r="F37" t="str">
        <f>_xlfn.TEXTJOIN(",",TRUE,Regions!$C$3,Regions!$D$3)</f>
        <v>IE,National</v>
      </c>
      <c r="G37" t="s">
        <v>85</v>
      </c>
      <c r="H37" t="s">
        <v>70</v>
      </c>
      <c r="I37" t="s">
        <v>71</v>
      </c>
      <c r="J37" s="2">
        <f>VLOOKUP(H37,'BY-Demands'!$I$5:$J$65,2,FALSE)</f>
        <v>35.9977015327608</v>
      </c>
      <c r="K37">
        <v>23.587286108700724</v>
      </c>
    </row>
    <row r="38" spans="6:11" x14ac:dyDescent="0.25">
      <c r="F38" t="str">
        <f>_xlfn.TEXTJOIN(",",TRUE,Regions!$C$3,Regions!$D$3)</f>
        <v>IE,National</v>
      </c>
      <c r="G38" t="s">
        <v>85</v>
      </c>
      <c r="H38" t="s">
        <v>72</v>
      </c>
      <c r="I38" t="s">
        <v>73</v>
      </c>
      <c r="J38" s="2">
        <f>VLOOKUP(H38,'BY-Demands'!$I$5:$J$65,2,FALSE)</f>
        <v>0.84071163403600102</v>
      </c>
      <c r="K38">
        <v>0.55087144494553486</v>
      </c>
    </row>
    <row r="39" spans="6:11" x14ac:dyDescent="0.25">
      <c r="F39" t="str">
        <f>_xlfn.TEXTJOIN(",",TRUE,Regions!$C$3,Regions!$D$3)</f>
        <v>IE,National</v>
      </c>
      <c r="G39" t="s">
        <v>85</v>
      </c>
      <c r="H39" t="s">
        <v>74</v>
      </c>
      <c r="I39" t="s">
        <v>75</v>
      </c>
      <c r="J39" s="2">
        <f>VLOOKUP(H39,'BY-Demands'!$I$5:$J$65,2,FALSE)</f>
        <v>2.5953782987835501</v>
      </c>
      <c r="K39">
        <v>1.7006066461478033</v>
      </c>
    </row>
    <row r="40" spans="6:11" x14ac:dyDescent="0.25">
      <c r="F40" t="str">
        <f>_xlfn.TEXTJOIN(",",TRUE,Regions!$C$3,Regions!$D$3)</f>
        <v>IE,National</v>
      </c>
      <c r="G40" t="s">
        <v>85</v>
      </c>
      <c r="H40" t="s">
        <v>76</v>
      </c>
      <c r="I40" t="s">
        <v>77</v>
      </c>
      <c r="J40" s="2">
        <f>VLOOKUP(H40,'BY-Demands'!$I$5:$J$65,2,FALSE)</f>
        <v>1.1448908452668201</v>
      </c>
      <c r="K40">
        <v>0.75018311632173929</v>
      </c>
    </row>
    <row r="41" spans="6:11" x14ac:dyDescent="0.25">
      <c r="F41" t="str">
        <f>_xlfn.TEXTJOIN(",",TRUE,Regions!$C$3,Regions!$D$3)</f>
        <v>IE,National</v>
      </c>
      <c r="G41" t="s">
        <v>85</v>
      </c>
      <c r="H41" t="s">
        <v>78</v>
      </c>
      <c r="I41" t="s">
        <v>79</v>
      </c>
      <c r="J41" s="2">
        <f>VLOOKUP(H41,'BY-Demands'!$I$5:$J$65,2,FALSE)</f>
        <v>8.0991705816317694</v>
      </c>
      <c r="K41">
        <v>5.3069347641179023</v>
      </c>
    </row>
    <row r="42" spans="6:11" x14ac:dyDescent="0.25">
      <c r="F42" t="str">
        <f>_xlfn.TEXTJOIN(",",TRUE,Regions!$C$3,Regions!$D$3)</f>
        <v>IE,National</v>
      </c>
      <c r="G42" t="s">
        <v>85</v>
      </c>
      <c r="H42" t="s">
        <v>80</v>
      </c>
      <c r="I42" t="s">
        <v>81</v>
      </c>
      <c r="J42" s="2">
        <f>VLOOKUP(H42,'BY-Demands'!$I$5:$J$65,2,FALSE)</f>
        <v>0</v>
      </c>
      <c r="K42">
        <v>0</v>
      </c>
    </row>
    <row r="43" spans="6:11" x14ac:dyDescent="0.25">
      <c r="F43" t="str">
        <f>_xlfn.TEXTJOIN(",",TRUE,Regions!$C$3,Regions!$D$3)</f>
        <v>IE,National</v>
      </c>
      <c r="G43" t="s">
        <v>85</v>
      </c>
      <c r="H43" t="s">
        <v>82</v>
      </c>
      <c r="I43" t="s">
        <v>83</v>
      </c>
      <c r="J43">
        <v>7.8120000000000003</v>
      </c>
      <c r="K43">
        <v>32.865000000000002</v>
      </c>
    </row>
    <row r="44" spans="6:11" x14ac:dyDescent="0.25">
      <c r="F44" t="str">
        <f>_xlfn.TEXTJOIN(",",TRUE,Regions!$C$3,Regions!$D$3)</f>
        <v>IE,National</v>
      </c>
      <c r="G44" t="s">
        <v>85</v>
      </c>
      <c r="H44" t="s">
        <v>160</v>
      </c>
      <c r="I44" t="s">
        <v>161</v>
      </c>
      <c r="J44" s="2">
        <f>VLOOKUP(H44,'BY-Demands'!$I$5:$J$65,2,FALSE)</f>
        <v>0</v>
      </c>
      <c r="K44">
        <v>10.047893325490021</v>
      </c>
    </row>
    <row r="45" spans="6:11" x14ac:dyDescent="0.25">
      <c r="F45" t="str">
        <f>_xlfn.TEXTJOIN(",",TRUE,Regions!$C$3,Regions!$D$3)</f>
        <v>IE,National</v>
      </c>
      <c r="G45" t="s">
        <v>85</v>
      </c>
      <c r="H45" t="s">
        <v>162</v>
      </c>
      <c r="I45" t="s">
        <v>163</v>
      </c>
      <c r="J45" s="2">
        <f>VLOOKUP(H45,'BY-Demands'!$I$5:$J$65,2,FALSE)</f>
        <v>0</v>
      </c>
      <c r="K45">
        <v>16.878788423834521</v>
      </c>
    </row>
    <row r="46" spans="6:11" x14ac:dyDescent="0.25">
      <c r="F46" t="str">
        <f>_xlfn.TEXTJOIN(",",TRUE,Regions!$C$3,Regions!$D$3)</f>
        <v>IE,National</v>
      </c>
      <c r="G46" t="s">
        <v>85</v>
      </c>
      <c r="H46" t="s">
        <v>164</v>
      </c>
      <c r="I46" t="s">
        <v>165</v>
      </c>
      <c r="J46" s="2">
        <f>VLOOKUP(H46,'BY-Demands'!$I$5:$J$65,2,FALSE)</f>
        <v>0</v>
      </c>
      <c r="K46">
        <v>14.214862498864701</v>
      </c>
    </row>
    <row r="47" spans="6:11" x14ac:dyDescent="0.25">
      <c r="F47" t="str">
        <f>_xlfn.TEXTJOIN(",",TRUE,Regions!$C$3,Regions!$D$3)</f>
        <v>IE,National</v>
      </c>
      <c r="G47" t="s">
        <v>85</v>
      </c>
      <c r="H47" t="s">
        <v>166</v>
      </c>
      <c r="I47" t="s">
        <v>167</v>
      </c>
      <c r="J47" s="2">
        <f>VLOOKUP(H47,'BY-Demands'!$I$5:$J$65,2,FALSE)</f>
        <v>0</v>
      </c>
      <c r="K47">
        <v>0.179228357755223</v>
      </c>
    </row>
    <row r="48" spans="6:11" x14ac:dyDescent="0.25">
      <c r="F48" t="str">
        <f>_xlfn.TEXTJOIN(",",TRUE,Regions!$C$3,Regions!$D$3)</f>
        <v>IE,National</v>
      </c>
      <c r="G48" t="s">
        <v>85</v>
      </c>
      <c r="H48" t="s">
        <v>168</v>
      </c>
      <c r="I48" t="s">
        <v>169</v>
      </c>
      <c r="J48" s="2">
        <f>VLOOKUP(H48,'BY-Demands'!$I$5:$J$65,2,FALSE)</f>
        <v>0</v>
      </c>
      <c r="K48">
        <v>0.30107381041032272</v>
      </c>
    </row>
    <row r="49" spans="6:11" x14ac:dyDescent="0.25">
      <c r="F49" t="str">
        <f>_xlfn.TEXTJOIN(",",TRUE,Regions!$C$3,Regions!$D$3)</f>
        <v>IE,National</v>
      </c>
      <c r="G49" t="s">
        <v>85</v>
      </c>
      <c r="H49" t="s">
        <v>170</v>
      </c>
      <c r="I49" t="s">
        <v>171</v>
      </c>
      <c r="J49" s="2">
        <f>VLOOKUP(H49,'BY-Demands'!$I$5:$J$65,2,FALSE)</f>
        <v>0</v>
      </c>
      <c r="K49">
        <v>0.2535562807901901</v>
      </c>
    </row>
    <row r="50" spans="6:11" x14ac:dyDescent="0.25">
      <c r="F50" t="str">
        <f>_xlfn.TEXTJOIN(",",TRUE,Regions!$C$3,Regions!$D$3)</f>
        <v>IE,National</v>
      </c>
      <c r="G50" t="s">
        <v>85</v>
      </c>
      <c r="H50" t="s">
        <v>172</v>
      </c>
      <c r="I50" t="s">
        <v>173</v>
      </c>
      <c r="J50" s="2">
        <f>VLOOKUP(H50,'BY-Demands'!$I$5:$J$65,2,FALSE)</f>
        <v>0</v>
      </c>
      <c r="K50">
        <v>5.3250910380053398</v>
      </c>
    </row>
    <row r="51" spans="6:11" x14ac:dyDescent="0.25">
      <c r="F51" t="str">
        <f>_xlfn.TEXTJOIN(",",TRUE,Regions!$C$3,Regions!$D$3)</f>
        <v>IE,National</v>
      </c>
      <c r="G51" t="s">
        <v>85</v>
      </c>
      <c r="H51" t="s">
        <v>174</v>
      </c>
      <c r="I51" t="s">
        <v>175</v>
      </c>
      <c r="J51" s="2">
        <f>VLOOKUP(H51,'BY-Demands'!$I$5:$J$65,2,FALSE)</f>
        <v>0</v>
      </c>
      <c r="K51">
        <v>8.9452666401358414</v>
      </c>
    </row>
    <row r="52" spans="6:11" x14ac:dyDescent="0.25">
      <c r="F52" t="str">
        <f>_xlfn.TEXTJOIN(",",TRUE,Regions!$C$3,Regions!$D$3)</f>
        <v>IE,National</v>
      </c>
      <c r="G52" t="s">
        <v>85</v>
      </c>
      <c r="H52" t="s">
        <v>176</v>
      </c>
      <c r="I52" t="s">
        <v>177</v>
      </c>
      <c r="J52" s="2">
        <f>VLOOKUP(H52,'BY-Demands'!$I$5:$J$65,2,FALSE)</f>
        <v>0</v>
      </c>
      <c r="K52">
        <v>7.5334634283143167</v>
      </c>
    </row>
    <row r="53" spans="6:11" x14ac:dyDescent="0.25">
      <c r="F53" t="str">
        <f>_xlfn.TEXTJOIN(",",TRUE,Regions!$C$3,Regions!$D$3)</f>
        <v>IE,National</v>
      </c>
      <c r="G53" t="s">
        <v>85</v>
      </c>
      <c r="H53" t="s">
        <v>178</v>
      </c>
      <c r="I53" t="s">
        <v>179</v>
      </c>
      <c r="J53" s="2">
        <f>VLOOKUP(H53,'BY-Demands'!$I$5:$J$65,2,FALSE)</f>
        <v>0</v>
      </c>
      <c r="K53">
        <v>0.89996641800005883</v>
      </c>
    </row>
    <row r="54" spans="6:11" x14ac:dyDescent="0.25">
      <c r="F54" t="str">
        <f>_xlfn.TEXTJOIN(",",TRUE,Regions!$C$3,Regions!$D$3)</f>
        <v>IE,National</v>
      </c>
      <c r="G54" t="s">
        <v>85</v>
      </c>
      <c r="H54" t="s">
        <v>180</v>
      </c>
      <c r="I54" t="s">
        <v>181</v>
      </c>
      <c r="J54" s="2">
        <f>VLOOKUP(H54,'BY-Demands'!$I$5:$J$65,2,FALSE)</f>
        <v>0</v>
      </c>
      <c r="K54">
        <v>1.5117937925797396</v>
      </c>
    </row>
    <row r="55" spans="6:11" x14ac:dyDescent="0.25">
      <c r="F55" t="str">
        <f>_xlfn.TEXTJOIN(",",TRUE,Regions!$C$3,Regions!$D$3)</f>
        <v>IE,National</v>
      </c>
      <c r="G55" t="s">
        <v>85</v>
      </c>
      <c r="H55" t="s">
        <v>182</v>
      </c>
      <c r="I55" t="s">
        <v>183</v>
      </c>
      <c r="J55" s="2">
        <f>VLOOKUP(H55,'BY-Demands'!$I$5:$J$65,2,FALSE)</f>
        <v>0</v>
      </c>
      <c r="K55">
        <v>1.2731921479513455</v>
      </c>
    </row>
    <row r="56" spans="6:11" x14ac:dyDescent="0.25">
      <c r="F56" t="str">
        <f>_xlfn.TEXTJOIN(",",TRUE,Regions!$C$3,Regions!$D$3)</f>
        <v>IE,National</v>
      </c>
      <c r="G56" t="s">
        <v>85</v>
      </c>
      <c r="H56" t="s">
        <v>184</v>
      </c>
      <c r="I56" t="s">
        <v>185</v>
      </c>
      <c r="J56" s="2">
        <f>VLOOKUP(H56,'BY-Demands'!$I$5:$J$65,2,FALSE)</f>
        <v>0</v>
      </c>
      <c r="K56">
        <v>1.4030879288454441</v>
      </c>
    </row>
    <row r="57" spans="6:11" x14ac:dyDescent="0.25">
      <c r="F57" t="str">
        <f>_xlfn.TEXTJOIN(",",TRUE,Regions!$C$3,Regions!$D$3)</f>
        <v>IE,National</v>
      </c>
      <c r="G57" t="s">
        <v>85</v>
      </c>
      <c r="H57" t="s">
        <v>186</v>
      </c>
      <c r="I57" t="s">
        <v>187</v>
      </c>
      <c r="J57" s="2">
        <f>VLOOKUP(H57,'BY-Demands'!$I$5:$J$65,2,FALSE)</f>
        <v>0</v>
      </c>
      <c r="K57">
        <v>2.3569541916751464</v>
      </c>
    </row>
    <row r="58" spans="6:11" x14ac:dyDescent="0.25">
      <c r="F58" t="str">
        <f>_xlfn.TEXTJOIN(",",TRUE,Regions!$C$3,Regions!$D$3)</f>
        <v>IE,National</v>
      </c>
      <c r="G58" t="s">
        <v>85</v>
      </c>
      <c r="H58" t="s">
        <v>188</v>
      </c>
      <c r="I58" t="s">
        <v>189</v>
      </c>
      <c r="J58" s="2">
        <f>VLOOKUP(H58,'BY-Demands'!$I$5:$J$65,2,FALSE)</f>
        <v>0</v>
      </c>
      <c r="K58">
        <v>1.9849635477078642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BY-Demands</vt:lpstr>
      <vt:lpstr>REG_TRA_DEMANDS</vt:lpstr>
      <vt:lpstr>Regions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Ankita Singh Gaur</cp:lastModifiedBy>
  <dcterms:created xsi:type="dcterms:W3CDTF">2015-06-05T18:17:20Z</dcterms:created>
  <dcterms:modified xsi:type="dcterms:W3CDTF">2021-03-04T12:01:07Z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916588902473449</vt:r8>
  </property>
</Properties>
</file>