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E601C6E-5A64-4281-8252-2A27A752F660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1" l="1"/>
  <c r="K17" i="21"/>
  <c r="K16" i="21"/>
  <c r="K15" i="21"/>
  <c r="K14" i="21"/>
  <c r="K13" i="21"/>
  <c r="K12" i="21"/>
  <c r="K11" i="21"/>
  <c r="K9" i="21"/>
  <c r="K18" i="22"/>
  <c r="K17" i="22"/>
  <c r="K16" i="22"/>
  <c r="K15" i="22"/>
  <c r="K14" i="22"/>
  <c r="K13" i="22"/>
  <c r="K12" i="22"/>
  <c r="K11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<sst xmlns="http://schemas.openxmlformats.org/spreadsheetml/2006/main" count="282" uniqueCount="159">
  <si>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</si>
  <si>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</si>
  <si>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</si>
  <si>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</si>
  <si>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</si>
  <si>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</si>
  <si>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</si>
  <si>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</si>
  <si>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</si>
  <si>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</si>
  <si>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</si>
  <si>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</si>
  <si>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</si>
  <si>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</si>
  <si>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</si>
  <si>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</si>
  <si>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</si>
  <si>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</si>
  <si>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</si>
  <si>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</si>
  <si>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</si>
  <si>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</si>
  <si>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</si>
  <si>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</si>
  <si>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</si>
  <si>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</si>
  <si>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</si>
  <si>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</si>
  <si>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</si>
  <si>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</si>
  <si>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</si>
  <si>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</si>
  <si>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</si>
  <si>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</si>
  <si>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</si>
  <si>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</si>
  <si>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</si>
  <si>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</si>
  <si>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</si>
  <si>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</si>
  <si>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</si>
  <si>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</si>
  <si>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</si>
  <si>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</si>
  <si>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</si>
  <si>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</si>
  <si>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</si>
  <si>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</si>
  <si>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</si>
  <si>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</si>
  <si>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</si>
  <si>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</si>
  <si>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</si>
  <si>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</si>
  <si>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</si>
  <si>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</si>
  <si>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</si>
  <si>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</si>
  <si>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</si>
  <si>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</si>
  <si>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</si>
  <si>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</si>
  <si>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</si>
  <si>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</si>
  <si>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</si>
  <si>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</si>
  <si>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</si>
  <si>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</si>
  <si>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</si>
  <si>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</si>
  <si>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</si>
  <si>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</si>
  <si>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</si>
  <si>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</si>
  <si>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</si>
  <si>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</si>
  <si>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</si>
  <si>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</si>
  <si>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</si>
  <si>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</si>
  <si>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</si>
  <si>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</si>
  <si>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</si>
  <si>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</si>
  <si>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</si>
  <si>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</si>
  <si>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</si>
  <si>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</si>
  <si>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</si>
  <si>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</si>
  <si>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</si>
  <si>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</si>
  <si>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</si>
  <si>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</si>
  <si>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</si>
  <si>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</si>
  <si>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</si>
  <si>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</si>
  <si>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</si>
  <si>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</si>
  <si>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</si>
  <si>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</si>
  <si>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</si>
  <si>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</si>
  <si>
    <t>James Glynn (UCC, james.glynn@ucc.ie)</t>
  </si>
  <si>
    <t>2021-2025</t>
  </si>
  <si>
    <t>2026-2030</t>
  </si>
  <si>
    <t>UC_SCB_TRA_2021-2025_Multi</t>
  </si>
  <si>
    <t>TRACO2N</t>
  </si>
  <si>
    <t>UC_SCB_TRA_2026-2030_Multi</t>
  </si>
  <si>
    <t>2021-2026</t>
  </si>
  <si>
    <t>Sectoral Emissions Ceiling Estimates</t>
  </si>
  <si>
    <t>Electricity</t>
  </si>
  <si>
    <t>Transport</t>
  </si>
  <si>
    <t>Buildings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</si>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</sst>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22" zoomScaleNormal="100" workbookViewId="0">
      <selection activeCell="B25" sqref="B25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4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4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4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4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4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4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4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4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4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4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4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4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4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4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45">
      <c r="A16" s="36" t="s">
        <v>88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4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4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45">
      <c r="A19" s="27" t="s">
        <v>89</v>
      </c>
      <c r="B19" s="35" t="s">
        <v>103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45">
      <c r="A20" s="27" t="s">
        <v>90</v>
      </c>
      <c r="B20" s="35" t="s">
        <v>100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45">
      <c r="A21" s="27" t="s">
        <v>91</v>
      </c>
      <c r="B21" s="30" t="s">
        <v>102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4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45">
      <c r="A23" s="27" t="s">
        <v>92</v>
      </c>
      <c r="B23" s="35" t="s">
        <v>101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45">
      <c r="A24" s="27"/>
      <c r="B24" s="30" t="s">
        <v>104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4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45">
      <c r="A26" s="27" t="s">
        <v>93</v>
      </c>
      <c r="B26" s="35" t="s">
        <v>101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4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4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45">
      <c r="A29" s="27" t="s">
        <v>94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45">
      <c r="A30" s="27" t="s">
        <v>95</v>
      </c>
      <c r="B30" s="37" t="s">
        <v>96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45">
      <c r="A31" s="27" t="s">
        <v>97</v>
      </c>
      <c r="B31" s="35" t="s">
        <v>98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45">
      <c r="A32" s="33"/>
      <c r="B32" s="34" t="s">
        <v>99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4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4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4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4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4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4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4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4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4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4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4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4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4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4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4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4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4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4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4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4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4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4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4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4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4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4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4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4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4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4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4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4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4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4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4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4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4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4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4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4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4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4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4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4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2"/>
  <sheetViews>
    <sheetView workbookViewId="0">
      <selection activeCell="E17" sqref="E17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30.1328125" style="8" bestFit="1" customWidth="1"/>
    <col min="4" max="4" width="28" style="8" bestFit="1" customWidth="1"/>
    <col min="5" max="12" width="9.1328125" style="8"/>
    <col min="13" max="13" width="10.59765625" style="8" bestFit="1" customWidth="1"/>
    <col min="14" max="14" width="12" style="8" bestFit="1" customWidth="1"/>
    <col min="15" max="16384" width="9.1328125" style="8"/>
  </cols>
  <sheetData>
    <row r="1" spans="1:17" x14ac:dyDescent="0.4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45">
      <c r="A3"/>
      <c r="B3" t="s">
        <v>111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5" spans="1:17" x14ac:dyDescent="0.45">
      <c r="C5" s="8" t="s">
        <v>105</v>
      </c>
      <c r="D5" s="8" t="s">
        <v>106</v>
      </c>
    </row>
    <row r="6" spans="1:17" x14ac:dyDescent="0.45">
      <c r="B6" s="8" t="s">
        <v>112</v>
      </c>
      <c r="C6" s="8">
        <v>41.594970666666654</v>
      </c>
      <c r="D6" s="8">
        <v>18.047466666666665</v>
      </c>
      <c r="E6" s="8">
        <v>59.642437333333319</v>
      </c>
    </row>
    <row r="7" spans="1:17" x14ac:dyDescent="0.45">
      <c r="B7" s="8" t="s">
        <v>113</v>
      </c>
      <c r="C7" s="8">
        <v>46.384803111111104</v>
      </c>
      <c r="D7" s="8">
        <v>33.159511111111101</v>
      </c>
      <c r="E7" s="8">
        <v>79.544314222222198</v>
      </c>
    </row>
    <row r="8" spans="1:17" x14ac:dyDescent="0.45">
      <c r="B8" s="8" t="s">
        <v>114</v>
      </c>
      <c r="C8" s="8">
        <v>38.32868878222223</v>
      </c>
      <c r="D8" s="8">
        <v>24.088334222222226</v>
      </c>
      <c r="E8" s="8">
        <v>62.417023004444459</v>
      </c>
    </row>
    <row r="9" spans="1:17" x14ac:dyDescent="0.45">
      <c r="B9" s="8" t="s">
        <v>115</v>
      </c>
      <c r="C9" s="8">
        <v>43.881727327334858</v>
      </c>
      <c r="D9" s="8">
        <v>29.032066422098612</v>
      </c>
      <c r="E9" s="8">
        <v>72.913793749433466</v>
      </c>
    </row>
    <row r="10" spans="1:17" x14ac:dyDescent="0.45">
      <c r="B10" s="8" t="s">
        <v>116</v>
      </c>
      <c r="C10" s="8">
        <v>105.19932705072635</v>
      </c>
      <c r="D10" s="8">
        <v>83.475795065110944</v>
      </c>
      <c r="E10" s="8">
        <v>188.6751221158373</v>
      </c>
    </row>
    <row r="11" spans="1:17" x14ac:dyDescent="0.45">
      <c r="B11" s="8" t="s">
        <v>117</v>
      </c>
      <c r="C11" s="8">
        <v>19.591454274255817</v>
      </c>
      <c r="D11" s="8">
        <v>12.15847816690407</v>
      </c>
      <c r="E11" s="8">
        <v>31.749932441159885</v>
      </c>
    </row>
    <row r="12" spans="1:17" x14ac:dyDescent="0.45">
      <c r="C12" s="8">
        <v>294.980971212317</v>
      </c>
      <c r="D12" s="8">
        <v>199.96165165411364</v>
      </c>
      <c r="E12" s="8">
        <v>494.94262286643061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tabSelected="1" zoomScale="90" zoomScaleNormal="90" workbookViewId="0">
      <selection activeCell="I21" sqref="I21"/>
    </sheetView>
  </sheetViews>
  <sheetFormatPr defaultColWidth="9.1328125" defaultRowHeight="14.25" x14ac:dyDescent="0.45"/>
  <cols>
    <col min="1" max="1" width="9.1328125" style="8"/>
    <col min="2" max="2" width="27" style="8" bestFit="1" customWidth="1"/>
    <col min="3" max="3" width="16" style="8" bestFit="1" customWidth="1"/>
    <col min="4" max="4" width="9.1328125" style="8"/>
    <col min="5" max="5" width="14.6640625" style="8" bestFit="1" customWidth="1"/>
    <col min="6" max="6" width="9.73046875" style="8" bestFit="1" customWidth="1"/>
    <col min="7" max="7" width="14.265625" style="8" bestFit="1" customWidth="1"/>
    <col min="8" max="8" width="12.265625" style="8" bestFit="1" customWidth="1"/>
    <col min="9" max="9" width="12.59765625" style="8" bestFit="1" customWidth="1"/>
    <col min="10" max="10" width="12.1328125" style="8" bestFit="1" customWidth="1"/>
    <col min="11" max="11" width="9.46484375" style="8" bestFit="1" customWidth="1"/>
    <col min="12" max="12" width="33.1328125" style="8" bestFit="1" customWidth="1"/>
    <col min="13" max="16384" width="9.1328125" style="8"/>
  </cols>
  <sheetData>
    <row r="1" spans="1:12" x14ac:dyDescent="0.45">
      <c r="A1" s="8" t="s">
        <v>64</v>
      </c>
    </row>
    <row r="2" spans="1:12" x14ac:dyDescent="0.45">
      <c r="B2" s="11" t="str">
        <f>"~UC_Sets: R_E: "  &amp; _xlfn.TEXTJOIN(",",TRUE,Regions!C3)</f>
        <v>~UC_Sets: R_E: IE</v>
      </c>
    </row>
    <row r="3" spans="1:12" x14ac:dyDescent="0.45">
      <c r="B3" s="11" t="s">
        <v>73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65</v>
      </c>
      <c r="L5" s="12" t="s">
        <v>63</v>
      </c>
    </row>
    <row r="6" spans="1:12" x14ac:dyDescent="0.4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45">
      <c r="B7" s="8" t="s">
        <v>139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19">
        <f>config!C7*1000</f>
        <v>46384.803111111105</v>
      </c>
      <c r="L7" s="8" t="s">
        <v>149</v>
      </c>
    </row>
    <row r="8" spans="1:12" x14ac:dyDescent="0.4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  <c r="K8" s="19"/>
    </row>
    <row r="9" spans="1:12" x14ac:dyDescent="0.45">
      <c r="B9" s="8" t="s">
        <v>140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19">
        <f>config!D7*1000</f>
        <v>33159.511111111104</v>
      </c>
      <c r="L9" s="8" t="s">
        <v>150</v>
      </c>
    </row>
    <row r="10" spans="1:12" x14ac:dyDescent="0.4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  <c r="K10" s="19"/>
    </row>
    <row r="11" spans="1:12" x14ac:dyDescent="0.45">
      <c r="B11" s="8" t="s">
        <v>141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19">
        <f>config!C8*0.8*1000</f>
        <v>30662.951025777787</v>
      </c>
      <c r="L11" s="8" t="s">
        <v>151</v>
      </c>
    </row>
    <row r="12" spans="1:12" x14ac:dyDescent="0.45">
      <c r="B12" s="8" t="s">
        <v>142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19">
        <f>config!D8*0.8*1000</f>
        <v>19270.667377777783</v>
      </c>
      <c r="L12" s="8" t="s">
        <v>152</v>
      </c>
    </row>
    <row r="13" spans="1:12" x14ac:dyDescent="0.45">
      <c r="B13" s="8" t="s">
        <v>143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19">
        <f>config!C8*0.2*1000</f>
        <v>7665.7377564444469</v>
      </c>
      <c r="L13" s="8" t="s">
        <v>153</v>
      </c>
    </row>
    <row r="14" spans="1:12" x14ac:dyDescent="0.45">
      <c r="B14" s="8" t="s">
        <v>144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19">
        <f>config!D8*0.2*1000</f>
        <v>4817.6668444444458</v>
      </c>
      <c r="L14" s="8" t="s">
        <v>154</v>
      </c>
    </row>
    <row r="15" spans="1:12" x14ac:dyDescent="0.45">
      <c r="B15" s="8" t="s">
        <v>145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19">
        <f>config!C6*1000</f>
        <v>41594.970666666653</v>
      </c>
      <c r="L15" s="8" t="s">
        <v>155</v>
      </c>
    </row>
    <row r="16" spans="1:12" x14ac:dyDescent="0.45">
      <c r="B16" s="8" t="s">
        <v>146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19">
        <f>config!D6*1000</f>
        <v>18047.466666666664</v>
      </c>
      <c r="L16" s="8" t="s">
        <v>156</v>
      </c>
    </row>
    <row r="17" spans="2:12" x14ac:dyDescent="0.45">
      <c r="B17" s="8" t="s">
        <v>147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19">
        <f>config!C9*1000</f>
        <v>43881.727327334855</v>
      </c>
      <c r="L17" s="8" t="s">
        <v>157</v>
      </c>
    </row>
    <row r="18" spans="2:12" x14ac:dyDescent="0.45">
      <c r="B18" s="8" t="s">
        <v>148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19">
        <f>config!D9*1000</f>
        <v>29032.066422098611</v>
      </c>
      <c r="L18" s="8" t="s">
        <v>158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F26" sqref="F26"/>
    </sheetView>
  </sheetViews>
  <sheetFormatPr defaultColWidth="9.1328125" defaultRowHeight="14.25" x14ac:dyDescent="0.45"/>
  <cols>
    <col min="1" max="1" width="9.1328125" style="8"/>
    <col min="2" max="2" width="26.46484375" style="8" customWidth="1"/>
    <col min="3" max="3" width="16" style="8" bestFit="1" customWidth="1"/>
    <col min="4" max="4" width="9.1328125" style="8"/>
    <col min="5" max="5" width="14.6640625" style="8" bestFit="1" customWidth="1"/>
    <col min="6" max="6" width="9.73046875" style="8" bestFit="1" customWidth="1"/>
    <col min="7" max="7" width="13.46484375" style="8" bestFit="1" customWidth="1"/>
    <col min="8" max="8" width="12.265625" style="8" bestFit="1" customWidth="1"/>
    <col min="9" max="9" width="12.59765625" style="8" bestFit="1" customWidth="1"/>
    <col min="10" max="10" width="12.1328125" style="8" bestFit="1" customWidth="1"/>
    <col min="11" max="11" width="8.9296875" style="8" customWidth="1"/>
    <col min="12" max="12" width="36.59765625" style="8" bestFit="1" customWidth="1"/>
    <col min="13" max="16384" width="9.1328125" style="8"/>
  </cols>
  <sheetData>
    <row r="1" spans="1:12" x14ac:dyDescent="0.45">
      <c r="A1" s="8" t="s">
        <v>66</v>
      </c>
    </row>
    <row r="2" spans="1:12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5">
      <c r="B3" s="11" t="s">
        <v>73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67</v>
      </c>
      <c r="L5" s="12" t="s">
        <v>63</v>
      </c>
    </row>
    <row r="6" spans="1:12" x14ac:dyDescent="0.4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45">
      <c r="B7" s="8" t="s">
        <v>107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19">
        <f>config!C7*1000</f>
        <v>46384.803111111105</v>
      </c>
      <c r="L7" s="8" t="s">
        <v>129</v>
      </c>
    </row>
    <row r="8" spans="1:12" x14ac:dyDescent="0.4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  <c r="K8" s="19"/>
    </row>
    <row r="9" spans="1:12" x14ac:dyDescent="0.45">
      <c r="B9" s="8" t="s">
        <v>109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19">
        <f>config!D7*1000</f>
        <v>33159.511111111104</v>
      </c>
      <c r="L9" s="8" t="s">
        <v>130</v>
      </c>
    </row>
    <row r="10" spans="1:12" x14ac:dyDescent="0.4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  <c r="K10" s="19"/>
    </row>
    <row r="11" spans="1:12" x14ac:dyDescent="0.45">
      <c r="B11" s="8" t="s">
        <v>118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19">
        <f>config!C8*0.8*1000</f>
        <v>30662.951025777787</v>
      </c>
      <c r="L11" s="8" t="s">
        <v>131</v>
      </c>
    </row>
    <row r="12" spans="1:12" x14ac:dyDescent="0.45">
      <c r="B12" s="8" t="s">
        <v>125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19">
        <f>config!D8*0.8*1000</f>
        <v>19270.667377777783</v>
      </c>
      <c r="L12" s="8" t="s">
        <v>132</v>
      </c>
    </row>
    <row r="13" spans="1:12" x14ac:dyDescent="0.45">
      <c r="B13" s="8" t="s">
        <v>122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19">
        <f>config!C8*0.2*1000</f>
        <v>7665.7377564444469</v>
      </c>
      <c r="L13" s="8" t="s">
        <v>133</v>
      </c>
    </row>
    <row r="14" spans="1:12" x14ac:dyDescent="0.45">
      <c r="B14" s="8" t="s">
        <v>126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19">
        <f>config!D8*0.2*1000</f>
        <v>4817.6668444444458</v>
      </c>
      <c r="L14" s="8" t="s">
        <v>134</v>
      </c>
    </row>
    <row r="15" spans="1:12" x14ac:dyDescent="0.45">
      <c r="B15" s="8" t="s">
        <v>123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19">
        <f>config!C6*1000</f>
        <v>41594.970666666653</v>
      </c>
      <c r="L15" s="8" t="s">
        <v>135</v>
      </c>
    </row>
    <row r="16" spans="1:12" x14ac:dyDescent="0.45">
      <c r="B16" s="8" t="s">
        <v>127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19">
        <f>config!D6*1000</f>
        <v>18047.466666666664</v>
      </c>
      <c r="L16" s="8" t="s">
        <v>136</v>
      </c>
    </row>
    <row r="17" spans="2:12" x14ac:dyDescent="0.45">
      <c r="B17" s="8" t="s">
        <v>124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19">
        <f>config!C9*1000</f>
        <v>43881.727327334855</v>
      </c>
      <c r="L17" s="8" t="s">
        <v>137</v>
      </c>
    </row>
    <row r="18" spans="2:12" x14ac:dyDescent="0.45">
      <c r="B18" s="8" t="s">
        <v>128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19">
        <f>config!D9*1000</f>
        <v>29032.066422098611</v>
      </c>
      <c r="L18" s="8" t="s">
        <v>138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25" x14ac:dyDescent="0.45"/>
  <cols>
    <col min="2" max="2" width="10.1328125" bestFit="1" customWidth="1"/>
    <col min="4" max="4" width="13.73046875" bestFit="1" customWidth="1"/>
    <col min="5" max="5" width="5.1328125" bestFit="1" customWidth="1"/>
    <col min="6" max="6" width="10.1328125" bestFit="1" customWidth="1"/>
  </cols>
  <sheetData>
    <row r="2" spans="2:8" x14ac:dyDescent="0.45">
      <c r="B2" s="16" t="s">
        <v>82</v>
      </c>
      <c r="C2" s="8"/>
      <c r="D2" s="8"/>
      <c r="E2" s="8"/>
      <c r="F2" s="8"/>
      <c r="G2" s="8"/>
      <c r="H2" s="8"/>
    </row>
    <row r="3" spans="2:8" ht="14.65" thickBot="1" x14ac:dyDescent="0.5">
      <c r="B3" s="17" t="s">
        <v>83</v>
      </c>
      <c r="C3" s="17" t="s">
        <v>0</v>
      </c>
      <c r="D3" s="17" t="s">
        <v>84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B4" s="8"/>
      <c r="C4" s="10" t="s">
        <v>85</v>
      </c>
      <c r="D4" s="8" t="s">
        <v>86</v>
      </c>
      <c r="E4" s="8">
        <v>0</v>
      </c>
      <c r="F4" s="8" t="s">
        <v>87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2022-04-29T12:27:34Z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814551949501037</vt:r8>
  </property>
</Properties>
</file>