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2737EAE8-4504-4E6B-B965-950FB9EE174F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D24" i="20"/>
  <c r="F24" i="20" s="1"/>
  <c r="E7" i="20" s="1"/>
  <c r="H4" i="22"/>
  <c r="B2" i="22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2" l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<sst xmlns="http://schemas.openxmlformats.org/spreadsheetml/2006/main" count="189" uniqueCount="123">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</sst>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3046875" customWidth="1"/>
    <col min="15" max="15" width="13.304687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7421875" defaultRowHeight="14.6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30468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0468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workbookViewId="0">
      <selection activeCell="D7" sqref="D7"/>
    </sheetView>
  </sheetViews>
  <sheetFormatPr defaultColWidth="9.07421875" defaultRowHeight="14.6"/>
  <cols>
    <col min="2" max="2" width="14" bestFit="1" customWidth="1"/>
    <col min="3" max="3" width="30.074218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UC_CB_350_Mt_2021-2050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UC_CB_76_Mt_2031-2050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350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76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350</v>
      </c>
      <c r="D7" s="17">
        <f>D24+E24</f>
        <v>274.2</v>
      </c>
      <c r="E7" s="17">
        <f t="shared" ref="E7" si="3">F24</f>
        <v>75.800000000000011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350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75.800000000000011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D4" sqref="D4"/>
    </sheetView>
  </sheetViews>
  <sheetFormatPr defaultColWidth="9.07421875" defaultRowHeight="14.6"/>
  <cols>
    <col min="2" max="2" width="28.53515625" bestFit="1" customWidth="1"/>
    <col min="3" max="3" width="12" bestFit="1" customWidth="1"/>
    <col min="4" max="4" width="8.3046875" bestFit="1" customWidth="1"/>
    <col min="5" max="5" width="14.3046875" bestFit="1" customWidth="1"/>
    <col min="6" max="6" width="10.69140625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9.304687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UC_CB_350_Mt_2021-2050_Single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350000</v>
      </c>
      <c r="L7" t="str">
        <f>VLOOKUP($L$5, config!$B$4:$F$14,2,FALSE) &amp; " - Single"</f>
        <v>Carbon budget 350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\I:UC_CB_76_Mt_2031-2050_Single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75800.000000000015</v>
      </c>
      <c r="L11" t="str">
        <f>VLOOKUP($L$5, config!$B$4:$F$14,4,FALSE) &amp; " - Single"</f>
        <v>Carbon budget 76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7421875" defaultRowHeight="14.6"/>
  <cols>
    <col min="2" max="2" width="33.07421875" customWidth="1"/>
    <col min="3" max="3" width="12" bestFit="1" customWidth="1"/>
    <col min="4" max="4" width="8.3046875" bestFit="1" customWidth="1"/>
    <col min="5" max="5" width="14.3046875" bestFit="1" customWidth="1"/>
    <col min="6" max="6" width="9.3046875" bestFit="1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8.304687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UC_CB_350_Mt_2021-2050_Multi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350000</v>
      </c>
      <c r="L7" t="str">
        <f>VLOOKUP(L$5, config!$B$4:$F$14,2,FALSE) &amp; " - Multi"</f>
        <v>Carbon budget 350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\I:UC_CB_76_Mt_2031-2050_Multi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75800.000000000015</v>
      </c>
      <c r="L11" t="str">
        <f>VLOOKUP(L$5, config!$B$4:$F$14,4,FALSE) &amp; " - Multi"</f>
        <v>Carbon budget 76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6"/>
  <cols>
    <col min="2" max="2" width="10.07421875" bestFit="1" customWidth="1"/>
    <col min="4" max="4" width="13.69140625" bestFit="1" customWidth="1"/>
    <col min="5" max="5" width="5.07421875" bestFit="1" customWidth="1"/>
    <col min="6" max="6" width="10.07421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2024-05-15T15:44:50Z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