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ED0E2E5-5997-4B5F-A8B9-D62E8EDF4204}" xr6:coauthVersionLast="45" xr6:coauthVersionMax="47" xr10:uidLastSave="{00000000-0000-0000-0000-000000000000}"/>
  <bookViews>
    <workbookView xWindow="-120" yWindow="-120" windowWidth="29040" windowHeight="15840" activeTab="3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4" i="6" l="1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J33" i="1" l="1"/>
  <c r="C28" i="1" l="1"/>
  <c r="C27" i="1"/>
  <c r="C26" i="1"/>
  <c r="C38" i="1"/>
  <c r="C37" i="1"/>
  <c r="C36" i="1"/>
  <c r="C35" i="1"/>
  <c r="C34" i="1"/>
  <c r="C33" i="1"/>
  <c r="L22" i="4" l="1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49" i="6"/>
  <c r="W18" i="4" l="1"/>
  <c r="R18" i="4"/>
  <c r="L15" i="4"/>
  <c r="AH15" i="4"/>
  <c r="Z15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P16" i="4" l="1"/>
  <c r="P18" i="4"/>
  <c r="X16" i="4"/>
  <c r="U18" i="4"/>
  <c r="R15" i="4"/>
  <c r="AK19" i="4"/>
  <c r="Q20" i="4"/>
  <c r="AH20" i="4"/>
  <c r="P19" i="4"/>
  <c r="T17" i="4"/>
  <c r="AE18" i="4"/>
  <c r="AF16" i="4"/>
  <c r="T16" i="4"/>
  <c r="Y17" i="4"/>
  <c r="M18" i="4"/>
  <c r="AJ15" i="4"/>
  <c r="Y16" i="4"/>
  <c r="T19" i="4"/>
  <c r="AG16" i="4"/>
  <c r="Q17" i="4"/>
  <c r="O15" i="4"/>
  <c r="AB17" i="4"/>
  <c r="AE20" i="4"/>
  <c r="AE19" i="4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O11" i="6" l="1"/>
  <c r="O12" i="6"/>
  <c r="O10" i="6"/>
  <c r="W11" i="6"/>
  <c r="W12" i="6"/>
  <c r="W10" i="6"/>
  <c r="AE11" i="6"/>
  <c r="AE12" i="6"/>
  <c r="AE10" i="6"/>
  <c r="H12" i="6"/>
  <c r="H11" i="6"/>
  <c r="H10" i="6"/>
  <c r="H7" i="6"/>
  <c r="P11" i="6"/>
  <c r="P12" i="6"/>
  <c r="P10" i="6"/>
  <c r="X11" i="6"/>
  <c r="X12" i="6"/>
  <c r="X10" i="6"/>
  <c r="AF11" i="6"/>
  <c r="AF12" i="6"/>
  <c r="AF10" i="6"/>
  <c r="AG12" i="6"/>
  <c r="AG10" i="6"/>
  <c r="AG11" i="6"/>
  <c r="J12" i="6"/>
  <c r="J10" i="6"/>
  <c r="J11" i="6"/>
  <c r="R12" i="6"/>
  <c r="R10" i="6"/>
  <c r="R11" i="6"/>
  <c r="Z12" i="6"/>
  <c r="Z10" i="6"/>
  <c r="Z11" i="6"/>
  <c r="K12" i="6"/>
  <c r="K10" i="6"/>
  <c r="K11" i="6"/>
  <c r="S12" i="6"/>
  <c r="S10" i="6"/>
  <c r="S11" i="6"/>
  <c r="AA12" i="6"/>
  <c r="AA10" i="6"/>
  <c r="AA11" i="6"/>
  <c r="I12" i="6"/>
  <c r="I10" i="6"/>
  <c r="I11" i="6"/>
  <c r="L12" i="6"/>
  <c r="L10" i="6"/>
  <c r="L11" i="6"/>
  <c r="T12" i="6"/>
  <c r="T10" i="6"/>
  <c r="T11" i="6"/>
  <c r="AB12" i="6"/>
  <c r="AB10" i="6"/>
  <c r="AB11" i="6"/>
  <c r="Y12" i="6"/>
  <c r="Y10" i="6"/>
  <c r="Y11" i="6"/>
  <c r="M12" i="6"/>
  <c r="M10" i="6"/>
  <c r="M11" i="6"/>
  <c r="U12" i="6"/>
  <c r="U10" i="6"/>
  <c r="U11" i="6"/>
  <c r="AC12" i="6"/>
  <c r="AC10" i="6"/>
  <c r="AC11" i="6"/>
  <c r="Q12" i="6"/>
  <c r="Q10" i="6"/>
  <c r="Q11" i="6"/>
  <c r="N12" i="6"/>
  <c r="N10" i="6"/>
  <c r="N11" i="6"/>
  <c r="V12" i="6"/>
  <c r="V10" i="6"/>
  <c r="V11" i="6"/>
  <c r="AD12" i="6"/>
  <c r="AD10" i="6"/>
  <c r="AD11" i="6"/>
  <c r="O8" i="6"/>
  <c r="O6" i="6"/>
  <c r="O4" i="6"/>
  <c r="O5" i="6"/>
  <c r="Y9" i="6"/>
  <c r="Y6" i="6"/>
  <c r="Y4" i="6"/>
  <c r="Y5" i="6"/>
  <c r="AG9" i="6"/>
  <c r="AG6" i="6"/>
  <c r="AG4" i="6"/>
  <c r="AG5" i="6"/>
  <c r="P8" i="6"/>
  <c r="P5" i="6"/>
  <c r="P4" i="6"/>
  <c r="P6" i="6"/>
  <c r="Q9" i="6"/>
  <c r="Q6" i="6"/>
  <c r="Q4" i="6"/>
  <c r="Q5" i="6"/>
  <c r="J9" i="6"/>
  <c r="J6" i="6"/>
  <c r="J5" i="6"/>
  <c r="J4" i="6"/>
  <c r="R9" i="6"/>
  <c r="R5" i="6"/>
  <c r="R6" i="6"/>
  <c r="R4" i="6"/>
  <c r="Z9" i="6"/>
  <c r="Z5" i="6"/>
  <c r="Z6" i="6"/>
  <c r="Z4" i="6"/>
  <c r="AE8" i="6"/>
  <c r="AE4" i="6"/>
  <c r="AE6" i="6"/>
  <c r="AE5" i="6"/>
  <c r="I9" i="6"/>
  <c r="I6" i="6"/>
  <c r="I5" i="6"/>
  <c r="I4" i="6"/>
  <c r="S9" i="6"/>
  <c r="S5" i="6"/>
  <c r="S4" i="6"/>
  <c r="S6" i="6"/>
  <c r="AA9" i="6"/>
  <c r="AA5" i="6"/>
  <c r="AA6" i="6"/>
  <c r="AA4" i="6"/>
  <c r="H6" i="6"/>
  <c r="H5" i="6"/>
  <c r="H4" i="6"/>
  <c r="AF9" i="6"/>
  <c r="AF4" i="6"/>
  <c r="AF5" i="6"/>
  <c r="AF6" i="6"/>
  <c r="T9" i="6"/>
  <c r="T5" i="6"/>
  <c r="T6" i="6"/>
  <c r="T4" i="6"/>
  <c r="AB9" i="6"/>
  <c r="AB5" i="6"/>
  <c r="AB6" i="6"/>
  <c r="AB4" i="6"/>
  <c r="W8" i="6"/>
  <c r="W4" i="6"/>
  <c r="W5" i="6"/>
  <c r="W6" i="6"/>
  <c r="L9" i="6"/>
  <c r="L5" i="6"/>
  <c r="L6" i="6"/>
  <c r="L4" i="6"/>
  <c r="M7" i="6"/>
  <c r="M4" i="6"/>
  <c r="M5" i="6"/>
  <c r="M6" i="6"/>
  <c r="U7" i="6"/>
  <c r="U4" i="6"/>
  <c r="U5" i="6"/>
  <c r="U6" i="6"/>
  <c r="AC7" i="6"/>
  <c r="AC4" i="6"/>
  <c r="AC5" i="6"/>
  <c r="AC6" i="6"/>
  <c r="X8" i="6"/>
  <c r="X5" i="6"/>
  <c r="X4" i="6"/>
  <c r="X6" i="6"/>
  <c r="K9" i="6"/>
  <c r="K6" i="6"/>
  <c r="K5" i="6"/>
  <c r="K4" i="6"/>
  <c r="N7" i="6"/>
  <c r="N4" i="6"/>
  <c r="N5" i="6"/>
  <c r="N6" i="6"/>
  <c r="V7" i="6"/>
  <c r="V4" i="6"/>
  <c r="V5" i="6"/>
  <c r="V6" i="6"/>
  <c r="AD7" i="6"/>
  <c r="AD4" i="6"/>
  <c r="AD5" i="6"/>
  <c r="AD6" i="6"/>
  <c r="AD8" i="6"/>
  <c r="L8" i="6"/>
  <c r="K7" i="6"/>
  <c r="M8" i="6"/>
  <c r="AC8" i="6"/>
  <c r="AE9" i="6"/>
  <c r="AB7" i="6"/>
  <c r="AB8" i="6"/>
  <c r="AD9" i="6"/>
  <c r="AA7" i="6"/>
  <c r="V8" i="6"/>
  <c r="W9" i="6"/>
  <c r="T7" i="6"/>
  <c r="U8" i="6"/>
  <c r="V9" i="6"/>
  <c r="S7" i="6"/>
  <c r="T8" i="6"/>
  <c r="O9" i="6"/>
  <c r="L7" i="6"/>
  <c r="N8" i="6"/>
  <c r="N9" i="6"/>
  <c r="X9" i="6"/>
  <c r="J7" i="6"/>
  <c r="AG7" i="6"/>
  <c r="Y7" i="6"/>
  <c r="Q7" i="6"/>
  <c r="I7" i="6"/>
  <c r="AA8" i="6"/>
  <c r="S8" i="6"/>
  <c r="K8" i="6"/>
  <c r="AC9" i="6"/>
  <c r="U9" i="6"/>
  <c r="M9" i="6"/>
  <c r="P9" i="6"/>
  <c r="AF7" i="6"/>
  <c r="X7" i="6"/>
  <c r="P7" i="6"/>
  <c r="H8" i="6"/>
  <c r="Z8" i="6"/>
  <c r="R8" i="6"/>
  <c r="J8" i="6"/>
  <c r="Z7" i="6"/>
  <c r="AE7" i="6"/>
  <c r="W7" i="6"/>
  <c r="O7" i="6"/>
  <c r="AG8" i="6"/>
  <c r="Y8" i="6"/>
  <c r="Q8" i="6"/>
  <c r="I8" i="6"/>
  <c r="R7" i="6"/>
  <c r="AF8" i="6"/>
  <c r="H9" i="6"/>
  <c r="H15" i="6" l="1"/>
  <c r="H13" i="6"/>
  <c r="AC13" i="6"/>
  <c r="N13" i="6"/>
  <c r="M13" i="6"/>
  <c r="Q13" i="6"/>
  <c r="AE13" i="6"/>
  <c r="AF13" i="6"/>
  <c r="I13" i="6"/>
  <c r="L13" i="6"/>
  <c r="K13" i="6"/>
  <c r="V13" i="6"/>
  <c r="Z13" i="6"/>
  <c r="Y13" i="6"/>
  <c r="AG13" i="6"/>
  <c r="S13" i="6"/>
  <c r="J13" i="6"/>
  <c r="AB13" i="6"/>
  <c r="AD13" i="6"/>
  <c r="U13" i="6"/>
  <c r="AA13" i="6"/>
  <c r="O13" i="6"/>
  <c r="P13" i="6"/>
  <c r="T13" i="6"/>
  <c r="R13" i="6"/>
  <c r="W13" i="6"/>
  <c r="X13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9" i="6" s="1"/>
  <c r="BE35" i="1"/>
  <c r="AV36" i="1"/>
  <c r="AM37" i="1"/>
  <c r="AA34" i="6" s="1"/>
  <c r="AD38" i="1"/>
  <c r="Z33" i="1"/>
  <c r="BI34" i="1"/>
  <c r="AS34" i="1"/>
  <c r="AG19" i="6" s="1"/>
  <c r="BF35" i="1"/>
  <c r="AO36" i="1"/>
  <c r="AC29" i="6" s="1"/>
  <c r="X37" i="1"/>
  <c r="L34" i="6" s="1"/>
  <c r="CJ37" i="1"/>
  <c r="BS38" i="1"/>
  <c r="BG33" i="1"/>
  <c r="CH34" i="1"/>
  <c r="S35" i="1"/>
  <c r="CE35" i="1"/>
  <c r="BN36" i="1"/>
  <c r="AW37" i="1"/>
  <c r="AF38" i="1"/>
  <c r="T39" i="6" s="1"/>
  <c r="T33" i="1"/>
  <c r="CF33" i="1"/>
  <c r="AE34" i="1"/>
  <c r="S19" i="6" s="1"/>
  <c r="AR35" i="1"/>
  <c r="AF24" i="6" s="1"/>
  <c r="AA36" i="1"/>
  <c r="O29" i="6" s="1"/>
  <c r="J37" i="1"/>
  <c r="BV37" i="1"/>
  <c r="BE38" i="1"/>
  <c r="AS33" i="1"/>
  <c r="BT34" i="1"/>
  <c r="BD34" i="1"/>
  <c r="BQ35" i="1"/>
  <c r="AZ36" i="1"/>
  <c r="AI37" i="1"/>
  <c r="W34" i="6" s="1"/>
  <c r="R38" i="1"/>
  <c r="CD38" i="1"/>
  <c r="BR33" i="1"/>
  <c r="BU34" i="1"/>
  <c r="BE34" i="1"/>
  <c r="BR35" i="1"/>
  <c r="BA36" i="1"/>
  <c r="AJ37" i="1"/>
  <c r="X34" i="6" s="1"/>
  <c r="S38" i="1"/>
  <c r="CE38" i="1"/>
  <c r="CA33" i="1"/>
  <c r="AH34" i="1"/>
  <c r="V19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9" i="6" s="1"/>
  <c r="Q33" i="1"/>
  <c r="CC33" i="1"/>
  <c r="AR34" i="1"/>
  <c r="AF19" i="6" s="1"/>
  <c r="BM35" i="1"/>
  <c r="BD36" i="1"/>
  <c r="AU37" i="1"/>
  <c r="AL38" i="1"/>
  <c r="Z39" i="6" s="1"/>
  <c r="AH33" i="1"/>
  <c r="BQ34" i="1"/>
  <c r="BA34" i="1"/>
  <c r="BN35" i="1"/>
  <c r="AW36" i="1"/>
  <c r="AF37" i="1"/>
  <c r="T34" i="6" s="1"/>
  <c r="O38" i="1"/>
  <c r="CA38" i="1"/>
  <c r="BO33" i="1"/>
  <c r="N34" i="1"/>
  <c r="AA35" i="1"/>
  <c r="O24" i="6" s="1"/>
  <c r="J36" i="1"/>
  <c r="BV36" i="1"/>
  <c r="BE37" i="1"/>
  <c r="AN38" i="1"/>
  <c r="AB33" i="1"/>
  <c r="K33" i="1"/>
  <c r="AM34" i="1"/>
  <c r="AA19" i="6" s="1"/>
  <c r="AZ35" i="1"/>
  <c r="AI36" i="1"/>
  <c r="W29" i="6" s="1"/>
  <c r="R37" i="1"/>
  <c r="CD37" i="1"/>
  <c r="BM38" i="1"/>
  <c r="BA33" i="1"/>
  <c r="CB34" i="1"/>
  <c r="M35" i="1"/>
  <c r="BY35" i="1"/>
  <c r="BH36" i="1"/>
  <c r="AQ37" i="1"/>
  <c r="AE34" i="6" s="1"/>
  <c r="Z38" i="1"/>
  <c r="N39" i="6" s="1"/>
  <c r="CL38" i="1"/>
  <c r="BZ33" i="1"/>
  <c r="CC34" i="1"/>
  <c r="N35" i="1"/>
  <c r="BZ35" i="1"/>
  <c r="BI36" i="1"/>
  <c r="AR37" i="1"/>
  <c r="AF34" i="6" s="1"/>
  <c r="AA38" i="1"/>
  <c r="O39" i="6" s="1"/>
  <c r="O33" i="1"/>
  <c r="CI33" i="1"/>
  <c r="AP34" i="1"/>
  <c r="AD19" i="6" s="1"/>
  <c r="BC35" i="1"/>
  <c r="AL36" i="1"/>
  <c r="Z29" i="6" s="1"/>
  <c r="U37" i="1"/>
  <c r="I34" i="6" s="1"/>
  <c r="CG37" i="1"/>
  <c r="BP38" i="1"/>
  <c r="BD33" i="1"/>
  <c r="K34" i="1"/>
  <c r="X35" i="1"/>
  <c r="L24" i="6" s="1"/>
  <c r="CJ35" i="1"/>
  <c r="BS36" i="1"/>
  <c r="BB37" i="1"/>
  <c r="AK38" i="1"/>
  <c r="Y39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9" i="6" s="1"/>
  <c r="CI38" i="1"/>
  <c r="BW33" i="1"/>
  <c r="V34" i="1"/>
  <c r="J19" i="6" s="1"/>
  <c r="AI35" i="1"/>
  <c r="W24" i="6" s="1"/>
  <c r="R36" i="1"/>
  <c r="CD36" i="1"/>
  <c r="BM37" i="1"/>
  <c r="AV38" i="1"/>
  <c r="AJ33" i="1"/>
  <c r="BK34" i="1"/>
  <c r="AU34" i="1"/>
  <c r="BH35" i="1"/>
  <c r="AQ36" i="1"/>
  <c r="AE29" i="6" s="1"/>
  <c r="Z37" i="1"/>
  <c r="N34" i="6" s="1"/>
  <c r="CL37" i="1"/>
  <c r="BU38" i="1"/>
  <c r="BI33" i="1"/>
  <c r="CJ34" i="1"/>
  <c r="U35" i="1"/>
  <c r="I24" i="6" s="1"/>
  <c r="CG35" i="1"/>
  <c r="BP36" i="1"/>
  <c r="AY37" i="1"/>
  <c r="AH38" i="1"/>
  <c r="V39" i="6" s="1"/>
  <c r="V33" i="1"/>
  <c r="CH33" i="1"/>
  <c r="CL34" i="1"/>
  <c r="V35" i="1"/>
  <c r="J24" i="6" s="1"/>
  <c r="CH35" i="1"/>
  <c r="BQ36" i="1"/>
  <c r="AZ37" i="1"/>
  <c r="AI38" i="1"/>
  <c r="W39" i="6" s="1"/>
  <c r="W33" i="1"/>
  <c r="BN34" i="1"/>
  <c r="AX34" i="1"/>
  <c r="BK35" i="1"/>
  <c r="AT36" i="1"/>
  <c r="AC37" i="1"/>
  <c r="Q34" i="6" s="1"/>
  <c r="L38" i="1"/>
  <c r="BX38" i="1"/>
  <c r="BL33" i="1"/>
  <c r="S34" i="1"/>
  <c r="AF35" i="1"/>
  <c r="T24" i="6" s="1"/>
  <c r="O36" i="1"/>
  <c r="CA36" i="1"/>
  <c r="BJ37" i="1"/>
  <c r="AS38" i="1"/>
  <c r="AG39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9" i="6" s="1"/>
  <c r="S33" i="1"/>
  <c r="CE33" i="1"/>
  <c r="AD34" i="1"/>
  <c r="AQ35" i="1"/>
  <c r="AE24" i="6" s="1"/>
  <c r="Z36" i="1"/>
  <c r="N29" i="6" s="1"/>
  <c r="CL36" i="1"/>
  <c r="BU37" i="1"/>
  <c r="BD38" i="1"/>
  <c r="AR33" i="1"/>
  <c r="BS34" i="1"/>
  <c r="BC34" i="1"/>
  <c r="BP35" i="1"/>
  <c r="AY36" i="1"/>
  <c r="AH37" i="1"/>
  <c r="V34" i="6" s="1"/>
  <c r="Q38" i="1"/>
  <c r="CC38" i="1"/>
  <c r="BQ33" i="1"/>
  <c r="P34" i="1"/>
  <c r="AC35" i="1"/>
  <c r="Q24" i="6" s="1"/>
  <c r="L36" i="1"/>
  <c r="BX36" i="1"/>
  <c r="BG37" i="1"/>
  <c r="AP38" i="1"/>
  <c r="AD39" i="6" s="1"/>
  <c r="AD33" i="1"/>
  <c r="M33" i="1"/>
  <c r="Q34" i="1"/>
  <c r="AD35" i="1"/>
  <c r="M36" i="1"/>
  <c r="BY36" i="1"/>
  <c r="BH37" i="1"/>
  <c r="AQ38" i="1"/>
  <c r="AE39" i="6" s="1"/>
  <c r="AE33" i="1"/>
  <c r="BV34" i="1"/>
  <c r="BF34" i="1"/>
  <c r="BS35" i="1"/>
  <c r="BB36" i="1"/>
  <c r="AK37" i="1"/>
  <c r="Y34" i="6" s="1"/>
  <c r="T38" i="1"/>
  <c r="H39" i="6" s="1"/>
  <c r="CF38" i="1"/>
  <c r="BT33" i="1"/>
  <c r="AA34" i="1"/>
  <c r="O19" i="6" s="1"/>
  <c r="AN35" i="1"/>
  <c r="W36" i="1"/>
  <c r="K29" i="6" s="1"/>
  <c r="CI36" i="1"/>
  <c r="BR37" i="1"/>
  <c r="BA38" i="1"/>
  <c r="AO33" i="1"/>
  <c r="R33" i="1"/>
  <c r="CF34" i="1"/>
  <c r="Y35" i="1"/>
  <c r="M24" i="6" s="1"/>
  <c r="CK35" i="1"/>
  <c r="CB36" i="1"/>
  <c r="BS37" i="1"/>
  <c r="BJ38" i="1"/>
  <c r="BF33" i="1"/>
  <c r="M34" i="1"/>
  <c r="Z35" i="1"/>
  <c r="N24" i="6" s="1"/>
  <c r="CL35" i="1"/>
  <c r="BU36" i="1"/>
  <c r="BD37" i="1"/>
  <c r="AM38" i="1"/>
  <c r="AA39" i="6" s="1"/>
  <c r="AA33" i="1"/>
  <c r="AL34" i="1"/>
  <c r="Z19" i="6" s="1"/>
  <c r="AY35" i="1"/>
  <c r="AH36" i="1"/>
  <c r="V29" i="6" s="1"/>
  <c r="Q37" i="1"/>
  <c r="CC37" i="1"/>
  <c r="BL38" i="1"/>
  <c r="AZ33" i="1"/>
  <c r="CA34" i="1"/>
  <c r="L35" i="1"/>
  <c r="BX35" i="1"/>
  <c r="BG36" i="1"/>
  <c r="AP37" i="1"/>
  <c r="AD34" i="6" s="1"/>
  <c r="Y38" i="1"/>
  <c r="M39" i="6" s="1"/>
  <c r="CK38" i="1"/>
  <c r="BY33" i="1"/>
  <c r="X34" i="1"/>
  <c r="L19" i="6" s="1"/>
  <c r="AK35" i="1"/>
  <c r="Y24" i="6" s="1"/>
  <c r="T36" i="1"/>
  <c r="H29" i="6" s="1"/>
  <c r="CF36" i="1"/>
  <c r="BO37" i="1"/>
  <c r="AX38" i="1"/>
  <c r="AL33" i="1"/>
  <c r="BS33" i="1"/>
  <c r="Y34" i="1"/>
  <c r="M19" i="6" s="1"/>
  <c r="AL35" i="1"/>
  <c r="Z24" i="6" s="1"/>
  <c r="U36" i="1"/>
  <c r="I29" i="6" s="1"/>
  <c r="CG36" i="1"/>
  <c r="BP37" i="1"/>
  <c r="AY38" i="1"/>
  <c r="AM33" i="1"/>
  <c r="CD34" i="1"/>
  <c r="O35" i="1"/>
  <c r="CA35" i="1"/>
  <c r="BJ36" i="1"/>
  <c r="AS37" i="1"/>
  <c r="AG34" i="6" s="1"/>
  <c r="AB38" i="1"/>
  <c r="P39" i="6" s="1"/>
  <c r="P33" i="1"/>
  <c r="CB33" i="1"/>
  <c r="AI34" i="1"/>
  <c r="W19" i="6" s="1"/>
  <c r="AV35" i="1"/>
  <c r="AE36" i="1"/>
  <c r="S29" i="6" s="1"/>
  <c r="N37" i="1"/>
  <c r="BZ37" i="1"/>
  <c r="BI38" i="1"/>
  <c r="AW33" i="1"/>
  <c r="P36" i="1"/>
  <c r="L34" i="1"/>
  <c r="AG35" i="1"/>
  <c r="U24" i="6" s="1"/>
  <c r="X36" i="1"/>
  <c r="L29" i="6" s="1"/>
  <c r="CJ36" i="1"/>
  <c r="CA37" i="1"/>
  <c r="BR38" i="1"/>
  <c r="BN33" i="1"/>
  <c r="U34" i="1"/>
  <c r="I19" i="6" s="1"/>
  <c r="AH35" i="1"/>
  <c r="V24" i="6" s="1"/>
  <c r="Q36" i="1"/>
  <c r="CC36" i="1"/>
  <c r="BL37" i="1"/>
  <c r="AU38" i="1"/>
  <c r="AI33" i="1"/>
  <c r="BJ34" i="1"/>
  <c r="AT34" i="1"/>
  <c r="BG35" i="1"/>
  <c r="AP36" i="1"/>
  <c r="AD29" i="6" s="1"/>
  <c r="Y37" i="1"/>
  <c r="M34" i="6" s="1"/>
  <c r="CK37" i="1"/>
  <c r="BT38" i="1"/>
  <c r="BH33" i="1"/>
  <c r="CI34" i="1"/>
  <c r="T35" i="1"/>
  <c r="H24" i="6" s="1"/>
  <c r="CF35" i="1"/>
  <c r="BO36" i="1"/>
  <c r="AX37" i="1"/>
  <c r="AG38" i="1"/>
  <c r="U39" i="6" s="1"/>
  <c r="U33" i="1"/>
  <c r="CG33" i="1"/>
  <c r="AF34" i="1"/>
  <c r="T19" i="6" s="1"/>
  <c r="AS35" i="1"/>
  <c r="AG24" i="6" s="1"/>
  <c r="AB36" i="1"/>
  <c r="P29" i="6" s="1"/>
  <c r="K37" i="1"/>
  <c r="BW37" i="1"/>
  <c r="BF38" i="1"/>
  <c r="AT33" i="1"/>
  <c r="N33" i="1"/>
  <c r="AG34" i="1"/>
  <c r="U19" i="6" s="1"/>
  <c r="AT35" i="1"/>
  <c r="AC36" i="1"/>
  <c r="Q29" i="6" s="1"/>
  <c r="L37" i="1"/>
  <c r="BX37" i="1"/>
  <c r="BG38" i="1"/>
  <c r="AU33" i="1"/>
  <c r="J34" i="1"/>
  <c r="W35" i="1"/>
  <c r="K24" i="6" s="1"/>
  <c r="CI35" i="1"/>
  <c r="BR36" i="1"/>
  <c r="BA37" i="1"/>
  <c r="AJ38" i="1"/>
  <c r="X39" i="6" s="1"/>
  <c r="X33" i="1"/>
  <c r="CJ33" i="1"/>
  <c r="AQ34" i="1"/>
  <c r="AE19" i="6" s="1"/>
  <c r="BD35" i="1"/>
  <c r="AM36" i="1"/>
  <c r="AA29" i="6" s="1"/>
  <c r="V37" i="1"/>
  <c r="J34" i="6" s="1"/>
  <c r="CH37" i="1"/>
  <c r="BQ38" i="1"/>
  <c r="BE33" i="1"/>
  <c r="O37" i="1"/>
  <c r="T34" i="1"/>
  <c r="H19" i="6" s="1"/>
  <c r="AO35" i="1"/>
  <c r="AC24" i="6" s="1"/>
  <c r="AF36" i="1"/>
  <c r="T29" i="6" s="1"/>
  <c r="W37" i="1"/>
  <c r="K34" i="6" s="1"/>
  <c r="CI37" i="1"/>
  <c r="BZ38" i="1"/>
  <c r="BV33" i="1"/>
  <c r="AC34" i="1"/>
  <c r="Q19" i="6" s="1"/>
  <c r="AP35" i="1"/>
  <c r="AD24" i="6" s="1"/>
  <c r="Y36" i="1"/>
  <c r="M29" i="6" s="1"/>
  <c r="CK36" i="1"/>
  <c r="BT37" i="1"/>
  <c r="BC38" i="1"/>
  <c r="AQ33" i="1"/>
  <c r="BR34" i="1"/>
  <c r="BB34" i="1"/>
  <c r="BO35" i="1"/>
  <c r="AX36" i="1"/>
  <c r="AG37" i="1"/>
  <c r="U34" i="6" s="1"/>
  <c r="P38" i="1"/>
  <c r="CB38" i="1"/>
  <c r="BP33" i="1"/>
  <c r="O34" i="1"/>
  <c r="AB35" i="1"/>
  <c r="P24" i="6" s="1"/>
  <c r="K36" i="1"/>
  <c r="BW36" i="1"/>
  <c r="BF37" i="1"/>
  <c r="AO38" i="1"/>
  <c r="AC39" i="6" s="1"/>
  <c r="AC33" i="1"/>
  <c r="L33" i="1"/>
  <c r="AN34" i="1"/>
  <c r="BA35" i="1"/>
  <c r="AJ36" i="1"/>
  <c r="X29" i="6" s="1"/>
  <c r="S37" i="1"/>
  <c r="CE37" i="1"/>
  <c r="BN38" i="1"/>
  <c r="BB33" i="1"/>
  <c r="CL33" i="1"/>
  <c r="AO34" i="1"/>
  <c r="AC19" i="6" s="1"/>
  <c r="BB35" i="1"/>
  <c r="AK36" i="1"/>
  <c r="Y29" i="6" s="1"/>
  <c r="T37" i="1"/>
  <c r="H34" i="6" s="1"/>
  <c r="CF37" i="1"/>
  <c r="BO38" i="1"/>
  <c r="BC33" i="1"/>
  <c r="R34" i="1"/>
  <c r="AE35" i="1"/>
  <c r="S24" i="6" s="1"/>
  <c r="N36" i="1"/>
  <c r="BZ36" i="1"/>
  <c r="BI37" i="1"/>
  <c r="AR38" i="1"/>
  <c r="AF39" i="6" s="1"/>
  <c r="AF33" i="1"/>
  <c r="BO34" i="1"/>
  <c r="AY34" i="1"/>
  <c r="BL35" i="1"/>
  <c r="AU36" i="1"/>
  <c r="AD37" i="1"/>
  <c r="M38" i="1"/>
  <c r="BY38" i="1"/>
  <c r="BM33" i="1"/>
  <c r="CK34" i="1"/>
  <c r="AB34" i="1"/>
  <c r="P19" i="6" s="1"/>
  <c r="AW35" i="1"/>
  <c r="AN36" i="1"/>
  <c r="AE37" i="1"/>
  <c r="S34" i="6" s="1"/>
  <c r="V38" i="1"/>
  <c r="J39" i="6" s="1"/>
  <c r="CH38" i="1"/>
  <c r="CD33" i="1"/>
  <c r="AK34" i="1"/>
  <c r="Y19" i="6" s="1"/>
  <c r="AX35" i="1"/>
  <c r="AG36" i="1"/>
  <c r="U29" i="6" s="1"/>
  <c r="P37" i="1"/>
  <c r="CB37" i="1"/>
  <c r="BK38" i="1"/>
  <c r="AY33" i="1"/>
  <c r="BZ34" i="1"/>
  <c r="K35" i="1"/>
  <c r="BW35" i="1"/>
  <c r="BF36" i="1"/>
  <c r="AO37" i="1"/>
  <c r="AC34" i="6" s="1"/>
  <c r="X38" i="1"/>
  <c r="L39" i="6" s="1"/>
  <c r="CJ38" i="1"/>
  <c r="BX33" i="1"/>
  <c r="W34" i="1"/>
  <c r="K19" i="6" s="1"/>
  <c r="AJ35" i="1"/>
  <c r="X24" i="6" s="1"/>
  <c r="S36" i="1"/>
  <c r="CE36" i="1"/>
  <c r="BN37" i="1"/>
  <c r="AW38" i="1"/>
  <c r="AK33" i="1"/>
  <c r="BL34" i="1"/>
  <c r="AV34" i="1"/>
  <c r="BI35" i="1"/>
  <c r="AR36" i="1"/>
  <c r="AF29" i="6" s="1"/>
  <c r="AA37" i="1"/>
  <c r="O34" i="6" s="1"/>
  <c r="J38" i="1"/>
  <c r="BV38" i="1"/>
  <c r="BJ33" i="1"/>
  <c r="BM34" i="1"/>
  <c r="AW34" i="1"/>
  <c r="BJ35" i="1"/>
  <c r="AS36" i="1"/>
  <c r="AG29" i="6" s="1"/>
  <c r="AB37" i="1"/>
  <c r="P34" i="6" s="1"/>
  <c r="K38" i="1"/>
  <c r="BW38" i="1"/>
  <c r="BK33" i="1"/>
  <c r="Z34" i="1"/>
  <c r="N19" i="6" s="1"/>
  <c r="AM35" i="1"/>
  <c r="AA24" i="6" s="1"/>
  <c r="V36" i="1"/>
  <c r="J29" i="6" s="1"/>
  <c r="CH36" i="1"/>
  <c r="BQ37" i="1"/>
  <c r="AZ38" i="1"/>
  <c r="AN33" i="1"/>
  <c r="BW34" i="1"/>
  <c r="BG34" i="1"/>
  <c r="BT35" i="1"/>
  <c r="BC36" i="1"/>
  <c r="AL37" i="1"/>
  <c r="Z34" i="6" s="1"/>
  <c r="U38" i="1"/>
  <c r="I39" i="6" s="1"/>
  <c r="CG38" i="1"/>
  <c r="BU33" i="1"/>
  <c r="C29" i="1"/>
  <c r="C30" i="1"/>
  <c r="C31" i="1"/>
  <c r="C32" i="1"/>
  <c r="K22" i="6" l="1"/>
  <c r="S22" i="6"/>
  <c r="AA22" i="6"/>
  <c r="L22" i="6"/>
  <c r="T22" i="6"/>
  <c r="AB22" i="6"/>
  <c r="M22" i="6"/>
  <c r="U22" i="6"/>
  <c r="AC22" i="6"/>
  <c r="N22" i="6"/>
  <c r="V22" i="6"/>
  <c r="AD22" i="6"/>
  <c r="H22" i="6"/>
  <c r="I22" i="6"/>
  <c r="Q22" i="6"/>
  <c r="Y22" i="6"/>
  <c r="AG22" i="6"/>
  <c r="R22" i="6"/>
  <c r="J22" i="6"/>
  <c r="W22" i="6"/>
  <c r="AF22" i="6"/>
  <c r="X22" i="6"/>
  <c r="AE22" i="6"/>
  <c r="Z22" i="6"/>
  <c r="O22" i="6"/>
  <c r="P22" i="6"/>
  <c r="N25" i="6"/>
  <c r="V25" i="6"/>
  <c r="AD25" i="6"/>
  <c r="O25" i="6"/>
  <c r="W25" i="6"/>
  <c r="AE25" i="6"/>
  <c r="P25" i="6"/>
  <c r="X25" i="6"/>
  <c r="AF25" i="6"/>
  <c r="R24" i="6"/>
  <c r="I25" i="6"/>
  <c r="Q25" i="6"/>
  <c r="Y25" i="6"/>
  <c r="AG25" i="6"/>
  <c r="L25" i="6"/>
  <c r="T25" i="6"/>
  <c r="AB25" i="6"/>
  <c r="H25" i="6"/>
  <c r="Z25" i="6"/>
  <c r="AA25" i="6"/>
  <c r="M25" i="6"/>
  <c r="J25" i="6"/>
  <c r="AC25" i="6"/>
  <c r="R25" i="6"/>
  <c r="K25" i="6"/>
  <c r="S25" i="6"/>
  <c r="U25" i="6"/>
  <c r="M32" i="6"/>
  <c r="U32" i="6"/>
  <c r="AC32" i="6"/>
  <c r="N32" i="6"/>
  <c r="V32" i="6"/>
  <c r="AD32" i="6"/>
  <c r="O32" i="6"/>
  <c r="W32" i="6"/>
  <c r="AE32" i="6"/>
  <c r="H32" i="6"/>
  <c r="P32" i="6"/>
  <c r="X32" i="6"/>
  <c r="AF32" i="6"/>
  <c r="K32" i="6"/>
  <c r="S32" i="6"/>
  <c r="AA32" i="6"/>
  <c r="Q32" i="6"/>
  <c r="I32" i="6"/>
  <c r="R32" i="6"/>
  <c r="Z32" i="6"/>
  <c r="T32" i="6"/>
  <c r="Y32" i="6"/>
  <c r="AB32" i="6"/>
  <c r="J32" i="6"/>
  <c r="AG32" i="6"/>
  <c r="L32" i="6"/>
  <c r="I28" i="6"/>
  <c r="Q28" i="6"/>
  <c r="Y28" i="6"/>
  <c r="AG28" i="6"/>
  <c r="J28" i="6"/>
  <c r="R28" i="6"/>
  <c r="Z28" i="6"/>
  <c r="K28" i="6"/>
  <c r="S28" i="6"/>
  <c r="AA28" i="6"/>
  <c r="L28" i="6"/>
  <c r="T28" i="6"/>
  <c r="AB28" i="6"/>
  <c r="O28" i="6"/>
  <c r="W28" i="6"/>
  <c r="AE28" i="6"/>
  <c r="H28" i="6"/>
  <c r="AD28" i="6"/>
  <c r="V28" i="6"/>
  <c r="M28" i="6"/>
  <c r="AF28" i="6"/>
  <c r="N28" i="6"/>
  <c r="U28" i="6"/>
  <c r="P28" i="6"/>
  <c r="X28" i="6"/>
  <c r="AC28" i="6"/>
  <c r="AF14" i="6"/>
  <c r="AB14" i="6"/>
  <c r="V14" i="6"/>
  <c r="J14" i="6"/>
  <c r="R14" i="6"/>
  <c r="S14" i="6"/>
  <c r="T14" i="6"/>
  <c r="W14" i="6"/>
  <c r="AE14" i="6"/>
  <c r="U14" i="6"/>
  <c r="Q14" i="6"/>
  <c r="K14" i="6"/>
  <c r="Y14" i="6"/>
  <c r="AD14" i="6"/>
  <c r="AA14" i="6"/>
  <c r="O14" i="6"/>
  <c r="N14" i="6"/>
  <c r="P14" i="6"/>
  <c r="I14" i="6"/>
  <c r="M14" i="6"/>
  <c r="X14" i="6"/>
  <c r="AC14" i="6"/>
  <c r="Z14" i="6"/>
  <c r="AG14" i="6"/>
  <c r="L14" i="6"/>
  <c r="H14" i="6"/>
  <c r="P40" i="6"/>
  <c r="X40" i="6"/>
  <c r="AF40" i="6"/>
  <c r="R39" i="6"/>
  <c r="I40" i="6"/>
  <c r="Q40" i="6"/>
  <c r="Y40" i="6"/>
  <c r="AG40" i="6"/>
  <c r="H40" i="6"/>
  <c r="J40" i="6"/>
  <c r="R40" i="6"/>
  <c r="Z40" i="6"/>
  <c r="K40" i="6"/>
  <c r="S40" i="6"/>
  <c r="AA40" i="6"/>
  <c r="N40" i="6"/>
  <c r="V40" i="6"/>
  <c r="AD40" i="6"/>
  <c r="L40" i="6"/>
  <c r="AE40" i="6"/>
  <c r="M40" i="6"/>
  <c r="O40" i="6"/>
  <c r="U40" i="6"/>
  <c r="T40" i="6"/>
  <c r="W40" i="6"/>
  <c r="AB40" i="6"/>
  <c r="AC40" i="6"/>
  <c r="S16" i="6"/>
  <c r="AB16" i="6"/>
  <c r="W16" i="6"/>
  <c r="L16" i="6"/>
  <c r="N16" i="6"/>
  <c r="U16" i="6"/>
  <c r="V16" i="6"/>
  <c r="AG16" i="6"/>
  <c r="X16" i="6"/>
  <c r="M16" i="6"/>
  <c r="R16" i="6"/>
  <c r="AA16" i="6"/>
  <c r="AD16" i="6"/>
  <c r="K16" i="6"/>
  <c r="P16" i="6"/>
  <c r="J16" i="6"/>
  <c r="AC16" i="6"/>
  <c r="O16" i="6"/>
  <c r="H16" i="6"/>
  <c r="I16" i="6"/>
  <c r="Y16" i="6"/>
  <c r="T16" i="6"/>
  <c r="AE16" i="6"/>
  <c r="Z16" i="6"/>
  <c r="AF16" i="6"/>
  <c r="Q16" i="6"/>
  <c r="P35" i="6"/>
  <c r="X35" i="6"/>
  <c r="AF35" i="6"/>
  <c r="R34" i="6"/>
  <c r="I35" i="6"/>
  <c r="Q35" i="6"/>
  <c r="Y35" i="6"/>
  <c r="AG35" i="6"/>
  <c r="H35" i="6"/>
  <c r="J35" i="6"/>
  <c r="R35" i="6"/>
  <c r="Z35" i="6"/>
  <c r="K35" i="6"/>
  <c r="S35" i="6"/>
  <c r="AA35" i="6"/>
  <c r="N35" i="6"/>
  <c r="V35" i="6"/>
  <c r="AD35" i="6"/>
  <c r="U35" i="6"/>
  <c r="W35" i="6"/>
  <c r="AB35" i="6"/>
  <c r="L35" i="6"/>
  <c r="M35" i="6"/>
  <c r="AC35" i="6"/>
  <c r="AE35" i="6"/>
  <c r="O35" i="6"/>
  <c r="T35" i="6"/>
  <c r="I18" i="6"/>
  <c r="Q18" i="6"/>
  <c r="Y18" i="6"/>
  <c r="AG18" i="6"/>
  <c r="J18" i="6"/>
  <c r="R18" i="6"/>
  <c r="Z18" i="6"/>
  <c r="K18" i="6"/>
  <c r="S18" i="6"/>
  <c r="AA18" i="6"/>
  <c r="H18" i="6"/>
  <c r="L18" i="6"/>
  <c r="T18" i="6"/>
  <c r="AB18" i="6"/>
  <c r="O18" i="6"/>
  <c r="W18" i="6"/>
  <c r="AE18" i="6"/>
  <c r="M18" i="6"/>
  <c r="AF18" i="6"/>
  <c r="N18" i="6"/>
  <c r="P18" i="6"/>
  <c r="V18" i="6"/>
  <c r="U18" i="6"/>
  <c r="X18" i="6"/>
  <c r="AC18" i="6"/>
  <c r="AD18" i="6"/>
  <c r="O17" i="6"/>
  <c r="W17" i="6"/>
  <c r="AE17" i="6"/>
  <c r="P17" i="6"/>
  <c r="X17" i="6"/>
  <c r="AF17" i="6"/>
  <c r="I17" i="6"/>
  <c r="Q17" i="6"/>
  <c r="Y17" i="6"/>
  <c r="AG17" i="6"/>
  <c r="J17" i="6"/>
  <c r="R17" i="6"/>
  <c r="Z17" i="6"/>
  <c r="H17" i="6"/>
  <c r="M17" i="6"/>
  <c r="U17" i="6"/>
  <c r="AC17" i="6"/>
  <c r="AB17" i="6"/>
  <c r="K17" i="6"/>
  <c r="AD17" i="6"/>
  <c r="L17" i="6"/>
  <c r="N17" i="6"/>
  <c r="S17" i="6"/>
  <c r="V17" i="6"/>
  <c r="AA17" i="6"/>
  <c r="T17" i="6"/>
  <c r="M26" i="6"/>
  <c r="U26" i="6"/>
  <c r="AC26" i="6"/>
  <c r="N26" i="6"/>
  <c r="V26" i="6"/>
  <c r="AD26" i="6"/>
  <c r="O26" i="6"/>
  <c r="W26" i="6"/>
  <c r="AE26" i="6"/>
  <c r="P26" i="6"/>
  <c r="X26" i="6"/>
  <c r="AF26" i="6"/>
  <c r="H26" i="6"/>
  <c r="K26" i="6"/>
  <c r="S26" i="6"/>
  <c r="AA26" i="6"/>
  <c r="AB24" i="6"/>
  <c r="T26" i="6"/>
  <c r="L26" i="6"/>
  <c r="Y26" i="6"/>
  <c r="Z26" i="6"/>
  <c r="AG26" i="6"/>
  <c r="I26" i="6"/>
  <c r="AB26" i="6"/>
  <c r="J26" i="6"/>
  <c r="Q26" i="6"/>
  <c r="R26" i="6"/>
  <c r="H36" i="6"/>
  <c r="O36" i="6"/>
  <c r="W36" i="6"/>
  <c r="AE36" i="6"/>
  <c r="P36" i="6"/>
  <c r="X36" i="6"/>
  <c r="AF36" i="6"/>
  <c r="I36" i="6"/>
  <c r="Q36" i="6"/>
  <c r="Y36" i="6"/>
  <c r="AG36" i="6"/>
  <c r="AB34" i="6"/>
  <c r="J36" i="6"/>
  <c r="R36" i="6"/>
  <c r="Z36" i="6"/>
  <c r="M36" i="6"/>
  <c r="U36" i="6"/>
  <c r="AC36" i="6"/>
  <c r="S36" i="6"/>
  <c r="T36" i="6"/>
  <c r="AB36" i="6"/>
  <c r="K36" i="6"/>
  <c r="V36" i="6"/>
  <c r="AA36" i="6"/>
  <c r="AD36" i="6"/>
  <c r="L36" i="6"/>
  <c r="N36" i="6"/>
  <c r="H20" i="6"/>
  <c r="M20" i="6"/>
  <c r="U20" i="6"/>
  <c r="AC20" i="6"/>
  <c r="R19" i="6"/>
  <c r="N20" i="6"/>
  <c r="V20" i="6"/>
  <c r="AD20" i="6"/>
  <c r="O20" i="6"/>
  <c r="W20" i="6"/>
  <c r="AE20" i="6"/>
  <c r="P20" i="6"/>
  <c r="X20" i="6"/>
  <c r="AF20" i="6"/>
  <c r="K20" i="6"/>
  <c r="S20" i="6"/>
  <c r="AA20" i="6"/>
  <c r="Z20" i="6"/>
  <c r="I20" i="6"/>
  <c r="AB20" i="6"/>
  <c r="AG20" i="6"/>
  <c r="J20" i="6"/>
  <c r="Q20" i="6"/>
  <c r="L20" i="6"/>
  <c r="R20" i="6"/>
  <c r="T20" i="6"/>
  <c r="Y20" i="6"/>
  <c r="I38" i="6"/>
  <c r="J38" i="6"/>
  <c r="R38" i="6"/>
  <c r="Z38" i="6"/>
  <c r="K38" i="6"/>
  <c r="S38" i="6"/>
  <c r="AA38" i="6"/>
  <c r="L38" i="6"/>
  <c r="T38" i="6"/>
  <c r="AB38" i="6"/>
  <c r="M38" i="6"/>
  <c r="U38" i="6"/>
  <c r="AC38" i="6"/>
  <c r="N38" i="6"/>
  <c r="P38" i="6"/>
  <c r="X38" i="6"/>
  <c r="AF38" i="6"/>
  <c r="Q38" i="6"/>
  <c r="H38" i="6"/>
  <c r="V38" i="6"/>
  <c r="AD38" i="6"/>
  <c r="AE38" i="6"/>
  <c r="W38" i="6"/>
  <c r="Y38" i="6"/>
  <c r="AG38" i="6"/>
  <c r="O38" i="6"/>
  <c r="N31" i="6"/>
  <c r="V31" i="6"/>
  <c r="AD31" i="6"/>
  <c r="O31" i="6"/>
  <c r="W31" i="6"/>
  <c r="AE31" i="6"/>
  <c r="P31" i="6"/>
  <c r="X31" i="6"/>
  <c r="AF31" i="6"/>
  <c r="I31" i="6"/>
  <c r="Q31" i="6"/>
  <c r="Y31" i="6"/>
  <c r="AG31" i="6"/>
  <c r="L31" i="6"/>
  <c r="T31" i="6"/>
  <c r="AB31" i="6"/>
  <c r="AB29" i="6"/>
  <c r="S31" i="6"/>
  <c r="U31" i="6"/>
  <c r="K31" i="6"/>
  <c r="Z31" i="6"/>
  <c r="J31" i="6"/>
  <c r="AA31" i="6"/>
  <c r="AC31" i="6"/>
  <c r="H31" i="6"/>
  <c r="M31" i="6"/>
  <c r="R31" i="6"/>
  <c r="N42" i="6"/>
  <c r="V42" i="6"/>
  <c r="AD42" i="6"/>
  <c r="O42" i="6"/>
  <c r="W42" i="6"/>
  <c r="AE42" i="6"/>
  <c r="P42" i="6"/>
  <c r="X42" i="6"/>
  <c r="AF42" i="6"/>
  <c r="I42" i="6"/>
  <c r="Q42" i="6"/>
  <c r="Y42" i="6"/>
  <c r="AG42" i="6"/>
  <c r="L42" i="6"/>
  <c r="T42" i="6"/>
  <c r="AB42" i="6"/>
  <c r="H42" i="6"/>
  <c r="Z42" i="6"/>
  <c r="AA42" i="6"/>
  <c r="J42" i="6"/>
  <c r="AC42" i="6"/>
  <c r="K42" i="6"/>
  <c r="M42" i="6"/>
  <c r="R42" i="6"/>
  <c r="S42" i="6"/>
  <c r="U42" i="6"/>
  <c r="L21" i="6"/>
  <c r="T21" i="6"/>
  <c r="AB21" i="6"/>
  <c r="M21" i="6"/>
  <c r="U21" i="6"/>
  <c r="AC21" i="6"/>
  <c r="N21" i="6"/>
  <c r="V21" i="6"/>
  <c r="AD21" i="6"/>
  <c r="AB19" i="6"/>
  <c r="O21" i="6"/>
  <c r="W21" i="6"/>
  <c r="AE21" i="6"/>
  <c r="J21" i="6"/>
  <c r="R21" i="6"/>
  <c r="Z21" i="6"/>
  <c r="X21" i="6"/>
  <c r="AA21" i="6"/>
  <c r="Y21" i="6"/>
  <c r="K21" i="6"/>
  <c r="P21" i="6"/>
  <c r="I21" i="6"/>
  <c r="AF21" i="6"/>
  <c r="AG21" i="6"/>
  <c r="Q21" i="6"/>
  <c r="H21" i="6"/>
  <c r="S21" i="6"/>
  <c r="N15" i="6"/>
  <c r="P15" i="6"/>
  <c r="M15" i="6"/>
  <c r="AG15" i="6"/>
  <c r="R15" i="6"/>
  <c r="L15" i="6"/>
  <c r="V15" i="6"/>
  <c r="Q15" i="6"/>
  <c r="K15" i="6"/>
  <c r="Y15" i="6"/>
  <c r="AA15" i="6"/>
  <c r="T15" i="6"/>
  <c r="W15" i="6"/>
  <c r="O15" i="6"/>
  <c r="I15" i="6"/>
  <c r="AB15" i="6"/>
  <c r="U15" i="6"/>
  <c r="AC15" i="6"/>
  <c r="Z15" i="6"/>
  <c r="J15" i="6"/>
  <c r="X15" i="6"/>
  <c r="AD15" i="6"/>
  <c r="AE15" i="6"/>
  <c r="AF15" i="6"/>
  <c r="S15" i="6"/>
  <c r="J33" i="6"/>
  <c r="R33" i="6"/>
  <c r="Z33" i="6"/>
  <c r="K33" i="6"/>
  <c r="S33" i="6"/>
  <c r="AA33" i="6"/>
  <c r="L33" i="6"/>
  <c r="T33" i="6"/>
  <c r="AB33" i="6"/>
  <c r="M33" i="6"/>
  <c r="U33" i="6"/>
  <c r="AC33" i="6"/>
  <c r="H33" i="6"/>
  <c r="P33" i="6"/>
  <c r="X33" i="6"/>
  <c r="AF33" i="6"/>
  <c r="AD33" i="6"/>
  <c r="I33" i="6"/>
  <c r="AE33" i="6"/>
  <c r="N33" i="6"/>
  <c r="AG33" i="6"/>
  <c r="Q33" i="6"/>
  <c r="O33" i="6"/>
  <c r="V33" i="6"/>
  <c r="W33" i="6"/>
  <c r="Y33" i="6"/>
  <c r="L27" i="6"/>
  <c r="T27" i="6"/>
  <c r="AB27" i="6"/>
  <c r="M27" i="6"/>
  <c r="U27" i="6"/>
  <c r="AC27" i="6"/>
  <c r="N27" i="6"/>
  <c r="V27" i="6"/>
  <c r="AD27" i="6"/>
  <c r="O27" i="6"/>
  <c r="W27" i="6"/>
  <c r="AE27" i="6"/>
  <c r="J27" i="6"/>
  <c r="R27" i="6"/>
  <c r="Z27" i="6"/>
  <c r="Q27" i="6"/>
  <c r="S27" i="6"/>
  <c r="AA27" i="6"/>
  <c r="AF27" i="6"/>
  <c r="X27" i="6"/>
  <c r="Y27" i="6"/>
  <c r="I27" i="6"/>
  <c r="K27" i="6"/>
  <c r="AG27" i="6"/>
  <c r="H27" i="6"/>
  <c r="P27" i="6"/>
  <c r="O23" i="6"/>
  <c r="W23" i="6"/>
  <c r="AE23" i="6"/>
  <c r="H23" i="6"/>
  <c r="P23" i="6"/>
  <c r="X23" i="6"/>
  <c r="AF23" i="6"/>
  <c r="I23" i="6"/>
  <c r="Q23" i="6"/>
  <c r="Y23" i="6"/>
  <c r="AG23" i="6"/>
  <c r="J23" i="6"/>
  <c r="R23" i="6"/>
  <c r="Z23" i="6"/>
  <c r="M23" i="6"/>
  <c r="U23" i="6"/>
  <c r="AC23" i="6"/>
  <c r="K23" i="6"/>
  <c r="AD23" i="6"/>
  <c r="V23" i="6"/>
  <c r="L23" i="6"/>
  <c r="N23" i="6"/>
  <c r="S23" i="6"/>
  <c r="T23" i="6"/>
  <c r="AA23" i="6"/>
  <c r="AB23" i="6"/>
  <c r="M37" i="6"/>
  <c r="U37" i="6"/>
  <c r="AC37" i="6"/>
  <c r="N37" i="6"/>
  <c r="V37" i="6"/>
  <c r="AD37" i="6"/>
  <c r="O37" i="6"/>
  <c r="W37" i="6"/>
  <c r="AE37" i="6"/>
  <c r="P37" i="6"/>
  <c r="X37" i="6"/>
  <c r="AF37" i="6"/>
  <c r="K37" i="6"/>
  <c r="S37" i="6"/>
  <c r="AA37" i="6"/>
  <c r="T37" i="6"/>
  <c r="L37" i="6"/>
  <c r="Y37" i="6"/>
  <c r="AG37" i="6"/>
  <c r="Z37" i="6"/>
  <c r="J37" i="6"/>
  <c r="I37" i="6"/>
  <c r="AB37" i="6"/>
  <c r="H37" i="6"/>
  <c r="Q37" i="6"/>
  <c r="R37" i="6"/>
  <c r="O41" i="6"/>
  <c r="W41" i="6"/>
  <c r="AE41" i="6"/>
  <c r="P41" i="6"/>
  <c r="X41" i="6"/>
  <c r="AF41" i="6"/>
  <c r="I41" i="6"/>
  <c r="Q41" i="6"/>
  <c r="Y41" i="6"/>
  <c r="AG41" i="6"/>
  <c r="AB39" i="6"/>
  <c r="J41" i="6"/>
  <c r="R41" i="6"/>
  <c r="Z41" i="6"/>
  <c r="M41" i="6"/>
  <c r="U41" i="6"/>
  <c r="AC41" i="6"/>
  <c r="AB41" i="6"/>
  <c r="K41" i="6"/>
  <c r="AD41" i="6"/>
  <c r="L41" i="6"/>
  <c r="S41" i="6"/>
  <c r="N41" i="6"/>
  <c r="T41" i="6"/>
  <c r="V41" i="6"/>
  <c r="H41" i="6"/>
  <c r="AA41" i="6"/>
  <c r="O30" i="6"/>
  <c r="W30" i="6"/>
  <c r="AE30" i="6"/>
  <c r="P30" i="6"/>
  <c r="X30" i="6"/>
  <c r="AF30" i="6"/>
  <c r="R29" i="6"/>
  <c r="I30" i="6"/>
  <c r="Q30" i="6"/>
  <c r="Y30" i="6"/>
  <c r="AG30" i="6"/>
  <c r="J30" i="6"/>
  <c r="R30" i="6"/>
  <c r="Z30" i="6"/>
  <c r="M30" i="6"/>
  <c r="U30" i="6"/>
  <c r="AC30" i="6"/>
  <c r="V30" i="6"/>
  <c r="AA30" i="6"/>
  <c r="L30" i="6"/>
  <c r="AB30" i="6"/>
  <c r="N30" i="6"/>
  <c r="K30" i="6"/>
  <c r="AD30" i="6"/>
  <c r="S30" i="6"/>
  <c r="H30" i="6"/>
  <c r="T30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<sst xmlns="http://schemas.openxmlformats.org/spreadsheetml/2006/main" count="733" uniqueCount="172">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</sst>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92" t="s">
        <v>145</v>
      </c>
      <c r="B16" s="92"/>
      <c r="C16" s="92"/>
      <c r="D16" s="9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91" t="s">
        <v>157</v>
      </c>
      <c r="C19" s="91"/>
      <c r="D19" s="9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91" t="s">
        <v>158</v>
      </c>
      <c r="C20" s="91"/>
      <c r="D20" s="9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91" t="s">
        <v>160</v>
      </c>
      <c r="C23" s="91"/>
      <c r="D23" s="9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91" t="s">
        <v>162</v>
      </c>
      <c r="C24" s="91"/>
      <c r="D24" s="9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91" t="s">
        <v>160</v>
      </c>
      <c r="C26" s="91"/>
      <c r="D26" s="9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91" t="s">
        <v>162</v>
      </c>
      <c r="C27" s="91"/>
      <c r="D27" s="9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93" t="s">
        <v>153</v>
      </c>
      <c r="C30" s="91"/>
      <c r="D30" s="9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91" t="s">
        <v>155</v>
      </c>
      <c r="C31" s="91"/>
      <c r="D31" s="9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3" workbookViewId="0">
      <selection activeCell="L22" sqref="L22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 t="e">
        <f>SUM(INDEX(REG_RSD_DEMANDS!$G$49:$J$74,MATCH(L5,REG_RSD_DEMANDS!$B$49:$B$74,0),MATCH($A$15,REG_RSD_DEMANDS!$G$48:$J$48,0))/REG_RSD_DEMANDS!$J$76)*$J$15</f>
        <v>#DIV/0!</v>
      </c>
      <c r="M15" s="47" t="e">
        <f>SUM(INDEX(REG_RSD_DEMANDS!$G$49:$J$74,MATCH(M5,REG_RSD_DEMANDS!$B$49:$B$74,0),MATCH($A$15,REG_RSD_DEMANDS!$G$48:$J$48,0))/REG_RSD_DEMANDS!$J$76)*$J$15</f>
        <v>#DIV/0!</v>
      </c>
      <c r="N15" s="47" t="e">
        <f>SUM(INDEX(REG_RSD_DEMANDS!$G$49:$J$74,MATCH(N5,REG_RSD_DEMANDS!$B$49:$B$74,0),MATCH($A$15,REG_RSD_DEMANDS!$G$48:$J$48,0))/REG_RSD_DEMANDS!$J$76)*$J$15</f>
        <v>#DIV/0!</v>
      </c>
      <c r="O15" s="47" t="e">
        <f>SUM(INDEX(REG_RSD_DEMANDS!$G$49:$J$74,MATCH(O5,REG_RSD_DEMANDS!$B$49:$B$74,0),MATCH($A$15,REG_RSD_DEMANDS!$G$48:$J$48,0))/REG_RSD_DEMANDS!$J$76)*$J$15</f>
        <v>#DIV/0!</v>
      </c>
      <c r="P15" s="47" t="e">
        <f>SUM(INDEX(REG_RSD_DEMANDS!$G$49:$J$74,MATCH(P5,REG_RSD_DEMANDS!$B$49:$B$74,0),MATCH($A$15,REG_RSD_DEMANDS!$G$48:$J$48,0))/REG_RSD_DEMANDS!$J$76)*$J$15</f>
        <v>#DIV/0!</v>
      </c>
      <c r="Q15" s="47" t="e">
        <f>SUM(INDEX(REG_RSD_DEMANDS!$G$49:$J$74,MATCH(Q5,REG_RSD_DEMANDS!$B$49:$B$74,0),MATCH($A$15,REG_RSD_DEMANDS!$G$48:$J$48,0))/REG_RSD_DEMANDS!$J$76)*$J$15</f>
        <v>#DIV/0!</v>
      </c>
      <c r="R15" s="47" t="e">
        <f>SUM(INDEX(REG_RSD_DEMANDS!$G$49:$J$74,MATCH(R5,REG_RSD_DEMANDS!$B$49:$B$74,0),MATCH($A$15,REG_RSD_DEMANDS!$G$48:$J$48,0))/REG_RSD_DEMANDS!$J$76)*$J$15</f>
        <v>#DIV/0!</v>
      </c>
      <c r="S15" s="47" t="e">
        <f>SUM(INDEX(REG_RSD_DEMANDS!$G$49:$J$74,MATCH(S5,REG_RSD_DEMANDS!$B$49:$B$74,0),MATCH($A$15,REG_RSD_DEMANDS!$G$48:$J$48,0))/REG_RSD_DEMANDS!$J$76)*$J$15</f>
        <v>#DIV/0!</v>
      </c>
      <c r="T15" s="47" t="e">
        <f>SUM(INDEX(REG_RSD_DEMANDS!$G$49:$J$74,MATCH(T5,REG_RSD_DEMANDS!$B$49:$B$74,0),MATCH($A$15,REG_RSD_DEMANDS!$G$48:$J$48,0))/REG_RSD_DEMANDS!$J$76)*$J$15</f>
        <v>#DIV/0!</v>
      </c>
      <c r="U15" s="47" t="e">
        <f>SUM(INDEX(REG_RSD_DEMANDS!$G$49:$J$74,MATCH(U5,REG_RSD_DEMANDS!$B$49:$B$74,0),MATCH($A$15,REG_RSD_DEMANDS!$G$48:$J$48,0))/REG_RSD_DEMANDS!$J$76)*$J$15</f>
        <v>#DIV/0!</v>
      </c>
      <c r="V15" s="47" t="e">
        <f>SUM(INDEX(REG_RSD_DEMANDS!$G$49:$J$74,MATCH(V5,REG_RSD_DEMANDS!$B$49:$B$74,0),MATCH($A$15,REG_RSD_DEMANDS!$G$48:$J$48,0))/REG_RSD_DEMANDS!$J$76)*$J$15</f>
        <v>#DIV/0!</v>
      </c>
      <c r="W15" s="47" t="e">
        <f>SUM(INDEX(REG_RSD_DEMANDS!$G$49:$J$74,MATCH(W5,REG_RSD_DEMANDS!$B$49:$B$74,0),MATCH($A$15,REG_RSD_DEMANDS!$G$48:$J$48,0))/REG_RSD_DEMANDS!$J$76)*$J$15</f>
        <v>#DIV/0!</v>
      </c>
      <c r="X15" s="47" t="e">
        <f>SUM(INDEX(REG_RSD_DEMANDS!$G$49:$J$74,MATCH(X5,REG_RSD_DEMANDS!$B$49:$B$74,0),MATCH($A$15,REG_RSD_DEMANDS!$G$48:$J$48,0))/REG_RSD_DEMANDS!$J$76)*$J$15</f>
        <v>#DIV/0!</v>
      </c>
      <c r="Y15" s="47" t="e">
        <f>SUM(INDEX(REG_RSD_DEMANDS!$G$49:$J$74,MATCH(Y5,REG_RSD_DEMANDS!$B$49:$B$74,0),MATCH($A$15,REG_RSD_DEMANDS!$G$48:$J$48,0))/REG_RSD_DEMANDS!$J$76)*$J$15</f>
        <v>#DIV/0!</v>
      </c>
      <c r="Z15" s="47" t="e">
        <f>SUM(INDEX(REG_RSD_DEMANDS!$G$49:$J$74,MATCH(Z5,REG_RSD_DEMANDS!$B$49:$B$74,0),MATCH($A$15,REG_RSD_DEMANDS!$G$48:$J$48,0))/REG_RSD_DEMANDS!$J$76)*$J$15</f>
        <v>#DIV/0!</v>
      </c>
      <c r="AA15" s="47" t="e">
        <f>SUM(INDEX(REG_RSD_DEMANDS!$G$49:$J$74,MATCH(AA5,REG_RSD_DEMANDS!$B$49:$B$74,0),MATCH($A$15,REG_RSD_DEMANDS!$G$48:$J$48,0))/REG_RSD_DEMANDS!$J$76)*$J$15</f>
        <v>#DIV/0!</v>
      </c>
      <c r="AB15" s="47" t="e">
        <f>SUM(INDEX(REG_RSD_DEMANDS!$G$49:$J$74,MATCH(AB5,REG_RSD_DEMANDS!$B$49:$B$74,0),MATCH($A$15,REG_RSD_DEMANDS!$G$48:$J$48,0))/REG_RSD_DEMANDS!$J$76)*$J$15</f>
        <v>#DIV/0!</v>
      </c>
      <c r="AC15" s="47" t="e">
        <f>SUM(INDEX(REG_RSD_DEMANDS!$G$49:$J$74,MATCH(AC5,REG_RSD_DEMANDS!$B$49:$B$74,0),MATCH($A$15,REG_RSD_DEMANDS!$G$48:$J$48,0))/REG_RSD_DEMANDS!$J$76)*$J$15</f>
        <v>#DIV/0!</v>
      </c>
      <c r="AD15" s="47" t="e">
        <f>SUM(INDEX(REG_RSD_DEMANDS!$G$49:$J$74,MATCH(AD5,REG_RSD_DEMANDS!$B$49:$B$74,0),MATCH($A$15,REG_RSD_DEMANDS!$G$48:$J$48,0))/REG_RSD_DEMANDS!$J$76)*$J$15</f>
        <v>#DIV/0!</v>
      </c>
      <c r="AE15" s="47" t="e">
        <f>SUM(INDEX(REG_RSD_DEMANDS!$G$49:$J$74,MATCH(AE5,REG_RSD_DEMANDS!$B$49:$B$74,0),MATCH($A$15,REG_RSD_DEMANDS!$G$48:$J$48,0))/REG_RSD_DEMANDS!$J$76)*$J$15</f>
        <v>#DIV/0!</v>
      </c>
      <c r="AF15" s="47" t="e">
        <f>SUM(INDEX(REG_RSD_DEMANDS!$G$49:$J$74,MATCH(AF5,REG_RSD_DEMANDS!$B$49:$B$74,0),MATCH($A$15,REG_RSD_DEMANDS!$G$48:$J$48,0))/REG_RSD_DEMANDS!$J$76)*$J$15</f>
        <v>#DIV/0!</v>
      </c>
      <c r="AG15" s="47" t="e">
        <f>SUM(INDEX(REG_RSD_DEMANDS!$G$49:$J$74,MATCH(AG5,REG_RSD_DEMANDS!$B$49:$B$74,0),MATCH($A$15,REG_RSD_DEMANDS!$G$48:$J$48,0))/REG_RSD_DEMANDS!$J$76)*$J$15</f>
        <v>#DIV/0!</v>
      </c>
      <c r="AH15" s="47" t="e">
        <f>SUM(INDEX(REG_RSD_DEMANDS!$G$49:$J$74,MATCH(AH5,REG_RSD_DEMANDS!$B$49:$B$74,0),MATCH($A$15,REG_RSD_DEMANDS!$G$48:$J$48,0))/REG_RSD_DEMANDS!$J$76)*$J$15</f>
        <v>#DIV/0!</v>
      </c>
      <c r="AI15" s="47" t="e">
        <f>SUM(INDEX(REG_RSD_DEMANDS!$G$49:$J$74,MATCH(AI5,REG_RSD_DEMANDS!$B$49:$B$74,0),MATCH($A$15,REG_RSD_DEMANDS!$G$48:$J$48,0))/REG_RSD_DEMANDS!$J$76)*$J$15</f>
        <v>#DIV/0!</v>
      </c>
      <c r="AJ15" s="47" t="e">
        <f>SUM(INDEX(REG_RSD_DEMANDS!$G$49:$J$74,MATCH(AJ5,REG_RSD_DEMANDS!$B$49:$B$74,0),MATCH($A$15,REG_RSD_DEMANDS!$G$48:$J$48,0))/REG_RSD_DEMANDS!$J$76)*$J$15</f>
        <v>#DIV/0!</v>
      </c>
      <c r="AK15" s="47" t="e">
        <f>SUM(INDEX(REG_RSD_DEMANDS!$G$49:$J$74,MATCH(AK5,REG_RSD_DEMANDS!$B$49:$B$74,0),MATCH($A$15,REG_RSD_DEMANDS!$G$48:$J$48,0))/REG_RSD_DEMANDS!$J$76)*$J$15</f>
        <v>#DIV/0!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 t="e">
        <f>SUM(INDEX(REG_RSD_DEMANDS!$G$49:$J$74,MATCH(L5,REG_RSD_DEMANDS!$B$49:$B$74,0),MATCH($A$16,REG_RSD_DEMANDS!$G$48:$J$48,0))/REG_RSD_DEMANDS!$J$76)*$J$16</f>
        <v>#DIV/0!</v>
      </c>
      <c r="M16" s="47" t="e">
        <f>SUM(INDEX(REG_RSD_DEMANDS!$G$49:$J$74,MATCH(M5,REG_RSD_DEMANDS!$B$49:$B$74,0),MATCH($A$16,REG_RSD_DEMANDS!$G$48:$J$48,0))/REG_RSD_DEMANDS!$J$76)*$J$16</f>
        <v>#DIV/0!</v>
      </c>
      <c r="N16" s="47" t="e">
        <f>SUM(INDEX(REG_RSD_DEMANDS!$G$49:$J$74,MATCH(N5,REG_RSD_DEMANDS!$B$49:$B$74,0),MATCH($A$16,REG_RSD_DEMANDS!$G$48:$J$48,0))/REG_RSD_DEMANDS!$J$76)*$J$16</f>
        <v>#DIV/0!</v>
      </c>
      <c r="O16" s="47" t="e">
        <f>SUM(INDEX(REG_RSD_DEMANDS!$G$49:$J$74,MATCH(O5,REG_RSD_DEMANDS!$B$49:$B$74,0),MATCH($A$16,REG_RSD_DEMANDS!$G$48:$J$48,0))/REG_RSD_DEMANDS!$J$76)*$J$16</f>
        <v>#DIV/0!</v>
      </c>
      <c r="P16" s="47" t="e">
        <f>SUM(INDEX(REG_RSD_DEMANDS!$G$49:$J$74,MATCH(P5,REG_RSD_DEMANDS!$B$49:$B$74,0),MATCH($A$16,REG_RSD_DEMANDS!$G$48:$J$48,0))/REG_RSD_DEMANDS!$J$76)*$J$16</f>
        <v>#DIV/0!</v>
      </c>
      <c r="Q16" s="47" t="e">
        <f>SUM(INDEX(REG_RSD_DEMANDS!$G$49:$J$74,MATCH(Q5,REG_RSD_DEMANDS!$B$49:$B$74,0),MATCH($A$16,REG_RSD_DEMANDS!$G$48:$J$48,0))/REG_RSD_DEMANDS!$J$76)*$J$16</f>
        <v>#DIV/0!</v>
      </c>
      <c r="R16" s="47" t="e">
        <f>SUM(INDEX(REG_RSD_DEMANDS!$G$49:$J$74,MATCH(R5,REG_RSD_DEMANDS!$B$49:$B$74,0),MATCH($A$16,REG_RSD_DEMANDS!$G$48:$J$48,0))/REG_RSD_DEMANDS!$J$76)*$J$16</f>
        <v>#DIV/0!</v>
      </c>
      <c r="S16" s="47" t="e">
        <f>SUM(INDEX(REG_RSD_DEMANDS!$G$49:$J$74,MATCH(S5,REG_RSD_DEMANDS!$B$49:$B$74,0),MATCH($A$16,REG_RSD_DEMANDS!$G$48:$J$48,0))/REG_RSD_DEMANDS!$J$76)*$J$16</f>
        <v>#DIV/0!</v>
      </c>
      <c r="T16" s="47" t="e">
        <f>SUM(INDEX(REG_RSD_DEMANDS!$G$49:$J$74,MATCH(T5,REG_RSD_DEMANDS!$B$49:$B$74,0),MATCH($A$16,REG_RSD_DEMANDS!$G$48:$J$48,0))/REG_RSD_DEMANDS!$J$76)*$J$16</f>
        <v>#DIV/0!</v>
      </c>
      <c r="U16" s="47" t="e">
        <f>SUM(INDEX(REG_RSD_DEMANDS!$G$49:$J$74,MATCH(U5,REG_RSD_DEMANDS!$B$49:$B$74,0),MATCH($A$16,REG_RSD_DEMANDS!$G$48:$J$48,0))/REG_RSD_DEMANDS!$J$76)*$J$16</f>
        <v>#DIV/0!</v>
      </c>
      <c r="V16" s="47" t="e">
        <f>SUM(INDEX(REG_RSD_DEMANDS!$G$49:$J$74,MATCH(V5,REG_RSD_DEMANDS!$B$49:$B$74,0),MATCH($A$16,REG_RSD_DEMANDS!$G$48:$J$48,0))/REG_RSD_DEMANDS!$J$76)*$J$16</f>
        <v>#DIV/0!</v>
      </c>
      <c r="W16" s="47" t="e">
        <f>SUM(INDEX(REG_RSD_DEMANDS!$G$49:$J$74,MATCH(W5,REG_RSD_DEMANDS!$B$49:$B$74,0),MATCH($A$16,REG_RSD_DEMANDS!$G$48:$J$48,0))/REG_RSD_DEMANDS!$J$76)*$J$16</f>
        <v>#DIV/0!</v>
      </c>
      <c r="X16" s="47" t="e">
        <f>SUM(INDEX(REG_RSD_DEMANDS!$G$49:$J$74,MATCH(X5,REG_RSD_DEMANDS!$B$49:$B$74,0),MATCH($A$16,REG_RSD_DEMANDS!$G$48:$J$48,0))/REG_RSD_DEMANDS!$J$76)*$J$16</f>
        <v>#DIV/0!</v>
      </c>
      <c r="Y16" s="47" t="e">
        <f>SUM(INDEX(REG_RSD_DEMANDS!$G$49:$J$74,MATCH(Y5,REG_RSD_DEMANDS!$B$49:$B$74,0),MATCH($A$16,REG_RSD_DEMANDS!$G$48:$J$48,0))/REG_RSD_DEMANDS!$J$76)*$J$16</f>
        <v>#DIV/0!</v>
      </c>
      <c r="Z16" s="47" t="e">
        <f>SUM(INDEX(REG_RSD_DEMANDS!$G$49:$J$74,MATCH(Z5,REG_RSD_DEMANDS!$B$49:$B$74,0),MATCH($A$16,REG_RSD_DEMANDS!$G$48:$J$48,0))/REG_RSD_DEMANDS!$J$76)*$J$16</f>
        <v>#DIV/0!</v>
      </c>
      <c r="AA16" s="47" t="e">
        <f>SUM(INDEX(REG_RSD_DEMANDS!$G$49:$J$74,MATCH(AA5,REG_RSD_DEMANDS!$B$49:$B$74,0),MATCH($A$16,REG_RSD_DEMANDS!$G$48:$J$48,0))/REG_RSD_DEMANDS!$J$76)*$J$16</f>
        <v>#DIV/0!</v>
      </c>
      <c r="AB16" s="47" t="e">
        <f>SUM(INDEX(REG_RSD_DEMANDS!$G$49:$J$74,MATCH(AB5,REG_RSD_DEMANDS!$B$49:$B$74,0),MATCH($A$16,REG_RSD_DEMANDS!$G$48:$J$48,0))/REG_RSD_DEMANDS!$J$76)*$J$16</f>
        <v>#DIV/0!</v>
      </c>
      <c r="AC16" s="47" t="e">
        <f>SUM(INDEX(REG_RSD_DEMANDS!$G$49:$J$74,MATCH(AC5,REG_RSD_DEMANDS!$B$49:$B$74,0),MATCH($A$16,REG_RSD_DEMANDS!$G$48:$J$48,0))/REG_RSD_DEMANDS!$J$76)*$J$16</f>
        <v>#DIV/0!</v>
      </c>
      <c r="AD16" s="47" t="e">
        <f>SUM(INDEX(REG_RSD_DEMANDS!$G$49:$J$74,MATCH(AD5,REG_RSD_DEMANDS!$B$49:$B$74,0),MATCH($A$16,REG_RSD_DEMANDS!$G$48:$J$48,0))/REG_RSD_DEMANDS!$J$76)*$J$16</f>
        <v>#DIV/0!</v>
      </c>
      <c r="AE16" s="47" t="e">
        <f>SUM(INDEX(REG_RSD_DEMANDS!$G$49:$J$74,MATCH(AE5,REG_RSD_DEMANDS!$B$49:$B$74,0),MATCH($A$16,REG_RSD_DEMANDS!$G$48:$J$48,0))/REG_RSD_DEMANDS!$J$76)*$J$16</f>
        <v>#DIV/0!</v>
      </c>
      <c r="AF16" s="47" t="e">
        <f>SUM(INDEX(REG_RSD_DEMANDS!$G$49:$J$74,MATCH(AF5,REG_RSD_DEMANDS!$B$49:$B$74,0),MATCH($A$16,REG_RSD_DEMANDS!$G$48:$J$48,0))/REG_RSD_DEMANDS!$J$76)*$J$16</f>
        <v>#DIV/0!</v>
      </c>
      <c r="AG16" s="47" t="e">
        <f>SUM(INDEX(REG_RSD_DEMANDS!$G$49:$J$74,MATCH(AG5,REG_RSD_DEMANDS!$B$49:$B$74,0),MATCH($A$16,REG_RSD_DEMANDS!$G$48:$J$48,0))/REG_RSD_DEMANDS!$J$76)*$J$16</f>
        <v>#DIV/0!</v>
      </c>
      <c r="AH16" s="47" t="e">
        <f>SUM(INDEX(REG_RSD_DEMANDS!$G$49:$J$74,MATCH(AH5,REG_RSD_DEMANDS!$B$49:$B$74,0),MATCH($A$16,REG_RSD_DEMANDS!$G$48:$J$48,0))/REG_RSD_DEMANDS!$J$76)*$J$16</f>
        <v>#DIV/0!</v>
      </c>
      <c r="AI16" s="47" t="e">
        <f>SUM(INDEX(REG_RSD_DEMANDS!$G$49:$J$74,MATCH(AI5,REG_RSD_DEMANDS!$B$49:$B$74,0),MATCH($A$16,REG_RSD_DEMANDS!$G$48:$J$48,0))/REG_RSD_DEMANDS!$J$76)*$J$16</f>
        <v>#DIV/0!</v>
      </c>
      <c r="AJ16" s="47" t="e">
        <f>SUM(INDEX(REG_RSD_DEMANDS!$G$49:$J$74,MATCH(AJ5,REG_RSD_DEMANDS!$B$49:$B$74,0),MATCH($A$16,REG_RSD_DEMANDS!$G$48:$J$48,0))/REG_RSD_DEMANDS!$J$76)*$J$16</f>
        <v>#DIV/0!</v>
      </c>
      <c r="AK16" s="47" t="e">
        <f>SUM(INDEX(REG_RSD_DEMANDS!$G$49:$J$74,MATCH(AK5,REG_RSD_DEMANDS!$B$49:$B$74,0),MATCH($A$16,REG_RSD_DEMANDS!$G$48:$J$48,0))/REG_RSD_DEMANDS!$J$76)*$J$16</f>
        <v>#DIV/0!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 t="e">
        <f>SUM(INDEX(REG_RSD_DEMANDS!$G$49:$J$74,MATCH(L5,REG_RSD_DEMANDS!$B$49:$B$74,0),MATCH($A$17,REG_RSD_DEMANDS!$G$48:$J$48,0))/REG_RSD_DEMANDS!$J$76)*$J$17</f>
        <v>#DIV/0!</v>
      </c>
      <c r="M17" s="47" t="e">
        <f>SUM(INDEX(REG_RSD_DEMANDS!$G$49:$J$74,MATCH(M5,REG_RSD_DEMANDS!$B$49:$B$74,0),MATCH($A$17,REG_RSD_DEMANDS!$G$48:$J$48,0))/REG_RSD_DEMANDS!$J$76)*$J$17</f>
        <v>#DIV/0!</v>
      </c>
      <c r="N17" s="47" t="e">
        <f>SUM(INDEX(REG_RSD_DEMANDS!$G$49:$J$74,MATCH(N5,REG_RSD_DEMANDS!$B$49:$B$74,0),MATCH($A$17,REG_RSD_DEMANDS!$G$48:$J$48,0))/REG_RSD_DEMANDS!$J$76)*$J$17</f>
        <v>#DIV/0!</v>
      </c>
      <c r="O17" s="47" t="e">
        <f>SUM(INDEX(REG_RSD_DEMANDS!$G$49:$J$74,MATCH(O5,REG_RSD_DEMANDS!$B$49:$B$74,0),MATCH($A$17,REG_RSD_DEMANDS!$G$48:$J$48,0))/REG_RSD_DEMANDS!$J$76)*$J$17</f>
        <v>#DIV/0!</v>
      </c>
      <c r="P17" s="47" t="e">
        <f>SUM(INDEX(REG_RSD_DEMANDS!$G$49:$J$74,MATCH(P5,REG_RSD_DEMANDS!$B$49:$B$74,0),MATCH($A$17,REG_RSD_DEMANDS!$G$48:$J$48,0))/REG_RSD_DEMANDS!$J$76)*$J$17</f>
        <v>#DIV/0!</v>
      </c>
      <c r="Q17" s="47" t="e">
        <f>SUM(INDEX(REG_RSD_DEMANDS!$G$49:$J$74,MATCH(Q5,REG_RSD_DEMANDS!$B$49:$B$74,0),MATCH($A$17,REG_RSD_DEMANDS!$G$48:$J$48,0))/REG_RSD_DEMANDS!$J$76)*$J$17</f>
        <v>#DIV/0!</v>
      </c>
      <c r="R17" s="47" t="e">
        <f>SUM(INDEX(REG_RSD_DEMANDS!$G$49:$J$74,MATCH(R5,REG_RSD_DEMANDS!$B$49:$B$74,0),MATCH($A$17,REG_RSD_DEMANDS!$G$48:$J$48,0))/REG_RSD_DEMANDS!$J$76)*$J$17</f>
        <v>#DIV/0!</v>
      </c>
      <c r="S17" s="47" t="e">
        <f>SUM(INDEX(REG_RSD_DEMANDS!$G$49:$J$74,MATCH(S5,REG_RSD_DEMANDS!$B$49:$B$74,0),MATCH($A$17,REG_RSD_DEMANDS!$G$48:$J$48,0))/REG_RSD_DEMANDS!$J$76)*$J$17</f>
        <v>#DIV/0!</v>
      </c>
      <c r="T17" s="47" t="e">
        <f>SUM(INDEX(REG_RSD_DEMANDS!$G$49:$J$74,MATCH(T5,REG_RSD_DEMANDS!$B$49:$B$74,0),MATCH($A$17,REG_RSD_DEMANDS!$G$48:$J$48,0))/REG_RSD_DEMANDS!$J$76)*$J$17</f>
        <v>#DIV/0!</v>
      </c>
      <c r="U17" s="47" t="e">
        <f>SUM(INDEX(REG_RSD_DEMANDS!$G$49:$J$74,MATCH(U5,REG_RSD_DEMANDS!$B$49:$B$74,0),MATCH($A$17,REG_RSD_DEMANDS!$G$48:$J$48,0))/REG_RSD_DEMANDS!$J$76)*$J$17</f>
        <v>#DIV/0!</v>
      </c>
      <c r="V17" s="47" t="e">
        <f>SUM(INDEX(REG_RSD_DEMANDS!$G$49:$J$74,MATCH(V5,REG_RSD_DEMANDS!$B$49:$B$74,0),MATCH($A$17,REG_RSD_DEMANDS!$G$48:$J$48,0))/REG_RSD_DEMANDS!$J$76)*$J$17</f>
        <v>#DIV/0!</v>
      </c>
      <c r="W17" s="47" t="e">
        <f>SUM(INDEX(REG_RSD_DEMANDS!$G$49:$J$74,MATCH(W5,REG_RSD_DEMANDS!$B$49:$B$74,0),MATCH($A$17,REG_RSD_DEMANDS!$G$48:$J$48,0))/REG_RSD_DEMANDS!$J$76)*$J$17</f>
        <v>#DIV/0!</v>
      </c>
      <c r="X17" s="47" t="e">
        <f>SUM(INDEX(REG_RSD_DEMANDS!$G$49:$J$74,MATCH(X5,REG_RSD_DEMANDS!$B$49:$B$74,0),MATCH($A$17,REG_RSD_DEMANDS!$G$48:$J$48,0))/REG_RSD_DEMANDS!$J$76)*$J$17</f>
        <v>#DIV/0!</v>
      </c>
      <c r="Y17" s="47" t="e">
        <f>SUM(INDEX(REG_RSD_DEMANDS!$G$49:$J$74,MATCH(Y5,REG_RSD_DEMANDS!$B$49:$B$74,0),MATCH($A$17,REG_RSD_DEMANDS!$G$48:$J$48,0))/REG_RSD_DEMANDS!$J$76)*$J$17</f>
        <v>#DIV/0!</v>
      </c>
      <c r="Z17" s="47" t="e">
        <f>SUM(INDEX(REG_RSD_DEMANDS!$G$49:$J$74,MATCH(Z5,REG_RSD_DEMANDS!$B$49:$B$74,0),MATCH($A$17,REG_RSD_DEMANDS!$G$48:$J$48,0))/REG_RSD_DEMANDS!$J$76)*$J$17</f>
        <v>#DIV/0!</v>
      </c>
      <c r="AA17" s="47" t="e">
        <f>SUM(INDEX(REG_RSD_DEMANDS!$G$49:$J$74,MATCH(AA5,REG_RSD_DEMANDS!$B$49:$B$74,0),MATCH($A$17,REG_RSD_DEMANDS!$G$48:$J$48,0))/REG_RSD_DEMANDS!$J$76)*$J$17</f>
        <v>#DIV/0!</v>
      </c>
      <c r="AB17" s="47" t="e">
        <f>SUM(INDEX(REG_RSD_DEMANDS!$G$49:$J$74,MATCH(AB5,REG_RSD_DEMANDS!$B$49:$B$74,0),MATCH($A$17,REG_RSD_DEMANDS!$G$48:$J$48,0))/REG_RSD_DEMANDS!$J$76)*$J$17</f>
        <v>#DIV/0!</v>
      </c>
      <c r="AC17" s="47" t="e">
        <f>SUM(INDEX(REG_RSD_DEMANDS!$G$49:$J$74,MATCH(AC5,REG_RSD_DEMANDS!$B$49:$B$74,0),MATCH($A$17,REG_RSD_DEMANDS!$G$48:$J$48,0))/REG_RSD_DEMANDS!$J$76)*$J$17</f>
        <v>#DIV/0!</v>
      </c>
      <c r="AD17" s="47" t="e">
        <f>SUM(INDEX(REG_RSD_DEMANDS!$G$49:$J$74,MATCH(AD5,REG_RSD_DEMANDS!$B$49:$B$74,0),MATCH($A$17,REG_RSD_DEMANDS!$G$48:$J$48,0))/REG_RSD_DEMANDS!$J$76)*$J$17</f>
        <v>#DIV/0!</v>
      </c>
      <c r="AE17" s="47" t="e">
        <f>SUM(INDEX(REG_RSD_DEMANDS!$G$49:$J$74,MATCH(AE5,REG_RSD_DEMANDS!$B$49:$B$74,0),MATCH($A$17,REG_RSD_DEMANDS!$G$48:$J$48,0))/REG_RSD_DEMANDS!$J$76)*$J$17</f>
        <v>#DIV/0!</v>
      </c>
      <c r="AF17" s="47" t="e">
        <f>SUM(INDEX(REG_RSD_DEMANDS!$G$49:$J$74,MATCH(AF5,REG_RSD_DEMANDS!$B$49:$B$74,0),MATCH($A$17,REG_RSD_DEMANDS!$G$48:$J$48,0))/REG_RSD_DEMANDS!$J$76)*$J$17</f>
        <v>#DIV/0!</v>
      </c>
      <c r="AG17" s="47" t="e">
        <f>SUM(INDEX(REG_RSD_DEMANDS!$G$49:$J$74,MATCH(AG5,REG_RSD_DEMANDS!$B$49:$B$74,0),MATCH($A$17,REG_RSD_DEMANDS!$G$48:$J$48,0))/REG_RSD_DEMANDS!$J$76)*$J$17</f>
        <v>#DIV/0!</v>
      </c>
      <c r="AH17" s="47" t="e">
        <f>SUM(INDEX(REG_RSD_DEMANDS!$G$49:$J$74,MATCH(AH5,REG_RSD_DEMANDS!$B$49:$B$74,0),MATCH($A$17,REG_RSD_DEMANDS!$G$48:$J$48,0))/REG_RSD_DEMANDS!$J$76)*$J$17</f>
        <v>#DIV/0!</v>
      </c>
      <c r="AI17" s="47" t="e">
        <f>SUM(INDEX(REG_RSD_DEMANDS!$G$49:$J$74,MATCH(AI5,REG_RSD_DEMANDS!$B$49:$B$74,0),MATCH($A$17,REG_RSD_DEMANDS!$G$48:$J$48,0))/REG_RSD_DEMANDS!$J$76)*$J$17</f>
        <v>#DIV/0!</v>
      </c>
      <c r="AJ17" s="47" t="e">
        <f>SUM(INDEX(REG_RSD_DEMANDS!$G$49:$J$74,MATCH(AJ5,REG_RSD_DEMANDS!$B$49:$B$74,0),MATCH($A$17,REG_RSD_DEMANDS!$G$48:$J$48,0))/REG_RSD_DEMANDS!$J$76)*$J$17</f>
        <v>#DIV/0!</v>
      </c>
      <c r="AK17" s="47" t="e">
        <f>SUM(INDEX(REG_RSD_DEMANDS!$G$49:$J$74,MATCH(AK5,REG_RSD_DEMANDS!$B$49:$B$74,0),MATCH($A$17,REG_RSD_DEMANDS!$G$48:$J$48,0))/REG_RSD_DEMANDS!$J$76)*$J$17</f>
        <v>#DIV/0!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 t="e">
        <f>SUM(INDEX(REG_RSD_DEMANDS!$G$49:$J$74,MATCH(L5,REG_RSD_DEMANDS!$B$49:$B$74,0),MATCH($A$18,REG_RSD_DEMANDS!$G$48:$J$48,0))/REG_RSD_DEMANDS!$J$76)*$J$18</f>
        <v>#DIV/0!</v>
      </c>
      <c r="M18" s="47" t="e">
        <f>SUM(INDEX(REG_RSD_DEMANDS!$G$49:$J$74,MATCH(M5,REG_RSD_DEMANDS!$B$49:$B$74,0),MATCH($A$18,REG_RSD_DEMANDS!$G$48:$J$48,0))/REG_RSD_DEMANDS!$J$76)*$J$18</f>
        <v>#DIV/0!</v>
      </c>
      <c r="N18" s="47" t="e">
        <f>SUM(INDEX(REG_RSD_DEMANDS!$G$49:$J$74,MATCH(N5,REG_RSD_DEMANDS!$B$49:$B$74,0),MATCH($A$18,REG_RSD_DEMANDS!$G$48:$J$48,0))/REG_RSD_DEMANDS!$J$76)*$J$18</f>
        <v>#DIV/0!</v>
      </c>
      <c r="O18" s="47" t="e">
        <f>SUM(INDEX(REG_RSD_DEMANDS!$G$49:$J$74,MATCH(O5,REG_RSD_DEMANDS!$B$49:$B$74,0),MATCH($A$18,REG_RSD_DEMANDS!$G$48:$J$48,0))/REG_RSD_DEMANDS!$J$76)*$J$18</f>
        <v>#DIV/0!</v>
      </c>
      <c r="P18" s="47" t="e">
        <f>SUM(INDEX(REG_RSD_DEMANDS!$G$49:$J$74,MATCH(P5,REG_RSD_DEMANDS!$B$49:$B$74,0),MATCH($A$18,REG_RSD_DEMANDS!$G$48:$J$48,0))/REG_RSD_DEMANDS!$J$76)*$J$18</f>
        <v>#DIV/0!</v>
      </c>
      <c r="Q18" s="47" t="e">
        <f>SUM(INDEX(REG_RSD_DEMANDS!$G$49:$J$74,MATCH(Q5,REG_RSD_DEMANDS!$B$49:$B$74,0),MATCH($A$18,REG_RSD_DEMANDS!$G$48:$J$48,0))/REG_RSD_DEMANDS!$J$76)*$J$18</f>
        <v>#DIV/0!</v>
      </c>
      <c r="R18" s="47" t="e">
        <f>SUM(INDEX(REG_RSD_DEMANDS!$G$49:$J$74,MATCH(R5,REG_RSD_DEMANDS!$B$49:$B$74,0),MATCH($A$18,REG_RSD_DEMANDS!$G$48:$J$48,0))/REG_RSD_DEMANDS!$J$76)*$J$18</f>
        <v>#DIV/0!</v>
      </c>
      <c r="S18" s="47" t="e">
        <f>SUM(INDEX(REG_RSD_DEMANDS!$G$49:$J$74,MATCH(S5,REG_RSD_DEMANDS!$B$49:$B$74,0),MATCH($A$18,REG_RSD_DEMANDS!$G$48:$J$48,0))/REG_RSD_DEMANDS!$J$76)*$J$18</f>
        <v>#DIV/0!</v>
      </c>
      <c r="T18" s="47" t="e">
        <f>SUM(INDEX(REG_RSD_DEMANDS!$G$49:$J$74,MATCH(T5,REG_RSD_DEMANDS!$B$49:$B$74,0),MATCH($A$18,REG_RSD_DEMANDS!$G$48:$J$48,0))/REG_RSD_DEMANDS!$J$76)*$J$18</f>
        <v>#DIV/0!</v>
      </c>
      <c r="U18" s="47" t="e">
        <f>SUM(INDEX(REG_RSD_DEMANDS!$G$49:$J$74,MATCH(U5,REG_RSD_DEMANDS!$B$49:$B$74,0),MATCH($A$18,REG_RSD_DEMANDS!$G$48:$J$48,0))/REG_RSD_DEMANDS!$J$76)*$J$18</f>
        <v>#DIV/0!</v>
      </c>
      <c r="V18" s="47" t="e">
        <f>SUM(INDEX(REG_RSD_DEMANDS!$G$49:$J$74,MATCH(V5,REG_RSD_DEMANDS!$B$49:$B$74,0),MATCH($A$18,REG_RSD_DEMANDS!$G$48:$J$48,0))/REG_RSD_DEMANDS!$J$76)*$J$18</f>
        <v>#DIV/0!</v>
      </c>
      <c r="W18" s="47" t="e">
        <f>SUM(INDEX(REG_RSD_DEMANDS!$G$49:$J$74,MATCH(W5,REG_RSD_DEMANDS!$B$49:$B$74,0),MATCH($A$18,REG_RSD_DEMANDS!$G$48:$J$48,0))/REG_RSD_DEMANDS!$J$76)*$J$18</f>
        <v>#DIV/0!</v>
      </c>
      <c r="X18" s="47" t="e">
        <f>SUM(INDEX(REG_RSD_DEMANDS!$G$49:$J$74,MATCH(X5,REG_RSD_DEMANDS!$B$49:$B$74,0),MATCH($A$18,REG_RSD_DEMANDS!$G$48:$J$48,0))/REG_RSD_DEMANDS!$J$76)*$J$18</f>
        <v>#DIV/0!</v>
      </c>
      <c r="Y18" s="47" t="e">
        <f>SUM(INDEX(REG_RSD_DEMANDS!$G$49:$J$74,MATCH(Y5,REG_RSD_DEMANDS!$B$49:$B$74,0),MATCH($A$18,REG_RSD_DEMANDS!$G$48:$J$48,0))/REG_RSD_DEMANDS!$J$76)*$J$18</f>
        <v>#DIV/0!</v>
      </c>
      <c r="Z18" s="47" t="e">
        <f>SUM(INDEX(REG_RSD_DEMANDS!$G$49:$J$74,MATCH(Z5,REG_RSD_DEMANDS!$B$49:$B$74,0),MATCH($A$18,REG_RSD_DEMANDS!$G$48:$J$48,0))/REG_RSD_DEMANDS!$J$76)*$J$18</f>
        <v>#DIV/0!</v>
      </c>
      <c r="AA18" s="47" t="e">
        <f>SUM(INDEX(REG_RSD_DEMANDS!$G$49:$J$74,MATCH(AA5,REG_RSD_DEMANDS!$B$49:$B$74,0),MATCH($A$18,REG_RSD_DEMANDS!$G$48:$J$48,0))/REG_RSD_DEMANDS!$J$76)*$J$18</f>
        <v>#DIV/0!</v>
      </c>
      <c r="AB18" s="47" t="e">
        <f>SUM(INDEX(REG_RSD_DEMANDS!$G$49:$J$74,MATCH(AB5,REG_RSD_DEMANDS!$B$49:$B$74,0),MATCH($A$18,REG_RSD_DEMANDS!$G$48:$J$48,0))/REG_RSD_DEMANDS!$J$76)*$J$18</f>
        <v>#DIV/0!</v>
      </c>
      <c r="AC18" s="47" t="e">
        <f>SUM(INDEX(REG_RSD_DEMANDS!$G$49:$J$74,MATCH(AC5,REG_RSD_DEMANDS!$B$49:$B$74,0),MATCH($A$18,REG_RSD_DEMANDS!$G$48:$J$48,0))/REG_RSD_DEMANDS!$J$76)*$J$18</f>
        <v>#DIV/0!</v>
      </c>
      <c r="AD18" s="47" t="e">
        <f>SUM(INDEX(REG_RSD_DEMANDS!$G$49:$J$74,MATCH(AD5,REG_RSD_DEMANDS!$B$49:$B$74,0),MATCH($A$18,REG_RSD_DEMANDS!$G$48:$J$48,0))/REG_RSD_DEMANDS!$J$76)*$J$18</f>
        <v>#DIV/0!</v>
      </c>
      <c r="AE18" s="47" t="e">
        <f>SUM(INDEX(REG_RSD_DEMANDS!$G$49:$J$74,MATCH(AE5,REG_RSD_DEMANDS!$B$49:$B$74,0),MATCH($A$18,REG_RSD_DEMANDS!$G$48:$J$48,0))/REG_RSD_DEMANDS!$J$76)*$J$18</f>
        <v>#DIV/0!</v>
      </c>
      <c r="AF18" s="47" t="e">
        <f>SUM(INDEX(REG_RSD_DEMANDS!$G$49:$J$74,MATCH(AF5,REG_RSD_DEMANDS!$B$49:$B$74,0),MATCH($A$18,REG_RSD_DEMANDS!$G$48:$J$48,0))/REG_RSD_DEMANDS!$J$76)*$J$18</f>
        <v>#DIV/0!</v>
      </c>
      <c r="AG18" s="47" t="e">
        <f>SUM(INDEX(REG_RSD_DEMANDS!$G$49:$J$74,MATCH(AG5,REG_RSD_DEMANDS!$B$49:$B$74,0),MATCH($A$18,REG_RSD_DEMANDS!$G$48:$J$48,0))/REG_RSD_DEMANDS!$J$76)*$J$18</f>
        <v>#DIV/0!</v>
      </c>
      <c r="AH18" s="47" t="e">
        <f>SUM(INDEX(REG_RSD_DEMANDS!$G$49:$J$74,MATCH(AH5,REG_RSD_DEMANDS!$B$49:$B$74,0),MATCH($A$18,REG_RSD_DEMANDS!$G$48:$J$48,0))/REG_RSD_DEMANDS!$J$76)*$J$18</f>
        <v>#DIV/0!</v>
      </c>
      <c r="AI18" s="47" t="e">
        <f>SUM(INDEX(REG_RSD_DEMANDS!$G$49:$J$74,MATCH(AI5,REG_RSD_DEMANDS!$B$49:$B$74,0),MATCH($A$18,REG_RSD_DEMANDS!$G$48:$J$48,0))/REG_RSD_DEMANDS!$J$76)*$J$18</f>
        <v>#DIV/0!</v>
      </c>
      <c r="AJ18" s="47" t="e">
        <f>SUM(INDEX(REG_RSD_DEMANDS!$G$49:$J$74,MATCH(AJ5,REG_RSD_DEMANDS!$B$49:$B$74,0),MATCH($A$18,REG_RSD_DEMANDS!$G$48:$J$48,0))/REG_RSD_DEMANDS!$J$76)*$J$18</f>
        <v>#DIV/0!</v>
      </c>
      <c r="AK18" s="47" t="e">
        <f>SUM(INDEX(REG_RSD_DEMANDS!$G$49:$J$74,MATCH(AK5,REG_RSD_DEMANDS!$B$49:$B$74,0),MATCH($A$18,REG_RSD_DEMANDS!$G$48:$J$48,0))/REG_RSD_DEMANDS!$J$76)*$J$18</f>
        <v>#DIV/0!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 t="e">
        <f>SUM(INDEX(REG_RSD_DEMANDS!$G$49:$J$74,MATCH(L5,REG_RSD_DEMANDS!$B$49:$B$74,0),MATCH($A$19,REG_RSD_DEMANDS!$G$48:$J$48,0))/REG_RSD_DEMANDS!$J$76)*$J$19</f>
        <v>#DIV/0!</v>
      </c>
      <c r="M19" s="47" t="e">
        <f>SUM(INDEX(REG_RSD_DEMANDS!$G$49:$J$74,MATCH(M5,REG_RSD_DEMANDS!$B$49:$B$74,0),MATCH($A$19,REG_RSD_DEMANDS!$G$48:$J$48,0))/REG_RSD_DEMANDS!$J$76)*$J$19</f>
        <v>#DIV/0!</v>
      </c>
      <c r="N19" s="47" t="e">
        <f>SUM(INDEX(REG_RSD_DEMANDS!$G$49:$J$74,MATCH(N5,REG_RSD_DEMANDS!$B$49:$B$74,0),MATCH($A$19,REG_RSD_DEMANDS!$G$48:$J$48,0))/REG_RSD_DEMANDS!$J$76)*$J$19</f>
        <v>#DIV/0!</v>
      </c>
      <c r="O19" s="47" t="e">
        <f>SUM(INDEX(REG_RSD_DEMANDS!$G$49:$J$74,MATCH(O5,REG_RSD_DEMANDS!$B$49:$B$74,0),MATCH($A$19,REG_RSD_DEMANDS!$G$48:$J$48,0))/REG_RSD_DEMANDS!$J$76)*$J$19</f>
        <v>#DIV/0!</v>
      </c>
      <c r="P19" s="47" t="e">
        <f>SUM(INDEX(REG_RSD_DEMANDS!$G$49:$J$74,MATCH(P5,REG_RSD_DEMANDS!$B$49:$B$74,0),MATCH($A$19,REG_RSD_DEMANDS!$G$48:$J$48,0))/REG_RSD_DEMANDS!$J$76)*$J$19</f>
        <v>#DIV/0!</v>
      </c>
      <c r="Q19" s="47" t="e">
        <f>SUM(INDEX(REG_RSD_DEMANDS!$G$49:$J$74,MATCH(Q5,REG_RSD_DEMANDS!$B$49:$B$74,0),MATCH($A$19,REG_RSD_DEMANDS!$G$48:$J$48,0))/REG_RSD_DEMANDS!$J$76)*$J$19</f>
        <v>#DIV/0!</v>
      </c>
      <c r="R19" s="47" t="e">
        <f>SUM(INDEX(REG_RSD_DEMANDS!$G$49:$J$74,MATCH(R5,REG_RSD_DEMANDS!$B$49:$B$74,0),MATCH($A$19,REG_RSD_DEMANDS!$G$48:$J$48,0))/REG_RSD_DEMANDS!$J$76)*$J$19</f>
        <v>#DIV/0!</v>
      </c>
      <c r="S19" s="47" t="e">
        <f>SUM(INDEX(REG_RSD_DEMANDS!$G$49:$J$74,MATCH(S5,REG_RSD_DEMANDS!$B$49:$B$74,0),MATCH($A$19,REG_RSD_DEMANDS!$G$48:$J$48,0))/REG_RSD_DEMANDS!$J$76)*$J$19</f>
        <v>#DIV/0!</v>
      </c>
      <c r="T19" s="47" t="e">
        <f>SUM(INDEX(REG_RSD_DEMANDS!$G$49:$J$74,MATCH(T5,REG_RSD_DEMANDS!$B$49:$B$74,0),MATCH($A$19,REG_RSD_DEMANDS!$G$48:$J$48,0))/REG_RSD_DEMANDS!$J$76)*$J$19</f>
        <v>#DIV/0!</v>
      </c>
      <c r="U19" s="47" t="e">
        <f>SUM(INDEX(REG_RSD_DEMANDS!$G$49:$J$74,MATCH(U5,REG_RSD_DEMANDS!$B$49:$B$74,0),MATCH($A$19,REG_RSD_DEMANDS!$G$48:$J$48,0))/REG_RSD_DEMANDS!$J$76)*$J$19</f>
        <v>#DIV/0!</v>
      </c>
      <c r="V19" s="47" t="e">
        <f>SUM(INDEX(REG_RSD_DEMANDS!$G$49:$J$74,MATCH(V5,REG_RSD_DEMANDS!$B$49:$B$74,0),MATCH($A$19,REG_RSD_DEMANDS!$G$48:$J$48,0))/REG_RSD_DEMANDS!$J$76)*$J$19</f>
        <v>#DIV/0!</v>
      </c>
      <c r="W19" s="47" t="e">
        <f>SUM(INDEX(REG_RSD_DEMANDS!$G$49:$J$74,MATCH(W5,REG_RSD_DEMANDS!$B$49:$B$74,0),MATCH($A$19,REG_RSD_DEMANDS!$G$48:$J$48,0))/REG_RSD_DEMANDS!$J$76)*$J$19</f>
        <v>#DIV/0!</v>
      </c>
      <c r="X19" s="47" t="e">
        <f>SUM(INDEX(REG_RSD_DEMANDS!$G$49:$J$74,MATCH(X5,REG_RSD_DEMANDS!$B$49:$B$74,0),MATCH($A$19,REG_RSD_DEMANDS!$G$48:$J$48,0))/REG_RSD_DEMANDS!$J$76)*$J$19</f>
        <v>#DIV/0!</v>
      </c>
      <c r="Y19" s="47" t="e">
        <f>SUM(INDEX(REG_RSD_DEMANDS!$G$49:$J$74,MATCH(Y5,REG_RSD_DEMANDS!$B$49:$B$74,0),MATCH($A$19,REG_RSD_DEMANDS!$G$48:$J$48,0))/REG_RSD_DEMANDS!$J$76)*$J$19</f>
        <v>#DIV/0!</v>
      </c>
      <c r="Z19" s="47" t="e">
        <f>SUM(INDEX(REG_RSD_DEMANDS!$G$49:$J$74,MATCH(Z5,REG_RSD_DEMANDS!$B$49:$B$74,0),MATCH($A$19,REG_RSD_DEMANDS!$G$48:$J$48,0))/REG_RSD_DEMANDS!$J$76)*$J$19</f>
        <v>#DIV/0!</v>
      </c>
      <c r="AA19" s="47" t="e">
        <f>SUM(INDEX(REG_RSD_DEMANDS!$G$49:$J$74,MATCH(AA5,REG_RSD_DEMANDS!$B$49:$B$74,0),MATCH($A$19,REG_RSD_DEMANDS!$G$48:$J$48,0))/REG_RSD_DEMANDS!$J$76)*$J$19</f>
        <v>#DIV/0!</v>
      </c>
      <c r="AB19" s="47" t="e">
        <f>SUM(INDEX(REG_RSD_DEMANDS!$G$49:$J$74,MATCH(AB5,REG_RSD_DEMANDS!$B$49:$B$74,0),MATCH($A$19,REG_RSD_DEMANDS!$G$48:$J$48,0))/REG_RSD_DEMANDS!$J$76)*$J$19</f>
        <v>#DIV/0!</v>
      </c>
      <c r="AC19" s="47" t="e">
        <f>SUM(INDEX(REG_RSD_DEMANDS!$G$49:$J$74,MATCH(AC5,REG_RSD_DEMANDS!$B$49:$B$74,0),MATCH($A$19,REG_RSD_DEMANDS!$G$48:$J$48,0))/REG_RSD_DEMANDS!$J$76)*$J$19</f>
        <v>#DIV/0!</v>
      </c>
      <c r="AD19" s="47" t="e">
        <f>SUM(INDEX(REG_RSD_DEMANDS!$G$49:$J$74,MATCH(AD5,REG_RSD_DEMANDS!$B$49:$B$74,0),MATCH($A$19,REG_RSD_DEMANDS!$G$48:$J$48,0))/REG_RSD_DEMANDS!$J$76)*$J$19</f>
        <v>#DIV/0!</v>
      </c>
      <c r="AE19" s="47" t="e">
        <f>SUM(INDEX(REG_RSD_DEMANDS!$G$49:$J$74,MATCH(AE5,REG_RSD_DEMANDS!$B$49:$B$74,0),MATCH($A$19,REG_RSD_DEMANDS!$G$48:$J$48,0))/REG_RSD_DEMANDS!$J$76)*$J$19</f>
        <v>#DIV/0!</v>
      </c>
      <c r="AF19" s="47" t="e">
        <f>SUM(INDEX(REG_RSD_DEMANDS!$G$49:$J$74,MATCH(AF5,REG_RSD_DEMANDS!$B$49:$B$74,0),MATCH($A$19,REG_RSD_DEMANDS!$G$48:$J$48,0))/REG_RSD_DEMANDS!$J$76)*$J$19</f>
        <v>#DIV/0!</v>
      </c>
      <c r="AG19" s="47" t="e">
        <f>SUM(INDEX(REG_RSD_DEMANDS!$G$49:$J$74,MATCH(AG5,REG_RSD_DEMANDS!$B$49:$B$74,0),MATCH($A$19,REG_RSD_DEMANDS!$G$48:$J$48,0))/REG_RSD_DEMANDS!$J$76)*$J$19</f>
        <v>#DIV/0!</v>
      </c>
      <c r="AH19" s="47" t="e">
        <f>SUM(INDEX(REG_RSD_DEMANDS!$G$49:$J$74,MATCH(AH5,REG_RSD_DEMANDS!$B$49:$B$74,0),MATCH($A$19,REG_RSD_DEMANDS!$G$48:$J$48,0))/REG_RSD_DEMANDS!$J$76)*$J$19</f>
        <v>#DIV/0!</v>
      </c>
      <c r="AI19" s="47" t="e">
        <f>SUM(INDEX(REG_RSD_DEMANDS!$G$49:$J$74,MATCH(AI5,REG_RSD_DEMANDS!$B$49:$B$74,0),MATCH($A$19,REG_RSD_DEMANDS!$G$48:$J$48,0))/REG_RSD_DEMANDS!$J$76)*$J$19</f>
        <v>#DIV/0!</v>
      </c>
      <c r="AJ19" s="47" t="e">
        <f>SUM(INDEX(REG_RSD_DEMANDS!$G$49:$J$74,MATCH(AJ5,REG_RSD_DEMANDS!$B$49:$B$74,0),MATCH($A$19,REG_RSD_DEMANDS!$G$48:$J$48,0))/REG_RSD_DEMANDS!$J$76)*$J$19</f>
        <v>#DIV/0!</v>
      </c>
      <c r="AK19" s="47" t="e">
        <f>SUM(INDEX(REG_RSD_DEMANDS!$G$49:$J$74,MATCH(AK5,REG_RSD_DEMANDS!$B$49:$B$74,0),MATCH($A$19,REG_RSD_DEMANDS!$G$48:$J$48,0))/REG_RSD_DEMANDS!$J$76)*$J$19</f>
        <v>#DIV/0!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 t="e">
        <f>SUM(INDEX(REG_RSD_DEMANDS!$G$49:$J$74,MATCH(L5,REG_RSD_DEMANDS!$B$49:$B$74,0),MATCH($A$20,REG_RSD_DEMANDS!$G$48:$J$48,0))/REG_RSD_DEMANDS!$J$76)*$J$20</f>
        <v>#DIV/0!</v>
      </c>
      <c r="M20" s="47" t="e">
        <f>SUM(INDEX(REG_RSD_DEMANDS!$G$49:$J$74,MATCH(M5,REG_RSD_DEMANDS!$B$49:$B$74,0),MATCH($A$20,REG_RSD_DEMANDS!$G$48:$J$48,0))/REG_RSD_DEMANDS!$J$76)*$J$20</f>
        <v>#DIV/0!</v>
      </c>
      <c r="N20" s="47" t="e">
        <f>SUM(INDEX(REG_RSD_DEMANDS!$G$49:$J$74,MATCH(N5,REG_RSD_DEMANDS!$B$49:$B$74,0),MATCH($A$20,REG_RSD_DEMANDS!$G$48:$J$48,0))/REG_RSD_DEMANDS!$J$76)*$J$20</f>
        <v>#DIV/0!</v>
      </c>
      <c r="O20" s="47" t="e">
        <f>SUM(INDEX(REG_RSD_DEMANDS!$G$49:$J$74,MATCH(O5,REG_RSD_DEMANDS!$B$49:$B$74,0),MATCH($A$20,REG_RSD_DEMANDS!$G$48:$J$48,0))/REG_RSD_DEMANDS!$J$76)*$J$20</f>
        <v>#DIV/0!</v>
      </c>
      <c r="P20" s="47" t="e">
        <f>SUM(INDEX(REG_RSD_DEMANDS!$G$49:$J$74,MATCH(P5,REG_RSD_DEMANDS!$B$49:$B$74,0),MATCH($A$20,REG_RSD_DEMANDS!$G$48:$J$48,0))/REG_RSD_DEMANDS!$J$76)*$J$20</f>
        <v>#DIV/0!</v>
      </c>
      <c r="Q20" s="47" t="e">
        <f>SUM(INDEX(REG_RSD_DEMANDS!$G$49:$J$74,MATCH(Q5,REG_RSD_DEMANDS!$B$49:$B$74,0),MATCH($A$20,REG_RSD_DEMANDS!$G$48:$J$48,0))/REG_RSD_DEMANDS!$J$76)*$J$20</f>
        <v>#DIV/0!</v>
      </c>
      <c r="R20" s="47" t="e">
        <f>SUM(INDEX(REG_RSD_DEMANDS!$G$49:$J$74,MATCH(R5,REG_RSD_DEMANDS!$B$49:$B$74,0),MATCH($A$20,REG_RSD_DEMANDS!$G$48:$J$48,0))/REG_RSD_DEMANDS!$J$76)*$J$20</f>
        <v>#DIV/0!</v>
      </c>
      <c r="S20" s="47" t="e">
        <f>SUM(INDEX(REG_RSD_DEMANDS!$G$49:$J$74,MATCH(S5,REG_RSD_DEMANDS!$B$49:$B$74,0),MATCH($A$20,REG_RSD_DEMANDS!$G$48:$J$48,0))/REG_RSD_DEMANDS!$J$76)*$J$20</f>
        <v>#DIV/0!</v>
      </c>
      <c r="T20" s="47" t="e">
        <f>SUM(INDEX(REG_RSD_DEMANDS!$G$49:$J$74,MATCH(T5,REG_RSD_DEMANDS!$B$49:$B$74,0),MATCH($A$20,REG_RSD_DEMANDS!$G$48:$J$48,0))/REG_RSD_DEMANDS!$J$76)*$J$20</f>
        <v>#DIV/0!</v>
      </c>
      <c r="U20" s="47" t="e">
        <f>SUM(INDEX(REG_RSD_DEMANDS!$G$49:$J$74,MATCH(U5,REG_RSD_DEMANDS!$B$49:$B$74,0),MATCH($A$20,REG_RSD_DEMANDS!$G$48:$J$48,0))/REG_RSD_DEMANDS!$J$76)*$J$20</f>
        <v>#DIV/0!</v>
      </c>
      <c r="V20" s="47" t="e">
        <f>SUM(INDEX(REG_RSD_DEMANDS!$G$49:$J$74,MATCH(V5,REG_RSD_DEMANDS!$B$49:$B$74,0),MATCH($A$20,REG_RSD_DEMANDS!$G$48:$J$48,0))/REG_RSD_DEMANDS!$J$76)*$J$20</f>
        <v>#DIV/0!</v>
      </c>
      <c r="W20" s="47" t="e">
        <f>SUM(INDEX(REG_RSD_DEMANDS!$G$49:$J$74,MATCH(W5,REG_RSD_DEMANDS!$B$49:$B$74,0),MATCH($A$20,REG_RSD_DEMANDS!$G$48:$J$48,0))/REG_RSD_DEMANDS!$J$76)*$J$20</f>
        <v>#DIV/0!</v>
      </c>
      <c r="X20" s="47" t="e">
        <f>SUM(INDEX(REG_RSD_DEMANDS!$G$49:$J$74,MATCH(X5,REG_RSD_DEMANDS!$B$49:$B$74,0),MATCH($A$20,REG_RSD_DEMANDS!$G$48:$J$48,0))/REG_RSD_DEMANDS!$J$76)*$J$20</f>
        <v>#DIV/0!</v>
      </c>
      <c r="Y20" s="47" t="e">
        <f>SUM(INDEX(REG_RSD_DEMANDS!$G$49:$J$74,MATCH(Y5,REG_RSD_DEMANDS!$B$49:$B$74,0),MATCH($A$20,REG_RSD_DEMANDS!$G$48:$J$48,0))/REG_RSD_DEMANDS!$J$76)*$J$20</f>
        <v>#DIV/0!</v>
      </c>
      <c r="Z20" s="47" t="e">
        <f>SUM(INDEX(REG_RSD_DEMANDS!$G$49:$J$74,MATCH(Z5,REG_RSD_DEMANDS!$B$49:$B$74,0),MATCH($A$20,REG_RSD_DEMANDS!$G$48:$J$48,0))/REG_RSD_DEMANDS!$J$76)*$J$20</f>
        <v>#DIV/0!</v>
      </c>
      <c r="AA20" s="47" t="e">
        <f>SUM(INDEX(REG_RSD_DEMANDS!$G$49:$J$74,MATCH(AA5,REG_RSD_DEMANDS!$B$49:$B$74,0),MATCH($A$20,REG_RSD_DEMANDS!$G$48:$J$48,0))/REG_RSD_DEMANDS!$J$76)*$J$20</f>
        <v>#DIV/0!</v>
      </c>
      <c r="AB20" s="47" t="e">
        <f>SUM(INDEX(REG_RSD_DEMANDS!$G$49:$J$74,MATCH(AB5,REG_RSD_DEMANDS!$B$49:$B$74,0),MATCH($A$20,REG_RSD_DEMANDS!$G$48:$J$48,0))/REG_RSD_DEMANDS!$J$76)*$J$20</f>
        <v>#DIV/0!</v>
      </c>
      <c r="AC20" s="47" t="e">
        <f>SUM(INDEX(REG_RSD_DEMANDS!$G$49:$J$74,MATCH(AC5,REG_RSD_DEMANDS!$B$49:$B$74,0),MATCH($A$20,REG_RSD_DEMANDS!$G$48:$J$48,0))/REG_RSD_DEMANDS!$J$76)*$J$20</f>
        <v>#DIV/0!</v>
      </c>
      <c r="AD20" s="47" t="e">
        <f>SUM(INDEX(REG_RSD_DEMANDS!$G$49:$J$74,MATCH(AD5,REG_RSD_DEMANDS!$B$49:$B$74,0),MATCH($A$20,REG_RSD_DEMANDS!$G$48:$J$48,0))/REG_RSD_DEMANDS!$J$76)*$J$20</f>
        <v>#DIV/0!</v>
      </c>
      <c r="AE20" s="47" t="e">
        <f>SUM(INDEX(REG_RSD_DEMANDS!$G$49:$J$74,MATCH(AE5,REG_RSD_DEMANDS!$B$49:$B$74,0),MATCH($A$20,REG_RSD_DEMANDS!$G$48:$J$48,0))/REG_RSD_DEMANDS!$J$76)*$J$20</f>
        <v>#DIV/0!</v>
      </c>
      <c r="AF20" s="47" t="e">
        <f>SUM(INDEX(REG_RSD_DEMANDS!$G$49:$J$74,MATCH(AF5,REG_RSD_DEMANDS!$B$49:$B$74,0),MATCH($A$20,REG_RSD_DEMANDS!$G$48:$J$48,0))/REG_RSD_DEMANDS!$J$76)*$J$20</f>
        <v>#DIV/0!</v>
      </c>
      <c r="AG20" s="47" t="e">
        <f>SUM(INDEX(REG_RSD_DEMANDS!$G$49:$J$74,MATCH(AG5,REG_RSD_DEMANDS!$B$49:$B$74,0),MATCH($A$20,REG_RSD_DEMANDS!$G$48:$J$48,0))/REG_RSD_DEMANDS!$J$76)*$J$20</f>
        <v>#DIV/0!</v>
      </c>
      <c r="AH20" s="47" t="e">
        <f>SUM(INDEX(REG_RSD_DEMANDS!$G$49:$J$74,MATCH(AH5,REG_RSD_DEMANDS!$B$49:$B$74,0),MATCH($A$20,REG_RSD_DEMANDS!$G$48:$J$48,0))/REG_RSD_DEMANDS!$J$76)*$J$20</f>
        <v>#DIV/0!</v>
      </c>
      <c r="AI20" s="47" t="e">
        <f>SUM(INDEX(REG_RSD_DEMANDS!$G$49:$J$74,MATCH(AI5,REG_RSD_DEMANDS!$B$49:$B$74,0),MATCH($A$20,REG_RSD_DEMANDS!$G$48:$J$48,0))/REG_RSD_DEMANDS!$J$76)*$J$20</f>
        <v>#DIV/0!</v>
      </c>
      <c r="AJ20" s="47" t="e">
        <f>SUM(INDEX(REG_RSD_DEMANDS!$G$49:$J$74,MATCH(AJ5,REG_RSD_DEMANDS!$B$49:$B$74,0),MATCH($A$20,REG_RSD_DEMANDS!$G$48:$J$48,0))/REG_RSD_DEMANDS!$J$76)*$J$20</f>
        <v>#DIV/0!</v>
      </c>
      <c r="AK20" s="47" t="e">
        <f>SUM(INDEX(REG_RSD_DEMANDS!$G$49:$J$74,MATCH(AK5,REG_RSD_DEMANDS!$B$49:$B$74,0),MATCH($A$20,REG_RSD_DEMANDS!$G$48:$J$48,0))/REG_RSD_DEMANDS!$J$76)*$J$20</f>
        <v>#DIV/0!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INDEX(REG_RSD_DEMANDS!$G$49:$I$74,MATCH(L5,REG_RSD_DEMANDS!$B$49:$B$74,0),MATCH($I$22,REG_RSD_DEMANDS!$G$48:$I$48,0))/1000</f>
        <v>1.272084432974631</v>
      </c>
      <c r="M22" s="47">
        <f>INDEX(REG_RSD_DEMANDS!$G$49:$I$74,MATCH(M5,REG_RSD_DEMANDS!$B$49:$B$74,0),MATCH($I$22,REG_RSD_DEMANDS!$G$48:$I$48,0))/1000</f>
        <v>123.31467820831671</v>
      </c>
      <c r="N22" s="47">
        <f>INDEX(REG_RSD_DEMANDS!$G$49:$I$74,MATCH(N5,REG_RSD_DEMANDS!$B$49:$B$74,0),MATCH($I$22,REG_RSD_DEMANDS!$G$48:$I$48,0))/1000</f>
        <v>7.3637968231969131</v>
      </c>
      <c r="O22" s="47">
        <f>INDEX(REG_RSD_DEMANDS!$G$49:$I$74,MATCH(O5,REG_RSD_DEMANDS!$B$49:$B$74,0),MATCH($I$22,REG_RSD_DEMANDS!$G$48:$I$48,0))/1000</f>
        <v>1.7513817529766174</v>
      </c>
      <c r="P22" s="47">
        <f>INDEX(REG_RSD_DEMANDS!$G$49:$I$74,MATCH(P5,REG_RSD_DEMANDS!$B$49:$B$74,0),MATCH($I$22,REG_RSD_DEMANDS!$G$48:$I$48,0))/1000</f>
        <v>1.4349997251520255</v>
      </c>
      <c r="Q22" s="47">
        <f>INDEX(REG_RSD_DEMANDS!$G$49:$I$74,MATCH(Q5,REG_RSD_DEMANDS!$B$49:$B$74,0),MATCH($I$22,REG_RSD_DEMANDS!$G$48:$I$48,0))/1000</f>
        <v>0.69143208570294923</v>
      </c>
      <c r="R22" s="47">
        <f>INDEX(REG_RSD_DEMANDS!$G$49:$I$74,MATCH(R5,REG_RSD_DEMANDS!$B$49:$B$74,0),MATCH($I$22,REG_RSD_DEMANDS!$G$48:$I$48,0))/1000</f>
        <v>3.0388153054039786</v>
      </c>
      <c r="S22" s="47">
        <f>INDEX(REG_RSD_DEMANDS!$G$49:$I$74,MATCH(S5,REG_RSD_DEMANDS!$B$49:$B$74,0),MATCH($I$22,REG_RSD_DEMANDS!$G$48:$I$48,0))/1000</f>
        <v>5.4114225176697692</v>
      </c>
      <c r="T22" s="47">
        <f>INDEX(REG_RSD_DEMANDS!$G$49:$I$74,MATCH(T5,REG_RSD_DEMANDS!$B$49:$B$74,0),MATCH($I$22,REG_RSD_DEMANDS!$G$48:$I$48,0))/1000</f>
        <v>1.1752936766265591</v>
      </c>
      <c r="U22" s="47">
        <f>INDEX(REG_RSD_DEMANDS!$G$49:$I$74,MATCH(U5,REG_RSD_DEMANDS!$B$49:$B$74,0),MATCH($I$22,REG_RSD_DEMANDS!$G$48:$I$48,0))/1000</f>
        <v>2.8889605821519497</v>
      </c>
      <c r="V22" s="47">
        <f>INDEX(REG_RSD_DEMANDS!$G$49:$I$74,MATCH(V5,REG_RSD_DEMANDS!$B$49:$B$74,0),MATCH($I$22,REG_RSD_DEMANDS!$G$48:$I$48,0))/1000</f>
        <v>2.6689797196485481</v>
      </c>
      <c r="W22" s="47">
        <f>INDEX(REG_RSD_DEMANDS!$G$49:$I$74,MATCH(W5,REG_RSD_DEMANDS!$B$49:$B$74,0),MATCH($I$22,REG_RSD_DEMANDS!$G$48:$I$48,0))/1000</f>
        <v>4.5131911767694204</v>
      </c>
      <c r="X22" s="47">
        <f>INDEX(REG_RSD_DEMANDS!$G$49:$I$74,MATCH(X5,REG_RSD_DEMANDS!$B$49:$B$74,0),MATCH($I$22,REG_RSD_DEMANDS!$G$48:$I$48,0))/1000</f>
        <v>2.4912235846235253</v>
      </c>
      <c r="Y22" s="47">
        <f>INDEX(REG_RSD_DEMANDS!$G$49:$I$74,MATCH(Y5,REG_RSD_DEMANDS!$B$49:$B$74,0),MATCH($I$22,REG_RSD_DEMANDS!$G$48:$I$48,0))/1000</f>
        <v>18.164569738528382</v>
      </c>
      <c r="Z22" s="47">
        <f>INDEX(REG_RSD_DEMANDS!$G$49:$I$74,MATCH(Z5,REG_RSD_DEMANDS!$B$49:$B$74,0),MATCH($I$22,REG_RSD_DEMANDS!$G$48:$I$48,0))/1000</f>
        <v>2.9060721193547803</v>
      </c>
      <c r="AA22" s="47">
        <f>INDEX(REG_RSD_DEMANDS!$G$49:$I$74,MATCH(AA5,REG_RSD_DEMANDS!$B$49:$B$74,0),MATCH($I$22,REG_RSD_DEMANDS!$G$48:$I$48,0))/1000</f>
        <v>7.461125800292038</v>
      </c>
      <c r="AB22" s="47">
        <f>INDEX(REG_RSD_DEMANDS!$G$49:$I$74,MATCH(AB5,REG_RSD_DEMANDS!$B$49:$B$74,0),MATCH($I$22,REG_RSD_DEMANDS!$G$48:$I$48,0))/1000</f>
        <v>2.3822341251096568</v>
      </c>
      <c r="AC22" s="47">
        <f>INDEX(REG_RSD_DEMANDS!$G$49:$I$74,MATCH(AC5,REG_RSD_DEMANDS!$B$49:$B$74,0),MATCH($I$22,REG_RSD_DEMANDS!$G$48:$I$48,0))/1000</f>
        <v>3.1991719442467104</v>
      </c>
      <c r="AD22" s="47">
        <f>INDEX(REG_RSD_DEMANDS!$G$49:$I$74,MATCH(AD5,REG_RSD_DEMANDS!$B$49:$B$74,0),MATCH($I$22,REG_RSD_DEMANDS!$G$48:$I$48,0))/1000</f>
        <v>9.8815892011882625</v>
      </c>
      <c r="AE22" s="47">
        <f>INDEX(REG_RSD_DEMANDS!$G$49:$I$74,MATCH(AE5,REG_RSD_DEMANDS!$B$49:$B$74,0),MATCH($I$22,REG_RSD_DEMANDS!$G$48:$I$48,0))/1000</f>
        <v>0.54302409251525863</v>
      </c>
      <c r="AF22" s="47">
        <f>INDEX(REG_RSD_DEMANDS!$G$49:$I$74,MATCH(AF5,REG_RSD_DEMANDS!$B$49:$B$74,0),MATCH($I$22,REG_RSD_DEMANDS!$G$48:$I$48,0))/1000</f>
        <v>2.1413166117916522</v>
      </c>
      <c r="AG22" s="47">
        <f>INDEX(REG_RSD_DEMANDS!$G$49:$I$74,MATCH(AG5,REG_RSD_DEMANDS!$B$49:$B$74,0),MATCH($I$22,REG_RSD_DEMANDS!$G$48:$I$48,0))/1000</f>
        <v>0.67645175529921286</v>
      </c>
      <c r="AH22" s="47">
        <f>INDEX(REG_RSD_DEMANDS!$G$49:$I$74,MATCH(AH5,REG_RSD_DEMANDS!$B$49:$B$74,0),MATCH($I$22,REG_RSD_DEMANDS!$G$48:$I$48,0))/1000</f>
        <v>1.6760939551367242</v>
      </c>
      <c r="AI22" s="47">
        <f>INDEX(REG_RSD_DEMANDS!$G$49:$I$74,MATCH(AI5,REG_RSD_DEMANDS!$B$49:$B$74,0),MATCH($I$22,REG_RSD_DEMANDS!$G$48:$I$48,0))/1000</f>
        <v>1.271052567009926</v>
      </c>
      <c r="AJ22" s="47">
        <f>INDEX(REG_RSD_DEMANDS!$G$49:$I$74,MATCH(AJ5,REG_RSD_DEMANDS!$B$49:$B$74,0),MATCH($I$22,REG_RSD_DEMANDS!$G$48:$I$48,0))/1000</f>
        <v>2.3929923596273825</v>
      </c>
      <c r="AK22" s="47">
        <f>INDEX(REG_RSD_DEMANDS!$G$49:$I$74,MATCH(AK5,REG_RSD_DEMANDS!$B$49:$B$74,0),MATCH($I$22,REG_RSD_DEMANDS!$G$48:$I$48,0))/1000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INDEX(REG_RSD_DEMANDS!$G$49:$I$74,MATCH(L5,REG_RSD_DEMANDS!$B$49:$B$74,0),MATCH($I$23,REG_RSD_DEMANDS!$G$48:$I$48,0))/1000</f>
        <v>9.0173696255538793</v>
      </c>
      <c r="M23" s="47">
        <f>INDEX(REG_RSD_DEMANDS!$G$49:$I$74,MATCH(M5,REG_RSD_DEMANDS!$B$49:$B$74,0),MATCH($I$23,REG_RSD_DEMANDS!$G$48:$I$48,0))/1000</f>
        <v>299.73987494657928</v>
      </c>
      <c r="N23" s="47">
        <f>INDEX(REG_RSD_DEMANDS!$G$49:$I$74,MATCH(N5,REG_RSD_DEMANDS!$B$49:$B$74,0),MATCH($I$23,REG_RSD_DEMANDS!$G$48:$I$48,0))/1000</f>
        <v>38.144204386107944</v>
      </c>
      <c r="O23" s="47">
        <f>INDEX(REG_RSD_DEMANDS!$G$49:$I$74,MATCH(O5,REG_RSD_DEMANDS!$B$49:$B$74,0),MATCH($I$23,REG_RSD_DEMANDS!$G$48:$I$48,0))/1000</f>
        <v>12.508441600918088</v>
      </c>
      <c r="P23" s="47">
        <f>INDEX(REG_RSD_DEMANDS!$G$49:$I$74,MATCH(P5,REG_RSD_DEMANDS!$B$49:$B$74,0),MATCH($I$23,REG_RSD_DEMANDS!$G$48:$I$48,0))/1000</f>
        <v>11.510583914522281</v>
      </c>
      <c r="Q23" s="47">
        <f>INDEX(REG_RSD_DEMANDS!$G$49:$I$74,MATCH(Q5,REG_RSD_DEMANDS!$B$49:$B$74,0),MATCH($I$23,REG_RSD_DEMANDS!$G$48:$I$48,0))/1000</f>
        <v>4.7462770797513549</v>
      </c>
      <c r="R23" s="47">
        <f>INDEX(REG_RSD_DEMANDS!$G$49:$I$74,MATCH(R5,REG_RSD_DEMANDS!$B$49:$B$74,0),MATCH($I$23,REG_RSD_DEMANDS!$G$48:$I$48,0))/1000</f>
        <v>24.289540001760251</v>
      </c>
      <c r="S23" s="47">
        <f>INDEX(REG_RSD_DEMANDS!$G$49:$I$74,MATCH(S5,REG_RSD_DEMANDS!$B$49:$B$74,0),MATCH($I$23,REG_RSD_DEMANDS!$G$48:$I$48,0))/1000</f>
        <v>27.103374443441172</v>
      </c>
      <c r="T23" s="47">
        <f>INDEX(REG_RSD_DEMANDS!$G$49:$I$74,MATCH(T5,REG_RSD_DEMANDS!$B$49:$B$74,0),MATCH($I$23,REG_RSD_DEMANDS!$G$48:$I$48,0))/1000</f>
        <v>10.239258420802399</v>
      </c>
      <c r="U23" s="47">
        <f>INDEX(REG_RSD_DEMANDS!$G$49:$I$74,MATCH(U5,REG_RSD_DEMANDS!$B$49:$B$74,0),MATCH($I$23,REG_RSD_DEMANDS!$G$48:$I$48,0))/1000</f>
        <v>12.264197780781444</v>
      </c>
      <c r="V23" s="47">
        <f>INDEX(REG_RSD_DEMANDS!$G$49:$I$74,MATCH(V5,REG_RSD_DEMANDS!$B$49:$B$74,0),MATCH($I$23,REG_RSD_DEMANDS!$G$48:$I$48,0))/1000</f>
        <v>18.38550107756636</v>
      </c>
      <c r="W23" s="47">
        <f>INDEX(REG_RSD_DEMANDS!$G$49:$I$74,MATCH(W5,REG_RSD_DEMANDS!$B$49:$B$74,0),MATCH($I$23,REG_RSD_DEMANDS!$G$48:$I$48,0))/1000</f>
        <v>23.167339151815657</v>
      </c>
      <c r="X23" s="47">
        <f>INDEX(REG_RSD_DEMANDS!$G$49:$I$74,MATCH(X5,REG_RSD_DEMANDS!$B$49:$B$74,0),MATCH($I$23,REG_RSD_DEMANDS!$G$48:$I$48,0))/1000</f>
        <v>15.118989670799881</v>
      </c>
      <c r="Y23" s="47">
        <f>INDEX(REG_RSD_DEMANDS!$G$49:$I$74,MATCH(Y5,REG_RSD_DEMANDS!$B$49:$B$74,0),MATCH($I$23,REG_RSD_DEMANDS!$G$48:$I$48,0))/1000</f>
        <v>91.446903647123108</v>
      </c>
      <c r="Z23" s="47">
        <f>INDEX(REG_RSD_DEMANDS!$G$49:$I$74,MATCH(Z5,REG_RSD_DEMANDS!$B$49:$B$74,0),MATCH($I$23,REG_RSD_DEMANDS!$G$48:$I$48,0))/1000</f>
        <v>15.686699374231551</v>
      </c>
      <c r="AA23" s="47">
        <f>INDEX(REG_RSD_DEMANDS!$G$49:$I$74,MATCH(AA5,REG_RSD_DEMANDS!$B$49:$B$74,0),MATCH($I$23,REG_RSD_DEMANDS!$G$48:$I$48,0))/1000</f>
        <v>31.695949118274743</v>
      </c>
      <c r="AB23" s="47">
        <f>INDEX(REG_RSD_DEMANDS!$G$49:$I$74,MATCH(AB5,REG_RSD_DEMANDS!$B$49:$B$74,0),MATCH($I$23,REG_RSD_DEMANDS!$G$48:$I$48,0))/1000</f>
        <v>21.954232438086233</v>
      </c>
      <c r="AC23" s="47">
        <f>INDEX(REG_RSD_DEMANDS!$G$49:$I$74,MATCH(AC5,REG_RSD_DEMANDS!$B$49:$B$74,0),MATCH($I$23,REG_RSD_DEMANDS!$G$48:$I$48,0))/1000</f>
        <v>21.769226916806353</v>
      </c>
      <c r="AD23" s="47">
        <f>INDEX(REG_RSD_DEMANDS!$G$49:$I$74,MATCH(AD5,REG_RSD_DEMANDS!$B$49:$B$74,0),MATCH($I$23,REG_RSD_DEMANDS!$G$48:$I$48,0))/1000</f>
        <v>27.589465054026704</v>
      </c>
      <c r="AE23" s="47">
        <f>INDEX(REG_RSD_DEMANDS!$G$49:$I$74,MATCH(AE5,REG_RSD_DEMANDS!$B$49:$B$74,0),MATCH($I$23,REG_RSD_DEMANDS!$G$48:$I$48,0))/1000</f>
        <v>2.7377793125602312</v>
      </c>
      <c r="AF23" s="47">
        <f>INDEX(REG_RSD_DEMANDS!$G$49:$I$74,MATCH(AF5,REG_RSD_DEMANDS!$B$49:$B$74,0),MATCH($I$23,REG_RSD_DEMANDS!$G$48:$I$48,0))/1000</f>
        <v>12.519701036831018</v>
      </c>
      <c r="AG23" s="47">
        <f>INDEX(REG_RSD_DEMANDS!$G$49:$I$74,MATCH(AG5,REG_RSD_DEMANDS!$B$49:$B$74,0),MATCH($I$23,REG_RSD_DEMANDS!$G$48:$I$48,0))/1000</f>
        <v>5.3722948402948401</v>
      </c>
      <c r="AH23" s="47">
        <f>INDEX(REG_RSD_DEMANDS!$G$49:$I$74,MATCH(AH5,REG_RSD_DEMANDS!$B$49:$B$74,0),MATCH($I$23,REG_RSD_DEMANDS!$G$48:$I$48,0))/1000</f>
        <v>8.8895641738149855</v>
      </c>
      <c r="AI23" s="47">
        <f>INDEX(REG_RSD_DEMANDS!$G$49:$I$74,MATCH(AI5,REG_RSD_DEMANDS!$B$49:$B$74,0),MATCH($I$23,REG_RSD_DEMANDS!$G$48:$I$48,0))/1000</f>
        <v>7.7068792520168046</v>
      </c>
      <c r="AJ23" s="47">
        <f>INDEX(REG_RSD_DEMANDS!$G$49:$I$74,MATCH(AJ5,REG_RSD_DEMANDS!$B$49:$B$74,0),MATCH($I$23,REG_RSD_DEMANDS!$G$48:$I$48,0))/1000</f>
        <v>15.881582138278784</v>
      </c>
      <c r="AK23" s="47">
        <f>INDEX(REG_RSD_DEMANDS!$G$49:$I$74,MATCH(AK5,REG_RSD_DEMANDS!$B$49:$B$74,0),MATCH($I$23,REG_RSD_DEMANDS!$G$48:$I$48,0))/1000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INDEX(REG_RSD_DEMANDS!$G$49:$I$74,MATCH(L5,REG_RSD_DEMANDS!$B$49:$B$74,0),MATCH($I$24,REG_RSD_DEMANDS!$G$48:$I$48,0))/1000</f>
        <v>10.817005161415981</v>
      </c>
      <c r="M24" s="47">
        <f>INDEX(REG_RSD_DEMANDS!$G$49:$I$74,MATCH(M5,REG_RSD_DEMANDS!$B$49:$B$74,0),MATCH($I$24,REG_RSD_DEMANDS!$G$48:$I$48,0))/1000</f>
        <v>56.159174425610253</v>
      </c>
      <c r="N24" s="47">
        <f>INDEX(REG_RSD_DEMANDS!$G$49:$I$74,MATCH(N5,REG_RSD_DEMANDS!$B$49:$B$74,0),MATCH($I$24,REG_RSD_DEMANDS!$G$48:$I$48,0))/1000</f>
        <v>30.304517514538837</v>
      </c>
      <c r="O24" s="47">
        <f>INDEX(REG_RSD_DEMANDS!$G$49:$I$74,MATCH(O5,REG_RSD_DEMANDS!$B$49:$B$74,0),MATCH($I$24,REG_RSD_DEMANDS!$G$48:$I$48,0))/1000</f>
        <v>20.891382011189211</v>
      </c>
      <c r="P24" s="47">
        <f>INDEX(REG_RSD_DEMANDS!$G$49:$I$74,MATCH(P5,REG_RSD_DEMANDS!$B$49:$B$74,0),MATCH($I$24,REG_RSD_DEMANDS!$G$48:$I$48,0))/1000</f>
        <v>16.295614216511488</v>
      </c>
      <c r="Q24" s="47">
        <f>INDEX(REG_RSD_DEMANDS!$G$49:$I$74,MATCH(Q5,REG_RSD_DEMANDS!$B$49:$B$74,0),MATCH($I$24,REG_RSD_DEMANDS!$G$48:$I$48,0))/1000</f>
        <v>9.7189087422298659</v>
      </c>
      <c r="R24" s="47">
        <f>INDEX(REG_RSD_DEMANDS!$G$49:$I$74,MATCH(R5,REG_RSD_DEMANDS!$B$49:$B$74,0),MATCH($I$24,REG_RSD_DEMANDS!$G$48:$I$48,0))/1000</f>
        <v>18.866743201020949</v>
      </c>
      <c r="S24" s="47">
        <f>INDEX(REG_RSD_DEMANDS!$G$49:$I$74,MATCH(S5,REG_RSD_DEMANDS!$B$49:$B$74,0),MATCH($I$24,REG_RSD_DEMANDS!$G$48:$I$48,0))/1000</f>
        <v>34.324098203443661</v>
      </c>
      <c r="T24" s="47">
        <f>INDEX(REG_RSD_DEMANDS!$G$49:$I$74,MATCH(T5,REG_RSD_DEMANDS!$B$49:$B$74,0),MATCH($I$24,REG_RSD_DEMANDS!$G$48:$I$48,0))/1000</f>
        <v>15.966202026112715</v>
      </c>
      <c r="U24" s="47">
        <f>INDEX(REG_RSD_DEMANDS!$G$49:$I$74,MATCH(U5,REG_RSD_DEMANDS!$B$49:$B$74,0),MATCH($I$24,REG_RSD_DEMANDS!$G$48:$I$48,0))/1000</f>
        <v>16.822932669034671</v>
      </c>
      <c r="V24" s="47">
        <f>INDEX(REG_RSD_DEMANDS!$G$49:$I$74,MATCH(V5,REG_RSD_DEMANDS!$B$49:$B$74,0),MATCH($I$24,REG_RSD_DEMANDS!$G$48:$I$48,0))/1000</f>
        <v>33.878287885206944</v>
      </c>
      <c r="W24" s="47">
        <f>INDEX(REG_RSD_DEMANDS!$G$49:$I$74,MATCH(W5,REG_RSD_DEMANDS!$B$49:$B$74,0),MATCH($I$24,REG_RSD_DEMANDS!$G$48:$I$48,0))/1000</f>
        <v>22.529580764463226</v>
      </c>
      <c r="X24" s="47">
        <f>INDEX(REG_RSD_DEMANDS!$G$49:$I$74,MATCH(X5,REG_RSD_DEMANDS!$B$49:$B$74,0),MATCH($I$24,REG_RSD_DEMANDS!$G$48:$I$48,0))/1000</f>
        <v>26.221499459384844</v>
      </c>
      <c r="Y24" s="47">
        <f>INDEX(REG_RSD_DEMANDS!$G$49:$I$74,MATCH(Y5,REG_RSD_DEMANDS!$B$49:$B$74,0),MATCH($I$24,REG_RSD_DEMANDS!$G$48:$I$48,0))/1000</f>
        <v>88.706618668082697</v>
      </c>
      <c r="Z24" s="47">
        <f>INDEX(REG_RSD_DEMANDS!$G$49:$I$74,MATCH(Z5,REG_RSD_DEMANDS!$B$49:$B$74,0),MATCH($I$24,REG_RSD_DEMANDS!$G$48:$I$48,0))/1000</f>
        <v>36.376580790193238</v>
      </c>
      <c r="AA24" s="47">
        <f>INDEX(REG_RSD_DEMANDS!$G$49:$I$74,MATCH(AA5,REG_RSD_DEMANDS!$B$49:$B$74,0),MATCH($I$24,REG_RSD_DEMANDS!$G$48:$I$48,0))/1000</f>
        <v>32.750827361563516</v>
      </c>
      <c r="AB24" s="47">
        <f>INDEX(REG_RSD_DEMANDS!$G$49:$I$74,MATCH(AB5,REG_RSD_DEMANDS!$B$49:$B$74,0),MATCH($I$24,REG_RSD_DEMANDS!$G$48:$I$48,0))/1000</f>
        <v>34.965040184897767</v>
      </c>
      <c r="AC24" s="47">
        <f>INDEX(REG_RSD_DEMANDS!$G$49:$I$74,MATCH(AC5,REG_RSD_DEMANDS!$B$49:$B$74,0),MATCH($I$24,REG_RSD_DEMANDS!$G$48:$I$48,0))/1000</f>
        <v>19.142703253806058</v>
      </c>
      <c r="AD24" s="47">
        <f>INDEX(REG_RSD_DEMANDS!$G$49:$I$74,MATCH(AD5,REG_RSD_DEMANDS!$B$49:$B$74,0),MATCH($I$24,REG_RSD_DEMANDS!$G$48:$I$48,0))/1000</f>
        <v>55.372585087977008</v>
      </c>
      <c r="AE24" s="47">
        <f>INDEX(REG_RSD_DEMANDS!$G$49:$I$74,MATCH(AE5,REG_RSD_DEMANDS!$B$49:$B$74,0),MATCH($I$24,REG_RSD_DEMANDS!$G$48:$I$48,0))/1000</f>
        <v>9.101160857693543</v>
      </c>
      <c r="AF24" s="47">
        <f>INDEX(REG_RSD_DEMANDS!$G$49:$I$74,MATCH(AF5,REG_RSD_DEMANDS!$B$49:$B$74,0),MATCH($I$24,REG_RSD_DEMANDS!$G$48:$I$48,0))/1000</f>
        <v>34.699308942923167</v>
      </c>
      <c r="AG24" s="47">
        <f>INDEX(REG_RSD_DEMANDS!$G$49:$I$74,MATCH(AG5,REG_RSD_DEMANDS!$B$49:$B$74,0),MATCH($I$24,REG_RSD_DEMANDS!$G$48:$I$48,0))/1000</f>
        <v>18.080993461874819</v>
      </c>
      <c r="AH24" s="47">
        <f>INDEX(REG_RSD_DEMANDS!$G$49:$I$74,MATCH(AH5,REG_RSD_DEMANDS!$B$49:$B$74,0),MATCH($I$24,REG_RSD_DEMANDS!$G$48:$I$48,0))/1000</f>
        <v>14.4942150134912</v>
      </c>
      <c r="AI24" s="47">
        <f>INDEX(REG_RSD_DEMANDS!$G$49:$I$74,MATCH(AI5,REG_RSD_DEMANDS!$B$49:$B$74,0),MATCH($I$24,REG_RSD_DEMANDS!$G$48:$I$48,0))/1000</f>
        <v>18.119875348525962</v>
      </c>
      <c r="AJ24" s="47">
        <f>INDEX(REG_RSD_DEMANDS!$G$49:$I$74,MATCH(AJ5,REG_RSD_DEMANDS!$B$49:$B$74,0),MATCH($I$24,REG_RSD_DEMANDS!$G$48:$I$48,0))/1000</f>
        <v>40.738467908725752</v>
      </c>
      <c r="AK24" s="47">
        <f>INDEX(REG_RSD_DEMANDS!$G$49:$I$74,MATCH(AK5,REG_RSD_DEMANDS!$B$49:$B$74,0),MATCH($I$24,REG_RSD_DEMANDS!$G$48:$I$48,0))/1000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5" workbookViewId="0">
      <selection activeCell="G25" sqref="G25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82"/>
  <sheetViews>
    <sheetView tabSelected="1" topLeftCell="A33" zoomScale="55" zoomScaleNormal="55" workbookViewId="0">
      <selection activeCell="S47" sqref="S47"/>
    </sheetView>
  </sheetViews>
  <sheetFormatPr defaultRowHeight="15" x14ac:dyDescent="0.25"/>
  <cols>
    <col min="2" max="2" width="9.140625" style="1"/>
    <col min="3" max="5" width="15.7109375" customWidth="1"/>
    <col min="8" max="8" width="11.5703125" bestFit="1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s="1" customFormat="1" x14ac:dyDescent="0.25">
      <c r="C4" s="86"/>
      <c r="D4" s="86"/>
      <c r="E4" s="86" t="s">
        <v>8</v>
      </c>
      <c r="F4" s="86" t="s">
        <v>55</v>
      </c>
      <c r="G4" s="86">
        <v>2018</v>
      </c>
      <c r="H4" s="87">
        <f>INDEX($G$49:$I$74,MATCH(H3,$B$49:$B$74,0),MATCH($F$4,$C$48:$E$48,0))/1000</f>
        <v>1.272084432974631</v>
      </c>
      <c r="I4" s="87">
        <f t="shared" ref="I4:AG4" si="0">INDEX($G$49:$I$74,MATCH(I3,$B$49:$B$74,0),MATCH($F$4,$C$48:$E$48,0))/1000</f>
        <v>123.31467820831671</v>
      </c>
      <c r="J4" s="87">
        <f t="shared" si="0"/>
        <v>7.3637968231969131</v>
      </c>
      <c r="K4" s="87">
        <f t="shared" si="0"/>
        <v>1.7513817529766174</v>
      </c>
      <c r="L4" s="87">
        <f t="shared" si="0"/>
        <v>1.4349997251520255</v>
      </c>
      <c r="M4" s="87">
        <f t="shared" si="0"/>
        <v>0.69143208570294923</v>
      </c>
      <c r="N4" s="87">
        <f t="shared" si="0"/>
        <v>3.0388153054039786</v>
      </c>
      <c r="O4" s="87">
        <f t="shared" si="0"/>
        <v>5.4114225176697692</v>
      </c>
      <c r="P4" s="87">
        <f t="shared" si="0"/>
        <v>1.1752936766265591</v>
      </c>
      <c r="Q4" s="87">
        <f t="shared" si="0"/>
        <v>2.8889605821519497</v>
      </c>
      <c r="R4" s="87">
        <f t="shared" si="0"/>
        <v>2.6689797196485481</v>
      </c>
      <c r="S4" s="87">
        <f t="shared" si="0"/>
        <v>4.5131911767694204</v>
      </c>
      <c r="T4" s="87">
        <f t="shared" si="0"/>
        <v>2.4912235846235253</v>
      </c>
      <c r="U4" s="87">
        <f t="shared" si="0"/>
        <v>18.164569738528382</v>
      </c>
      <c r="V4" s="87">
        <f t="shared" si="0"/>
        <v>2.9060721193547803</v>
      </c>
      <c r="W4" s="87">
        <f t="shared" si="0"/>
        <v>7.461125800292038</v>
      </c>
      <c r="X4" s="87">
        <f t="shared" si="0"/>
        <v>2.3822341251096568</v>
      </c>
      <c r="Y4" s="87">
        <f t="shared" si="0"/>
        <v>3.1991719442467104</v>
      </c>
      <c r="Z4" s="87">
        <f t="shared" si="0"/>
        <v>9.8815892011882625</v>
      </c>
      <c r="AA4" s="87">
        <f t="shared" si="0"/>
        <v>0.54302409251525863</v>
      </c>
      <c r="AB4" s="87">
        <f t="shared" si="0"/>
        <v>2.1413166117916522</v>
      </c>
      <c r="AC4" s="87">
        <f t="shared" si="0"/>
        <v>0.67645175529921286</v>
      </c>
      <c r="AD4" s="87">
        <f t="shared" si="0"/>
        <v>1.6760939551367242</v>
      </c>
      <c r="AE4" s="87">
        <f t="shared" si="0"/>
        <v>1.271052567009926</v>
      </c>
      <c r="AF4" s="87">
        <f t="shared" si="0"/>
        <v>2.3929923596273825</v>
      </c>
      <c r="AG4" s="87">
        <f t="shared" si="0"/>
        <v>1.0275356632394301</v>
      </c>
    </row>
    <row r="5" spans="1:35" s="1" customFormat="1" x14ac:dyDescent="0.25">
      <c r="C5" s="61"/>
      <c r="D5" s="61"/>
      <c r="E5" s="61" t="s">
        <v>8</v>
      </c>
      <c r="F5" s="61" t="s">
        <v>57</v>
      </c>
      <c r="G5" s="46">
        <v>2018</v>
      </c>
      <c r="H5" s="88">
        <f>INDEX($G$49:$I$74,MATCH(H3,$B$49:$B$74,0),MATCH($F$5,$C$48:$E$48,0))/1000</f>
        <v>9.0173696255538793</v>
      </c>
      <c r="I5" s="88">
        <f t="shared" ref="I5:AG5" si="1">INDEX($G$49:$I$74,MATCH(I3,$B$49:$B$74,0),MATCH($F$5,$C$48:$E$48,0))/1000</f>
        <v>299.73987494657928</v>
      </c>
      <c r="J5" s="88">
        <f t="shared" si="1"/>
        <v>38.144204386107944</v>
      </c>
      <c r="K5" s="88">
        <f t="shared" si="1"/>
        <v>12.508441600918088</v>
      </c>
      <c r="L5" s="88">
        <f t="shared" si="1"/>
        <v>11.510583914522281</v>
      </c>
      <c r="M5" s="88">
        <f t="shared" si="1"/>
        <v>4.7462770797513549</v>
      </c>
      <c r="N5" s="88">
        <f t="shared" si="1"/>
        <v>24.289540001760251</v>
      </c>
      <c r="O5" s="88">
        <f t="shared" si="1"/>
        <v>27.103374443441172</v>
      </c>
      <c r="P5" s="88">
        <f t="shared" si="1"/>
        <v>10.239258420802399</v>
      </c>
      <c r="Q5" s="88">
        <f t="shared" si="1"/>
        <v>12.264197780781444</v>
      </c>
      <c r="R5" s="88">
        <f t="shared" si="1"/>
        <v>18.38550107756636</v>
      </c>
      <c r="S5" s="88">
        <f t="shared" si="1"/>
        <v>23.167339151815657</v>
      </c>
      <c r="T5" s="88">
        <f t="shared" si="1"/>
        <v>15.118989670799881</v>
      </c>
      <c r="U5" s="88">
        <f t="shared" si="1"/>
        <v>91.446903647123108</v>
      </c>
      <c r="V5" s="88">
        <f t="shared" si="1"/>
        <v>15.686699374231551</v>
      </c>
      <c r="W5" s="88">
        <f t="shared" si="1"/>
        <v>31.695949118274743</v>
      </c>
      <c r="X5" s="88">
        <f t="shared" si="1"/>
        <v>21.954232438086233</v>
      </c>
      <c r="Y5" s="88">
        <f t="shared" si="1"/>
        <v>21.769226916806353</v>
      </c>
      <c r="Z5" s="88">
        <f t="shared" si="1"/>
        <v>27.589465054026704</v>
      </c>
      <c r="AA5" s="88">
        <f t="shared" si="1"/>
        <v>2.7377793125602312</v>
      </c>
      <c r="AB5" s="88">
        <f t="shared" si="1"/>
        <v>12.519701036831018</v>
      </c>
      <c r="AC5" s="88">
        <f t="shared" si="1"/>
        <v>5.3722948402948401</v>
      </c>
      <c r="AD5" s="88">
        <f t="shared" si="1"/>
        <v>8.8895641738149855</v>
      </c>
      <c r="AE5" s="88">
        <f t="shared" si="1"/>
        <v>7.7068792520168046</v>
      </c>
      <c r="AF5" s="88">
        <f t="shared" si="1"/>
        <v>15.881582138278784</v>
      </c>
      <c r="AG5" s="88">
        <f t="shared" si="1"/>
        <v>6.6191242565355708</v>
      </c>
    </row>
    <row r="6" spans="1:35" s="1" customFormat="1" ht="15.75" thickBot="1" x14ac:dyDescent="0.3">
      <c r="C6" s="78"/>
      <c r="D6" s="78"/>
      <c r="E6" s="78" t="s">
        <v>8</v>
      </c>
      <c r="F6" s="78" t="s">
        <v>59</v>
      </c>
      <c r="G6" s="78">
        <v>2018</v>
      </c>
      <c r="H6" s="84">
        <f>INDEX($G$49:$I$74,MATCH(H3,$B$49:$B$74,0),MATCH($F$6,$C$48:$E$48,0))/1000</f>
        <v>10.817005161415981</v>
      </c>
      <c r="I6" s="84">
        <f t="shared" ref="I6:AG6" si="2">INDEX($G$49:$I$74,MATCH(I3,$B$49:$B$74,0),MATCH($F$6,$C$48:$E$48,0))/1000</f>
        <v>56.159174425610253</v>
      </c>
      <c r="J6" s="84">
        <f t="shared" si="2"/>
        <v>30.304517514538837</v>
      </c>
      <c r="K6" s="84">
        <f t="shared" si="2"/>
        <v>20.891382011189211</v>
      </c>
      <c r="L6" s="84">
        <f t="shared" si="2"/>
        <v>16.295614216511488</v>
      </c>
      <c r="M6" s="84">
        <f t="shared" si="2"/>
        <v>9.7189087422298659</v>
      </c>
      <c r="N6" s="84">
        <f t="shared" si="2"/>
        <v>18.866743201020949</v>
      </c>
      <c r="O6" s="84">
        <f t="shared" si="2"/>
        <v>34.324098203443661</v>
      </c>
      <c r="P6" s="84">
        <f t="shared" si="2"/>
        <v>15.966202026112715</v>
      </c>
      <c r="Q6" s="84">
        <f t="shared" si="2"/>
        <v>16.822932669034671</v>
      </c>
      <c r="R6" s="84">
        <f t="shared" si="2"/>
        <v>33.878287885206944</v>
      </c>
      <c r="S6" s="84">
        <f t="shared" si="2"/>
        <v>22.529580764463226</v>
      </c>
      <c r="T6" s="84">
        <f t="shared" si="2"/>
        <v>26.221499459384844</v>
      </c>
      <c r="U6" s="84">
        <f t="shared" si="2"/>
        <v>88.706618668082697</v>
      </c>
      <c r="V6" s="84">
        <f t="shared" si="2"/>
        <v>36.376580790193238</v>
      </c>
      <c r="W6" s="84">
        <f t="shared" si="2"/>
        <v>32.750827361563516</v>
      </c>
      <c r="X6" s="84">
        <f t="shared" si="2"/>
        <v>34.965040184897767</v>
      </c>
      <c r="Y6" s="84">
        <f t="shared" si="2"/>
        <v>19.142703253806058</v>
      </c>
      <c r="Z6" s="84">
        <f t="shared" si="2"/>
        <v>55.372585087977008</v>
      </c>
      <c r="AA6" s="84">
        <f t="shared" si="2"/>
        <v>9.101160857693543</v>
      </c>
      <c r="AB6" s="84">
        <f t="shared" si="2"/>
        <v>34.699308942923167</v>
      </c>
      <c r="AC6" s="84">
        <f t="shared" si="2"/>
        <v>18.080993461874819</v>
      </c>
      <c r="AD6" s="84">
        <f t="shared" si="2"/>
        <v>14.4942150134912</v>
      </c>
      <c r="AE6" s="84">
        <f t="shared" si="2"/>
        <v>18.119875348525962</v>
      </c>
      <c r="AF6" s="84">
        <f t="shared" si="2"/>
        <v>40.738467908725752</v>
      </c>
      <c r="AG6" s="84">
        <f t="shared" si="2"/>
        <v>14.155109041449583</v>
      </c>
    </row>
    <row r="7" spans="1:35" x14ac:dyDescent="0.25">
      <c r="C7" s="63"/>
      <c r="D7" s="63"/>
      <c r="E7" s="63" t="s">
        <v>8</v>
      </c>
      <c r="F7" s="63" t="s">
        <v>55</v>
      </c>
      <c r="G7" s="82">
        <v>2040</v>
      </c>
      <c r="H7" s="83">
        <f>INDEX($C$49:$E$74,MATCH(H3,$B$49:$B$74,0),MATCH($F$7,$C$48:$E$48,0))/1000</f>
        <v>2.1472393448382685</v>
      </c>
      <c r="I7" s="83">
        <f t="shared" ref="I7:AG7" si="3">INDEX($C$49:$E$74,MATCH(I3,$B$49:$B$74,0),MATCH($F$7,$C$48:$E$48,0))/1000</f>
        <v>331.54488442569624</v>
      </c>
      <c r="J7" s="83">
        <f t="shared" si="3"/>
        <v>13.521198496029834</v>
      </c>
      <c r="K7" s="83">
        <f t="shared" si="3"/>
        <v>3.1634278089531094</v>
      </c>
      <c r="L7" s="83">
        <f t="shared" si="3"/>
        <v>2.4794778390486782</v>
      </c>
      <c r="M7" s="83">
        <f t="shared" si="3"/>
        <v>1.2082795748252175</v>
      </c>
      <c r="N7" s="83">
        <f t="shared" si="3"/>
        <v>5.4217544986476431</v>
      </c>
      <c r="O7" s="83">
        <f t="shared" si="3"/>
        <v>9.6999738107296007</v>
      </c>
      <c r="P7" s="83">
        <f t="shared" si="3"/>
        <v>2.0239620089074197</v>
      </c>
      <c r="Q7" s="83">
        <f t="shared" si="3"/>
        <v>5.1719442387568897</v>
      </c>
      <c r="R7" s="83">
        <f t="shared" si="3"/>
        <v>4.8126607915009609</v>
      </c>
      <c r="S7" s="83">
        <f t="shared" si="3"/>
        <v>8.2639619724765154</v>
      </c>
      <c r="T7" s="83">
        <f t="shared" si="3"/>
        <v>4.2414624588972298</v>
      </c>
      <c r="U7" s="83">
        <f t="shared" si="3"/>
        <v>33.904965501641577</v>
      </c>
      <c r="V7" s="83">
        <f t="shared" si="3"/>
        <v>5.1422050019474081</v>
      </c>
      <c r="W7" s="83">
        <f t="shared" si="3"/>
        <v>14.291320895619709</v>
      </c>
      <c r="X7" s="83">
        <f t="shared" si="3"/>
        <v>4.2738344484038526</v>
      </c>
      <c r="Y7" s="83">
        <f t="shared" si="3"/>
        <v>5.7077302867114552</v>
      </c>
      <c r="Z7" s="83">
        <f t="shared" si="3"/>
        <v>18.374906074520791</v>
      </c>
      <c r="AA7" s="83">
        <f t="shared" si="3"/>
        <v>0.96392792496495716</v>
      </c>
      <c r="AB7" s="83">
        <f t="shared" si="3"/>
        <v>3.7812702619485923</v>
      </c>
      <c r="AC7" s="83">
        <f t="shared" si="3"/>
        <v>1.1849040929671744</v>
      </c>
      <c r="AD7" s="83">
        <f t="shared" si="3"/>
        <v>3.2620560002502192</v>
      </c>
      <c r="AE7" s="83">
        <f t="shared" si="3"/>
        <v>2.2052532676076271</v>
      </c>
      <c r="AF7" s="83">
        <f t="shared" si="3"/>
        <v>4.230891703157579</v>
      </c>
      <c r="AG7" s="83">
        <f t="shared" si="3"/>
        <v>1.8045072709515577</v>
      </c>
      <c r="AH7" s="1"/>
      <c r="AI7" s="1"/>
    </row>
    <row r="8" spans="1:35" x14ac:dyDescent="0.25">
      <c r="C8" s="78"/>
      <c r="D8" s="78"/>
      <c r="E8" s="78" t="s">
        <v>8</v>
      </c>
      <c r="F8" s="78" t="s">
        <v>57</v>
      </c>
      <c r="G8" s="78">
        <v>2040</v>
      </c>
      <c r="H8" s="84">
        <f t="shared" ref="H8:AG8" si="4">INDEX($C$49:$E$74,MATCH(H3,$B$49:$B$74,0),MATCH($F$8,$C$48:$E$48,0))/1000</f>
        <v>13.30639232706811</v>
      </c>
      <c r="I8" s="84">
        <f t="shared" si="4"/>
        <v>359.45939020984753</v>
      </c>
      <c r="J8" s="84">
        <f t="shared" si="4"/>
        <v>60.627622258004124</v>
      </c>
      <c r="K8" s="84">
        <f t="shared" si="4"/>
        <v>14.921063645937858</v>
      </c>
      <c r="L8" s="84">
        <f t="shared" si="4"/>
        <v>15.421467241190063</v>
      </c>
      <c r="M8" s="84">
        <f t="shared" si="4"/>
        <v>5.8383705989826282</v>
      </c>
      <c r="N8" s="84">
        <f t="shared" si="4"/>
        <v>36.930306706293827</v>
      </c>
      <c r="O8" s="84">
        <f t="shared" si="4"/>
        <v>40.715516699015268</v>
      </c>
      <c r="P8" s="84">
        <f t="shared" si="4"/>
        <v>13.644857958667947</v>
      </c>
      <c r="Q8" s="84">
        <f t="shared" si="4"/>
        <v>14.607081361695711</v>
      </c>
      <c r="R8" s="84">
        <f t="shared" si="4"/>
        <v>24.396504108350534</v>
      </c>
      <c r="S8" s="84">
        <f t="shared" si="4"/>
        <v>35.548020037580322</v>
      </c>
      <c r="T8" s="84">
        <f t="shared" si="4"/>
        <v>20.509574320541176</v>
      </c>
      <c r="U8" s="84">
        <f t="shared" si="4"/>
        <v>125.80394132433482</v>
      </c>
      <c r="V8" s="84">
        <f t="shared" si="4"/>
        <v>19.801588479612992</v>
      </c>
      <c r="W8" s="84">
        <f t="shared" si="4"/>
        <v>43.032997509778653</v>
      </c>
      <c r="X8" s="84">
        <f t="shared" si="4"/>
        <v>25.181208182445033</v>
      </c>
      <c r="Y8" s="84">
        <f t="shared" si="4"/>
        <v>31.664055551096844</v>
      </c>
      <c r="Z8" s="84">
        <f t="shared" si="4"/>
        <v>33.037352530220275</v>
      </c>
      <c r="AA8" s="84">
        <f t="shared" si="4"/>
        <v>3.1464874591306731</v>
      </c>
      <c r="AB8" s="84">
        <f t="shared" si="4"/>
        <v>14.530051481405367</v>
      </c>
      <c r="AC8" s="84">
        <f t="shared" si="4"/>
        <v>6.3889722201027244</v>
      </c>
      <c r="AD8" s="84">
        <f t="shared" si="4"/>
        <v>10.352765517452086</v>
      </c>
      <c r="AE8" s="84">
        <f t="shared" si="4"/>
        <v>8.8554314754128693</v>
      </c>
      <c r="AF8" s="84">
        <f t="shared" si="4"/>
        <v>17.938329431330082</v>
      </c>
      <c r="AG8" s="84">
        <f t="shared" si="4"/>
        <v>7.775651364502183</v>
      </c>
      <c r="AH8" s="1"/>
      <c r="AI8" s="1"/>
    </row>
    <row r="9" spans="1:35" ht="15.75" thickBot="1" x14ac:dyDescent="0.3">
      <c r="C9" s="72"/>
      <c r="D9" s="72"/>
      <c r="E9" s="72" t="s">
        <v>8</v>
      </c>
      <c r="F9" s="72" t="s">
        <v>59</v>
      </c>
      <c r="G9" s="76">
        <v>2040</v>
      </c>
      <c r="H9" s="85">
        <f t="shared" ref="H9:AG9" si="5">INDEX($C$49:$E$74,MATCH(H3,$B$49:$B$74,0),MATCH($F$9,$C$48:$E$48,0))/1000</f>
        <v>12.190632162909209</v>
      </c>
      <c r="I9" s="85">
        <f t="shared" si="5"/>
        <v>49.349085302097592</v>
      </c>
      <c r="J9" s="85">
        <f t="shared" si="5"/>
        <v>28.578567244928763</v>
      </c>
      <c r="K9" s="85">
        <f t="shared" si="5"/>
        <v>27.900856728545396</v>
      </c>
      <c r="L9" s="85">
        <f t="shared" si="5"/>
        <v>20.138952247309525</v>
      </c>
      <c r="M9" s="85">
        <f t="shared" si="5"/>
        <v>12.927414220246524</v>
      </c>
      <c r="N9" s="85">
        <f t="shared" si="5"/>
        <v>19.531867213637135</v>
      </c>
      <c r="O9" s="85">
        <f t="shared" si="5"/>
        <v>35.981902985351851</v>
      </c>
      <c r="P9" s="85">
        <f t="shared" si="5"/>
        <v>19.88766468774282</v>
      </c>
      <c r="Q9" s="85">
        <f t="shared" si="5"/>
        <v>22.63440931637076</v>
      </c>
      <c r="R9" s="85">
        <f t="shared" si="5"/>
        <v>40.978113753004131</v>
      </c>
      <c r="S9" s="85">
        <f t="shared" si="5"/>
        <v>22.484428432000719</v>
      </c>
      <c r="T9" s="85">
        <f t="shared" si="5"/>
        <v>32.326215128366712</v>
      </c>
      <c r="U9" s="85">
        <f t="shared" si="5"/>
        <v>100.31135532827243</v>
      </c>
      <c r="V9" s="85">
        <f t="shared" si="5"/>
        <v>46.862511727533921</v>
      </c>
      <c r="W9" s="85">
        <f t="shared" si="5"/>
        <v>36.77880083453708</v>
      </c>
      <c r="X9" s="85">
        <f t="shared" si="5"/>
        <v>48.440740078329668</v>
      </c>
      <c r="Y9" s="85">
        <f t="shared" si="5"/>
        <v>21.017612342177582</v>
      </c>
      <c r="Z9" s="85">
        <f t="shared" si="5"/>
        <v>72.20323052303462</v>
      </c>
      <c r="AA9" s="85">
        <f t="shared" si="5"/>
        <v>12.676926150065066</v>
      </c>
      <c r="AB9" s="85">
        <f t="shared" si="5"/>
        <v>48.123655689115978</v>
      </c>
      <c r="AC9" s="85">
        <f t="shared" si="5"/>
        <v>24.714350293820019</v>
      </c>
      <c r="AD9" s="85">
        <f t="shared" si="5"/>
        <v>18.710809290993044</v>
      </c>
      <c r="AE9" s="85">
        <f t="shared" si="5"/>
        <v>25.614848602743827</v>
      </c>
      <c r="AF9" s="85">
        <f t="shared" si="5"/>
        <v>57.657952537390194</v>
      </c>
      <c r="AG9" s="85">
        <f t="shared" si="5"/>
        <v>19.511097179475424</v>
      </c>
      <c r="AH9" s="1"/>
      <c r="AI9" s="1"/>
    </row>
    <row r="10" spans="1:35" s="1" customFormat="1" x14ac:dyDescent="0.25">
      <c r="C10" s="86"/>
      <c r="D10" s="86"/>
      <c r="E10" s="86" t="s">
        <v>8</v>
      </c>
      <c r="F10" s="86" t="s">
        <v>55</v>
      </c>
      <c r="G10" s="86">
        <v>2070</v>
      </c>
      <c r="H10" s="87">
        <f>INDEX($L$49:$N$74,MATCH(H3,$B$49:$B$74,0),MATCH($F$10,$L$48:$N$48,0))/1000</f>
        <v>4.0186603783691712</v>
      </c>
      <c r="I10" s="87">
        <f t="shared" ref="I10:AG10" si="6">INDEX($L$49:$N$74,MATCH(I3,$B$49:$B$74,0),MATCH($F$10,$L$48:$N$48,0))/1000</f>
        <v>620.50199196256176</v>
      </c>
      <c r="J10" s="87">
        <f t="shared" si="6"/>
        <v>25.305564931399218</v>
      </c>
      <c r="K10" s="87">
        <f t="shared" si="6"/>
        <v>5.9205053345502074</v>
      </c>
      <c r="L10" s="87">
        <f t="shared" si="6"/>
        <v>4.6404604939743432</v>
      </c>
      <c r="M10" s="87">
        <f t="shared" si="6"/>
        <v>2.2613525897871352</v>
      </c>
      <c r="N10" s="87">
        <f t="shared" si="6"/>
        <v>10.147070952912888</v>
      </c>
      <c r="O10" s="87">
        <f t="shared" si="6"/>
        <v>18.153961512536338</v>
      </c>
      <c r="P10" s="87">
        <f t="shared" si="6"/>
        <v>3.787940991335248</v>
      </c>
      <c r="Q10" s="87">
        <f t="shared" si="6"/>
        <v>9.6795391912830766</v>
      </c>
      <c r="R10" s="87">
        <f t="shared" si="6"/>
        <v>9.0071231620397025</v>
      </c>
      <c r="S10" s="87">
        <f t="shared" si="6"/>
        <v>15.466397179696949</v>
      </c>
      <c r="T10" s="87">
        <f t="shared" si="6"/>
        <v>7.9380983637827383</v>
      </c>
      <c r="U10" s="87">
        <f t="shared" si="6"/>
        <v>63.45475264271635</v>
      </c>
      <c r="V10" s="87">
        <f t="shared" si="6"/>
        <v>9.6238807976640821</v>
      </c>
      <c r="W10" s="87">
        <f t="shared" si="6"/>
        <v>26.746885565340715</v>
      </c>
      <c r="X10" s="87">
        <f t="shared" si="6"/>
        <v>7.9986840790696601</v>
      </c>
      <c r="Y10" s="87">
        <f t="shared" si="6"/>
        <v>10.682288217549727</v>
      </c>
      <c r="Z10" s="87">
        <f t="shared" si="6"/>
        <v>34.389509104069425</v>
      </c>
      <c r="AA10" s="87">
        <f t="shared" si="6"/>
        <v>1.8040368759878767</v>
      </c>
      <c r="AB10" s="87">
        <f t="shared" si="6"/>
        <v>7.0768268186437169</v>
      </c>
      <c r="AC10" s="87">
        <f t="shared" si="6"/>
        <v>2.2176042656918158</v>
      </c>
      <c r="AD10" s="87">
        <f t="shared" si="6"/>
        <v>6.1050926771343956</v>
      </c>
      <c r="AE10" s="87">
        <f t="shared" si="6"/>
        <v>4.127236189159631</v>
      </c>
      <c r="AF10" s="87">
        <f t="shared" si="6"/>
        <v>7.9183146925481021</v>
      </c>
      <c r="AG10" s="87">
        <f t="shared" si="6"/>
        <v>3.3772210301960124</v>
      </c>
    </row>
    <row r="11" spans="1:35" s="1" customFormat="1" x14ac:dyDescent="0.25">
      <c r="C11" s="61"/>
      <c r="D11" s="61"/>
      <c r="E11" s="61" t="s">
        <v>8</v>
      </c>
      <c r="F11" s="61" t="s">
        <v>57</v>
      </c>
      <c r="G11" s="46">
        <v>2070</v>
      </c>
      <c r="H11" s="88">
        <f>INDEX($L$49:$N$74,MATCH(H3,$B$49:$B$74,0),MATCH($F$11,$L$48:$N$48,0))/1000</f>
        <v>14.882390276614156</v>
      </c>
      <c r="I11" s="88">
        <f t="shared" ref="I11:AG11" si="7">INDEX($L$49:$N$74,MATCH(I3,$B$49:$B$74,0),MATCH($F$11,$L$48:$N$48,0))/1000</f>
        <v>402.03345897252723</v>
      </c>
      <c r="J11" s="88">
        <f t="shared" si="7"/>
        <v>67.808307000787423</v>
      </c>
      <c r="K11" s="88">
        <f t="shared" si="7"/>
        <v>16.688301912557151</v>
      </c>
      <c r="L11" s="88">
        <f t="shared" si="7"/>
        <v>17.247972890032759</v>
      </c>
      <c r="M11" s="88">
        <f t="shared" si="7"/>
        <v>6.5298623171374564</v>
      </c>
      <c r="N11" s="88">
        <f t="shared" si="7"/>
        <v>41.304301265798131</v>
      </c>
      <c r="O11" s="88">
        <f t="shared" si="7"/>
        <v>45.537828356084404</v>
      </c>
      <c r="P11" s="88">
        <f t="shared" si="7"/>
        <v>15.260943493810583</v>
      </c>
      <c r="Q11" s="88">
        <f t="shared" si="7"/>
        <v>16.337131829849692</v>
      </c>
      <c r="R11" s="88">
        <f t="shared" si="7"/>
        <v>27.286005597994635</v>
      </c>
      <c r="S11" s="88">
        <f t="shared" si="7"/>
        <v>39.758297723116783</v>
      </c>
      <c r="T11" s="88">
        <f t="shared" si="7"/>
        <v>22.938711105384279</v>
      </c>
      <c r="U11" s="88">
        <f t="shared" si="7"/>
        <v>140.7040546457078</v>
      </c>
      <c r="V11" s="88">
        <f t="shared" si="7"/>
        <v>22.146872015116621</v>
      </c>
      <c r="W11" s="88">
        <f t="shared" si="7"/>
        <v>48.12978965082133</v>
      </c>
      <c r="X11" s="88">
        <f t="shared" si="7"/>
        <v>28.16364936463507</v>
      </c>
      <c r="Y11" s="88">
        <f t="shared" si="7"/>
        <v>35.414319739634877</v>
      </c>
      <c r="Z11" s="88">
        <f t="shared" si="7"/>
        <v>36.950268861429137</v>
      </c>
      <c r="AA11" s="88">
        <f t="shared" si="7"/>
        <v>3.5191547953984372</v>
      </c>
      <c r="AB11" s="88">
        <f t="shared" si="7"/>
        <v>16.250978595128831</v>
      </c>
      <c r="AC11" s="88">
        <f t="shared" si="7"/>
        <v>7.1456767325727188</v>
      </c>
      <c r="AD11" s="88">
        <f t="shared" si="7"/>
        <v>11.578938384341431</v>
      </c>
      <c r="AE11" s="88">
        <f t="shared" si="7"/>
        <v>9.9042613539071613</v>
      </c>
      <c r="AF11" s="88">
        <f t="shared" si="7"/>
        <v>20.062930127534479</v>
      </c>
      <c r="AG11" s="88">
        <f t="shared" si="7"/>
        <v>8.6965929920770897</v>
      </c>
    </row>
    <row r="12" spans="1:35" s="1" customFormat="1" ht="15.75" thickBot="1" x14ac:dyDescent="0.3">
      <c r="C12" s="78"/>
      <c r="D12" s="78"/>
      <c r="E12" s="78" t="s">
        <v>8</v>
      </c>
      <c r="F12" s="78" t="s">
        <v>59</v>
      </c>
      <c r="G12" s="78">
        <v>2070</v>
      </c>
      <c r="H12" s="84">
        <f>INDEX($L$49:$N$74,MATCH(H3,$B$49:$B$74,0),MATCH($F$12,$L$48:$N$48,0))/1000</f>
        <v>12.032722707781787</v>
      </c>
      <c r="I12" s="84">
        <f t="shared" ref="I12:AG12" si="8">INDEX($L$49:$N$74,MATCH(I3,$B$49:$B$74,0),MATCH($F$12,$L$48:$N$48,0))/1000</f>
        <v>48.70984961136773</v>
      </c>
      <c r="J12" s="84">
        <f t="shared" si="8"/>
        <v>28.208379225008049</v>
      </c>
      <c r="K12" s="84">
        <f t="shared" si="8"/>
        <v>27.539447326250585</v>
      </c>
      <c r="L12" s="84">
        <f t="shared" si="8"/>
        <v>19.878085465856991</v>
      </c>
      <c r="M12" s="84">
        <f t="shared" si="8"/>
        <v>12.759960973487379</v>
      </c>
      <c r="N12" s="84">
        <f t="shared" si="8"/>
        <v>19.278864213619574</v>
      </c>
      <c r="O12" s="84">
        <f t="shared" si="8"/>
        <v>35.515817008928728</v>
      </c>
      <c r="P12" s="84">
        <f t="shared" si="8"/>
        <v>19.630052920557077</v>
      </c>
      <c r="Q12" s="84">
        <f t="shared" si="8"/>
        <v>22.341218020421906</v>
      </c>
      <c r="R12" s="84">
        <f t="shared" si="8"/>
        <v>40.447310138522639</v>
      </c>
      <c r="S12" s="84">
        <f t="shared" si="8"/>
        <v>22.193179890079204</v>
      </c>
      <c r="T12" s="84">
        <f t="shared" si="8"/>
        <v>31.907482535254491</v>
      </c>
      <c r="U12" s="84">
        <f t="shared" si="8"/>
        <v>99.011987809730172</v>
      </c>
      <c r="V12" s="84">
        <f t="shared" si="8"/>
        <v>46.255485480337946</v>
      </c>
      <c r="W12" s="84">
        <f t="shared" si="8"/>
        <v>36.302392365935084</v>
      </c>
      <c r="X12" s="84">
        <f t="shared" si="8"/>
        <v>47.813270495988277</v>
      </c>
      <c r="Y12" s="84">
        <f t="shared" si="8"/>
        <v>20.745363974030557</v>
      </c>
      <c r="Z12" s="84">
        <f t="shared" si="8"/>
        <v>71.267957221538254</v>
      </c>
      <c r="AA12" s="84">
        <f t="shared" si="8"/>
        <v>12.512717561511474</v>
      </c>
      <c r="AB12" s="84">
        <f t="shared" si="8"/>
        <v>47.500293410026877</v>
      </c>
      <c r="AC12" s="84">
        <f t="shared" si="8"/>
        <v>24.394216806354176</v>
      </c>
      <c r="AD12" s="84">
        <f t="shared" si="8"/>
        <v>18.468441736903159</v>
      </c>
      <c r="AE12" s="84">
        <f t="shared" si="8"/>
        <v>25.283050650678849</v>
      </c>
      <c r="AF12" s="84">
        <f t="shared" si="8"/>
        <v>56.911089228968514</v>
      </c>
      <c r="AG12" s="84">
        <f t="shared" si="8"/>
        <v>19.258363220860605</v>
      </c>
    </row>
    <row r="13" spans="1:35" s="1" customFormat="1" x14ac:dyDescent="0.25">
      <c r="C13" s="86"/>
      <c r="D13" s="86"/>
      <c r="E13" s="86" t="s">
        <v>8</v>
      </c>
      <c r="F13" s="86" t="s">
        <v>130</v>
      </c>
      <c r="G13" s="86">
        <v>2020</v>
      </c>
      <c r="H13" s="87">
        <f>DEMANDS!$J$33*(SUM(H7:H9)/SUM($H$7:$AG$9))</f>
        <v>1.4109135191140288E-2</v>
      </c>
      <c r="I13" s="87">
        <f>DEMANDS!$J$33*(SUM(I7:I9)/SUM($H$7:$AG$9))</f>
        <v>0.37786304265478771</v>
      </c>
      <c r="J13" s="87">
        <f>DEMANDS!$J$33*(SUM(J7:J9)/SUM($H$7:$AG$9))</f>
        <v>5.2430211698554947E-2</v>
      </c>
      <c r="K13" s="87">
        <f>DEMANDS!$J$33*(SUM(K7:K9)/SUM($H$7:$AG$9))</f>
        <v>2.3470094852539928E-2</v>
      </c>
      <c r="L13" s="87">
        <f>DEMANDS!$J$33*(SUM(L7:L9)/SUM($H$7:$AG$9))</f>
        <v>1.941487960245605E-2</v>
      </c>
      <c r="M13" s="87">
        <f>DEMANDS!$J$33*(SUM(M7:M9)/SUM($H$7:$AG$9))</f>
        <v>1.0194403314054998E-2</v>
      </c>
      <c r="N13" s="87">
        <f>DEMANDS!$J$33*(SUM(N7:N9)/SUM($H$7:$AG$9))</f>
        <v>3.1584444332966574E-2</v>
      </c>
      <c r="O13" s="87">
        <f>DEMANDS!$J$33*(SUM(O7:O9)/SUM($H$7:$AG$9))</f>
        <v>4.4095676132610458E-2</v>
      </c>
      <c r="P13" s="87">
        <f>DEMANDS!$J$33*(SUM(P7:P9)/SUM($H$7:$AG$9))</f>
        <v>1.8147390428671042E-2</v>
      </c>
      <c r="Q13" s="87">
        <f>DEMANDS!$J$33*(SUM(Q7:Q9)/SUM($H$7:$AG$9))</f>
        <v>2.1647054547657581E-2</v>
      </c>
      <c r="R13" s="87">
        <f>DEMANDS!$J$33*(SUM(R7:R9)/SUM($H$7:$AG$9))</f>
        <v>3.5822324990409021E-2</v>
      </c>
      <c r="S13" s="87">
        <f>DEMANDS!$J$33*(SUM(S7:S9)/SUM($H$7:$AG$9))</f>
        <v>3.383649581712779E-2</v>
      </c>
      <c r="T13" s="87">
        <f>DEMANDS!$J$33*(SUM(T7:T9)/SUM($H$7:$AG$9))</f>
        <v>2.9131203070481927E-2</v>
      </c>
      <c r="U13" s="87">
        <f>DEMANDS!$J$33*(SUM(U7:U9)/SUM($H$7:$AG$9))</f>
        <v>0.13270966639197207</v>
      </c>
      <c r="V13" s="87">
        <f>DEMANDS!$J$33*(SUM(V7:V9)/SUM($H$7:$AG$9))</f>
        <v>3.6648647033076305E-2</v>
      </c>
      <c r="W13" s="87">
        <f>DEMANDS!$J$33*(SUM(W7:W9)/SUM($H$7:$AG$9))</f>
        <v>4.8028539996500176E-2</v>
      </c>
      <c r="X13" s="87">
        <f>DEMANDS!$J$33*(SUM(X7:X9)/SUM($H$7:$AG$9))</f>
        <v>3.9756606854523598E-2</v>
      </c>
      <c r="Y13" s="87">
        <f>DEMANDS!$J$33*(SUM(Y7:Y9)/SUM($H$7:$AG$9))</f>
        <v>2.9800898934165342E-2</v>
      </c>
      <c r="Z13" s="87">
        <f>DEMANDS!$J$33*(SUM(Z7:Z9)/SUM($H$7:$AG$9))</f>
        <v>6.309112292678111E-2</v>
      </c>
      <c r="AA13" s="87">
        <f>DEMANDS!$J$33*(SUM(AA7:AA9)/SUM($H$7:$AG$9))</f>
        <v>8.5679572666724144E-3</v>
      </c>
      <c r="AB13" s="87">
        <f>DEMANDS!$J$33*(SUM(AB7:AB9)/SUM($H$7:$AG$9))</f>
        <v>3.3907217917468022E-2</v>
      </c>
      <c r="AC13" s="87">
        <f>DEMANDS!$J$33*(SUM(AC7:AC9)/SUM($H$7:$AG$9))</f>
        <v>1.6479330287140624E-2</v>
      </c>
      <c r="AD13" s="87">
        <f>DEMANDS!$J$33*(SUM(AD7:AD9)/SUM($H$7:$AG$9))</f>
        <v>1.6498420719179001E-2</v>
      </c>
      <c r="AE13" s="87">
        <f>DEMANDS!$J$33*(SUM(AE7:AE9)/SUM($H$7:$AG$9))</f>
        <v>1.8718532758715239E-2</v>
      </c>
      <c r="AF13" s="87">
        <f>DEMANDS!$J$33*(SUM(AF7:AF9)/SUM($H$7:$AG$9))</f>
        <v>4.0742354073639332E-2</v>
      </c>
      <c r="AG13" s="87">
        <f>DEMANDS!$J$33*(SUM(AG7:AG9)/SUM($H$7:$AG$9))</f>
        <v>1.4847653879498568E-2</v>
      </c>
    </row>
    <row r="14" spans="1:35" s="1" customFormat="1" x14ac:dyDescent="0.25">
      <c r="C14" s="61"/>
      <c r="D14" s="61"/>
      <c r="E14" s="61" t="s">
        <v>8</v>
      </c>
      <c r="F14" s="61" t="s">
        <v>130</v>
      </c>
      <c r="G14" s="46">
        <v>2030</v>
      </c>
      <c r="H14" s="88">
        <f>DEMANDS!$T$33*(SUM(H7:H9)/SUM($H$7:$AG$9))</f>
        <v>1.6314156995657778E-2</v>
      </c>
      <c r="I14" s="88">
        <f>DEMANDS!$T$33*(SUM(I7:I9)/SUM($H$7:$AG$9))</f>
        <v>0.43691671510796032</v>
      </c>
      <c r="J14" s="88">
        <f>DEMANDS!$T$33*(SUM(J7:J9)/SUM($H$7:$AG$9))</f>
        <v>6.0624176703821732E-2</v>
      </c>
      <c r="K14" s="88">
        <f>DEMANDS!$T$33*(SUM(K7:K9)/SUM($H$7:$AG$9))</f>
        <v>2.7138078056531165E-2</v>
      </c>
      <c r="L14" s="88">
        <f>DEMANDS!$T$33*(SUM(L7:L9)/SUM($H$7:$AG$9))</f>
        <v>2.2449100500869425E-2</v>
      </c>
      <c r="M14" s="88">
        <f>DEMANDS!$T$33*(SUM(M7:M9)/SUM($H$7:$AG$9))</f>
        <v>1.1787618014106355E-2</v>
      </c>
      <c r="N14" s="88">
        <f>DEMANDS!$T$33*(SUM(N7:N9)/SUM($H$7:$AG$9))</f>
        <v>3.6520564619168999E-2</v>
      </c>
      <c r="O14" s="88">
        <f>DEMANDS!$T$33*(SUM(O7:O9)/SUM($H$7:$AG$9))</f>
        <v>5.0987092653901105E-2</v>
      </c>
      <c r="P14" s="88">
        <f>DEMANDS!$T$33*(SUM(P7:P9)/SUM($H$7:$AG$9))</f>
        <v>2.0983523972521342E-2</v>
      </c>
      <c r="Q14" s="88">
        <f>DEMANDS!$T$33*(SUM(Q7:Q9)/SUM($H$7:$AG$9))</f>
        <v>2.5030127048879167E-2</v>
      </c>
      <c r="R14" s="88">
        <f>DEMANDS!$T$33*(SUM(R7:R9)/SUM($H$7:$AG$9))</f>
        <v>4.1420755129625786E-2</v>
      </c>
      <c r="S14" s="88">
        <f>DEMANDS!$T$33*(SUM(S7:S9)/SUM($H$7:$AG$9))</f>
        <v>3.912457407667147E-2</v>
      </c>
      <c r="T14" s="88">
        <f>DEMANDS!$T$33*(SUM(T7:T9)/SUM($H$7:$AG$9))</f>
        <v>3.3683922786611323E-2</v>
      </c>
      <c r="U14" s="88">
        <f>DEMANDS!$T$33*(SUM(U7:U9)/SUM($H$7:$AG$9))</f>
        <v>0.15344996720419291</v>
      </c>
      <c r="V14" s="88">
        <f>DEMANDS!$T$33*(SUM(V7:V9)/SUM($H$7:$AG$9))</f>
        <v>4.2376217484364001E-2</v>
      </c>
      <c r="W14" s="88">
        <f>DEMANDS!$T$33*(SUM(W7:W9)/SUM($H$7:$AG$9))</f>
        <v>5.553459734847202E-2</v>
      </c>
      <c r="X14" s="88">
        <f>DEMANDS!$T$33*(SUM(X7:X9)/SUM($H$7:$AG$9))</f>
        <v>4.5969899434135562E-2</v>
      </c>
      <c r="Y14" s="88">
        <f>DEMANDS!$T$33*(SUM(Y7:Y9)/SUM($H$7:$AG$9))</f>
        <v>3.4458280910724733E-2</v>
      </c>
      <c r="Z14" s="88">
        <f>DEMANDS!$T$33*(SUM(Z7:Z9)/SUM($H$7:$AG$9))</f>
        <v>7.2951210015067242E-2</v>
      </c>
      <c r="AA14" s="88">
        <f>DEMANDS!$T$33*(SUM(AA7:AA9)/SUM($H$7:$AG$9))</f>
        <v>9.9069856576577218E-3</v>
      </c>
      <c r="AB14" s="88">
        <f>DEMANDS!$T$33*(SUM(AB7:AB9)/SUM($H$7:$AG$9))</f>
        <v>3.9206348858214266E-2</v>
      </c>
      <c r="AC14" s="88">
        <f>DEMANDS!$T$33*(SUM(AC7:AC9)/SUM($H$7:$AG$9))</f>
        <v>1.9054773935154447E-2</v>
      </c>
      <c r="AD14" s="88">
        <f>DEMANDS!$T$33*(SUM(AD7:AD9)/SUM($H$7:$AG$9))</f>
        <v>1.9076847882364523E-2</v>
      </c>
      <c r="AE14" s="88">
        <f>DEMANDS!$T$33*(SUM(AE7:AE9)/SUM($H$7:$AG$9))</f>
        <v>2.1643926294348817E-2</v>
      </c>
      <c r="AF14" s="88">
        <f>DEMANDS!$T$33*(SUM(AF7:AF9)/SUM($H$7:$AG$9))</f>
        <v>4.7109702453443619E-2</v>
      </c>
      <c r="AG14" s="88">
        <f>DEMANDS!$T$33*(SUM(AG7:AG9)/SUM($H$7:$AG$9))</f>
        <v>1.7168093800634304E-2</v>
      </c>
    </row>
    <row r="15" spans="1:35" s="1" customFormat="1" x14ac:dyDescent="0.25">
      <c r="C15" s="78"/>
      <c r="D15" s="78"/>
      <c r="E15" s="78" t="s">
        <v>8</v>
      </c>
      <c r="F15" s="78" t="s">
        <v>130</v>
      </c>
      <c r="G15" s="78">
        <v>2040</v>
      </c>
      <c r="H15" s="84">
        <f>DEMANDS!$AD$33*(SUM(H7:H9)/SUM($H$7:$AG$9))</f>
        <v>1.8391199125612399E-2</v>
      </c>
      <c r="I15" s="84">
        <f>DEMANDS!$AD$33*(SUM(I7:I9)/SUM($H$7:$AG$9))</f>
        <v>0.49254290681386065</v>
      </c>
      <c r="J15" s="84">
        <f>DEMANDS!$AD$33*(SUM(J7:J9)/SUM($H$7:$AG$9))</f>
        <v>6.8342563203422427E-2</v>
      </c>
      <c r="K15" s="84">
        <f>DEMANDS!$AD$33*(SUM(K7:K9)/SUM($H$7:$AG$9))</f>
        <v>3.059317116765024E-2</v>
      </c>
      <c r="L15" s="84">
        <f>DEMANDS!$AD$33*(SUM(L7:L9)/SUM($H$7:$AG$9))</f>
        <v>2.5307214930704921E-2</v>
      </c>
      <c r="M15" s="84">
        <f>DEMANDS!$AD$33*(SUM(M7:M9)/SUM($H$7:$AG$9))</f>
        <v>1.3288362381935322E-2</v>
      </c>
      <c r="N15" s="84">
        <f>DEMANDS!$AD$33*(SUM(N7:N9)/SUM($H$7:$AG$9))</f>
        <v>4.1170192016032593E-2</v>
      </c>
      <c r="O15" s="84">
        <f>DEMANDS!$AD$33*(SUM(O7:O9)/SUM($H$7:$AG$9))</f>
        <v>5.7478530707012872E-2</v>
      </c>
      <c r="P15" s="84">
        <f>DEMANDS!$AD$33*(SUM(P7:P9)/SUM($H$7:$AG$9))</f>
        <v>2.3655048056630618E-2</v>
      </c>
      <c r="Q15" s="84">
        <f>DEMANDS!$AD$33*(SUM(Q7:Q9)/SUM($H$7:$AG$9))</f>
        <v>2.8216845701425922E-2</v>
      </c>
      <c r="R15" s="84">
        <f>DEMANDS!$AD$33*(SUM(R7:R9)/SUM($H$7:$AG$9))</f>
        <v>4.6694251852850005E-2</v>
      </c>
      <c r="S15" s="84">
        <f>DEMANDS!$AD$33*(SUM(S7:S9)/SUM($H$7:$AG$9))</f>
        <v>4.4105731772739146E-2</v>
      </c>
      <c r="T15" s="84">
        <f>DEMANDS!$AD$33*(SUM(T7:T9)/SUM($H$7:$AG$9))</f>
        <v>3.7972402218834009E-2</v>
      </c>
      <c r="U15" s="84">
        <f>DEMANDS!$AD$33*(SUM(U7:U9)/SUM($H$7:$AG$9))</f>
        <v>0.17298649899116145</v>
      </c>
      <c r="V15" s="84">
        <f>DEMANDS!$AD$33*(SUM(V7:V9)/SUM($H$7:$AG$9))</f>
        <v>4.7771359203704483E-2</v>
      </c>
      <c r="W15" s="84">
        <f>DEMANDS!$AD$33*(SUM(W7:W9)/SUM($H$7:$AG$9))</f>
        <v>6.2605002420186351E-2</v>
      </c>
      <c r="X15" s="84">
        <f>DEMANDS!$AD$33*(SUM(X7:X9)/SUM($H$7:$AG$9))</f>
        <v>5.1822571923427548E-2</v>
      </c>
      <c r="Y15" s="84">
        <f>DEMANDS!$AD$33*(SUM(Y7:Y9)/SUM($H$7:$AG$9))</f>
        <v>3.8845347995860424E-2</v>
      </c>
      <c r="Z15" s="84">
        <f>DEMANDS!$AD$33*(SUM(Z7:Z9)/SUM($H$7:$AG$9))</f>
        <v>8.2239016714046029E-2</v>
      </c>
      <c r="AA15" s="84">
        <f>DEMANDS!$AD$33*(SUM(AA7:AA9)/SUM($H$7:$AG$9))</f>
        <v>1.116829671389484E-2</v>
      </c>
      <c r="AB15" s="84">
        <f>DEMANDS!$AD$33*(SUM(AB7:AB9)/SUM($H$7:$AG$9))</f>
        <v>4.4197917736819747E-2</v>
      </c>
      <c r="AC15" s="84">
        <f>DEMANDS!$AD$33*(SUM(AC7:AC9)/SUM($H$7:$AG$9))</f>
        <v>2.1480738589694126E-2</v>
      </c>
      <c r="AD15" s="84">
        <f>DEMANDS!$AD$33*(SUM(AD7:AD9)/SUM($H$7:$AG$9))</f>
        <v>2.1505622888572502E-2</v>
      </c>
      <c r="AE15" s="84">
        <f>DEMANDS!$AD$33*(SUM(AE7:AE9)/SUM($H$7:$AG$9))</f>
        <v>2.4399529711856723E-2</v>
      </c>
      <c r="AF15" s="84">
        <f>DEMANDS!$AD$33*(SUM(AF7:AF9)/SUM($H$7:$AG$9))</f>
        <v>5.3107489329680783E-2</v>
      </c>
      <c r="AG15" s="84">
        <f>DEMANDS!$AD$33*(SUM(AG7:AG9)/SUM($H$7:$AG$9))</f>
        <v>1.9353855168777401E-2</v>
      </c>
    </row>
    <row r="16" spans="1:35" s="1" customFormat="1" x14ac:dyDescent="0.25">
      <c r="C16" s="61"/>
      <c r="D16" s="61"/>
      <c r="E16" s="61" t="s">
        <v>8</v>
      </c>
      <c r="F16" s="61" t="s">
        <v>130</v>
      </c>
      <c r="G16" s="46">
        <v>2050</v>
      </c>
      <c r="H16" s="88">
        <f>DEMANDS!$AN$33*(SUM(H7:H9)/SUM($H$7:$AG$9))</f>
        <v>1.9951482791825566E-2</v>
      </c>
      <c r="I16" s="88">
        <f>DEMANDS!$AN$33*(SUM(I7:I9)/SUM($H$7:$AG$9))</f>
        <v>0.53432955961240303</v>
      </c>
      <c r="J16" s="88">
        <f>DEMANDS!$AN$33*(SUM(J7:J9)/SUM($H$7:$AG$9))</f>
        <v>7.414065088357473E-2</v>
      </c>
      <c r="K16" s="88">
        <f>DEMANDS!$AN$33*(SUM(K7:K9)/SUM($H$7:$AG$9))</f>
        <v>3.3188653112276228E-2</v>
      </c>
      <c r="L16" s="88">
        <f>DEMANDS!$AN$33*(SUM(L7:L9)/SUM($H$7:$AG$9))</f>
        <v>2.7454243725512233E-2</v>
      </c>
      <c r="M16" s="88">
        <f>DEMANDS!$AN$33*(SUM(M7:M9)/SUM($H$7:$AG$9))</f>
        <v>1.4415728500568697E-2</v>
      </c>
      <c r="N16" s="88">
        <f>DEMANDS!$AN$33*(SUM(N7:N9)/SUM($H$7:$AG$9))</f>
        <v>4.4663013647658331E-2</v>
      </c>
      <c r="O16" s="88">
        <f>DEMANDS!$AN$33*(SUM(O7:O9)/SUM($H$7:$AG$9))</f>
        <v>6.2354929032513461E-2</v>
      </c>
      <c r="P16" s="88">
        <f>DEMANDS!$AN$33*(SUM(P7:P9)/SUM($H$7:$AG$9))</f>
        <v>2.5661909319681583E-2</v>
      </c>
      <c r="Q16" s="88">
        <f>DEMANDS!$AN$33*(SUM(Q7:Q9)/SUM($H$7:$AG$9))</f>
        <v>3.0610723510006613E-2</v>
      </c>
      <c r="R16" s="88">
        <f>DEMANDS!$AN$33*(SUM(R7:R9)/SUM($H$7:$AG$9))</f>
        <v>5.0655727011399233E-2</v>
      </c>
      <c r="S16" s="88">
        <f>DEMANDS!$AN$33*(SUM(S7:S9)/SUM($H$7:$AG$9))</f>
        <v>4.7847600500349502E-2</v>
      </c>
      <c r="T16" s="88">
        <f>DEMANDS!$AN$33*(SUM(T7:T9)/SUM($H$7:$AG$9))</f>
        <v>4.1193927827048012E-2</v>
      </c>
      <c r="U16" s="88">
        <f>DEMANDS!$AN$33*(SUM(U7:U9)/SUM($H$7:$AG$9))</f>
        <v>0.18766243213765346</v>
      </c>
      <c r="V16" s="88">
        <f>DEMANDS!$AN$33*(SUM(V7:V9)/SUM($H$7:$AG$9))</f>
        <v>5.1824214646639624E-2</v>
      </c>
      <c r="W16" s="88">
        <f>DEMANDS!$AN$33*(SUM(W7:W9)/SUM($H$7:$AG$9))</f>
        <v>6.7916323451092747E-2</v>
      </c>
      <c r="X16" s="88">
        <f>DEMANDS!$AN$33*(SUM(X7:X9)/SUM($H$7:$AG$9))</f>
        <v>5.6219126599445099E-2</v>
      </c>
      <c r="Y16" s="88">
        <f>DEMANDS!$AN$33*(SUM(Y7:Y9)/SUM($H$7:$AG$9))</f>
        <v>4.2140933105474052E-2</v>
      </c>
      <c r="Z16" s="88">
        <f>DEMANDS!$AN$33*(SUM(Z7:Z9)/SUM($H$7:$AG$9))</f>
        <v>8.9216060115509671E-2</v>
      </c>
      <c r="AA16" s="88">
        <f>DEMANDS!$AN$33*(SUM(AA7:AA9)/SUM($H$7:$AG$9))</f>
        <v>1.2115799420112865E-2</v>
      </c>
      <c r="AB16" s="88">
        <f>DEMANDS!$AN$33*(SUM(AB7:AB9)/SUM($H$7:$AG$9))</f>
        <v>4.7947607392963734E-2</v>
      </c>
      <c r="AC16" s="88">
        <f>DEMANDS!$AN$33*(SUM(AC7:AC9)/SUM($H$7:$AG$9))</f>
        <v>2.3303134472136545E-2</v>
      </c>
      <c r="AD16" s="88">
        <f>DEMANDS!$AN$33*(SUM(AD7:AD9)/SUM($H$7:$AG$9))</f>
        <v>2.333012992020209E-2</v>
      </c>
      <c r="AE16" s="88">
        <f>DEMANDS!$AN$33*(SUM(AE7:AE9)/SUM($H$7:$AG$9))</f>
        <v>2.6469551759504214E-2</v>
      </c>
      <c r="AF16" s="88">
        <f>DEMANDS!$AN$33*(SUM(AF7:AF9)/SUM($H$7:$AG$9))</f>
        <v>5.7613054605155006E-2</v>
      </c>
      <c r="AG16" s="88">
        <f>DEMANDS!$AN$33*(SUM(AG7:AG9)/SUM($H$7:$AG$9))</f>
        <v>2.0995809230165616E-2</v>
      </c>
    </row>
    <row r="17" spans="3:33" s="1" customFormat="1" ht="15.75" thickBot="1" x14ac:dyDescent="0.3">
      <c r="C17" s="89"/>
      <c r="D17" s="89"/>
      <c r="E17" s="89" t="s">
        <v>8</v>
      </c>
      <c r="F17" s="89" t="s">
        <v>130</v>
      </c>
      <c r="G17" s="89">
        <v>2070</v>
      </c>
      <c r="H17" s="90">
        <f>DEMANDS!$BH$33*(SUM(H7:H9)/SUM($H$7:$AG$9))</f>
        <v>2.2551657596125683E-2</v>
      </c>
      <c r="I17" s="90">
        <f>DEMANDS!$BH$33*(SUM(I7:I9)/SUM($H$7:$AG$9))</f>
        <v>0.60396600080293872</v>
      </c>
      <c r="J17" s="90">
        <f>DEMANDS!$BH$33*(SUM(J7:J9)/SUM($H$7:$AG$9))</f>
        <v>8.3803023069809746E-2</v>
      </c>
      <c r="K17" s="90">
        <f>DEMANDS!$BH$33*(SUM(K7:K9)/SUM($H$7:$AG$9))</f>
        <v>3.7513960685232869E-2</v>
      </c>
      <c r="L17" s="90">
        <f>DEMANDS!$BH$33*(SUM(L7:L9)/SUM($H$7:$AG$9))</f>
        <v>3.1032215024740142E-2</v>
      </c>
      <c r="M17" s="90">
        <f>DEMANDS!$BH$33*(SUM(M7:M9)/SUM($H$7:$AG$9))</f>
        <v>1.6294456734650995E-2</v>
      </c>
      <c r="N17" s="90">
        <f>DEMANDS!$BH$33*(SUM(N7:N9)/SUM($H$7:$AG$9))</f>
        <v>5.0483715997577623E-2</v>
      </c>
      <c r="O17" s="90">
        <f>DEMANDS!$BH$33*(SUM(O7:O9)/SUM($H$7:$AG$9))</f>
        <v>7.048132831250542E-2</v>
      </c>
      <c r="P17" s="90">
        <f>DEMANDS!$BH$33*(SUM(P7:P9)/SUM($H$7:$AG$9))</f>
        <v>2.9006294834256409E-2</v>
      </c>
      <c r="Q17" s="90">
        <f>DEMANDS!$BH$33*(SUM(Q7:Q9)/SUM($H$7:$AG$9))</f>
        <v>3.460006269058756E-2</v>
      </c>
      <c r="R17" s="90">
        <f>DEMANDS!$BH$33*(SUM(R7:R9)/SUM($H$7:$AG$9))</f>
        <v>5.7257429072486654E-2</v>
      </c>
      <c r="S17" s="90">
        <f>DEMANDS!$BH$33*(SUM(S7:S9)/SUM($H$7:$AG$9))</f>
        <v>5.4083333782198609E-2</v>
      </c>
      <c r="T17" s="90">
        <f>DEMANDS!$BH$33*(SUM(T7:T9)/SUM($H$7:$AG$9))</f>
        <v>4.6562521948279582E-2</v>
      </c>
      <c r="U17" s="90">
        <f>DEMANDS!$BH$33*(SUM(U7:U9)/SUM($H$7:$AG$9))</f>
        <v>0.21211951800186449</v>
      </c>
      <c r="V17" s="90">
        <f>DEMANDS!$BH$33*(SUM(V7:V9)/SUM($H$7:$AG$9))</f>
        <v>5.8578199730497313E-2</v>
      </c>
      <c r="W17" s="90">
        <f>DEMANDS!$BH$33*(SUM(W7:W9)/SUM($H$7:$AG$9))</f>
        <v>7.67675108480807E-2</v>
      </c>
      <c r="X17" s="90">
        <f>DEMANDS!$BH$33*(SUM(X7:X9)/SUM($H$7:$AG$9))</f>
        <v>6.3545878101019082E-2</v>
      </c>
      <c r="Y17" s="90">
        <f>DEMANDS!$BH$33*(SUM(Y7:Y9)/SUM($H$7:$AG$9))</f>
        <v>4.7632945585641406E-2</v>
      </c>
      <c r="Z17" s="90">
        <f>DEMANDS!$BH$33*(SUM(Z7:Z9)/SUM($H$7:$AG$9))</f>
        <v>0.10084313335471359</v>
      </c>
      <c r="AA17" s="90">
        <f>DEMANDS!$BH$33*(SUM(AA7:AA9)/SUM($H$7:$AG$9))</f>
        <v>1.3694789649302184E-2</v>
      </c>
      <c r="AB17" s="90">
        <f>DEMANDS!$BH$33*(SUM(AB7:AB9)/SUM($H$7:$AG$9))</f>
        <v>5.4196374062112668E-2</v>
      </c>
      <c r="AC17" s="90">
        <f>DEMANDS!$BH$33*(SUM(AC7:AC9)/SUM($H$7:$AG$9))</f>
        <v>2.6340112913683378E-2</v>
      </c>
      <c r="AD17" s="90">
        <f>DEMANDS!$BH$33*(SUM(AD7:AD9)/SUM($H$7:$AG$9))</f>
        <v>2.6370626540554141E-2</v>
      </c>
      <c r="AE17" s="90">
        <f>DEMANDS!$BH$33*(SUM(AE7:AE9)/SUM($H$7:$AG$9))</f>
        <v>2.9919193186374978E-2</v>
      </c>
      <c r="AF17" s="90">
        <f>DEMANDS!$BH$33*(SUM(AF7:AF9)/SUM($H$7:$AG$9))</f>
        <v>6.5121469621028799E-2</v>
      </c>
      <c r="AG17" s="90">
        <f>DEMANDS!$BH$33*(SUM(AG7:AG9)/SUM($H$7:$AG$9))</f>
        <v>2.373208576288207E-2</v>
      </c>
    </row>
    <row r="18" spans="3:33" s="1" customFormat="1" x14ac:dyDescent="0.25">
      <c r="C18" s="63"/>
      <c r="D18" s="63"/>
      <c r="E18" s="63" t="s">
        <v>8</v>
      </c>
      <c r="F18" s="63" t="s">
        <v>131</v>
      </c>
      <c r="G18" s="82">
        <v>2020</v>
      </c>
      <c r="H18" s="83">
        <f>DEMANDS!$J$34*(SUM(H7:H9)/SUM($H$7:$AG$9))</f>
        <v>2.4706917281981145E-2</v>
      </c>
      <c r="I18" s="83">
        <f>DEMANDS!$J$34*(SUM(I7:I9)/SUM($H$7:$AG$9))</f>
        <v>0.66168697176081415</v>
      </c>
      <c r="J18" s="83">
        <f>DEMANDS!$J$34*(SUM(J7:J9)/SUM($H$7:$AG$9))</f>
        <v>9.1812069695553389E-2</v>
      </c>
      <c r="K18" s="83">
        <f>DEMANDS!$J$34*(SUM(K7:K9)/SUM($H$7:$AG$9))</f>
        <v>4.1099166197378439E-2</v>
      </c>
      <c r="L18" s="83">
        <f>DEMANDS!$J$34*(SUM(L7:L9)/SUM($H$7:$AG$9))</f>
        <v>3.3997960745228151E-2</v>
      </c>
      <c r="M18" s="83">
        <f>DEMANDS!$J$34*(SUM(M7:M9)/SUM($H$7:$AG$9))</f>
        <v>1.7851716353081113E-2</v>
      </c>
      <c r="N18" s="83">
        <f>DEMANDS!$J$34*(SUM(N7:N9)/SUM($H$7:$AG$9))</f>
        <v>5.5308439742072932E-2</v>
      </c>
      <c r="O18" s="83">
        <f>DEMANDS!$J$34*(SUM(O7:O9)/SUM($H$7:$AG$9))</f>
        <v>7.7217221887955198E-2</v>
      </c>
      <c r="P18" s="83">
        <f>DEMANDS!$J$34*(SUM(P7:P9)/SUM($H$7:$AG$9))</f>
        <v>3.177842356252561E-2</v>
      </c>
      <c r="Q18" s="83">
        <f>DEMANDS!$J$34*(SUM(Q7:Q9)/SUM($H$7:$AG$9))</f>
        <v>3.7906787259601345E-2</v>
      </c>
      <c r="R18" s="83">
        <f>DEMANDS!$J$34*(SUM(R7:R9)/SUM($H$7:$AG$9))</f>
        <v>6.2729515905556504E-2</v>
      </c>
      <c r="S18" s="83">
        <f>DEMANDS!$J$34*(SUM(S7:S9)/SUM($H$7:$AG$9))</f>
        <v>5.9252072642328464E-2</v>
      </c>
      <c r="T18" s="83">
        <f>DEMANDS!$J$34*(SUM(T7:T9)/SUM($H$7:$AG$9))</f>
        <v>5.1012497565332576E-2</v>
      </c>
      <c r="U18" s="83">
        <f>DEMANDS!$J$34*(SUM(U7:U9)/SUM($H$7:$AG$9))</f>
        <v>0.23239175935635595</v>
      </c>
      <c r="V18" s="83">
        <f>DEMANDS!$J$34*(SUM(V7:V9)/SUM($H$7:$AG$9))</f>
        <v>6.4176512484714537E-2</v>
      </c>
      <c r="W18" s="83">
        <f>DEMANDS!$J$34*(SUM(W7:W9)/SUM($H$7:$AG$9))</f>
        <v>8.4104174266683013E-2</v>
      </c>
      <c r="X18" s="83">
        <f>DEMANDS!$J$34*(SUM(X7:X9)/SUM($H$7:$AG$9))</f>
        <v>6.9618951385749209E-2</v>
      </c>
      <c r="Y18" s="83">
        <f>DEMANDS!$J$34*(SUM(Y7:Y9)/SUM($H$7:$AG$9))</f>
        <v>5.218522148384043E-2</v>
      </c>
      <c r="Z18" s="83">
        <f>DEMANDS!$J$34*(SUM(Z7:Z9)/SUM($H$7:$AG$9))</f>
        <v>0.11048070163493169</v>
      </c>
      <c r="AA18" s="83">
        <f>DEMANDS!$J$34*(SUM(AA7:AA9)/SUM($H$7:$AG$9))</f>
        <v>1.5003599341521102E-2</v>
      </c>
      <c r="AB18" s="83">
        <f>DEMANDS!$J$34*(SUM(AB7:AB9)/SUM($H$7:$AG$9))</f>
        <v>5.937591617061299E-2</v>
      </c>
      <c r="AC18" s="83">
        <f>DEMANDS!$J$34*(SUM(AC7:AC9)/SUM($H$7:$AG$9))</f>
        <v>2.8857434899518052E-2</v>
      </c>
      <c r="AD18" s="83">
        <f>DEMANDS!$J$34*(SUM(AD7:AD9)/SUM($H$7:$AG$9))</f>
        <v>2.8890864710690717E-2</v>
      </c>
      <c r="AE18" s="83">
        <f>DEMANDS!$J$34*(SUM(AE7:AE9)/SUM($H$7:$AG$9))</f>
        <v>3.2778567519860496E-2</v>
      </c>
      <c r="AF18" s="83">
        <f>DEMANDS!$J$34*(SUM(AF7:AF9)/SUM($H$7:$AG$9))</f>
        <v>7.1345122031482966E-2</v>
      </c>
      <c r="AG18" s="83">
        <f>DEMANDS!$J$34*(SUM(AG7:AG9)/SUM($H$7:$AG$9))</f>
        <v>2.6000158851877148E-2</v>
      </c>
    </row>
    <row r="19" spans="3:33" s="1" customFormat="1" x14ac:dyDescent="0.25">
      <c r="C19" s="78"/>
      <c r="D19" s="78"/>
      <c r="E19" s="78" t="s">
        <v>8</v>
      </c>
      <c r="F19" s="78" t="s">
        <v>131</v>
      </c>
      <c r="G19" s="78">
        <v>2030</v>
      </c>
      <c r="H19" s="84">
        <f>DEMANDS!T$34*(SUM(H7:H9)/SUM($H$7:$AG$9))</f>
        <v>2.8568195141405742E-2</v>
      </c>
      <c r="I19" s="84">
        <f>DEMANDS!U$34*(SUM(I7:I9)/SUM($H$7:$AG$9))</f>
        <v>0.77533947010028548</v>
      </c>
      <c r="J19" s="84">
        <f>DEMANDS!V$34*(SUM(J7:J9)/SUM($H$7:$AG$9))</f>
        <v>0.10898423535510648</v>
      </c>
      <c r="K19" s="84">
        <f>DEMANDS!W$34*(SUM(K7:K9)/SUM($H$7:$AG$9))</f>
        <v>4.9417712270172942E-2</v>
      </c>
      <c r="L19" s="84">
        <f>DEMANDS!X$34*(SUM(L7:L9)/SUM($H$7:$AG$9))</f>
        <v>4.1398933132314387E-2</v>
      </c>
      <c r="M19" s="84">
        <f>DEMANDS!Y$34*(SUM(M7:M9)/SUM($H$7:$AG$9))</f>
        <v>2.2004004188272433E-2</v>
      </c>
      <c r="N19" s="84">
        <f>DEMANDS!Z$34*(SUM(N7:N9)/SUM($H$7:$AG$9))</f>
        <v>6.8976934066417167E-2</v>
      </c>
      <c r="O19" s="84">
        <f>DEMANDS!AA$34*(SUM(O7:O9)/SUM($H$7:$AG$9))</f>
        <v>9.742277682083704E-2</v>
      </c>
      <c r="P19" s="84">
        <f>DEMANDS!AB$34*(SUM(P7:P9)/SUM($H$7:$AG$9))</f>
        <v>4.0553458321336611E-2</v>
      </c>
      <c r="Q19" s="84">
        <f>DEMANDS!AC$34*(SUM(Q7:Q9)/SUM($H$7:$AG$9))</f>
        <v>4.890307370172791E-2</v>
      </c>
      <c r="R19" s="84">
        <f>DEMANDS!AD$34*(SUM(R7:R9)/SUM($H$7:$AG$9))</f>
        <v>8.1767663463654217E-2</v>
      </c>
      <c r="S19" s="84">
        <f>DEMANDS!AE$34*(SUM(S7:S9)/SUM($H$7:$AG$9))</f>
        <v>7.7361628634932927E-2</v>
      </c>
      <c r="T19" s="84">
        <f>DEMANDS!AF$34*(SUM(T7:T9)/SUM($H$7:$AG$9))</f>
        <v>6.727263663088151E-2</v>
      </c>
      <c r="U19" s="84">
        <f>DEMANDS!AG$34*(SUM(U7:U9)/SUM($H$7:$AG$9))</f>
        <v>0.30947157556338667</v>
      </c>
      <c r="V19" s="84">
        <f>DEMANDS!AH$34*(SUM(V7:V9)/SUM($H$7:$AG$9))</f>
        <v>8.6276551214648764E-2</v>
      </c>
      <c r="W19" s="84">
        <f>DEMANDS!AI$34*(SUM(W7:W9)/SUM($H$7:$AG$9))</f>
        <v>0.11411063789185669</v>
      </c>
      <c r="X19" s="84">
        <f>DEMANDS!AJ$34*(SUM(X7:X9)/SUM($H$7:$AG$9))</f>
        <v>9.5302273888302258E-2</v>
      </c>
      <c r="Y19" s="84">
        <f>DEMANDS!AK$34*(SUM(Y7:Y9)/SUM($H$7:$AG$9))</f>
        <v>7.2054177275151052E-2</v>
      </c>
      <c r="Z19" s="84">
        <f>DEMANDS!AL$34*(SUM(Z7:Z9)/SUM($H$7:$AG$9))</f>
        <v>0.15381524706464447</v>
      </c>
      <c r="AA19" s="84">
        <f>DEMANDS!AM$34*(SUM(AA7:AA9)/SUM($H$7:$AG$9))</f>
        <v>2.1055329831223563E-2</v>
      </c>
      <c r="AB19" s="84">
        <f>DEMANDS!AN$34*(SUM(AB7:AB9)/SUM($H$7:$AG$9))</f>
        <v>8.3962450829073179E-2</v>
      </c>
      <c r="AC19" s="84">
        <f>DEMANDS!AO$34*(SUM(AC7:AC9)/SUM($H$7:$AG$9))</f>
        <v>4.1105415265376928E-2</v>
      </c>
      <c r="AD19" s="84">
        <f>DEMANDS!AP$34*(SUM(AD7:AD9)/SUM($H$7:$AG$9))</f>
        <v>4.1450426170623458E-2</v>
      </c>
      <c r="AE19" s="84">
        <f>DEMANDS!AQ$34*(SUM(AE7:AE9)/SUM($H$7:$AG$9))</f>
        <v>4.7355848039754782E-2</v>
      </c>
      <c r="AF19" s="84">
        <f>DEMANDS!AR$34*(SUM(AF7:AF9)/SUM($H$7:$AG$9))</f>
        <v>0.10376762071588419</v>
      </c>
      <c r="AG19" s="84">
        <f>DEMANDS!AS$34*(SUM(AG7:AG9)/SUM($H$7:$AG$9))</f>
        <v>3.8062715019546604E-2</v>
      </c>
    </row>
    <row r="20" spans="3:33" s="1" customFormat="1" x14ac:dyDescent="0.25">
      <c r="C20" s="61"/>
      <c r="D20" s="61"/>
      <c r="E20" s="61" t="s">
        <v>8</v>
      </c>
      <c r="F20" s="61" t="s">
        <v>131</v>
      </c>
      <c r="G20" s="46">
        <v>2040</v>
      </c>
      <c r="H20" s="88">
        <f>DEMANDS!$AD$34*(SUM(H7:H9)/SUM($H$7:$AG$9))</f>
        <v>3.2205364067833142E-2</v>
      </c>
      <c r="I20" s="88">
        <f>DEMANDS!$AD$34*(SUM(I7:I9)/SUM($H$7:$AG$9))</f>
        <v>0.86250621966668495</v>
      </c>
      <c r="J20" s="88">
        <f>DEMANDS!$AD$34*(SUM(J7:J9)/SUM($H$7:$AG$9))</f>
        <v>0.1196766515474192</v>
      </c>
      <c r="K20" s="88">
        <f>DEMANDS!$AD$34*(SUM(K7:K9)/SUM($H$7:$AG$9))</f>
        <v>5.3572592451113704E-2</v>
      </c>
      <c r="L20" s="88">
        <f>DEMANDS!$AD$34*(SUM(L7:L9)/SUM($H$7:$AG$9))</f>
        <v>4.4316200635944956E-2</v>
      </c>
      <c r="M20" s="88">
        <f>DEMANDS!$AD$34*(SUM(M7:M9)/SUM($H$7:$AG$9))</f>
        <v>2.3269638127050352E-2</v>
      </c>
      <c r="N20" s="88">
        <f>DEMANDS!$AD$34*(SUM(N7:N9)/SUM($H$7:$AG$9))</f>
        <v>7.209432150470374E-2</v>
      </c>
      <c r="O20" s="88">
        <f>DEMANDS!$AD$34*(SUM(O7:O9)/SUM($H$7:$AG$9))</f>
        <v>0.10065232804344597</v>
      </c>
      <c r="P20" s="88">
        <f>DEMANDS!$AD$34*(SUM(P7:P9)/SUM($H$7:$AG$9))</f>
        <v>4.1423043136156044E-2</v>
      </c>
      <c r="Q20" s="88">
        <f>DEMANDS!$AD$34*(SUM(Q7:Q9)/SUM($H$7:$AG$9))</f>
        <v>4.9411339763852119E-2</v>
      </c>
      <c r="R20" s="88">
        <f>DEMANDS!$AD$34*(SUM(R7:R9)/SUM($H$7:$AG$9))</f>
        <v>8.1767663463654217E-2</v>
      </c>
      <c r="S20" s="88">
        <f>DEMANDS!$AD$34*(SUM(S7:S9)/SUM($H$7:$AG$9))</f>
        <v>7.7234830612055647E-2</v>
      </c>
      <c r="T20" s="88">
        <f>DEMANDS!$AD$34*(SUM(T7:T9)/SUM($H$7:$AG$9))</f>
        <v>6.6494578718614292E-2</v>
      </c>
      <c r="U20" s="88">
        <f>DEMANDS!$AD$34*(SUM(U7:U9)/SUM($H$7:$AG$9))</f>
        <v>0.30292169318484802</v>
      </c>
      <c r="V20" s="88">
        <f>DEMANDS!$AD$34*(SUM(V7:V9)/SUM($H$7:$AG$9))</f>
        <v>8.3653817495127833E-2</v>
      </c>
      <c r="W20" s="88">
        <f>DEMANDS!$AD$34*(SUM(W7:W9)/SUM($H$7:$AG$9))</f>
        <v>0.10962944186721371</v>
      </c>
      <c r="X20" s="88">
        <f>DEMANDS!$AD$34*(SUM(X7:X9)/SUM($H$7:$AG$9))</f>
        <v>9.0748013999868968E-2</v>
      </c>
      <c r="Y20" s="88">
        <f>DEMANDS!$AD$34*(SUM(Y7:Y9)/SUM($H$7:$AG$9))</f>
        <v>6.8023219476000304E-2</v>
      </c>
      <c r="Z20" s="88">
        <f>DEMANDS!$AD$34*(SUM(Z7:Z9)/SUM($H$7:$AG$9))</f>
        <v>0.14401113574851115</v>
      </c>
      <c r="AA20" s="88">
        <f>DEMANDS!$AD$34*(SUM(AA7:AA9)/SUM($H$7:$AG$9))</f>
        <v>1.955712943087342E-2</v>
      </c>
      <c r="AB20" s="88">
        <f>DEMANDS!$AD$34*(SUM(AB7:AB9)/SUM($H$7:$AG$9))</f>
        <v>7.7396260136845321E-2</v>
      </c>
      <c r="AC20" s="88">
        <f>DEMANDS!$AD$34*(SUM(AC7:AC9)/SUM($H$7:$AG$9))</f>
        <v>3.7615546544957336E-2</v>
      </c>
      <c r="AD20" s="88">
        <f>DEMANDS!$AD$34*(SUM(AD7:AD9)/SUM($H$7:$AG$9))</f>
        <v>3.7659122164985008E-2</v>
      </c>
      <c r="AE20" s="88">
        <f>DEMANDS!$AD$34*(SUM(AE7:AE9)/SUM($H$7:$AG$9))</f>
        <v>4.272672663088746E-2</v>
      </c>
      <c r="AF20" s="88">
        <f>DEMANDS!$AD$34*(SUM(AF7:AF9)/SUM($H$7:$AG$9))</f>
        <v>9.2998070267698296E-2</v>
      </c>
      <c r="AG20" s="88">
        <f>DEMANDS!$AD$34*(SUM(AG7:AG9)/SUM($H$7:$AG$9))</f>
        <v>3.3891099083286962E-2</v>
      </c>
    </row>
    <row r="21" spans="3:33" s="1" customFormat="1" x14ac:dyDescent="0.25">
      <c r="C21" s="78"/>
      <c r="D21" s="78"/>
      <c r="E21" s="78" t="s">
        <v>8</v>
      </c>
      <c r="F21" s="78" t="s">
        <v>131</v>
      </c>
      <c r="G21" s="78">
        <v>2050</v>
      </c>
      <c r="H21" s="84">
        <f>DEMANDS!$AN$34*(SUM(H7:H9)/SUM($H$7:$AG$9))</f>
        <v>3.493762220806005E-2</v>
      </c>
      <c r="I21" s="84">
        <f>DEMANDS!$AN$34*(SUM(I7:I9)/SUM($H$7:$AG$9))</f>
        <v>0.93568004358983736</v>
      </c>
      <c r="J21" s="84">
        <f>DEMANDS!$AN$34*(SUM(J7:J9)/SUM($H$7:$AG$9))</f>
        <v>0.12982985163846031</v>
      </c>
      <c r="K21" s="84">
        <f>DEMANDS!$AN$34*(SUM(K7:K9)/SUM($H$7:$AG$9))</f>
        <v>5.8117616426290972E-2</v>
      </c>
      <c r="L21" s="84">
        <f>DEMANDS!$AN$34*(SUM(L7:L9)/SUM($H$7:$AG$9))</f>
        <v>4.8075925248169671E-2</v>
      </c>
      <c r="M21" s="84">
        <f>DEMANDS!$AN$34*(SUM(M7:M9)/SUM($H$7:$AG$9))</f>
        <v>2.5243801749571557E-2</v>
      </c>
      <c r="N21" s="84">
        <f>DEMANDS!$AN$34*(SUM(N7:N9)/SUM($H$7:$AG$9))</f>
        <v>7.8210703123010233E-2</v>
      </c>
      <c r="O21" s="84">
        <f>DEMANDS!$AN$34*(SUM(O7:O9)/SUM($H$7:$AG$9))</f>
        <v>0.10919153107963131</v>
      </c>
      <c r="P21" s="84">
        <f>DEMANDS!$AN$34*(SUM(P7:P9)/SUM($H$7:$AG$9))</f>
        <v>4.4937316303922406E-2</v>
      </c>
      <c r="Q21" s="84">
        <f>DEMANDS!$AN$34*(SUM(Q7:Q9)/SUM($H$7:$AG$9))</f>
        <v>5.3603328868677851E-2</v>
      </c>
      <c r="R21" s="84">
        <f>DEMANDS!$AN$34*(SUM(R7:R9)/SUM($H$7:$AG$9))</f>
        <v>8.8704717913196909E-2</v>
      </c>
      <c r="S21" s="84">
        <f>DEMANDS!$AN$34*(SUM(S7:S9)/SUM($H$7:$AG$9))</f>
        <v>8.3787325848698815E-2</v>
      </c>
      <c r="T21" s="84">
        <f>DEMANDS!$AN$34*(SUM(T7:T9)/SUM($H$7:$AG$9))</f>
        <v>7.213588597420767E-2</v>
      </c>
      <c r="U21" s="84">
        <f>DEMANDS!$AN$34*(SUM(U7:U9)/SUM($H$7:$AG$9))</f>
        <v>0.32862114686319632</v>
      </c>
      <c r="V21" s="84">
        <f>DEMANDS!$AN$34*(SUM(V7:V9)/SUM($H$7:$AG$9))</f>
        <v>9.075089062029737E-2</v>
      </c>
      <c r="W21" s="84">
        <f>DEMANDS!$AN$34*(SUM(W7:W9)/SUM($H$7:$AG$9))</f>
        <v>0.11893025071133435</v>
      </c>
      <c r="X21" s="84">
        <f>DEMANDS!$AN$34*(SUM(X7:X9)/SUM($H$7:$AG$9))</f>
        <v>9.8446948855513666E-2</v>
      </c>
      <c r="Y21" s="84">
        <f>DEMANDS!$AN$34*(SUM(Y7:Y9)/SUM($H$7:$AG$9))</f>
        <v>7.3794214480008918E-2</v>
      </c>
      <c r="Z21" s="84">
        <f>DEMANDS!$AN$34*(SUM(Z7:Z9)/SUM($H$7:$AG$9))</f>
        <v>0.15622883951684699</v>
      </c>
      <c r="AA21" s="84">
        <f>DEMANDS!$AN$34*(SUM(AA7:AA9)/SUM($H$7:$AG$9))</f>
        <v>2.1216328996958949E-2</v>
      </c>
      <c r="AB21" s="84">
        <f>DEMANDS!$AN$34*(SUM(AB7:AB9)/SUM($H$7:$AG$9))</f>
        <v>8.3962450829073179E-2</v>
      </c>
      <c r="AC21" s="84">
        <f>DEMANDS!$AN$34*(SUM(AC7:AC9)/SUM($H$7:$AG$9))</f>
        <v>4.0806797015843846E-2</v>
      </c>
      <c r="AD21" s="84">
        <f>DEMANDS!$AN$34*(SUM(AD7:AD9)/SUM($H$7:$AG$9))</f>
        <v>4.0854069530658524E-2</v>
      </c>
      <c r="AE21" s="84">
        <f>DEMANDS!$AN$34*(SUM(AE7:AE9)/SUM($H$7:$AG$9))</f>
        <v>4.6351602486866157E-2</v>
      </c>
      <c r="AF21" s="84">
        <f>DEMANDS!$AN$34*(SUM(AF7:AF9)/SUM($H$7:$AG$9))</f>
        <v>0.10088789675682357</v>
      </c>
      <c r="AG21" s="84">
        <f>DEMANDS!$AN$34*(SUM(AG7:AG9)/SUM($H$7:$AG$9))</f>
        <v>3.6766372629535617E-2</v>
      </c>
    </row>
    <row r="22" spans="3:33" s="1" customFormat="1" ht="15.75" thickBot="1" x14ac:dyDescent="0.3">
      <c r="C22" s="72"/>
      <c r="D22" s="72"/>
      <c r="E22" s="72" t="s">
        <v>8</v>
      </c>
      <c r="F22" s="72" t="s">
        <v>131</v>
      </c>
      <c r="G22" s="76">
        <v>2070</v>
      </c>
      <c r="H22" s="85">
        <f>DEMANDS!$BH$34*(SUM(H7:H9)/SUM($H$7:$AG$9))</f>
        <v>3.9490863986399151E-2</v>
      </c>
      <c r="I22" s="85">
        <f>DEMANDS!$BH$34*(SUM(I7:I9)/SUM($H$7:$AG$9))</f>
        <v>1.057622442539029</v>
      </c>
      <c r="J22" s="85">
        <f>DEMANDS!$BH$34*(SUM(J7:J9)/SUM($H$7:$AG$9))</f>
        <v>0.14674991279875954</v>
      </c>
      <c r="K22" s="85">
        <f>DEMANDS!$BH$34*(SUM(K7:K9)/SUM($H$7:$AG$9))</f>
        <v>6.5691788406106663E-2</v>
      </c>
      <c r="L22" s="85">
        <f>DEMANDS!$BH$34*(SUM(L7:L9)/SUM($H$7:$AG$9))</f>
        <v>5.4341414927709844E-2</v>
      </c>
      <c r="M22" s="85">
        <f>DEMANDS!$BH$34*(SUM(M7:M9)/SUM($H$7:$AG$9))</f>
        <v>2.8533697440977317E-2</v>
      </c>
      <c r="N22" s="85">
        <f>DEMANDS!$BH$34*(SUM(N7:N9)/SUM($H$7:$AG$9))</f>
        <v>8.8403504420484114E-2</v>
      </c>
      <c r="O22" s="85">
        <f>DEMANDS!$BH$34*(SUM(O7:O9)/SUM($H$7:$AG$9))</f>
        <v>0.12342190537905608</v>
      </c>
      <c r="P22" s="85">
        <f>DEMANDS!$BH$34*(SUM(P7:P9)/SUM($H$7:$AG$9))</f>
        <v>5.079376711740264E-2</v>
      </c>
      <c r="Q22" s="85">
        <f>DEMANDS!$BH$34*(SUM(Q7:Q9)/SUM($H$7:$AG$9))</f>
        <v>6.0589176818187374E-2</v>
      </c>
      <c r="R22" s="85">
        <f>DEMANDS!$BH$34*(SUM(R7:R9)/SUM($H$7:$AG$9))</f>
        <v>0.1002651505360265</v>
      </c>
      <c r="S22" s="85">
        <f>DEMANDS!$BH$34*(SUM(S7:S9)/SUM($H$7:$AG$9))</f>
        <v>9.4706899890620741E-2</v>
      </c>
      <c r="T22" s="85">
        <f>DEMANDS!$BH$34*(SUM(T7:T9)/SUM($H$7:$AG$9))</f>
        <v>8.1536987393739727E-2</v>
      </c>
      <c r="U22" s="85">
        <f>DEMANDS!$BH$34*(SUM(U7:U9)/SUM($H$7:$AG$9))</f>
        <v>0.37144866174765295</v>
      </c>
      <c r="V22" s="85">
        <f>DEMANDS!$BH$34*(SUM(V7:V9)/SUM($H$7:$AG$9))</f>
        <v>0.10257799047652323</v>
      </c>
      <c r="W22" s="85">
        <f>DEMANDS!$BH$34*(SUM(W7:W9)/SUM($H$7:$AG$9))</f>
        <v>0.13442982257751201</v>
      </c>
      <c r="X22" s="85">
        <f>DEMANDS!$BH$34*(SUM(X7:X9)/SUM($H$7:$AG$9))</f>
        <v>0.11127703665626636</v>
      </c>
      <c r="Y22" s="85">
        <f>DEMANDS!$BH$34*(SUM(Y7:Y9)/SUM($H$7:$AG$9))</f>
        <v>8.3411437379985715E-2</v>
      </c>
      <c r="Z22" s="85">
        <f>DEMANDS!$BH$34*(SUM(Z7:Z9)/SUM($H$7:$AG$9))</f>
        <v>0.1765893458739578</v>
      </c>
      <c r="AA22" s="85">
        <f>DEMANDS!$BH$34*(SUM(AA7:AA9)/SUM($H$7:$AG$9))</f>
        <v>2.3981344744071091E-2</v>
      </c>
      <c r="AB22" s="85">
        <f>DEMANDS!$BH$34*(SUM(AB7:AB9)/SUM($H$7:$AG$9))</f>
        <v>9.4904848014834786E-2</v>
      </c>
      <c r="AC22" s="85">
        <f>DEMANDS!$BH$34*(SUM(AC7:AC9)/SUM($H$7:$AG$9))</f>
        <v>4.6124938356609711E-2</v>
      </c>
      <c r="AD22" s="85">
        <f>DEMANDS!$BH$34*(SUM(AD7:AD9)/SUM($H$7:$AG$9))</f>
        <v>4.6178371656727391E-2</v>
      </c>
      <c r="AE22" s="85">
        <f>DEMANDS!$BH$34*(SUM(AE7:AE9)/SUM($H$7:$AG$9))</f>
        <v>5.2392369991859013E-2</v>
      </c>
      <c r="AF22" s="85">
        <f>DEMANDS!$BH$34*(SUM(AF7:AF9)/SUM($H$7:$AG$9))</f>
        <v>0.11403610082481408</v>
      </c>
      <c r="AG22" s="85">
        <f>DEMANDS!$BH$34*(SUM(AG7:AG9)/SUM($H$7:$AG$9))</f>
        <v>4.1557946105768483E-2</v>
      </c>
    </row>
    <row r="23" spans="3:33" s="1" customFormat="1" x14ac:dyDescent="0.25">
      <c r="C23" s="86"/>
      <c r="D23" s="86"/>
      <c r="E23" s="86" t="s">
        <v>8</v>
      </c>
      <c r="F23" s="86" t="s">
        <v>132</v>
      </c>
      <c r="G23" s="86">
        <v>2020</v>
      </c>
      <c r="H23" s="87">
        <f>DEMANDS!$J$35*(SUM(H7:H9)/SUM($H$7:$AG$9))</f>
        <v>9.6399062882648826E-3</v>
      </c>
      <c r="I23" s="87">
        <f>DEMANDS!$J$35*(SUM(I7:I9)/SUM($H$7:$AG$9))</f>
        <v>0.25817062999567164</v>
      </c>
      <c r="J23" s="87">
        <f>DEMANDS!$J$35*(SUM(J7:J9)/SUM($H$7:$AG$9))</f>
        <v>3.5822346345177447E-2</v>
      </c>
      <c r="K23" s="87">
        <f>DEMANDS!$J$35*(SUM(K7:K9)/SUM($H$7:$AG$9))</f>
        <v>1.6035675602374577E-2</v>
      </c>
      <c r="L23" s="87">
        <f>DEMANDS!$J$35*(SUM(L7:L9)/SUM($H$7:$AG$9))</f>
        <v>1.3264995864746247E-2</v>
      </c>
      <c r="M23" s="87">
        <f>DEMANDS!$J$35*(SUM(M7:M9)/SUM($H$7:$AG$9))</f>
        <v>6.9652102188358699E-3</v>
      </c>
      <c r="N23" s="87">
        <f>DEMANDS!$J$35*(SUM(N7:N9)/SUM($H$7:$AG$9))</f>
        <v>2.1579712676359258E-2</v>
      </c>
      <c r="O23" s="87">
        <f>DEMANDS!$J$35*(SUM(O7:O9)/SUM($H$7:$AG$9))</f>
        <v>3.0127869630377307E-2</v>
      </c>
      <c r="P23" s="87">
        <f>DEMANDS!$J$35*(SUM(P7:P9)/SUM($H$7:$AG$9))</f>
        <v>1.2398998290043707E-2</v>
      </c>
      <c r="Q23" s="87">
        <f>DEMANDS!$J$35*(SUM(Q7:Q9)/SUM($H$7:$AG$9))</f>
        <v>1.4790104030430816E-2</v>
      </c>
      <c r="R23" s="87">
        <f>DEMANDS!$J$35*(SUM(R7:R9)/SUM($H$7:$AG$9))</f>
        <v>2.4475196477822068E-2</v>
      </c>
      <c r="S23" s="87">
        <f>DEMANDS!$J$35*(SUM(S7:S9)/SUM($H$7:$AG$9))</f>
        <v>2.3118401261418269E-2</v>
      </c>
      <c r="T23" s="87">
        <f>DEMANDS!$J$35*(SUM(T7:T9)/SUM($H$7:$AG$9))</f>
        <v>1.9903563461508244E-2</v>
      </c>
      <c r="U23" s="87">
        <f>DEMANDS!$J$35*(SUM(U7:U9)/SUM($H$7:$AG$9))</f>
        <v>9.0672371497924079E-2</v>
      </c>
      <c r="V23" s="87">
        <f>DEMANDS!$J$35*(SUM(V7:V9)/SUM($H$7:$AG$9))</f>
        <v>2.5039771623451276E-2</v>
      </c>
      <c r="W23" s="87">
        <f>DEMANDS!$J$35*(SUM(W7:W9)/SUM($H$7:$AG$9))</f>
        <v>3.2814954173745137E-2</v>
      </c>
      <c r="X23" s="87">
        <f>DEMANDS!$J$35*(SUM(X7:X9)/SUM($H$7:$AG$9))</f>
        <v>2.7163249853729893E-2</v>
      </c>
      <c r="Y23" s="87">
        <f>DEMANDS!$J$35*(SUM(Y7:Y9)/SUM($H$7:$AG$9))</f>
        <v>2.0361125550189669E-2</v>
      </c>
      <c r="Z23" s="87">
        <f>DEMANDS!$J$35*(SUM(Z7:Z9)/SUM($H$7:$AG$9))</f>
        <v>4.3106292795144469E-2</v>
      </c>
      <c r="AA23" s="87">
        <f>DEMANDS!$J$35*(SUM(AA7:AA9)/SUM($H$7:$AG$9))</f>
        <v>5.8539594393031682E-3</v>
      </c>
      <c r="AB23" s="87">
        <f>DEMANDS!$J$35*(SUM(AB7:AB9)/SUM($H$7:$AG$9))</f>
        <v>2.3166721332815506E-2</v>
      </c>
      <c r="AC23" s="87">
        <f>DEMANDS!$J$35*(SUM(AC7:AC9)/SUM($H$7:$AG$9))</f>
        <v>1.125931515357193E-2</v>
      </c>
      <c r="AD23" s="87">
        <f>DEMANDS!$J$35*(SUM(AD7:AD9)/SUM($H$7:$AG$9))</f>
        <v>1.1272358474325422E-2</v>
      </c>
      <c r="AE23" s="87">
        <f>DEMANDS!$J$35*(SUM(AE7:AE9)/SUM($H$7:$AG$9))</f>
        <v>1.2789224796792653E-2</v>
      </c>
      <c r="AF23" s="87">
        <f>DEMANDS!$J$35*(SUM(AF7:AF9)/SUM($H$7:$AG$9))</f>
        <v>2.7836750439517777E-2</v>
      </c>
      <c r="AG23" s="87">
        <f>DEMANDS!$J$35*(SUM(AG7:AG9)/SUM($H$7:$AG$9))</f>
        <v>1.0144490789827853E-2</v>
      </c>
    </row>
    <row r="24" spans="3:33" s="1" customFormat="1" x14ac:dyDescent="0.25">
      <c r="C24" s="61"/>
      <c r="D24" s="61"/>
      <c r="E24" s="61" t="s">
        <v>8</v>
      </c>
      <c r="F24" s="61" t="s">
        <v>132</v>
      </c>
      <c r="G24" s="46">
        <v>2030</v>
      </c>
      <c r="H24" s="88">
        <f>DEMANDS!T$35*(SUM(H7:H9)/SUM($H$7:$AG$9))</f>
        <v>1.1146462379135497E-2</v>
      </c>
      <c r="I24" s="88">
        <f>DEMANDS!U$35*(SUM(I7:I9)/SUM($H$7:$AG$9))</f>
        <v>0.30251446378584301</v>
      </c>
      <c r="J24" s="88">
        <f>DEMANDS!V$35*(SUM(J7:J9)/SUM($H$7:$AG$9))</f>
        <v>4.2522416039642318E-2</v>
      </c>
      <c r="K24" s="88">
        <f>DEMANDS!W$35*(SUM(K7:K9)/SUM($H$7:$AG$9))</f>
        <v>1.9281325542476004E-2</v>
      </c>
      <c r="L24" s="88">
        <f>DEMANDS!X$35*(SUM(L7:L9)/SUM($H$7:$AG$9))</f>
        <v>1.6152635768959606E-2</v>
      </c>
      <c r="M24" s="88">
        <f>DEMANDS!Y$35*(SUM(M7:M9)/SUM($H$7:$AG$9))</f>
        <v>8.5853097705650104E-3</v>
      </c>
      <c r="N24" s="88">
        <f>DEMANDS!Z$35*(SUM(N7:N9)/SUM($H$7:$AG$9))</f>
        <v>2.6912753738687747E-2</v>
      </c>
      <c r="O24" s="88">
        <f>DEMANDS!AA$35*(SUM(O7:O9)/SUM($H$7:$AG$9))</f>
        <v>3.8011477845531799E-2</v>
      </c>
      <c r="P24" s="88">
        <f>DEMANDS!AB$35*(SUM(P7:P9)/SUM($H$7:$AG$9))</f>
        <v>1.582275657545705E-2</v>
      </c>
      <c r="Q24" s="88">
        <f>DEMANDS!AC$35*(SUM(Q7:Q9)/SUM($H$7:$AG$9))</f>
        <v>1.9080528837831873E-2</v>
      </c>
      <c r="R24" s="88">
        <f>DEMANDS!AD$35*(SUM(R7:R9)/SUM($H$7:$AG$9))</f>
        <v>3.1903316961961435E-2</v>
      </c>
      <c r="S24" s="88">
        <f>DEMANDS!AE$35*(SUM(S7:S9)/SUM($H$7:$AG$9))</f>
        <v>3.0184212859780266E-2</v>
      </c>
      <c r="T24" s="88">
        <f>DEMANDS!AF$35*(SUM(T7:T9)/SUM($H$7:$AG$9))</f>
        <v>2.6247787430734963E-2</v>
      </c>
      <c r="U24" s="88">
        <f>DEMANDS!AG$35*(SUM(U7:U9)/SUM($H$7:$AG$9))</f>
        <v>0.12074662950721285</v>
      </c>
      <c r="V24" s="88">
        <f>DEMANDS!AH$35*(SUM(V7:V9)/SUM($H$7:$AG$9))</f>
        <v>3.3662551223679386E-2</v>
      </c>
      <c r="W24" s="88">
        <f>DEMANDS!AI$35*(SUM(W7:W9)/SUM($H$7:$AG$9))</f>
        <v>4.4522586254573823E-2</v>
      </c>
      <c r="X24" s="88">
        <f>DEMANDS!AJ$35*(SUM(X7:X9)/SUM($H$7:$AG$9))</f>
        <v>3.718412049777664E-2</v>
      </c>
      <c r="Y24" s="88">
        <f>DEMANDS!AK$35*(SUM(Y7:Y9)/SUM($H$7:$AG$9))</f>
        <v>2.8113402764215048E-2</v>
      </c>
      <c r="Z24" s="88">
        <f>DEMANDS!AL$35*(SUM(Z7:Z9)/SUM($H$7:$AG$9))</f>
        <v>6.0014147070094788E-2</v>
      </c>
      <c r="AA24" s="88">
        <f>DEMANDS!AM$35*(SUM(AA7:AA9)/SUM($H$7:$AG$9))</f>
        <v>8.2151651752009978E-3</v>
      </c>
      <c r="AB24" s="88">
        <f>DEMANDS!AN$35*(SUM(AB7:AB9)/SUM($H$7:$AG$9))</f>
        <v>3.2759657892067542E-2</v>
      </c>
      <c r="AC24" s="88">
        <f>DEMANDS!AO$35*(SUM(AC7:AC9)/SUM($H$7:$AG$9))</f>
        <v>1.6038113803353151E-2</v>
      </c>
      <c r="AD24" s="88">
        <f>DEMANDS!AP$35*(SUM(AD7:AD9)/SUM($H$7:$AG$9))</f>
        <v>1.6172726825165937E-2</v>
      </c>
      <c r="AE24" s="88">
        <f>DEMANDS!AQ$35*(SUM(AE7:AE9)/SUM($H$7:$AG$9))</f>
        <v>1.8476847276996389E-2</v>
      </c>
      <c r="AF24" s="88">
        <f>DEMANDS!AR$35*(SUM(AF7:AF9)/SUM($H$7:$AG$9))</f>
        <v>4.0487047738119383E-2</v>
      </c>
      <c r="AG24" s="88">
        <f>DEMANDS!AS$35*(SUM(AG7:AG9)/SUM($H$7:$AG$9))</f>
        <v>1.4850942417367402E-2</v>
      </c>
    </row>
    <row r="25" spans="3:33" x14ac:dyDescent="0.25">
      <c r="C25" s="78"/>
      <c r="D25" s="78"/>
      <c r="E25" s="78" t="s">
        <v>8</v>
      </c>
      <c r="F25" s="78" t="s">
        <v>132</v>
      </c>
      <c r="G25" s="78">
        <v>2040</v>
      </c>
      <c r="H25" s="84">
        <f>DEMANDS!$AD$35*(SUM(H7:H9)/SUM($H$7:$AG$9))</f>
        <v>1.2565577811675515E-2</v>
      </c>
      <c r="I25" s="84">
        <f>DEMANDS!$AD$35*(SUM(I7:I9)/SUM($H$7:$AG$9))</f>
        <v>0.3365243440020837</v>
      </c>
      <c r="J25" s="84">
        <f>DEMANDS!$AD$35*(SUM(J7:J9)/SUM($H$7:$AG$9))</f>
        <v>4.6694279688701962E-2</v>
      </c>
      <c r="K25" s="84">
        <f>DEMANDS!$AD$35*(SUM(K7:K9)/SUM($H$7:$AG$9))</f>
        <v>2.090243655062466E-2</v>
      </c>
      <c r="L25" s="84">
        <f>DEMANDS!$AD$35*(SUM(L7:L9)/SUM($H$7:$AG$9))</f>
        <v>1.7290867019416286E-2</v>
      </c>
      <c r="M25" s="84">
        <f>DEMANDS!$AD$35*(SUM(M7:M9)/SUM($H$7:$AG$9))</f>
        <v>9.0791225933393293E-3</v>
      </c>
      <c r="N25" s="84">
        <f>DEMANDS!$AD$35*(SUM(N7:N9)/SUM($H$7:$AG$9))</f>
        <v>2.8129065851863172E-2</v>
      </c>
      <c r="O25" s="84">
        <f>DEMANDS!$AD$35*(SUM(O7:O9)/SUM($H$7:$AG$9))</f>
        <v>3.9271552940444869E-2</v>
      </c>
      <c r="P25" s="84">
        <f>DEMANDS!$AD$35*(SUM(P7:P9)/SUM($H$7:$AG$9))</f>
        <v>1.6162042777328585E-2</v>
      </c>
      <c r="Q25" s="84">
        <f>DEMANDS!$AD$35*(SUM(Q7:Q9)/SUM($H$7:$AG$9))</f>
        <v>1.9278839179525376E-2</v>
      </c>
      <c r="R25" s="84">
        <f>DEMANDS!$AD$35*(SUM(R7:R9)/SUM($H$7:$AG$9))</f>
        <v>3.1903316961961435E-2</v>
      </c>
      <c r="S25" s="84">
        <f>DEMANDS!$AD$35*(SUM(S7:S9)/SUM($H$7:$AG$9))</f>
        <v>3.0134740032226597E-2</v>
      </c>
      <c r="T25" s="84">
        <f>DEMANDS!$AD$35*(SUM(T7:T9)/SUM($H$7:$AG$9))</f>
        <v>2.5944212311447664E-2</v>
      </c>
      <c r="U25" s="84">
        <f>DEMANDS!$AD$35*(SUM(U7:U9)/SUM($H$7:$AG$9))</f>
        <v>0.11819105968004069</v>
      </c>
      <c r="V25" s="84">
        <f>DEMANDS!$AD$35*(SUM(V7:V9)/SUM($H$7:$AG$9))</f>
        <v>3.2639238319576491E-2</v>
      </c>
      <c r="W25" s="84">
        <f>DEMANDS!$AD$35*(SUM(W7:W9)/SUM($H$7:$AG$9))</f>
        <v>4.2774156483110268E-2</v>
      </c>
      <c r="X25" s="84">
        <f>DEMANDS!$AD$35*(SUM(X7:X9)/SUM($H$7:$AG$9))</f>
        <v>3.5407183373819102E-2</v>
      </c>
      <c r="Y25" s="84">
        <f>DEMANDS!$AD$35*(SUM(Y7:Y9)/SUM($H$7:$AG$9))</f>
        <v>2.6540642593762584E-2</v>
      </c>
      <c r="Z25" s="84">
        <f>DEMANDS!$AD$35*(SUM(Z7:Z9)/SUM($H$7:$AG$9))</f>
        <v>5.6188873635591101E-2</v>
      </c>
      <c r="AA25" s="84">
        <f>DEMANDS!$AD$35*(SUM(AA7:AA9)/SUM($H$7:$AG$9))</f>
        <v>7.6306118173059901E-3</v>
      </c>
      <c r="AB25" s="84">
        <f>DEMANDS!$AD$35*(SUM(AB7:AB9)/SUM($H$7:$AG$9))</f>
        <v>3.0197725044616895E-2</v>
      </c>
      <c r="AC25" s="84">
        <f>DEMANDS!$AD$35*(SUM(AC7:AC9)/SUM($H$7:$AG$9))</f>
        <v>1.4676470542106353E-2</v>
      </c>
      <c r="AD25" s="84">
        <f>DEMANDS!$AD$35*(SUM(AD7:AD9)/SUM($H$7:$AG$9))</f>
        <v>1.469347245653888E-2</v>
      </c>
      <c r="AE25" s="84">
        <f>DEMANDS!$AD$35*(SUM(AE7:AE9)/SUM($H$7:$AG$9))</f>
        <v>1.6670701408243012E-2</v>
      </c>
      <c r="AF25" s="84">
        <f>DEMANDS!$AD$35*(SUM(AF7:AF9)/SUM($H$7:$AG$9))</f>
        <v>3.6285088590307463E-2</v>
      </c>
      <c r="AG25" s="84">
        <f>DEMANDS!$AD$35*(SUM(AG7:AG9)/SUM($H$7:$AG$9))</f>
        <v>1.3223301613894786E-2</v>
      </c>
    </row>
    <row r="26" spans="3:33" s="1" customFormat="1" x14ac:dyDescent="0.25">
      <c r="C26" s="61"/>
      <c r="D26" s="61"/>
      <c r="E26" s="61" t="s">
        <v>8</v>
      </c>
      <c r="F26" s="61" t="s">
        <v>132</v>
      </c>
      <c r="G26" s="46">
        <v>2050</v>
      </c>
      <c r="H26" s="88">
        <f>DEMANDS!$AN$35*(SUM(H7:H9)/SUM($H$7:$AG$9))</f>
        <v>1.3631623896119455E-2</v>
      </c>
      <c r="I26" s="88">
        <f>DEMANDS!$AN$35*(SUM(I7:I9)/SUM($H$7:$AG$9))</f>
        <v>0.36507459967836048</v>
      </c>
      <c r="J26" s="88">
        <f>DEMANDS!$AN$35*(SUM(J7:J9)/SUM($H$7:$AG$9))</f>
        <v>5.0655757208806024E-2</v>
      </c>
      <c r="K26" s="88">
        <f>DEMANDS!$AN$35*(SUM(K7:K9)/SUM($H$7:$AG$9))</f>
        <v>2.2675770095177364E-2</v>
      </c>
      <c r="L26" s="88">
        <f>DEMANDS!$AN$35*(SUM(L7:L9)/SUM($H$7:$AG$9))</f>
        <v>1.8757800045413893E-2</v>
      </c>
      <c r="M26" s="88">
        <f>DEMANDS!$AN$35*(SUM(M7:M9)/SUM($H$7:$AG$9))</f>
        <v>9.8493826829169628E-3</v>
      </c>
      <c r="N26" s="88">
        <f>DEMANDS!$AN$35*(SUM(N7:N9)/SUM($H$7:$AG$9))</f>
        <v>3.0515496540516555E-2</v>
      </c>
      <c r="O26" s="88">
        <f>DEMANDS!$AN$35*(SUM(O7:O9)/SUM($H$7:$AG$9))</f>
        <v>4.2603296682725805E-2</v>
      </c>
      <c r="P26" s="88">
        <f>DEMANDS!$AN$35*(SUM(P7:P9)/SUM($H$7:$AG$9))</f>
        <v>1.7533207930066533E-2</v>
      </c>
      <c r="Q26" s="88">
        <f>DEMANDS!$AN$35*(SUM(Q7:Q9)/SUM($H$7:$AG$9))</f>
        <v>2.0914428989081219E-2</v>
      </c>
      <c r="R26" s="88">
        <f>DEMANDS!$AN$35*(SUM(R7:R9)/SUM($H$7:$AG$9))</f>
        <v>3.4609949847277027E-2</v>
      </c>
      <c r="S26" s="88">
        <f>DEMANDS!$AN$35*(SUM(S7:S9)/SUM($H$7:$AG$9))</f>
        <v>3.2691329319130838E-2</v>
      </c>
      <c r="T26" s="88">
        <f>DEMANDS!$AN$35*(SUM(T7:T9)/SUM($H$7:$AG$9))</f>
        <v>2.8145283075014332E-2</v>
      </c>
      <c r="U26" s="88">
        <f>DEMANDS!$AN$35*(SUM(U7:U9)/SUM($H$7:$AG$9))</f>
        <v>0.12821822423041376</v>
      </c>
      <c r="V26" s="88">
        <f>DEMANDS!$AN$35*(SUM(V7:V9)/SUM($H$7:$AG$9))</f>
        <v>3.5408305745786441E-2</v>
      </c>
      <c r="W26" s="88">
        <f>DEMANDS!$AN$35*(SUM(W7:W9)/SUM($H$7:$AG$9))</f>
        <v>4.6403056221556264E-2</v>
      </c>
      <c r="X26" s="88">
        <f>DEMANDS!$AN$35*(SUM(X7:X9)/SUM($H$7:$AG$9))</f>
        <v>3.8411079395359503E-2</v>
      </c>
      <c r="Y26" s="88">
        <f>DEMANDS!$AN$35*(SUM(Y7:Y9)/SUM($H$7:$AG$9))</f>
        <v>2.8792313670075304E-2</v>
      </c>
      <c r="Z26" s="88">
        <f>DEMANDS!$AN$35*(SUM(Z7:Z9)/SUM($H$7:$AG$9))</f>
        <v>6.0955859255057018E-2</v>
      </c>
      <c r="AA26" s="88">
        <f>DEMANDS!$AN$35*(SUM(AA7:AA9)/SUM($H$7:$AG$9))</f>
        <v>8.2779822742532483E-3</v>
      </c>
      <c r="AB26" s="88">
        <f>DEMANDS!$AN$35*(SUM(AB7:AB9)/SUM($H$7:$AG$9))</f>
        <v>3.2759657892067542E-2</v>
      </c>
      <c r="AC26" s="88">
        <f>DEMANDS!$AN$35*(SUM(AC7:AC9)/SUM($H$7:$AG$9))</f>
        <v>1.5921601819741015E-2</v>
      </c>
      <c r="AD26" s="88">
        <f>DEMANDS!$AN$35*(SUM(AD7:AD9)/SUM($H$7:$AG$9))</f>
        <v>1.5940046152865345E-2</v>
      </c>
      <c r="AE26" s="88">
        <f>DEMANDS!$AN$35*(SUM(AE7:AE9)/SUM($H$7:$AG$9))</f>
        <v>1.8085020449320349E-2</v>
      </c>
      <c r="AF26" s="88">
        <f>DEMANDS!$AN$35*(SUM(AF7:AF9)/SUM($H$7:$AG$9))</f>
        <v>3.9363464865169819E-2</v>
      </c>
      <c r="AG26" s="88">
        <f>DEMANDS!$AN$35*(SUM(AG7:AG9)/SUM($H$7:$AG$9))</f>
        <v>1.4345148067769403E-2</v>
      </c>
    </row>
    <row r="27" spans="3:33" s="1" customFormat="1" ht="15.75" thickBot="1" x14ac:dyDescent="0.3">
      <c r="C27" s="89"/>
      <c r="D27" s="89"/>
      <c r="E27" s="89" t="s">
        <v>8</v>
      </c>
      <c r="F27" s="89" t="s">
        <v>132</v>
      </c>
      <c r="G27" s="89">
        <v>2070</v>
      </c>
      <c r="H27" s="90">
        <f>DEMANDS!$BH$35*(SUM(H7:H9)/SUM($H$7:$AG$9))</f>
        <v>1.5408163783716549E-2</v>
      </c>
      <c r="I27" s="90">
        <f>DEMANDS!$BH$35*(SUM(I7:I9)/SUM($H$7:$AG$9))</f>
        <v>0.41265290679859862</v>
      </c>
      <c r="J27" s="90">
        <f>DEMANDS!$BH$35*(SUM(J7:J9)/SUM($H$7:$AG$9))</f>
        <v>5.7257463205367155E-2</v>
      </c>
      <c r="K27" s="90">
        <f>DEMANDS!$BH$35*(SUM(K7:K9)/SUM($H$7:$AG$9))</f>
        <v>2.5630987343177564E-2</v>
      </c>
      <c r="L27" s="90">
        <f>DEMANDS!$BH$35*(SUM(L7:L9)/SUM($H$7:$AG$9))</f>
        <v>2.1202408276846597E-2</v>
      </c>
      <c r="M27" s="90">
        <f>DEMANDS!$BH$35*(SUM(M7:M9)/SUM($H$7:$AG$9))</f>
        <v>1.1133002399669214E-2</v>
      </c>
      <c r="N27" s="90">
        <f>DEMANDS!$BH$35*(SUM(N7:N9)/SUM($H$7:$AG$9))</f>
        <v>3.4492425276754016E-2</v>
      </c>
      <c r="O27" s="90">
        <f>DEMANDS!$BH$35*(SUM(O7:O9)/SUM($H$7:$AG$9))</f>
        <v>4.8155566645333943E-2</v>
      </c>
      <c r="P27" s="90">
        <f>DEMANDS!$BH$35*(SUM(P7:P9)/SUM($H$7:$AG$9))</f>
        <v>1.9818221328518931E-2</v>
      </c>
      <c r="Q27" s="90">
        <f>DEMANDS!$BH$35*(SUM(Q7:Q9)/SUM($H$7:$AG$9))</f>
        <v>2.364009965081337E-2</v>
      </c>
      <c r="R27" s="90">
        <f>DEMANDS!$BH$35*(SUM(R7:R9)/SUM($H$7:$AG$9))</f>
        <v>3.9120487761173398E-2</v>
      </c>
      <c r="S27" s="90">
        <f>DEMANDS!$BH$35*(SUM(S7:S9)/SUM($H$7:$AG$9))</f>
        <v>3.6951823223348751E-2</v>
      </c>
      <c r="T27" s="90">
        <f>DEMANDS!$BH$35*(SUM(T7:T9)/SUM($H$7:$AG$9))</f>
        <v>3.1813314001594421E-2</v>
      </c>
      <c r="U27" s="90">
        <f>DEMANDS!$BH$35*(SUM(U7:U9)/SUM($H$7:$AG$9))</f>
        <v>0.14492825022570566</v>
      </c>
      <c r="V27" s="90">
        <f>DEMANDS!$BH$35*(SUM(V7:V9)/SUM($H$7:$AG$9))</f>
        <v>4.0022889304501708E-2</v>
      </c>
      <c r="W27" s="90">
        <f>DEMANDS!$BH$35*(SUM(W7:W9)/SUM($H$7:$AG$9))</f>
        <v>5.2450529428873308E-2</v>
      </c>
      <c r="X27" s="90">
        <f>DEMANDS!$BH$35*(SUM(X7:X9)/SUM($H$7:$AG$9))</f>
        <v>4.341699910027013E-2</v>
      </c>
      <c r="Y27" s="90">
        <f>DEMANDS!$BH$35*(SUM(Y7:Y9)/SUM($H$7:$AG$9))</f>
        <v>3.2544668787916918E-2</v>
      </c>
      <c r="Z27" s="90">
        <f>DEMANDS!$BH$35*(SUM(Z7:Z9)/SUM($H$7:$AG$9))</f>
        <v>6.8899924919910829E-2</v>
      </c>
      <c r="AA27" s="90">
        <f>DEMANDS!$BH$35*(SUM(AA7:AA9)/SUM($H$7:$AG$9))</f>
        <v>9.3568094052760634E-3</v>
      </c>
      <c r="AB27" s="90">
        <f>DEMANDS!$BH$35*(SUM(AB7:AB9)/SUM($H$7:$AG$9))</f>
        <v>3.7029056710051397E-2</v>
      </c>
      <c r="AC27" s="90">
        <f>DEMANDS!$BH$35*(SUM(AC7:AC9)/SUM($H$7:$AG$9))</f>
        <v>1.7996582828809234E-2</v>
      </c>
      <c r="AD27" s="90">
        <f>DEMANDS!$BH$35*(SUM(AD7:AD9)/SUM($H$7:$AG$9))</f>
        <v>1.8017430917622923E-2</v>
      </c>
      <c r="AE27" s="90">
        <f>DEMANDS!$BH$35*(SUM(AE7:AE9)/SUM($H$7:$AG$9))</f>
        <v>2.0441948753759032E-2</v>
      </c>
      <c r="AF27" s="90">
        <f>DEMANDS!$BH$35*(SUM(AF7:AF9)/SUM($H$7:$AG$9))</f>
        <v>4.4493504101867677E-2</v>
      </c>
      <c r="AG27" s="90">
        <f>DEMANDS!$BH$35*(SUM(AG7:AG9)/SUM($H$7:$AG$9))</f>
        <v>1.6214677914696409E-2</v>
      </c>
    </row>
    <row r="28" spans="3:33" s="1" customFormat="1" x14ac:dyDescent="0.25">
      <c r="C28" s="63"/>
      <c r="D28" s="63"/>
      <c r="E28" s="63" t="s">
        <v>8</v>
      </c>
      <c r="F28" s="63" t="s">
        <v>133</v>
      </c>
      <c r="G28" s="82">
        <v>2020</v>
      </c>
      <c r="H28" s="83">
        <f>DEMANDS!$J$36*(SUM(H7:H9)/SUM($H$7:$AG$9))</f>
        <v>1.2853238923606838E-2</v>
      </c>
      <c r="I28" s="83">
        <f>DEMANDS!$J$36*(SUM(I7:I9)/SUM($H$7:$AG$9))</f>
        <v>0.34422832454626928</v>
      </c>
      <c r="J28" s="83">
        <f>DEMANDS!$J$36*(SUM(J7:J9)/SUM($H$7:$AG$9))</f>
        <v>4.7763241945543308E-2</v>
      </c>
      <c r="K28" s="83">
        <f>DEMANDS!$J$36*(SUM(K7:K9)/SUM($H$7:$AG$9))</f>
        <v>2.1380951604237215E-2</v>
      </c>
      <c r="L28" s="83">
        <f>DEMANDS!$J$36*(SUM(L7:L9)/SUM($H$7:$AG$9))</f>
        <v>1.768670317654392E-2</v>
      </c>
      <c r="M28" s="83">
        <f>DEMANDS!$J$36*(SUM(M7:M9)/SUM($H$7:$AG$9))</f>
        <v>9.2869690242558672E-3</v>
      </c>
      <c r="N28" s="83">
        <f>DEMANDS!$J$36*(SUM(N7:N9)/SUM($H$7:$AG$9))</f>
        <v>2.8773018599743804E-2</v>
      </c>
      <c r="O28" s="83">
        <f>DEMANDS!$J$36*(SUM(O7:O9)/SUM($H$7:$AG$9))</f>
        <v>4.0170588285689514E-2</v>
      </c>
      <c r="P28" s="83">
        <f>DEMANDS!$J$36*(SUM(P7:P9)/SUM($H$7:$AG$9))</f>
        <v>1.653203700012414E-2</v>
      </c>
      <c r="Q28" s="83">
        <f>DEMANDS!$J$36*(SUM(Q7:Q9)/SUM($H$7:$AG$9))</f>
        <v>1.9720185562337515E-2</v>
      </c>
      <c r="R28" s="83">
        <f>DEMANDS!$J$36*(SUM(R7:R9)/SUM($H$7:$AG$9))</f>
        <v>3.2633672841262736E-2</v>
      </c>
      <c r="S28" s="83">
        <f>DEMANDS!$J$36*(SUM(S7:S9)/SUM($H$7:$AG$9))</f>
        <v>3.0824608254392798E-2</v>
      </c>
      <c r="T28" s="83">
        <f>DEMANDS!$J$36*(SUM(T7:T9)/SUM($H$7:$AG$9))</f>
        <v>2.6538147669896428E-2</v>
      </c>
      <c r="U28" s="83">
        <f>DEMANDS!$J$36*(SUM(U7:U9)/SUM($H$7:$AG$9))</f>
        <v>0.12089678258092561</v>
      </c>
      <c r="V28" s="83">
        <f>DEMANDS!$J$36*(SUM(V7:V9)/SUM($H$7:$AG$9))</f>
        <v>3.3386441490677536E-2</v>
      </c>
      <c r="W28" s="83">
        <f>DEMANDS!$J$36*(SUM(W7:W9)/SUM($H$7:$AG$9))</f>
        <v>4.3753376189538971E-2</v>
      </c>
      <c r="X28" s="83">
        <f>DEMANDS!$J$36*(SUM(X7:X9)/SUM($H$7:$AG$9))</f>
        <v>3.6217752524901448E-2</v>
      </c>
      <c r="Y28" s="83">
        <f>DEMANDS!$J$36*(SUM(Y7:Y9)/SUM($H$7:$AG$9))</f>
        <v>2.7148231904363142E-2</v>
      </c>
      <c r="Z28" s="83">
        <f>DEMANDS!$J$36*(SUM(Z7:Z9)/SUM($H$7:$AG$9))</f>
        <v>5.747519362106477E-2</v>
      </c>
      <c r="AA28" s="83">
        <f>DEMANDS!$J$36*(SUM(AA7:AA9)/SUM($H$7:$AG$9))</f>
        <v>7.8052977977662742E-3</v>
      </c>
      <c r="AB28" s="83">
        <f>DEMANDS!$J$36*(SUM(AB7:AB9)/SUM($H$7:$AG$9))</f>
        <v>3.0889035169333917E-2</v>
      </c>
      <c r="AC28" s="83">
        <f>DEMANDS!$J$36*(SUM(AC7:AC9)/SUM($H$7:$AG$9))</f>
        <v>1.5012455874308651E-2</v>
      </c>
      <c r="AD28" s="83">
        <f>DEMANDS!$J$36*(SUM(AD7:AD9)/SUM($H$7:$AG$9))</f>
        <v>1.5029847009967923E-2</v>
      </c>
      <c r="AE28" s="83">
        <f>DEMANDS!$J$36*(SUM(AE7:AE9)/SUM($H$7:$AG$9))</f>
        <v>1.7052340245361543E-2</v>
      </c>
      <c r="AF28" s="83">
        <f>DEMANDS!$J$36*(SUM(AF7:AF9)/SUM($H$7:$AG$9))</f>
        <v>3.7115755439603951E-2</v>
      </c>
      <c r="AG28" s="83">
        <f>DEMANDS!$J$36*(SUM(AG7:AG9)/SUM($H$7:$AG$9))</f>
        <v>1.3526019857549433E-2</v>
      </c>
    </row>
    <row r="29" spans="3:33" s="1" customFormat="1" x14ac:dyDescent="0.25">
      <c r="C29" s="78"/>
      <c r="D29" s="78"/>
      <c r="E29" s="78" t="s">
        <v>8</v>
      </c>
      <c r="F29" s="78" t="s">
        <v>133</v>
      </c>
      <c r="G29" s="78">
        <v>2030</v>
      </c>
      <c r="H29" s="84">
        <f>DEMANDS!T$36*(SUM(H7:H9)/SUM($H$7:$AG$9))</f>
        <v>1.4861985150875463E-2</v>
      </c>
      <c r="I29" s="84">
        <f>DEMANDS!U$36*(SUM(I7:I9)/SUM($H$7:$AG$9))</f>
        <v>0.40335357674790373</v>
      </c>
      <c r="J29" s="84">
        <f>DEMANDS!V$36*(SUM(J7:J9)/SUM($H$7:$AG$9))</f>
        <v>5.6696689430671826E-2</v>
      </c>
      <c r="K29" s="84">
        <f>DEMANDS!W$36*(SUM(K7:K9)/SUM($H$7:$AG$9))</f>
        <v>2.5708495139935075E-2</v>
      </c>
      <c r="L29" s="84">
        <f>DEMANDS!X$36*(SUM(L7:L9)/SUM($H$7:$AG$9))</f>
        <v>2.153689886354743E-2</v>
      </c>
      <c r="M29" s="84">
        <f>DEMANDS!Y$36*(SUM(M7:M9)/SUM($H$7:$AG$9))</f>
        <v>1.1447106892375235E-2</v>
      </c>
      <c r="N29" s="84">
        <f>DEMANDS!Z$36*(SUM(N7:N9)/SUM($H$7:$AG$9))</f>
        <v>3.5883756911272775E-2</v>
      </c>
      <c r="O29" s="84">
        <f>DEMANDS!AA$36*(SUM(O7:O9)/SUM($H$7:$AG$9))</f>
        <v>5.0682090881191313E-2</v>
      </c>
      <c r="P29" s="84">
        <f>DEMANDS!AB$36*(SUM(P7:P9)/SUM($H$7:$AG$9))</f>
        <v>2.1097058893819028E-2</v>
      </c>
      <c r="Q29" s="84">
        <f>DEMANDS!AC$36*(SUM(Q7:Q9)/SUM($H$7:$AG$9))</f>
        <v>2.5440765564284974E-2</v>
      </c>
      <c r="R29" s="84">
        <f>DEMANDS!AD$36*(SUM(R7:R9)/SUM($H$7:$AG$9))</f>
        <v>4.2537857019091116E-2</v>
      </c>
      <c r="S29" s="84">
        <f>DEMANDS!AE$36*(SUM(S7:S9)/SUM($H$7:$AG$9))</f>
        <v>4.0245712770055647E-2</v>
      </c>
      <c r="T29" s="84">
        <f>DEMANDS!AF$36*(SUM(T7:T9)/SUM($H$7:$AG$9))</f>
        <v>3.4997133060720359E-2</v>
      </c>
      <c r="U29" s="84">
        <f>DEMANDS!AG$36*(SUM(U7:U9)/SUM($H$7:$AG$9))</f>
        <v>0.16099588853532198</v>
      </c>
      <c r="V29" s="84">
        <f>DEMANDS!AH$36*(SUM(V7:V9)/SUM($H$7:$AG$9))</f>
        <v>4.4883508274641444E-2</v>
      </c>
      <c r="W29" s="84">
        <f>DEMANDS!AI$36*(SUM(W7:W9)/SUM($H$7:$AG$9))</f>
        <v>5.9363589387126083E-2</v>
      </c>
      <c r="X29" s="84">
        <f>DEMANDS!AJ$36*(SUM(X7:X9)/SUM($H$7:$AG$9))</f>
        <v>4.9578945129780401E-2</v>
      </c>
      <c r="Y29" s="84">
        <f>DEMANDS!AK$36*(SUM(Y7:Y9)/SUM($H$7:$AG$9))</f>
        <v>3.7484626082302422E-2</v>
      </c>
      <c r="Z29" s="84">
        <f>DEMANDS!AL$36*(SUM(Z7:Z9)/SUM($H$7:$AG$9))</f>
        <v>8.0019052885134431E-2</v>
      </c>
      <c r="AA29" s="84">
        <f>DEMANDS!AM$36*(SUM(AA7:AA9)/SUM($H$7:$AG$9))</f>
        <v>1.0953579592603966E-2</v>
      </c>
      <c r="AB29" s="84">
        <f>DEMANDS!AN$36*(SUM(AB7:AB9)/SUM($H$7:$AG$9))</f>
        <v>4.3679647638790051E-2</v>
      </c>
      <c r="AC29" s="84">
        <f>DEMANDS!AO$36*(SUM(AC7:AC9)/SUM($H$7:$AG$9))</f>
        <v>2.1384202546599545E-2</v>
      </c>
      <c r="AD29" s="84">
        <f>DEMANDS!AP$36*(SUM(AD7:AD9)/SUM($H$7:$AG$9))</f>
        <v>2.1563687002137736E-2</v>
      </c>
      <c r="AE29" s="84">
        <f>DEMANDS!AQ$36*(SUM(AE7:AE9)/SUM($H$7:$AG$9))</f>
        <v>2.4635854904039231E-2</v>
      </c>
      <c r="AF29" s="84">
        <f>DEMANDS!AR$36*(SUM(AF7:AF9)/SUM($H$7:$AG$9))</f>
        <v>5.3982858580588017E-2</v>
      </c>
      <c r="AG29" s="84">
        <f>DEMANDS!AS$36*(SUM(AG7:AG9)/SUM($H$7:$AG$9))</f>
        <v>1.9801303604322498E-2</v>
      </c>
    </row>
    <row r="30" spans="3:33" s="1" customFormat="1" x14ac:dyDescent="0.25">
      <c r="C30" s="61"/>
      <c r="D30" s="61"/>
      <c r="E30" s="61" t="s">
        <v>8</v>
      </c>
      <c r="F30" s="61" t="s">
        <v>133</v>
      </c>
      <c r="G30" s="46">
        <v>2040</v>
      </c>
      <c r="H30" s="88">
        <f>DEMANDS!$AD$36*(SUM(H7:H9)/SUM($H$7:$AG$9))</f>
        <v>1.6754143556691001E-2</v>
      </c>
      <c r="I30" s="88">
        <f>DEMANDS!$AD$36*(SUM(I7:I9)/SUM($H$7:$AG$9))</f>
        <v>0.44870019144629952</v>
      </c>
      <c r="J30" s="88">
        <f>DEMANDS!$AD$36*(SUM(J7:J9)/SUM($H$7:$AG$9))</f>
        <v>6.2259187512561931E-2</v>
      </c>
      <c r="K30" s="88">
        <f>DEMANDS!$AD$36*(SUM(K7:K9)/SUM($H$7:$AG$9))</f>
        <v>2.7869981619818095E-2</v>
      </c>
      <c r="L30" s="88">
        <f>DEMANDS!$AD$36*(SUM(L7:L9)/SUM($H$7:$AG$9))</f>
        <v>2.305454413674321E-2</v>
      </c>
      <c r="M30" s="88">
        <f>DEMANDS!$AD$36*(SUM(M7:M9)/SUM($H$7:$AG$9))</f>
        <v>1.2105525553808245E-2</v>
      </c>
      <c r="N30" s="88">
        <f>DEMANDS!$AD$36*(SUM(N7:N9)/SUM($H$7:$AG$9))</f>
        <v>3.7505510248787295E-2</v>
      </c>
      <c r="O30" s="88">
        <f>DEMANDS!$AD$36*(SUM(O7:O9)/SUM($H$7:$AG$9))</f>
        <v>5.236219499966395E-2</v>
      </c>
      <c r="P30" s="88">
        <f>DEMANDS!$AD$36*(SUM(P7:P9)/SUM($H$7:$AG$9))</f>
        <v>2.154944157117417E-2</v>
      </c>
      <c r="Q30" s="88">
        <f>DEMANDS!$AD$36*(SUM(Q7:Q9)/SUM($H$7:$AG$9))</f>
        <v>2.5705179981457434E-2</v>
      </c>
      <c r="R30" s="88">
        <f>DEMANDS!$AD$36*(SUM(R7:R9)/SUM($H$7:$AG$9))</f>
        <v>4.2537857019091116E-2</v>
      </c>
      <c r="S30" s="88">
        <f>DEMANDS!$AD$36*(SUM(S7:S9)/SUM($H$7:$AG$9))</f>
        <v>4.0179748843254023E-2</v>
      </c>
      <c r="T30" s="88">
        <f>DEMANDS!$AD$36*(SUM(T7:T9)/SUM($H$7:$AG$9))</f>
        <v>3.4592365273277012E-2</v>
      </c>
      <c r="U30" s="88">
        <f>DEMANDS!$AD$36*(SUM(U7:U9)/SUM($H$7:$AG$9))</f>
        <v>0.15758845400303909</v>
      </c>
      <c r="V30" s="88">
        <f>DEMANDS!$AD$36*(SUM(V7:V9)/SUM($H$7:$AG$9))</f>
        <v>4.351908782731239E-2</v>
      </c>
      <c r="W30" s="88">
        <f>DEMANDS!$AD$36*(SUM(W7:W9)/SUM($H$7:$AG$9))</f>
        <v>5.7032344152810277E-2</v>
      </c>
      <c r="X30" s="88">
        <f>DEMANDS!$AD$36*(SUM(X7:X9)/SUM($H$7:$AG$9))</f>
        <v>4.7209690001827898E-2</v>
      </c>
      <c r="Y30" s="88">
        <f>DEMANDS!$AD$36*(SUM(Y7:Y9)/SUM($H$7:$AG$9))</f>
        <v>3.538760753918993E-2</v>
      </c>
      <c r="Z30" s="88">
        <f>DEMANDS!$AD$36*(SUM(Z7:Z9)/SUM($H$7:$AG$9))</f>
        <v>7.4918676187317818E-2</v>
      </c>
      <c r="AA30" s="88">
        <f>DEMANDS!$AD$36*(SUM(AA7:AA9)/SUM($H$7:$AG$9))</f>
        <v>1.0174173263543732E-2</v>
      </c>
      <c r="AB30" s="88">
        <f>DEMANDS!$AD$36*(SUM(AB7:AB9)/SUM($H$7:$AG$9))</f>
        <v>4.0263729059311137E-2</v>
      </c>
      <c r="AC30" s="88">
        <f>DEMANDS!$AD$36*(SUM(AC7:AC9)/SUM($H$7:$AG$9))</f>
        <v>1.956867388458031E-2</v>
      </c>
      <c r="AD30" s="88">
        <f>DEMANDS!$AD$36*(SUM(AD7:AD9)/SUM($H$7:$AG$9))</f>
        <v>1.9591343157685799E-2</v>
      </c>
      <c r="AE30" s="88">
        <f>DEMANDS!$AD$36*(SUM(AE7:AE9)/SUM($H$7:$AG$9))</f>
        <v>2.2227654690492225E-2</v>
      </c>
      <c r="AF30" s="88">
        <f>DEMANDS!$AD$36*(SUM(AF7:AF9)/SUM($H$7:$AG$9))</f>
        <v>4.8380233071685555E-2</v>
      </c>
      <c r="AG30" s="88">
        <f>DEMANDS!$AD$36*(SUM(AG7:AG9)/SUM($H$7:$AG$9))</f>
        <v>1.7631110709987786E-2</v>
      </c>
    </row>
    <row r="31" spans="3:33" s="1" customFormat="1" x14ac:dyDescent="0.25">
      <c r="C31" s="78"/>
      <c r="D31" s="78"/>
      <c r="E31" s="78" t="s">
        <v>8</v>
      </c>
      <c r="F31" s="78" t="s">
        <v>133</v>
      </c>
      <c r="G31" s="78">
        <v>2050</v>
      </c>
      <c r="H31" s="84">
        <f>DEMANDS!$AN$36*(SUM(H7:H9)/SUM($H$7:$AG$9))</f>
        <v>1.8175541713186964E-2</v>
      </c>
      <c r="I31" s="84">
        <f>DEMANDS!$AN$36*(SUM(I7:I9)/SUM($H$7:$AG$9))</f>
        <v>0.48676728946196907</v>
      </c>
      <c r="J31" s="84">
        <f>DEMANDS!$AN$36*(SUM(J7:J9)/SUM($H$7:$AG$9))</f>
        <v>6.7541170089340685E-2</v>
      </c>
      <c r="K31" s="84">
        <f>DEMANDS!$AN$36*(SUM(K7:K9)/SUM($H$7:$AG$9))</f>
        <v>3.0234431963814652E-2</v>
      </c>
      <c r="L31" s="84">
        <f>DEMANDS!$AN$36*(SUM(L7:L9)/SUM($H$7:$AG$9))</f>
        <v>2.501045948532183E-2</v>
      </c>
      <c r="M31" s="84">
        <f>DEMANDS!$AN$36*(SUM(M7:M9)/SUM($H$7:$AG$9))</f>
        <v>1.3132541446764828E-2</v>
      </c>
      <c r="N31" s="84">
        <f>DEMANDS!$AN$36*(SUM(N7:N9)/SUM($H$7:$AG$9))</f>
        <v>4.0687425393878457E-2</v>
      </c>
      <c r="O31" s="84">
        <f>DEMANDS!$AN$36*(SUM(O7:O9)/SUM($H$7:$AG$9))</f>
        <v>5.6804530544346608E-2</v>
      </c>
      <c r="P31" s="84">
        <f>DEMANDS!$AN$36*(SUM(P7:P9)/SUM($H$7:$AG$9))</f>
        <v>2.3377666118680314E-2</v>
      </c>
      <c r="Q31" s="84">
        <f>DEMANDS!$AN$36*(SUM(Q7:Q9)/SUM($H$7:$AG$9))</f>
        <v>2.7885971575752254E-2</v>
      </c>
      <c r="R31" s="84">
        <f>DEMANDS!$AN$36*(SUM(R7:R9)/SUM($H$7:$AG$9))</f>
        <v>4.6146709440800134E-2</v>
      </c>
      <c r="S31" s="84">
        <f>DEMANDS!$AN$36*(SUM(S7:S9)/SUM($H$7:$AG$9))</f>
        <v>4.35885426584093E-2</v>
      </c>
      <c r="T31" s="84">
        <f>DEMANDS!$AN$36*(SUM(T7:T9)/SUM($H$7:$AG$9))</f>
        <v>3.7527133264365062E-2</v>
      </c>
      <c r="U31" s="84">
        <f>DEMANDS!$AN$36*(SUM(U7:U9)/SUM($H$7:$AG$9))</f>
        <v>0.17095803850295896</v>
      </c>
      <c r="V31" s="84">
        <f>DEMANDS!$AN$36*(SUM(V7:V9)/SUM($H$7:$AG$9))</f>
        <v>4.7211186501340034E-2</v>
      </c>
      <c r="W31" s="84">
        <f>DEMANDS!$AN$36*(SUM(W7:W9)/SUM($H$7:$AG$9))</f>
        <v>6.1870888633770806E-2</v>
      </c>
      <c r="X31" s="84">
        <f>DEMANDS!$AN$36*(SUM(X7:X9)/SUM($H$7:$AG$9))</f>
        <v>5.1214894213567216E-2</v>
      </c>
      <c r="Y31" s="84">
        <f>DEMANDS!$AN$36*(SUM(Y7:Y9)/SUM($H$7:$AG$9))</f>
        <v>3.8389842774241331E-2</v>
      </c>
      <c r="Z31" s="84">
        <f>DEMANDS!$AN$36*(SUM(Z7:Z9)/SUM($H$7:$AG$9))</f>
        <v>8.1274672115097937E-2</v>
      </c>
      <c r="AA31" s="84">
        <f>DEMANDS!$AN$36*(SUM(AA7:AA9)/SUM($H$7:$AG$9))</f>
        <v>1.1037335923678402E-2</v>
      </c>
      <c r="AB31" s="84">
        <f>DEMANDS!$AN$36*(SUM(AB7:AB9)/SUM($H$7:$AG$9))</f>
        <v>4.3679647638790051E-2</v>
      </c>
      <c r="AC31" s="84">
        <f>DEMANDS!$AN$36*(SUM(AC7:AC9)/SUM($H$7:$AG$9))</f>
        <v>2.1228852866006363E-2</v>
      </c>
      <c r="AD31" s="84">
        <f>DEMANDS!$AN$36*(SUM(AD7:AD9)/SUM($H$7:$AG$9))</f>
        <v>2.1253445368603841E-2</v>
      </c>
      <c r="AE31" s="84">
        <f>DEMANDS!$AN$36*(SUM(AE7:AE9)/SUM($H$7:$AG$9))</f>
        <v>2.4113417892495877E-2</v>
      </c>
      <c r="AF31" s="84">
        <f>DEMANDS!$AN$36*(SUM(AF7:AF9)/SUM($H$7:$AG$9))</f>
        <v>5.2484744523807823E-2</v>
      </c>
      <c r="AG31" s="84">
        <f>DEMANDS!$AN$36*(SUM(AG7:AG9)/SUM($H$7:$AG$9))</f>
        <v>1.9126909535833733E-2</v>
      </c>
    </row>
    <row r="32" spans="3:33" s="1" customFormat="1" ht="15.75" thickBot="1" x14ac:dyDescent="0.3">
      <c r="C32" s="72"/>
      <c r="D32" s="72"/>
      <c r="E32" s="72" t="s">
        <v>8</v>
      </c>
      <c r="F32" s="72" t="s">
        <v>133</v>
      </c>
      <c r="G32" s="76">
        <v>2070</v>
      </c>
      <c r="H32" s="85">
        <f>DEMANDS!$BH$36*(SUM(H7:H9)/SUM($H$7:$AG$9))</f>
        <v>2.0544267191400418E-2</v>
      </c>
      <c r="I32" s="85">
        <f>DEMANDS!$BH$36*(SUM(I7:I9)/SUM($H$7:$AG$9))</f>
        <v>0.55020518301718102</v>
      </c>
      <c r="J32" s="85">
        <f>DEMANDS!$BH$36*(SUM(J7:J9)/SUM($H$7:$AG$9))</f>
        <v>7.6343465665647717E-2</v>
      </c>
      <c r="K32" s="85">
        <f>DEMANDS!$BH$36*(SUM(K7:K9)/SUM($H$7:$AG$9))</f>
        <v>3.417473098995253E-2</v>
      </c>
      <c r="L32" s="85">
        <f>DEMANDS!$BH$36*(SUM(L7:L9)/SUM($H$7:$AG$9))</f>
        <v>2.8269944871758726E-2</v>
      </c>
      <c r="M32" s="85">
        <f>DEMANDS!$BH$36*(SUM(M7:M9)/SUM($H$7:$AG$9))</f>
        <v>1.4844038468945825E-2</v>
      </c>
      <c r="N32" s="85">
        <f>DEMANDS!$BH$36*(SUM(N7:N9)/SUM($H$7:$AG$9))</f>
        <v>4.5990009641117921E-2</v>
      </c>
      <c r="O32" s="85">
        <f>DEMANDS!$BH$36*(SUM(O7:O9)/SUM($H$7:$AG$9))</f>
        <v>6.42075747507663E-2</v>
      </c>
      <c r="P32" s="85">
        <f>DEMANDS!$BH$36*(SUM(P7:P9)/SUM($H$7:$AG$9))</f>
        <v>2.6424357888879868E-2</v>
      </c>
      <c r="Q32" s="85">
        <f>DEMANDS!$BH$36*(SUM(Q7:Q9)/SUM($H$7:$AG$9))</f>
        <v>3.1520207759661752E-2</v>
      </c>
      <c r="R32" s="85">
        <f>DEMANDS!$BH$36*(SUM(R7:R9)/SUM($H$7:$AG$9))</f>
        <v>5.2160774282060375E-2</v>
      </c>
      <c r="S32" s="85">
        <f>DEMANDS!$BH$36*(SUM(S7:S9)/SUM($H$7:$AG$9))</f>
        <v>4.9269214694624718E-2</v>
      </c>
      <c r="T32" s="85">
        <f>DEMANDS!$BH$36*(SUM(T7:T9)/SUM($H$7:$AG$9))</f>
        <v>4.2417852786805446E-2</v>
      </c>
      <c r="U32" s="85">
        <f>DEMANDS!$BH$36*(SUM(U7:U9)/SUM($H$7:$AG$9))</f>
        <v>0.19323812610076346</v>
      </c>
      <c r="V32" s="85">
        <f>DEMANDS!$BH$36*(SUM(V7:V9)/SUM($H$7:$AG$9))</f>
        <v>5.3363979198642393E-2</v>
      </c>
      <c r="W32" s="85">
        <f>DEMANDS!$BH$36*(SUM(W7:W9)/SUM($H$7:$AG$9))</f>
        <v>6.9934205401941146E-2</v>
      </c>
      <c r="X32" s="85">
        <f>DEMANDS!$BH$36*(SUM(X7:X9)/SUM($H$7:$AG$9))</f>
        <v>5.7889469678884219E-2</v>
      </c>
      <c r="Y32" s="85">
        <f>DEMANDS!$BH$36*(SUM(Y7:Y9)/SUM($H$7:$AG$9))</f>
        <v>4.3392994818836385E-2</v>
      </c>
      <c r="Z32" s="85">
        <f>DEMANDS!$BH$36*(SUM(Z7:Z9)/SUM($H$7:$AG$9))</f>
        <v>9.1866784835061555E-2</v>
      </c>
      <c r="AA32" s="85">
        <f>DEMANDS!$BH$36*(SUM(AA7:AA9)/SUM($H$7:$AG$9))</f>
        <v>1.2475775516103259E-2</v>
      </c>
      <c r="AB32" s="85">
        <f>DEMANDS!$BH$36*(SUM(AB7:AB9)/SUM($H$7:$AG$9))</f>
        <v>4.9372192921570843E-2</v>
      </c>
      <c r="AC32" s="85">
        <f>DEMANDS!$BH$36*(SUM(AC7:AC9)/SUM($H$7:$AG$9))</f>
        <v>2.3995500784977069E-2</v>
      </c>
      <c r="AD32" s="85">
        <f>DEMANDS!$BH$36*(SUM(AD7:AD9)/SUM($H$7:$AG$9))</f>
        <v>2.4023298302775463E-2</v>
      </c>
      <c r="AE32" s="85">
        <f>DEMANDS!$BH$36*(SUM(AE7:AE9)/SUM($H$7:$AG$9))</f>
        <v>2.725599643183713E-2</v>
      </c>
      <c r="AF32" s="85">
        <f>DEMANDS!$BH$36*(SUM(AF7:AF9)/SUM($H$7:$AG$9))</f>
        <v>5.9324813091385535E-2</v>
      </c>
      <c r="AG32" s="85">
        <f>DEMANDS!$BH$36*(SUM(AG7:AG9)/SUM($H$7:$AG$9))</f>
        <v>2.1619621921079551E-2</v>
      </c>
    </row>
    <row r="33" spans="1:33" s="1" customFormat="1" x14ac:dyDescent="0.25">
      <c r="C33" s="86"/>
      <c r="D33" s="86"/>
      <c r="E33" s="86" t="s">
        <v>8</v>
      </c>
      <c r="F33" s="86" t="s">
        <v>134</v>
      </c>
      <c r="G33" s="86">
        <v>2020</v>
      </c>
      <c r="H33" s="87">
        <f>DEMANDS!$J$37*(SUM(H7:H9)/SUM($H$7:$AG$9))</f>
        <v>1.0373420987122463E-2</v>
      </c>
      <c r="I33" s="87">
        <f>DEMANDS!$J$37*(SUM(I7:I9)/SUM($H$7:$AG$9))</f>
        <v>0.27781521431550871</v>
      </c>
      <c r="J33" s="87">
        <f>DEMANDS!$J$37*(SUM(J7:J9)/SUM($H$7:$AG$9))</f>
        <v>3.8548121555642099E-2</v>
      </c>
      <c r="K33" s="87">
        <f>DEMANDS!$J$37*(SUM(K7:K9)/SUM($H$7:$AG$9))</f>
        <v>1.7255853829083335E-2</v>
      </c>
      <c r="L33" s="87">
        <f>DEMANDS!$J$37*(SUM(L7:L9)/SUM($H$7:$AG$9))</f>
        <v>1.4274348980442119E-2</v>
      </c>
      <c r="M33" s="87">
        <f>DEMANDS!$J$37*(SUM(M7:M9)/SUM($H$7:$AG$9))</f>
        <v>7.495203345674527E-3</v>
      </c>
      <c r="N33" s="87">
        <f>DEMANDS!$J$37*(SUM(N7:N9)/SUM($H$7:$AG$9))</f>
        <v>2.3221744867533377E-2</v>
      </c>
      <c r="O33" s="87">
        <f>DEMANDS!$J$37*(SUM(O7:O9)/SUM($H$7:$AG$9))</f>
        <v>3.2420343702044281E-2</v>
      </c>
      <c r="P33" s="87">
        <f>DEMANDS!$J$37*(SUM(P7:P9)/SUM($H$7:$AG$9))</f>
        <v>1.3342456371988824E-2</v>
      </c>
      <c r="Q33" s="87">
        <f>DEMANDS!$J$37*(SUM(Q7:Q9)/SUM($H$7:$AG$9))</f>
        <v>1.5915504877652791E-2</v>
      </c>
      <c r="R33" s="87">
        <f>DEMANDS!$J$37*(SUM(R7:R9)/SUM($H$7:$AG$9))</f>
        <v>2.6337550305448452E-2</v>
      </c>
      <c r="S33" s="87">
        <f>DEMANDS!$J$37*(SUM(S7:S9)/SUM($H$7:$AG$9))</f>
        <v>2.4877514538274637E-2</v>
      </c>
      <c r="T33" s="87">
        <f>DEMANDS!$J$37*(SUM(T7:T9)/SUM($H$7:$AG$9))</f>
        <v>2.1418054984774781E-2</v>
      </c>
      <c r="U33" s="87">
        <f>DEMANDS!$J$37*(SUM(U7:U9)/SUM($H$7:$AG$9))</f>
        <v>9.7571766085915834E-2</v>
      </c>
      <c r="V33" s="87">
        <f>DEMANDS!$J$37*(SUM(V7:V9)/SUM($H$7:$AG$9))</f>
        <v>2.6945084807273149E-2</v>
      </c>
      <c r="W33" s="87">
        <f>DEMANDS!$J$37*(SUM(W7:W9)/SUM($H$7:$AG$9))</f>
        <v>3.5311892474699562E-2</v>
      </c>
      <c r="X33" s="87">
        <f>DEMANDS!$J$37*(SUM(X7:X9)/SUM($H$7:$AG$9))</f>
        <v>2.923014163054178E-2</v>
      </c>
      <c r="Y33" s="87">
        <f>DEMANDS!$J$37*(SUM(Y7:Y9)/SUM($H$7:$AG$9))</f>
        <v>2.1910433648187472E-2</v>
      </c>
      <c r="Z33" s="87">
        <f>DEMANDS!$J$37*(SUM(Z7:Z9)/SUM($H$7:$AG$9))</f>
        <v>4.6386314242758388E-2</v>
      </c>
      <c r="AA33" s="87">
        <f>DEMANDS!$J$37*(SUM(AA7:AA9)/SUM($H$7:$AG$9))</f>
        <v>6.299395854019378E-3</v>
      </c>
      <c r="AB33" s="87">
        <f>DEMANDS!$J$37*(SUM(AB7:AB9)/SUM($H$7:$AG$9))</f>
        <v>2.492951135522933E-2</v>
      </c>
      <c r="AC33" s="87">
        <f>DEMANDS!$J$37*(SUM(AC7:AC9)/SUM($H$7:$AG$9))</f>
        <v>1.2116053063386346E-2</v>
      </c>
      <c r="AD33" s="87">
        <f>DEMANDS!$J$37*(SUM(AD7:AD9)/SUM($H$7:$AG$9))</f>
        <v>1.2130088869669108E-2</v>
      </c>
      <c r="AE33" s="87">
        <f>DEMANDS!$J$37*(SUM(AE7:AE9)/SUM($H$7:$AG$9))</f>
        <v>1.3762375789646317E-2</v>
      </c>
      <c r="AF33" s="87">
        <f>DEMANDS!$J$37*(SUM(AF7:AF9)/SUM($H$7:$AG$9))</f>
        <v>2.9954889870050738E-2</v>
      </c>
      <c r="AG33" s="87">
        <f>DEMANDS!$J$37*(SUM(AG7:AG9)/SUM($H$7:$AG$9))</f>
        <v>1.0916400068222242E-2</v>
      </c>
    </row>
    <row r="34" spans="1:33" s="1" customFormat="1" x14ac:dyDescent="0.25">
      <c r="C34" s="61"/>
      <c r="D34" s="61"/>
      <c r="E34" s="61" t="s">
        <v>8</v>
      </c>
      <c r="F34" s="61" t="s">
        <v>134</v>
      </c>
      <c r="G34" s="46">
        <v>2030</v>
      </c>
      <c r="H34" s="88">
        <f>DEMANDS!T$37*(SUM(H7:H9)/SUM($H$7:$AG$9))</f>
        <v>1.1994613154762027E-2</v>
      </c>
      <c r="I34" s="88">
        <f>DEMANDS!U$37*(SUM(I7:I9)/SUM($H$7:$AG$9))</f>
        <v>0.32553323587432925</v>
      </c>
      <c r="J34" s="88">
        <f>DEMANDS!V$37*(SUM(J7:J9)/SUM($H$7:$AG$9))</f>
        <v>4.5758009443074565E-2</v>
      </c>
      <c r="K34" s="88">
        <f>DEMANDS!W$37*(SUM(K7:K9)/SUM($H$7:$AG$9))</f>
        <v>2.0748470064003287E-2</v>
      </c>
      <c r="L34" s="88">
        <f>DEMANDS!X$37*(SUM(L7:L9)/SUM($H$7:$AG$9))</f>
        <v>1.7381713667387722E-2</v>
      </c>
      <c r="M34" s="88">
        <f>DEMANDS!Y$37*(SUM(M7:M9)/SUM($H$7:$AG$9))</f>
        <v>9.2385786637098743E-3</v>
      </c>
      <c r="N34" s="88">
        <f>DEMANDS!Z$37*(SUM(N7:N9)/SUM($H$7:$AG$9))</f>
        <v>2.8960584896350897E-2</v>
      </c>
      <c r="O34" s="88">
        <f>DEMANDS!AA$37*(SUM(O7:O9)/SUM($H$7:$AG$9))</f>
        <v>4.0903827303216768E-2</v>
      </c>
      <c r="P34" s="88">
        <f>DEMANDS!AB$37*(SUM(P7:P9)/SUM($H$7:$AG$9))</f>
        <v>1.7026733479119691E-2</v>
      </c>
      <c r="Q34" s="88">
        <f>DEMANDS!AC$37*(SUM(Q7:Q9)/SUM($H$7:$AG$9))</f>
        <v>2.0532394441708481E-2</v>
      </c>
      <c r="R34" s="88">
        <f>DEMANDS!AD$37*(SUM(R7:R9)/SUM($H$7:$AG$9))</f>
        <v>3.4330887441811314E-2</v>
      </c>
      <c r="S34" s="88">
        <f>DEMANDS!AE$37*(SUM(S7:S9)/SUM($H$7:$AG$9))</f>
        <v>3.2480974170940265E-2</v>
      </c>
      <c r="T34" s="88">
        <f>DEMANDS!AF$37*(SUM(T7:T9)/SUM($H$7:$AG$9))</f>
        <v>2.8245020320474889E-2</v>
      </c>
      <c r="U34" s="88">
        <f>DEMANDS!AG$37*(SUM(U7:U9)/SUM($H$7:$AG$9))</f>
        <v>0.12993441877948728</v>
      </c>
      <c r="V34" s="88">
        <f>DEMANDS!AH$37*(SUM(V7:V9)/SUM($H$7:$AG$9))</f>
        <v>3.6223984435294086E-2</v>
      </c>
      <c r="W34" s="88">
        <f>DEMANDS!AI$37*(SUM(W7:W9)/SUM($H$7:$AG$9))</f>
        <v>4.7910375562094425E-2</v>
      </c>
      <c r="X34" s="88">
        <f>DEMANDS!AJ$37*(SUM(X7:X9)/SUM($H$7:$AG$9))</f>
        <v>4.0013515113615783E-2</v>
      </c>
      <c r="Y34" s="88">
        <f>DEMANDS!AK$37*(SUM(Y7:Y9)/SUM($H$7:$AG$9))</f>
        <v>3.0252593078498358E-2</v>
      </c>
      <c r="Z34" s="88">
        <f>DEMANDS!AL$37*(SUM(Z7:Z9)/SUM($H$7:$AG$9))</f>
        <v>6.4580712107029245E-2</v>
      </c>
      <c r="AA34" s="88">
        <f>DEMANDS!AM$37*(SUM(AA7:AA9)/SUM($H$7:$AG$9))</f>
        <v>8.8402692197173324E-3</v>
      </c>
      <c r="AB34" s="88">
        <f>DEMANDS!AN$37*(SUM(AB7:AB9)/SUM($H$7:$AG$9))</f>
        <v>3.5252388617326748E-2</v>
      </c>
      <c r="AC34" s="88">
        <f>DEMANDS!AO$37*(SUM(AC7:AC9)/SUM($H$7:$AG$9))</f>
        <v>1.7258477556373372E-2</v>
      </c>
      <c r="AD34" s="88">
        <f>DEMANDS!AP$37*(SUM(AD7:AD9)/SUM($H$7:$AG$9))</f>
        <v>1.7403333481717031E-2</v>
      </c>
      <c r="AE34" s="88">
        <f>DEMANDS!AQ$37*(SUM(AE7:AE9)/SUM($H$7:$AG$9))</f>
        <v>1.9882777859819817E-2</v>
      </c>
      <c r="AF34" s="88">
        <f>DEMANDS!AR$37*(SUM(AF7:AF9)/SUM($H$7:$AG$9))</f>
        <v>4.3567766963098963E-2</v>
      </c>
      <c r="AG34" s="88">
        <f>DEMANDS!AS$37*(SUM(AG7:AG9)/SUM($H$7:$AG$9))</f>
        <v>1.5980972547254405E-2</v>
      </c>
    </row>
    <row r="35" spans="1:33" s="1" customFormat="1" x14ac:dyDescent="0.25">
      <c r="C35" s="78"/>
      <c r="D35" s="78"/>
      <c r="E35" s="78" t="s">
        <v>8</v>
      </c>
      <c r="F35" s="78" t="s">
        <v>134</v>
      </c>
      <c r="G35" s="78">
        <v>2040</v>
      </c>
      <c r="H35" s="84">
        <f>DEMANDS!$AD$37*(SUM(H7:H9)/SUM($H$7:$AG$9))</f>
        <v>1.3521711175308208E-2</v>
      </c>
      <c r="I35" s="84">
        <f>DEMANDS!$AD$37*(SUM(I7:I9)/SUM($H$7:$AG$9))</f>
        <v>0.362130978077918</v>
      </c>
      <c r="J35" s="84">
        <f>DEMANDS!$AD$37*(SUM(J7:J9)/SUM($H$7:$AG$9))</f>
        <v>5.0247316355243536E-2</v>
      </c>
      <c r="K35" s="84">
        <f>DEMANDS!$AD$37*(SUM(K7:K9)/SUM($H$7:$AG$9))</f>
        <v>2.2492933801670119E-2</v>
      </c>
      <c r="L35" s="84">
        <f>DEMANDS!$AD$37*(SUM(L7:L9)/SUM($H$7:$AG$9))</f>
        <v>1.8606554613825096E-2</v>
      </c>
      <c r="M35" s="84">
        <f>DEMANDS!$AD$37*(SUM(M7:M9)/SUM($H$7:$AG$9))</f>
        <v>9.7699664330819919E-3</v>
      </c>
      <c r="N35" s="84">
        <f>DEMANDS!$AD$37*(SUM(N7:N9)/SUM($H$7:$AG$9))</f>
        <v>3.0269447993605782E-2</v>
      </c>
      <c r="O35" s="84">
        <f>DEMANDS!$AD$37*(SUM(O7:O9)/SUM($H$7:$AG$9))</f>
        <v>4.2259783372087877E-2</v>
      </c>
      <c r="P35" s="84">
        <f>DEMANDS!$AD$37*(SUM(P7:P9)/SUM($H$7:$AG$9))</f>
        <v>1.7391836468909103E-2</v>
      </c>
      <c r="Q35" s="84">
        <f>DEMANDS!$AD$37*(SUM(Q7:Q9)/SUM($H$7:$AG$9))</f>
        <v>2.0745794510025652E-2</v>
      </c>
      <c r="R35" s="84">
        <f>DEMANDS!$AD$37*(SUM(R7:R9)/SUM($H$7:$AG$9))</f>
        <v>3.4330887441811314E-2</v>
      </c>
      <c r="S35" s="84">
        <f>DEMANDS!$AD$37*(SUM(S7:S9)/SUM($H$7:$AG$9))</f>
        <v>3.2427736882911624E-2</v>
      </c>
      <c r="T35" s="84">
        <f>DEMANDS!$AD$37*(SUM(T7:T9)/SUM($H$7:$AG$9))</f>
        <v>2.791834572225637E-2</v>
      </c>
      <c r="U35" s="84">
        <f>DEMANDS!$AD$37*(SUM(U7:U9)/SUM($H$7:$AG$9))</f>
        <v>0.12718439187191075</v>
      </c>
      <c r="V35" s="84">
        <f>DEMANDS!$AD$37*(SUM(V7:V9)/SUM($H$7:$AG$9))</f>
        <v>3.5122806141814546E-2</v>
      </c>
      <c r="W35" s="84">
        <f>DEMANDS!$AD$37*(SUM(W7:W9)/SUM($H$7:$AG$9))</f>
        <v>4.6028905188477923E-2</v>
      </c>
      <c r="X35" s="84">
        <f>DEMANDS!$AD$37*(SUM(X7:X9)/SUM($H$7:$AG$9))</f>
        <v>3.8101368220974575E-2</v>
      </c>
      <c r="Y35" s="84">
        <f>DEMANDS!$AD$37*(SUM(Y7:Y9)/SUM($H$7:$AG$9))</f>
        <v>2.8560159265138288E-2</v>
      </c>
      <c r="Z35" s="84">
        <f>DEMANDS!$AD$37*(SUM(Z7:Z9)/SUM($H$7:$AG$9))</f>
        <v>6.046436797044067E-2</v>
      </c>
      <c r="AA35" s="84">
        <f>DEMANDS!$AD$37*(SUM(AA7:AA9)/SUM($H$7:$AG$9))</f>
        <v>8.2112363339658656E-3</v>
      </c>
      <c r="AB35" s="84">
        <f>DEMANDS!$AD$37*(SUM(AB7:AB9)/SUM($H$7:$AG$9))</f>
        <v>3.2495514517866336E-2</v>
      </c>
      <c r="AC35" s="84">
        <f>DEMANDS!$AD$37*(SUM(AC7:AC9)/SUM($H$7:$AG$9))</f>
        <v>1.5793224849468296E-2</v>
      </c>
      <c r="AD35" s="84">
        <f>DEMANDS!$AD$37*(SUM(AD7:AD9)/SUM($H$7:$AG$9))</f>
        <v>1.5811520464666374E-2</v>
      </c>
      <c r="AE35" s="84">
        <f>DEMANDS!$AD$37*(SUM(AE7:AE9)/SUM($H$7:$AG$9))</f>
        <v>1.7939199685876477E-2</v>
      </c>
      <c r="AF35" s="84">
        <f>DEMANDS!$AD$37*(SUM(AF7:AF9)/SUM($H$7:$AG$9))</f>
        <v>3.9046074541253945E-2</v>
      </c>
      <c r="AG35" s="84">
        <f>DEMANDS!$AD$37*(SUM(AG7:AG9)/SUM($H$7:$AG$9))</f>
        <v>1.4229482152498842E-2</v>
      </c>
    </row>
    <row r="36" spans="1:33" s="1" customFormat="1" x14ac:dyDescent="0.25">
      <c r="C36" s="61"/>
      <c r="D36" s="61"/>
      <c r="E36" s="61" t="s">
        <v>8</v>
      </c>
      <c r="F36" s="61" t="s">
        <v>134</v>
      </c>
      <c r="G36" s="46">
        <v>2050</v>
      </c>
      <c r="H36" s="88">
        <f>DEMANDS!$AN$37*(SUM(H7:H9)/SUM($H$7:$AG$9))</f>
        <v>1.4668874279899026E-2</v>
      </c>
      <c r="I36" s="88">
        <f>DEMANDS!$AN$37*(SUM(I7:I9)/SUM($H$7:$AG$9))</f>
        <v>0.39285366485139178</v>
      </c>
      <c r="J36" s="88">
        <f>DEMANDS!$AN$37*(SUM(J7:J9)/SUM($H$7:$AG$9))</f>
        <v>5.4510228547355516E-2</v>
      </c>
      <c r="K36" s="88">
        <f>DEMANDS!$AN$37*(SUM(K7:K9)/SUM($H$7:$AG$9))</f>
        <v>2.4401202913230367E-2</v>
      </c>
      <c r="L36" s="88">
        <f>DEMANDS!$AN$37*(SUM(L7:L9)/SUM($H$7:$AG$9))</f>
        <v>2.01851087390982E-2</v>
      </c>
      <c r="M36" s="88">
        <f>DEMANDS!$AN$37*(SUM(M7:M9)/SUM($H$7:$AG$9))</f>
        <v>1.0598836749849941E-2</v>
      </c>
      <c r="N36" s="88">
        <f>DEMANDS!$AN$37*(SUM(N7:N9)/SUM($H$7:$AG$9))</f>
        <v>3.2837465715948796E-2</v>
      </c>
      <c r="O36" s="88">
        <f>DEMANDS!$AN$37*(SUM(O7:O9)/SUM($H$7:$AG$9))</f>
        <v>4.584504441367751E-2</v>
      </c>
      <c r="P36" s="88">
        <f>DEMANDS!$AN$37*(SUM(P7:P9)/SUM($H$7:$AG$9))</f>
        <v>1.8867335602084073E-2</v>
      </c>
      <c r="Q36" s="88">
        <f>DEMANDS!$AN$37*(SUM(Q7:Q9)/SUM($H$7:$AG$9))</f>
        <v>2.2505838762470771E-2</v>
      </c>
      <c r="R36" s="88">
        <f>DEMANDS!$AN$37*(SUM(R7:R9)/SUM($H$7:$AG$9))</f>
        <v>3.7243472018608302E-2</v>
      </c>
      <c r="S36" s="88">
        <f>DEMANDS!$AN$37*(SUM(S7:S9)/SUM($H$7:$AG$9))</f>
        <v>3.5178860822416058E-2</v>
      </c>
      <c r="T36" s="88">
        <f>DEMANDS!$AN$37*(SUM(T7:T9)/SUM($H$7:$AG$9))</f>
        <v>3.0286899209204621E-2</v>
      </c>
      <c r="U36" s="88">
        <f>DEMANDS!$AN$37*(SUM(U7:U9)/SUM($H$7:$AG$9))</f>
        <v>0.13797453817393385</v>
      </c>
      <c r="V36" s="88">
        <f>DEMANDS!$AN$37*(SUM(V7:V9)/SUM($H$7:$AG$9))</f>
        <v>3.8102575995881634E-2</v>
      </c>
      <c r="W36" s="88">
        <f>DEMANDS!$AN$37*(SUM(W7:W9)/SUM($H$7:$AG$9))</f>
        <v>4.9933933264610243E-2</v>
      </c>
      <c r="X36" s="88">
        <f>DEMANDS!$AN$37*(SUM(X7:X9)/SUM($H$7:$AG$9))</f>
        <v>4.13338351248193E-2</v>
      </c>
      <c r="Y36" s="88">
        <f>DEMANDS!$AN$37*(SUM(Y7:Y9)/SUM($H$7:$AG$9))</f>
        <v>3.098316331732013E-2</v>
      </c>
      <c r="Z36" s="88">
        <f>DEMANDS!$AN$37*(SUM(Z7:Z9)/SUM($H$7:$AG$9))</f>
        <v>6.5594080562198592E-2</v>
      </c>
      <c r="AA36" s="88">
        <f>DEMANDS!$AN$37*(SUM(AA7:AA9)/SUM($H$7:$AG$9))</f>
        <v>8.9078661645602547E-3</v>
      </c>
      <c r="AB36" s="88">
        <f>DEMANDS!$AN$37*(SUM(AB7:AB9)/SUM($H$7:$AG$9))</f>
        <v>3.5252388617326748E-2</v>
      </c>
      <c r="AC36" s="88">
        <f>DEMANDS!$AN$37*(SUM(AC7:AC9)/SUM($H$7:$AG$9))</f>
        <v>1.7133100003945845E-2</v>
      </c>
      <c r="AD36" s="88">
        <f>DEMANDS!$AN$37*(SUM(AD7:AD9)/SUM($H$7:$AG$9))</f>
        <v>1.7152947793603129E-2</v>
      </c>
      <c r="AE36" s="88">
        <f>DEMANDS!$AN$37*(SUM(AE7:AE9)/SUM($H$7:$AG$9))</f>
        <v>1.9461136350453666E-2</v>
      </c>
      <c r="AF36" s="88">
        <f>DEMANDS!$AN$37*(SUM(AF7:AF9)/SUM($H$7:$AG$9))</f>
        <v>4.235868901083556E-2</v>
      </c>
      <c r="AG36" s="88">
        <f>DEMANDS!$AN$37*(SUM(AG7:AG9)/SUM($H$7:$AG$9))</f>
        <v>1.5436691558996768E-2</v>
      </c>
    </row>
    <row r="37" spans="1:33" s="1" customFormat="1" ht="15.75" thickBot="1" x14ac:dyDescent="0.3">
      <c r="C37" s="89"/>
      <c r="D37" s="89"/>
      <c r="E37" s="89" t="s">
        <v>8</v>
      </c>
      <c r="F37" s="89" t="s">
        <v>134</v>
      </c>
      <c r="G37" s="89">
        <v>2070</v>
      </c>
      <c r="H37" s="90">
        <f>DEMANDS!$BH$37*(SUM(H7:H9)/SUM($H$7:$AG$9))</f>
        <v>1.6580593709878771E-2</v>
      </c>
      <c r="I37" s="90">
        <f>DEMANDS!$BH$37*(SUM(I7:I9)/SUM($H$7:$AG$9))</f>
        <v>0.44405227559034244</v>
      </c>
      <c r="J37" s="90">
        <f>DEMANDS!$BH$37*(SUM(J7:J9)/SUM($H$7:$AG$9))</f>
        <v>6.1614268097916945E-2</v>
      </c>
      <c r="K37" s="90">
        <f>DEMANDS!$BH$37*(SUM(K7:K9)/SUM($H$7:$AG$9))</f>
        <v>2.7581287003801896E-2</v>
      </c>
      <c r="L37" s="90">
        <f>DEMANDS!$BH$37*(SUM(L7:L9)/SUM($H$7:$AG$9))</f>
        <v>2.2815730819325992E-2</v>
      </c>
      <c r="M37" s="90">
        <f>DEMANDS!$BH$37*(SUM(M7:M9)/SUM($H$7:$AG$9))</f>
        <v>1.1980128985589993E-2</v>
      </c>
      <c r="N37" s="90">
        <f>DEMANDS!$BH$37*(SUM(N7:N9)/SUM($H$7:$AG$9))</f>
        <v>3.7117004830037187E-2</v>
      </c>
      <c r="O37" s="90">
        <f>DEMANDS!$BH$37*(SUM(O7:O9)/SUM($H$7:$AG$9))</f>
        <v>5.181979479339887E-2</v>
      </c>
      <c r="P37" s="90">
        <f>DEMANDS!$BH$37*(SUM(P7:P9)/SUM($H$7:$AG$9))</f>
        <v>2.132621904291352E-2</v>
      </c>
      <c r="Q37" s="90">
        <f>DEMANDS!$BH$37*(SUM(Q7:Q9)/SUM($H$7:$AG$9))</f>
        <v>2.5438909728193359E-2</v>
      </c>
      <c r="R37" s="90">
        <f>DEMANDS!$BH$37*(SUM(R7:R9)/SUM($H$7:$AG$9))</f>
        <v>4.209722342033962E-2</v>
      </c>
      <c r="S37" s="90">
        <f>DEMANDS!$BH$37*(SUM(S7:S9)/SUM($H$7:$AG$9))</f>
        <v>3.9763541996684658E-2</v>
      </c>
      <c r="T37" s="90">
        <f>DEMANDS!$BH$37*(SUM(T7:T9)/SUM($H$7:$AG$9))</f>
        <v>3.4234036023337376E-2</v>
      </c>
      <c r="U37" s="90">
        <f>DEMANDS!$BH$37*(SUM(U7:U9)/SUM($H$7:$AG$9))</f>
        <v>0.15595605471273447</v>
      </c>
      <c r="V37" s="90">
        <f>DEMANDS!$BH$37*(SUM(V7:V9)/SUM($H$7:$AG$9))</f>
        <v>4.3068290029127008E-2</v>
      </c>
      <c r="W37" s="90">
        <f>DEMANDS!$BH$37*(SUM(W7:W9)/SUM($H$7:$AG$9))</f>
        <v>5.6441567634895703E-2</v>
      </c>
      <c r="X37" s="90">
        <f>DEMANDS!$BH$37*(SUM(X7:X9)/SUM($H$7:$AG$9))</f>
        <v>4.6720662649271993E-2</v>
      </c>
      <c r="Y37" s="90">
        <f>DEMANDS!$BH$37*(SUM(Y7:Y9)/SUM($H$7:$AG$9))</f>
        <v>3.5021040674897717E-2</v>
      </c>
      <c r="Z37" s="90">
        <f>DEMANDS!$BH$37*(SUM(Z7:Z9)/SUM($H$7:$AG$9))</f>
        <v>7.4142621909658743E-2</v>
      </c>
      <c r="AA37" s="90">
        <f>DEMANDS!$BH$37*(SUM(AA7:AA9)/SUM($H$7:$AG$9))</f>
        <v>1.0068782844430128E-2</v>
      </c>
      <c r="AB37" s="90">
        <f>DEMANDS!$BH$37*(SUM(AB7:AB9)/SUM($H$7:$AG$9))</f>
        <v>3.9846652293394201E-2</v>
      </c>
      <c r="AC37" s="90">
        <f>DEMANDS!$BH$37*(SUM(AC7:AC9)/SUM($H$7:$AG$9))</f>
        <v>1.9365969380855847E-2</v>
      </c>
      <c r="AD37" s="90">
        <f>DEMANDS!$BH$37*(SUM(AD7:AD9)/SUM($H$7:$AG$9))</f>
        <v>1.9388403831521055E-2</v>
      </c>
      <c r="AE37" s="90">
        <f>DEMANDS!$BH$37*(SUM(AE7:AE9)/SUM($H$7:$AG$9))</f>
        <v>2.1997406808618877E-2</v>
      </c>
      <c r="AF37" s="90">
        <f>DEMANDS!$BH$37*(SUM(AF7:AF9)/SUM($H$7:$AG$9))</f>
        <v>4.7879080505460948E-2</v>
      </c>
      <c r="AG37" s="90">
        <f>DEMANDS!$BH$37*(SUM(AG7:AG9)/SUM($H$7:$AG$9))</f>
        <v>1.7448476691573522E-2</v>
      </c>
    </row>
    <row r="38" spans="1:33" s="1" customFormat="1" x14ac:dyDescent="0.25">
      <c r="E38" s="61" t="s">
        <v>8</v>
      </c>
      <c r="F38" s="1" t="s">
        <v>135</v>
      </c>
      <c r="G38" s="46">
        <v>2020</v>
      </c>
      <c r="H38" s="10">
        <f>DEMANDS!$J$38*(SUM(H7:H9)/SUM($H$7:$AG$9))</f>
        <v>0.11382167278291896</v>
      </c>
      <c r="I38" s="10">
        <f>DEMANDS!$J$38*(SUM(I7:I9)/SUM($H$7:$AG$9))</f>
        <v>3.048308986706608</v>
      </c>
      <c r="J38" s="10">
        <f>DEMANDS!$J$38*(SUM(J7:J9)/SUM($H$7:$AG$9))</f>
        <v>0.4229667034191758</v>
      </c>
      <c r="K38" s="10">
        <f>DEMANDS!$J$38*(SUM(K7:K9)/SUM($H$7:$AG$9))</f>
        <v>0.18933871001302452</v>
      </c>
      <c r="L38" s="10">
        <f>DEMANDS!$J$38*(SUM(L7:L9)/SUM($H$7:$AG$9))</f>
        <v>0.15662434609161352</v>
      </c>
      <c r="M38" s="10">
        <f>DEMANDS!$J$38*(SUM(M7:M9)/SUM($H$7:$AG$9))</f>
        <v>8.2240620882143137E-2</v>
      </c>
      <c r="N38" s="10">
        <f>DEMANDS!$J$38*(SUM(N7:N9)/SUM($H$7:$AG$9))</f>
        <v>0.25479905318043067</v>
      </c>
      <c r="O38" s="10">
        <f>DEMANDS!$J$38*(SUM(O7:O9)/SUM($H$7:$AG$9))</f>
        <v>0.35573006792501516</v>
      </c>
      <c r="P38" s="10">
        <f>DEMANDS!$J$38*(SUM(P7:P9)/SUM($H$7:$AG$9))</f>
        <v>0.14639921634127695</v>
      </c>
      <c r="Q38" s="10">
        <f>DEMANDS!$J$38*(SUM(Q7:Q9)/SUM($H$7:$AG$9))</f>
        <v>0.17463182016886949</v>
      </c>
      <c r="R38" s="10">
        <f>DEMANDS!$J$38*(SUM(R7:R9)/SUM($H$7:$AG$9))</f>
        <v>0.28898702139746013</v>
      </c>
      <c r="S38" s="10">
        <f>DEMANDS!$J$38*(SUM(S7:S9)/SUM($H$7:$AG$9))</f>
        <v>0.27296687591711027</v>
      </c>
      <c r="T38" s="10">
        <f>DEMANDS!$J$38*(SUM(T7:T9)/SUM($H$7:$AG$9))</f>
        <v>0.2350081857421894</v>
      </c>
      <c r="U38" s="10">
        <f>DEMANDS!$J$38*(SUM(U7:U9)/SUM($H$7:$AG$9))</f>
        <v>1.0705997227018271</v>
      </c>
      <c r="V38" s="10">
        <f>DEMANDS!$J$38*(SUM(V7:V9)/SUM($H$7:$AG$9))</f>
        <v>0.29565315336654413</v>
      </c>
      <c r="W38" s="10">
        <f>DEMANDS!$J$38*(SUM(W7:W9)/SUM($H$7:$AG$9))</f>
        <v>0.38745739477751545</v>
      </c>
      <c r="X38" s="10">
        <f>DEMANDS!$J$38*(SUM(X7:X9)/SUM($H$7:$AG$9))</f>
        <v>0.32072578758734099</v>
      </c>
      <c r="Y38" s="10">
        <f>DEMANDS!$J$38*(SUM(Y7:Y9)/SUM($H$7:$AG$9))</f>
        <v>0.24041077792290033</v>
      </c>
      <c r="Z38" s="10">
        <f>DEMANDS!$J$38*(SUM(Z7:Z9)/SUM($H$7:$AG$9))</f>
        <v>0.50897075206908005</v>
      </c>
      <c r="AA38" s="10">
        <f>DEMANDS!$J$38*(SUM(AA7:AA9)/SUM($H$7:$AG$9))</f>
        <v>6.9119702604990341E-2</v>
      </c>
      <c r="AB38" s="10">
        <f>DEMANDS!$J$38*(SUM(AB7:AB9)/SUM($H$7:$AG$9))</f>
        <v>0.27353740753753886</v>
      </c>
      <c r="AC38" s="10">
        <f>DEMANDS!$J$38*(SUM(AC7:AC9)/SUM($H$7:$AG$9))</f>
        <v>0.13294258749483095</v>
      </c>
      <c r="AD38" s="10">
        <f>DEMANDS!$J$38*(SUM(AD7:AD9)/SUM($H$7:$AG$9))</f>
        <v>0.13309659444701616</v>
      </c>
      <c r="AE38" s="10">
        <f>DEMANDS!$J$38*(SUM(AE7:AE9)/SUM($H$7:$AG$9))</f>
        <v>0.15100675426065174</v>
      </c>
      <c r="AF38" s="10">
        <f>DEMANDS!$J$38*(SUM(AF7:AF9)/SUM($H$7:$AG$9))</f>
        <v>0.32867803950787816</v>
      </c>
      <c r="AG38" s="10">
        <f>DEMANDS!$J$38*(SUM(AG7:AG9)/SUM($H$7:$AG$9))</f>
        <v>0.11977947468584288</v>
      </c>
    </row>
    <row r="39" spans="1:33" s="1" customFormat="1" x14ac:dyDescent="0.25">
      <c r="C39" s="77"/>
      <c r="D39" s="77"/>
      <c r="E39" s="78" t="s">
        <v>8</v>
      </c>
      <c r="F39" s="77" t="s">
        <v>135</v>
      </c>
      <c r="G39" s="78">
        <v>2030</v>
      </c>
      <c r="H39" s="79">
        <f>DEMANDS!T$38*(SUM(H7:H9)/SUM($H$7:$AG$9))</f>
        <v>0.13161009616343852</v>
      </c>
      <c r="I39" s="79">
        <f>DEMANDS!U$38*(SUM(I7:I9)/SUM($H$7:$AG$9))</f>
        <v>3.5718918088497373</v>
      </c>
      <c r="J39" s="79">
        <f>DEMANDS!V$38*(SUM(J7:J9)/SUM($H$7:$AG$9))</f>
        <v>0.50207671938629128</v>
      </c>
      <c r="K39" s="79">
        <f>DEMANDS!W$38*(SUM(K7:K9)/SUM($H$7:$AG$9))</f>
        <v>0.22766120967257447</v>
      </c>
      <c r="L39" s="79">
        <f>DEMANDS!X$38*(SUM(L7:L9)/SUM($H$7:$AG$9))</f>
        <v>0.19071969872926159</v>
      </c>
      <c r="M39" s="79">
        <f>DEMANDS!Y$38*(SUM(M7:M9)/SUM($H$7:$AG$9))</f>
        <v>0.10136969076502671</v>
      </c>
      <c r="N39" s="79">
        <f>DEMANDS!Z$38*(SUM(N7:N9)/SUM($H$7:$AG$9))</f>
        <v>0.31776809422527702</v>
      </c>
      <c r="O39" s="79">
        <f>DEMANDS!AA$38*(SUM(O7:O9)/SUM($H$7:$AG$9))</f>
        <v>0.44881452826944856</v>
      </c>
      <c r="P39" s="79">
        <f>DEMANDS!AB$38*(SUM(P7:P9)/SUM($H$7:$AG$9))</f>
        <v>0.18682470219112624</v>
      </c>
      <c r="Q39" s="79">
        <f>DEMANDS!AC$38*(SUM(Q7:Q9)/SUM($H$7:$AG$9))</f>
        <v>0.22529033425859715</v>
      </c>
      <c r="R39" s="79">
        <f>DEMANDS!AD$38*(SUM(R7:R9)/SUM($H$7:$AG$9))</f>
        <v>0.37669338221209298</v>
      </c>
      <c r="S39" s="79">
        <f>DEMANDS!AE$38*(SUM(S7:S9)/SUM($H$7:$AG$9))</f>
        <v>0.35639533171792592</v>
      </c>
      <c r="T39" s="79">
        <f>DEMANDS!AF$38*(SUM(T7:T9)/SUM($H$7:$AG$9))</f>
        <v>0.30991660944397725</v>
      </c>
      <c r="U39" s="79">
        <f>DEMANDS!AG$38*(SUM(U7:U9)/SUM($H$7:$AG$9))</f>
        <v>1.4256967798681868</v>
      </c>
      <c r="V39" s="79">
        <f>DEMANDS!AH$38*(SUM(V7:V9)/SUM($H$7:$AG$9))</f>
        <v>0.39746526323437242</v>
      </c>
      <c r="W39" s="79">
        <f>DEMANDS!AI$38*(SUM(W7:W9)/SUM($H$7:$AG$9))</f>
        <v>0.52569341366797939</v>
      </c>
      <c r="X39" s="79">
        <f>DEMANDS!AJ$38*(SUM(X7:X9)/SUM($H$7:$AG$9))</f>
        <v>0.43904563690321496</v>
      </c>
      <c r="Y39" s="79">
        <f>DEMANDS!AK$38*(SUM(Y7:Y9)/SUM($H$7:$AG$9))</f>
        <v>0.33194456818924706</v>
      </c>
      <c r="Z39" s="79">
        <f>DEMANDS!AL$38*(SUM(Z7:Z9)/SUM($H$7:$AG$9))</f>
        <v>0.70860757417049736</v>
      </c>
      <c r="AA39" s="79">
        <f>DEMANDS!AM$38*(SUM(AA7:AA9)/SUM($H$7:$AG$9))</f>
        <v>9.6999266846365159E-2</v>
      </c>
      <c r="AB39" s="79">
        <f>DEMANDS!AN$38*(SUM(AB7:AB9)/SUM($H$7:$AG$9))</f>
        <v>0.38680449265471345</v>
      </c>
      <c r="AC39" s="79">
        <f>DEMANDS!AO$38*(SUM(AC7:AC9)/SUM($H$7:$AG$9))</f>
        <v>0.18936749868644759</v>
      </c>
      <c r="AD39" s="79">
        <f>DEMANDS!AP$38*(SUM(AD7:AD9)/SUM($H$7:$AG$9))</f>
        <v>0.19095692070601089</v>
      </c>
      <c r="AE39" s="79">
        <f>DEMANDS!AQ$38*(SUM(AE7:AE9)/SUM($H$7:$AG$9))</f>
        <v>0.21816245946108542</v>
      </c>
      <c r="AF39" s="79">
        <f>DEMANDS!AR$38*(SUM(AF7:AF9)/SUM($H$7:$AG$9))</f>
        <v>0.4780444292497481</v>
      </c>
      <c r="AG39" s="79">
        <f>DEMANDS!AS$38*(SUM(AG7:AG9)/SUM($H$7:$AG$9))</f>
        <v>0.17535015982523799</v>
      </c>
    </row>
    <row r="40" spans="1:33" s="1" customFormat="1" x14ac:dyDescent="0.25">
      <c r="E40" s="61" t="s">
        <v>8</v>
      </c>
      <c r="F40" s="1" t="s">
        <v>135</v>
      </c>
      <c r="G40" s="46">
        <v>2040</v>
      </c>
      <c r="H40" s="10">
        <f>DEMANDS!$AD$38*(SUM(H7:H9)/SUM($H$7:$AG$9))</f>
        <v>0.14836607776466981</v>
      </c>
      <c r="I40" s="10">
        <f>DEMANDS!$AD$38*(SUM(I7:I9)/SUM($H$7:$AG$9))</f>
        <v>3.973458104371888</v>
      </c>
      <c r="J40" s="10">
        <f>DEMANDS!$AD$38*(SUM(J7:J9)/SUM($H$7:$AG$9))</f>
        <v>0.55133534130217821</v>
      </c>
      <c r="K40" s="10">
        <f>DEMANDS!$AD$38*(SUM(K7:K9)/SUM($H$7:$AG$9))</f>
        <v>0.24680222216757214</v>
      </c>
      <c r="L40" s="10">
        <f>DEMANDS!$AD$38*(SUM(L7:L9)/SUM($H$7:$AG$9))</f>
        <v>0.20415918466062241</v>
      </c>
      <c r="M40" s="10">
        <f>DEMANDS!$AD$38*(SUM(M7:M9)/SUM($H$7:$AG$9))</f>
        <v>0.10720030776990891</v>
      </c>
      <c r="N40" s="10">
        <f>DEMANDS!$AD$38*(SUM(N7:N9)/SUM($H$7:$AG$9))</f>
        <v>0.33212950762576682</v>
      </c>
      <c r="O40" s="10">
        <f>DEMANDS!$AD$38*(SUM(O7:O9)/SUM($H$7:$AG$9))</f>
        <v>0.4636926661731019</v>
      </c>
      <c r="P40" s="10">
        <f>DEMANDS!$AD$38*(SUM(P7:P9)/SUM($H$7:$AG$9))</f>
        <v>0.19083077049660269</v>
      </c>
      <c r="Q40" s="10">
        <f>DEMANDS!$AD$38*(SUM(Q7:Q9)/SUM($H$7:$AG$9))</f>
        <v>0.22763185233426403</v>
      </c>
      <c r="R40" s="10">
        <f>DEMANDS!$AD$38*(SUM(R7:R9)/SUM($H$7:$AG$9))</f>
        <v>0.37669338221209298</v>
      </c>
      <c r="S40" s="10">
        <f>DEMANDS!$AD$38*(SUM(S7:S9)/SUM($H$7:$AG$9))</f>
        <v>0.35581118911103005</v>
      </c>
      <c r="T40" s="10">
        <f>DEMANDS!$AD$38*(SUM(T7:T9)/SUM($H$7:$AG$9))</f>
        <v>0.3063321941126147</v>
      </c>
      <c r="U40" s="10">
        <f>DEMANDS!$AD$38*(SUM(U7:U9)/SUM($H$7:$AG$9))</f>
        <v>1.3955222922804398</v>
      </c>
      <c r="V40" s="10">
        <f>DEMANDS!$AD$38*(SUM(V7:V9)/SUM($H$7:$AG$9))</f>
        <v>0.38538265754896972</v>
      </c>
      <c r="W40" s="10">
        <f>DEMANDS!$AD$38*(SUM(W7:W9)/SUM($H$7:$AG$9))</f>
        <v>0.50504910495994737</v>
      </c>
      <c r="X40" s="10">
        <f>DEMANDS!$AD$38*(SUM(X7:X9)/SUM($H$7:$AG$9))</f>
        <v>0.4180647321277059</v>
      </c>
      <c r="Y40" s="10">
        <f>DEMANDS!$AD$38*(SUM(Y7:Y9)/SUM($H$7:$AG$9))</f>
        <v>0.31337445058289953</v>
      </c>
      <c r="Z40" s="10">
        <f>DEMANDS!$AD$38*(SUM(Z7:Z9)/SUM($H$7:$AG$9))</f>
        <v>0.66344126153763472</v>
      </c>
      <c r="AA40" s="10">
        <f>DEMANDS!$AD$38*(SUM(AA7:AA9)/SUM($H$7:$AG$9))</f>
        <v>9.0097245287558303E-2</v>
      </c>
      <c r="AB40" s="10">
        <f>DEMANDS!$AD$38*(SUM(AB7:AB9)/SUM($H$7:$AG$9))</f>
        <v>0.35655487470880853</v>
      </c>
      <c r="AC40" s="10">
        <f>DEMANDS!$AD$38*(SUM(AC7:AC9)/SUM($H$7:$AG$9))</f>
        <v>0.17329011068140343</v>
      </c>
      <c r="AD40" s="10">
        <f>DEMANDS!$AD$38*(SUM(AD7:AD9)/SUM($H$7:$AG$9))</f>
        <v>0.17349085810397724</v>
      </c>
      <c r="AE40" s="10">
        <f>DEMANDS!$AD$38*(SUM(AE7:AE9)/SUM($H$7:$AG$9))</f>
        <v>0.19683667703914132</v>
      </c>
      <c r="AF40" s="10">
        <f>DEMANDS!$AD$38*(SUM(AF7:AF9)/SUM($H$7:$AG$9))</f>
        <v>0.42843045947997266</v>
      </c>
      <c r="AG40" s="10">
        <f>DEMANDS!$AD$38*(SUM(AG7:AG9)/SUM($H$7:$AG$9))</f>
        <v>0.15613204780204182</v>
      </c>
    </row>
    <row r="41" spans="1:33" s="1" customFormat="1" x14ac:dyDescent="0.25">
      <c r="C41" s="78"/>
      <c r="D41" s="78"/>
      <c r="E41" s="78" t="s">
        <v>8</v>
      </c>
      <c r="F41" s="78" t="s">
        <v>135</v>
      </c>
      <c r="G41" s="78">
        <v>2050</v>
      </c>
      <c r="H41" s="84">
        <f>DEMANDS!$AN$38*(SUM(H7:H9)/SUM($H$7:$AG$9))</f>
        <v>0.16095324873569908</v>
      </c>
      <c r="I41" s="84">
        <f>DEMANDS!$AN$38*(SUM(I7:I9)/SUM($H$7:$AG$9))</f>
        <v>4.3105607444058256</v>
      </c>
      <c r="J41" s="84">
        <f>DEMANDS!$AN$38*(SUM(J7:J9)/SUM($H$7:$AG$9))</f>
        <v>0.59810986218928242</v>
      </c>
      <c r="K41" s="84">
        <f>DEMANDS!$AN$38*(SUM(K7:K9)/SUM($H$7:$AG$9))</f>
        <v>0.26774057824773084</v>
      </c>
      <c r="L41" s="84">
        <f>DEMANDS!$AN$38*(SUM(L7:L9)/SUM($H$7:$AG$9))</f>
        <v>0.22147976495327693</v>
      </c>
      <c r="M41" s="84">
        <f>DEMANDS!$AN$38*(SUM(M7:M9)/SUM($H$7:$AG$9))</f>
        <v>0.11629503226742553</v>
      </c>
      <c r="N41" s="84">
        <f>DEMANDS!$AN$38*(SUM(N7:N9)/SUM($H$7:$AG$9))</f>
        <v>0.36030691151751276</v>
      </c>
      <c r="O41" s="84">
        <f>DEMANDS!$AN$38*(SUM(O7:O9)/SUM($H$7:$AG$9))</f>
        <v>0.50303170482040571</v>
      </c>
      <c r="P41" s="84">
        <f>DEMANDS!$AN$38*(SUM(P7:P9)/SUM($H$7:$AG$9))</f>
        <v>0.20702058673332988</v>
      </c>
      <c r="Q41" s="84">
        <f>DEMANDS!$AN$38*(SUM(Q7:Q9)/SUM($H$7:$AG$9))</f>
        <v>0.24694382099281517</v>
      </c>
      <c r="R41" s="84">
        <f>DEMANDS!$AN$38*(SUM(R7:R9)/SUM($H$7:$AG$9))</f>
        <v>0.40865152302834878</v>
      </c>
      <c r="S41" s="84">
        <f>DEMANDS!$AN$38*(SUM(S7:S9)/SUM($H$7:$AG$9))</f>
        <v>0.38599771380874132</v>
      </c>
      <c r="T41" s="84">
        <f>DEMANDS!$AN$38*(SUM(T7:T9)/SUM($H$7:$AG$9))</f>
        <v>0.33232098992982262</v>
      </c>
      <c r="U41" s="84">
        <f>DEMANDS!$AN$38*(SUM(U7:U9)/SUM($H$7:$AG$9))</f>
        <v>1.513916455902385</v>
      </c>
      <c r="V41" s="84">
        <f>DEMANDS!$AN$38*(SUM(V7:V9)/SUM($H$7:$AG$9))</f>
        <v>0.41807798435765364</v>
      </c>
      <c r="W41" s="84">
        <f>DEMANDS!$AN$38*(SUM(W7:W9)/SUM($H$7:$AG$9))</f>
        <v>0.54789676615497818</v>
      </c>
      <c r="X41" s="84">
        <f>DEMANDS!$AN$38*(SUM(X7:X9)/SUM($H$7:$AG$9))</f>
        <v>0.45353276053104263</v>
      </c>
      <c r="Y41" s="84">
        <f>DEMANDS!$AN$38*(SUM(Y7:Y9)/SUM($H$7:$AG$9))</f>
        <v>0.33996070161054925</v>
      </c>
      <c r="Z41" s="84">
        <f>DEMANDS!$AN$38*(SUM(Z7:Z9)/SUM($H$7:$AG$9))</f>
        <v>0.7197266922373341</v>
      </c>
      <c r="AA41" s="84">
        <f>DEMANDS!$AN$38*(SUM(AA7:AA9)/SUM($H$7:$AG$9))</f>
        <v>9.7740969833893313E-2</v>
      </c>
      <c r="AB41" s="84">
        <f>DEMANDS!$AN$38*(SUM(AB7:AB9)/SUM($H$7:$AG$9))</f>
        <v>0.38680449265471345</v>
      </c>
      <c r="AC41" s="84">
        <f>DEMANDS!$AN$38*(SUM(AC7:AC9)/SUM($H$7:$AG$9))</f>
        <v>0.18799180181996111</v>
      </c>
      <c r="AD41" s="84">
        <f>DEMANDS!$AN$38*(SUM(AD7:AD9)/SUM($H$7:$AG$9))</f>
        <v>0.18820958037369376</v>
      </c>
      <c r="AE41" s="84">
        <f>DEMANDS!$AN$38*(SUM(AE7:AE9)/SUM($H$7:$AG$9))</f>
        <v>0.21353602600481797</v>
      </c>
      <c r="AF41" s="84">
        <f>DEMANDS!$AN$38*(SUM(AF7:AF9)/SUM($H$7:$AG$9))</f>
        <v>0.46477790172498967</v>
      </c>
      <c r="AG41" s="84">
        <f>DEMANDS!$AN$38*(SUM(AG7:AG9)/SUM($H$7:$AG$9))</f>
        <v>0.16937807283249656</v>
      </c>
    </row>
    <row r="42" spans="1:33" s="1" customFormat="1" ht="15.75" thickBot="1" x14ac:dyDescent="0.3">
      <c r="C42" s="72"/>
      <c r="D42" s="72"/>
      <c r="E42" s="72" t="s">
        <v>8</v>
      </c>
      <c r="F42" s="72" t="s">
        <v>135</v>
      </c>
      <c r="G42" s="76">
        <v>2070</v>
      </c>
      <c r="H42" s="85">
        <f>DEMANDS!$BH$38*(SUM(H7:H9)/SUM($H$7:$AG$9))</f>
        <v>0.18192946320554704</v>
      </c>
      <c r="I42" s="85">
        <f>DEMANDS!$BH$38*(SUM(I7:I9)/SUM($H$7:$AG$9))</f>
        <v>4.872334100148656</v>
      </c>
      <c r="J42" s="85">
        <f>DEMANDS!$BH$38*(SUM(J7:J9)/SUM($H$7:$AG$9))</f>
        <v>0.67605846431048278</v>
      </c>
      <c r="K42" s="85">
        <f>DEMANDS!$BH$38*(SUM(K7:K9)/SUM($H$7:$AG$9))</f>
        <v>0.30263383971167207</v>
      </c>
      <c r="L42" s="85">
        <f>DEMANDS!$BH$38*(SUM(L7:L9)/SUM($H$7:$AG$9))</f>
        <v>0.25034409100375832</v>
      </c>
      <c r="M42" s="85">
        <f>DEMANDS!$BH$38*(SUM(M7:M9)/SUM($H$7:$AG$9))</f>
        <v>0.13145116957923081</v>
      </c>
      <c r="N42" s="85">
        <f>DEMANDS!$BH$38*(SUM(N7:N9)/SUM($H$7:$AG$9))</f>
        <v>0.40726387020165</v>
      </c>
      <c r="O42" s="85">
        <f>DEMANDS!$BH$38*(SUM(O7:O9)/SUM($H$7:$AG$9))</f>
        <v>0.56858925652147763</v>
      </c>
      <c r="P42" s="85">
        <f>DEMANDS!$BH$38*(SUM(P7:P9)/SUM($H$7:$AG$9))</f>
        <v>0.23400052196982152</v>
      </c>
      <c r="Q42" s="85">
        <f>DEMANDS!$BH$38*(SUM(Q7:Q9)/SUM($H$7:$AG$9))</f>
        <v>0.27912674735085974</v>
      </c>
      <c r="R42" s="85">
        <f>DEMANDS!$BH$38*(SUM(R7:R9)/SUM($H$7:$AG$9))</f>
        <v>0.46190898789970813</v>
      </c>
      <c r="S42" s="85">
        <f>DEMANDS!$BH$38*(SUM(S7:S9)/SUM($H$7:$AG$9))</f>
        <v>0.43630282348079796</v>
      </c>
      <c r="T42" s="85">
        <f>DEMANDS!$BH$38*(SUM(T7:T9)/SUM($H$7:$AG$9))</f>
        <v>0.3756306864557184</v>
      </c>
      <c r="U42" s="85">
        <f>DEMANDS!$BH$38*(SUM(U7:U9)/SUM($H$7:$AG$9))</f>
        <v>1.7112174517995686</v>
      </c>
      <c r="V42" s="85">
        <f>DEMANDS!$BH$38*(SUM(V7:V9)/SUM($H$7:$AG$9))</f>
        <v>0.47256395176678978</v>
      </c>
      <c r="W42" s="85">
        <f>DEMANDS!$BH$38*(SUM(W7:W9)/SUM($H$7:$AG$9))</f>
        <v>0.61930135204858294</v>
      </c>
      <c r="X42" s="85">
        <f>DEMANDS!$BH$38*(SUM(X7:X9)/SUM($H$7:$AG$9))</f>
        <v>0.51263936775226915</v>
      </c>
      <c r="Y42" s="85">
        <f>DEMANDS!$BH$38*(SUM(Y7:Y9)/SUM($H$7:$AG$9))</f>
        <v>0.38426604272244452</v>
      </c>
      <c r="Z42" s="85">
        <f>DEMANDS!$BH$38*(SUM(Z7:Z9)/SUM($H$7:$AG$9))</f>
        <v>0.8135249943818007</v>
      </c>
      <c r="AA42" s="85">
        <f>DEMANDS!$BH$38*(SUM(AA7:AA9)/SUM($H$7:$AG$9))</f>
        <v>0.1104790509961653</v>
      </c>
      <c r="AB42" s="85">
        <f>DEMANDS!$BH$38*(SUM(AB7:AB9)/SUM($H$7:$AG$9))</f>
        <v>0.43721474569129226</v>
      </c>
      <c r="AC42" s="85">
        <f>DEMANDS!$BH$38*(SUM(AC7:AC9)/SUM($H$7:$AG$9))</f>
        <v>0.21249181275185622</v>
      </c>
      <c r="AD42" s="85">
        <f>DEMANDS!$BH$38*(SUM(AD7:AD9)/SUM($H$7:$AG$9))</f>
        <v>0.21273797327169336</v>
      </c>
      <c r="AE42" s="85">
        <f>DEMANDS!$BH$38*(SUM(AE7:AE9)/SUM($H$7:$AG$9))</f>
        <v>0.24136508514901292</v>
      </c>
      <c r="AF42" s="85">
        <f>DEMANDS!$BH$38*(SUM(AF7:AF9)/SUM($H$7:$AG$9))</f>
        <v>0.52535003073767317</v>
      </c>
      <c r="AG42" s="85">
        <f>DEMANDS!$BH$38*(SUM(AG7:AG9)/SUM($H$7:$AG$9))</f>
        <v>0.19145225157776813</v>
      </c>
    </row>
    <row r="44" spans="1:33" x14ac:dyDescent="0.25">
      <c r="A44" s="1"/>
      <c r="B44"/>
    </row>
    <row r="45" spans="1:33" ht="15.75" thickBot="1" x14ac:dyDescent="0.3">
      <c r="A45" s="1"/>
      <c r="B45"/>
      <c r="C45" t="s">
        <v>170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3" ht="15.75" thickBot="1" x14ac:dyDescent="0.3">
      <c r="A46" s="1"/>
      <c r="B46"/>
      <c r="C46" s="94" t="s">
        <v>169</v>
      </c>
      <c r="D46" s="94"/>
      <c r="E46" s="9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3" ht="15.75" thickBot="1" x14ac:dyDescent="0.3">
      <c r="A47" s="1"/>
      <c r="B47"/>
      <c r="C47" s="95">
        <v>2040</v>
      </c>
      <c r="D47" s="94"/>
      <c r="E47" s="96"/>
      <c r="G47" s="97">
        <v>2018</v>
      </c>
      <c r="H47" s="98"/>
      <c r="I47" s="98"/>
      <c r="J47" s="98"/>
      <c r="L47" s="95">
        <v>2070</v>
      </c>
      <c r="M47" s="94"/>
      <c r="N47" s="9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3" ht="15.75" thickBot="1" x14ac:dyDescent="0.3">
      <c r="A48" s="1"/>
      <c r="B48" s="48" t="s">
        <v>4</v>
      </c>
      <c r="C48" s="48" t="s">
        <v>55</v>
      </c>
      <c r="D48" s="48" t="s">
        <v>57</v>
      </c>
      <c r="E48" s="48" t="s">
        <v>59</v>
      </c>
      <c r="F48" s="1"/>
      <c r="G48" s="48" t="s">
        <v>55</v>
      </c>
      <c r="H48" s="48" t="s">
        <v>57</v>
      </c>
      <c r="I48" s="48" t="s">
        <v>59</v>
      </c>
      <c r="J48" s="80" t="s">
        <v>171</v>
      </c>
      <c r="L48" s="48" t="s">
        <v>55</v>
      </c>
      <c r="M48" s="48" t="s">
        <v>57</v>
      </c>
      <c r="N48" s="48" t="s">
        <v>59</v>
      </c>
      <c r="O48" s="80" t="s">
        <v>171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55" t="s">
        <v>69</v>
      </c>
      <c r="C49" s="55">
        <v>2147.2393448382686</v>
      </c>
      <c r="D49" s="56">
        <v>13306.39232706811</v>
      </c>
      <c r="E49" s="57">
        <v>12190.632162909209</v>
      </c>
      <c r="F49" s="1"/>
      <c r="G49" s="55">
        <v>1272.084432974631</v>
      </c>
      <c r="H49" s="56">
        <v>9017.3696255538798</v>
      </c>
      <c r="I49" s="57">
        <v>10817.00516141598</v>
      </c>
      <c r="J49" s="57">
        <f>SUM(G49:I49)</f>
        <v>21106.459219944489</v>
      </c>
      <c r="K49" s="1"/>
      <c r="L49" s="55">
        <v>4018.6603783691717</v>
      </c>
      <c r="M49" s="56">
        <v>14882.390276614156</v>
      </c>
      <c r="N49" s="57">
        <v>12032.722707781786</v>
      </c>
      <c r="O49" s="57">
        <f>SUM(L49:N49)</f>
        <v>30933.773362765118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52" t="s">
        <v>71</v>
      </c>
      <c r="C50" s="52">
        <v>2205.2532676076271</v>
      </c>
      <c r="D50" s="53">
        <v>8855.43147541287</v>
      </c>
      <c r="E50" s="54">
        <v>25614.848602743827</v>
      </c>
      <c r="F50" s="1"/>
      <c r="G50" s="52">
        <v>1271.052567009926</v>
      </c>
      <c r="H50" s="53">
        <v>7706.8792520168045</v>
      </c>
      <c r="I50" s="54">
        <v>18119.875348525962</v>
      </c>
      <c r="J50" s="54">
        <f t="shared" ref="J50:J74" si="9">SUM(G50:I50)</f>
        <v>27097.807167552692</v>
      </c>
      <c r="L50" s="52">
        <v>4127.2361891596311</v>
      </c>
      <c r="M50" s="53">
        <v>9904.2613539071608</v>
      </c>
      <c r="N50" s="54">
        <v>25283.050650678848</v>
      </c>
      <c r="O50" s="54">
        <f t="shared" ref="O50:O74" si="10">SUM(L50:N50)</f>
        <v>39314.548193745635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49" t="s">
        <v>73</v>
      </c>
      <c r="C51" s="49">
        <v>4241.4624588972301</v>
      </c>
      <c r="D51" s="50">
        <v>20509.574320541178</v>
      </c>
      <c r="E51" s="51">
        <v>32326.215128366712</v>
      </c>
      <c r="F51" s="1"/>
      <c r="G51" s="49">
        <v>2491.2235846235253</v>
      </c>
      <c r="H51" s="50">
        <v>15118.989670799881</v>
      </c>
      <c r="I51" s="51">
        <v>26221.499459384846</v>
      </c>
      <c r="J51" s="51">
        <f t="shared" si="9"/>
        <v>43831.712714808251</v>
      </c>
      <c r="L51" s="49">
        <v>7938.0983637827385</v>
      </c>
      <c r="M51" s="50">
        <v>22938.711105384278</v>
      </c>
      <c r="N51" s="51">
        <v>31907.48253525449</v>
      </c>
      <c r="O51" s="51">
        <f t="shared" si="10"/>
        <v>62784.292004421506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52" t="s">
        <v>75</v>
      </c>
      <c r="C52" s="52">
        <v>33904.965501641578</v>
      </c>
      <c r="D52" s="53">
        <v>125803.94132433481</v>
      </c>
      <c r="E52" s="54">
        <v>100311.35532827243</v>
      </c>
      <c r="F52" s="1"/>
      <c r="G52" s="52">
        <v>18164.569738528382</v>
      </c>
      <c r="H52" s="53">
        <v>91446.903647123108</v>
      </c>
      <c r="I52" s="54">
        <v>88706.618668082694</v>
      </c>
      <c r="J52" s="54">
        <f t="shared" si="9"/>
        <v>198318.09205373417</v>
      </c>
      <c r="L52" s="52">
        <v>63454.752642716354</v>
      </c>
      <c r="M52" s="53">
        <v>140704.0546457078</v>
      </c>
      <c r="N52" s="54">
        <v>99011.98780973017</v>
      </c>
      <c r="O52" s="54">
        <f t="shared" si="10"/>
        <v>303170.79509815434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49" t="s">
        <v>77</v>
      </c>
      <c r="C53" s="49">
        <v>4230.8917031575793</v>
      </c>
      <c r="D53" s="50">
        <v>17938.329431330083</v>
      </c>
      <c r="E53" s="51">
        <v>57657.952537390192</v>
      </c>
      <c r="F53" s="1"/>
      <c r="G53" s="49">
        <v>2392.9923596273825</v>
      </c>
      <c r="H53" s="50">
        <v>15881.582138278784</v>
      </c>
      <c r="I53" s="51">
        <v>40738.467908725754</v>
      </c>
      <c r="J53" s="51">
        <f t="shared" si="9"/>
        <v>59013.042406631925</v>
      </c>
      <c r="L53" s="49">
        <v>7918.3146925481024</v>
      </c>
      <c r="M53" s="50">
        <v>20062.930127534477</v>
      </c>
      <c r="N53" s="51">
        <v>56911.089228968514</v>
      </c>
      <c r="O53" s="51">
        <f t="shared" si="10"/>
        <v>84892.334049051089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52" t="s">
        <v>79</v>
      </c>
      <c r="C54" s="52">
        <v>331544.88442569622</v>
      </c>
      <c r="D54" s="53">
        <v>359459.39020984754</v>
      </c>
      <c r="E54" s="54">
        <v>49349.085302097592</v>
      </c>
      <c r="F54" s="1"/>
      <c r="G54" s="52">
        <v>123314.67820831671</v>
      </c>
      <c r="H54" s="53">
        <v>299739.87494657928</v>
      </c>
      <c r="I54" s="54">
        <v>56159.174425610254</v>
      </c>
      <c r="J54" s="54">
        <f t="shared" si="9"/>
        <v>479213.72758050624</v>
      </c>
      <c r="L54" s="52">
        <v>620501.99196256173</v>
      </c>
      <c r="M54" s="53">
        <v>402033.45897252724</v>
      </c>
      <c r="N54" s="54">
        <v>48709.849611367732</v>
      </c>
      <c r="O54" s="54">
        <f t="shared" si="10"/>
        <v>1071245.3005464568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49" t="s">
        <v>81</v>
      </c>
      <c r="C55" s="49">
        <v>18374.90607452079</v>
      </c>
      <c r="D55" s="50">
        <v>33037.352530220276</v>
      </c>
      <c r="E55" s="51">
        <v>72203.230523034625</v>
      </c>
      <c r="F55" s="1"/>
      <c r="G55" s="49">
        <v>9881.5892011882625</v>
      </c>
      <c r="H55" s="50">
        <v>27589.465054026703</v>
      </c>
      <c r="I55" s="51">
        <v>55372.585087977008</v>
      </c>
      <c r="J55" s="51">
        <f t="shared" si="9"/>
        <v>92843.639343191971</v>
      </c>
      <c r="L55" s="49">
        <v>34389.509104069424</v>
      </c>
      <c r="M55" s="50">
        <v>36950.26886142914</v>
      </c>
      <c r="N55" s="51">
        <v>71267.95722153825</v>
      </c>
      <c r="O55" s="51">
        <f t="shared" si="10"/>
        <v>142607.7351870368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52" t="s">
        <v>83</v>
      </c>
      <c r="C56" s="52">
        <v>5142.2050019474082</v>
      </c>
      <c r="D56" s="53">
        <v>19801.58847961299</v>
      </c>
      <c r="E56" s="54">
        <v>46862.511727533922</v>
      </c>
      <c r="F56" s="1"/>
      <c r="G56" s="52">
        <v>2906.0721193547802</v>
      </c>
      <c r="H56" s="53">
        <v>15686.699374231552</v>
      </c>
      <c r="I56" s="54">
        <v>36376.580790193235</v>
      </c>
      <c r="J56" s="54">
        <f t="shared" si="9"/>
        <v>54969.352283779568</v>
      </c>
      <c r="L56" s="52">
        <v>9623.8807976640819</v>
      </c>
      <c r="M56" s="53">
        <v>22146.87201511662</v>
      </c>
      <c r="N56" s="54">
        <v>46255.485480337942</v>
      </c>
      <c r="O56" s="54">
        <f t="shared" si="10"/>
        <v>78026.238293118644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49" t="s">
        <v>85</v>
      </c>
      <c r="C57" s="49">
        <v>13521.198496029834</v>
      </c>
      <c r="D57" s="50">
        <v>60627.622258004121</v>
      </c>
      <c r="E57" s="51">
        <v>28578.567244928763</v>
      </c>
      <c r="F57" s="1"/>
      <c r="G57" s="49">
        <v>7363.7968231969135</v>
      </c>
      <c r="H57" s="50">
        <v>38144.204386107944</v>
      </c>
      <c r="I57" s="51">
        <v>30304.517514538838</v>
      </c>
      <c r="J57" s="51">
        <f t="shared" si="9"/>
        <v>75812.518723843692</v>
      </c>
      <c r="L57" s="49">
        <v>25305.564931399218</v>
      </c>
      <c r="M57" s="50">
        <v>67808.307000787419</v>
      </c>
      <c r="N57" s="51">
        <v>28208.379225008048</v>
      </c>
      <c r="O57" s="51">
        <f t="shared" si="10"/>
        <v>121322.25115719468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52" t="s">
        <v>87</v>
      </c>
      <c r="C58" s="52">
        <v>3163.4278089531094</v>
      </c>
      <c r="D58" s="53">
        <v>14921.063645937858</v>
      </c>
      <c r="E58" s="54">
        <v>27900.856728545397</v>
      </c>
      <c r="F58" s="1"/>
      <c r="G58" s="52">
        <v>1751.3817529766175</v>
      </c>
      <c r="H58" s="53">
        <v>12508.441600918088</v>
      </c>
      <c r="I58" s="54">
        <v>20891.382011189213</v>
      </c>
      <c r="J58" s="54">
        <f t="shared" si="9"/>
        <v>35151.205365083923</v>
      </c>
      <c r="L58" s="52">
        <v>5920.5053345502074</v>
      </c>
      <c r="M58" s="53">
        <v>16688.301912557152</v>
      </c>
      <c r="N58" s="54">
        <v>27539.447326250585</v>
      </c>
      <c r="O58" s="54">
        <f t="shared" si="10"/>
        <v>50148.254573357946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49" t="s">
        <v>89</v>
      </c>
      <c r="C59" s="49">
        <v>2479.4778390486781</v>
      </c>
      <c r="D59" s="50">
        <v>15421.467241190063</v>
      </c>
      <c r="E59" s="51">
        <v>20138.952247309524</v>
      </c>
      <c r="F59" s="1"/>
      <c r="G59" s="49">
        <v>1434.9997251520253</v>
      </c>
      <c r="H59" s="50">
        <v>11510.58391452228</v>
      </c>
      <c r="I59" s="51">
        <v>16295.614216511489</v>
      </c>
      <c r="J59" s="51">
        <f t="shared" si="9"/>
        <v>29241.197856185794</v>
      </c>
      <c r="L59" s="49">
        <v>4640.4604939743431</v>
      </c>
      <c r="M59" s="50">
        <v>17247.972890032761</v>
      </c>
      <c r="N59" s="51">
        <v>19878.085465856992</v>
      </c>
      <c r="O59" s="51">
        <f t="shared" si="10"/>
        <v>41766.518849864093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52" t="s">
        <v>91</v>
      </c>
      <c r="C60" s="52">
        <v>963.92792496495713</v>
      </c>
      <c r="D60" s="53">
        <v>3146.487459130673</v>
      </c>
      <c r="E60" s="54">
        <v>12676.926150065066</v>
      </c>
      <c r="F60" s="1"/>
      <c r="G60" s="52">
        <v>543.02409251525864</v>
      </c>
      <c r="H60" s="53">
        <v>2737.7793125602311</v>
      </c>
      <c r="I60" s="54">
        <v>9101.1608576935432</v>
      </c>
      <c r="J60" s="54">
        <f t="shared" si="9"/>
        <v>12381.964262769034</v>
      </c>
      <c r="L60" s="52">
        <v>1804.0368759878766</v>
      </c>
      <c r="M60" s="53">
        <v>3519.1547953984373</v>
      </c>
      <c r="N60" s="54">
        <v>12512.717561511474</v>
      </c>
      <c r="O60" s="54">
        <f t="shared" si="10"/>
        <v>17835.909232897786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49" t="s">
        <v>93</v>
      </c>
      <c r="C61" s="49">
        <v>14291.320895619709</v>
      </c>
      <c r="D61" s="50">
        <v>43032.997509778652</v>
      </c>
      <c r="E61" s="51">
        <v>36778.800834537076</v>
      </c>
      <c r="F61" s="1"/>
      <c r="G61" s="49">
        <v>7461.1258002920376</v>
      </c>
      <c r="H61" s="50">
        <v>31695.949118274744</v>
      </c>
      <c r="I61" s="51">
        <v>32750.827361563519</v>
      </c>
      <c r="J61" s="51">
        <f t="shared" si="9"/>
        <v>71907.902280130307</v>
      </c>
      <c r="L61" s="49">
        <v>26746.885565340715</v>
      </c>
      <c r="M61" s="50">
        <v>48129.789650821331</v>
      </c>
      <c r="N61" s="51">
        <v>36302.392365935084</v>
      </c>
      <c r="O61" s="51">
        <f t="shared" si="10"/>
        <v>111179.06758209714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52" t="s">
        <v>95</v>
      </c>
      <c r="C62" s="52">
        <v>1208.2795748252174</v>
      </c>
      <c r="D62" s="53">
        <v>5838.3705989826285</v>
      </c>
      <c r="E62" s="54">
        <v>12927.414220246525</v>
      </c>
      <c r="F62" s="1"/>
      <c r="G62" s="52">
        <v>691.43208570294928</v>
      </c>
      <c r="H62" s="53">
        <v>4746.2770797513549</v>
      </c>
      <c r="I62" s="54">
        <v>9718.9087422298653</v>
      </c>
      <c r="J62" s="54">
        <f t="shared" si="9"/>
        <v>15156.617907684169</v>
      </c>
      <c r="L62" s="52">
        <v>2261.352589787135</v>
      </c>
      <c r="M62" s="53">
        <v>6529.8623171374566</v>
      </c>
      <c r="N62" s="54">
        <v>12759.960973487379</v>
      </c>
      <c r="O62" s="54">
        <f t="shared" si="10"/>
        <v>21551.175880411971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49" t="s">
        <v>97</v>
      </c>
      <c r="C63" s="49">
        <v>5421.7544986476432</v>
      </c>
      <c r="D63" s="50">
        <v>36930.306706293828</v>
      </c>
      <c r="E63" s="51">
        <v>19531.867213637135</v>
      </c>
      <c r="F63" s="1"/>
      <c r="G63" s="49">
        <v>3038.8153054039785</v>
      </c>
      <c r="H63" s="50">
        <v>24289.540001760251</v>
      </c>
      <c r="I63" s="51">
        <v>18866.743201020949</v>
      </c>
      <c r="J63" s="51">
        <f t="shared" si="9"/>
        <v>46195.098508185183</v>
      </c>
      <c r="L63" s="49">
        <v>10147.070952912887</v>
      </c>
      <c r="M63" s="50">
        <v>41304.301265798131</v>
      </c>
      <c r="N63" s="51">
        <v>19278.864213619574</v>
      </c>
      <c r="O63" s="51">
        <f t="shared" si="10"/>
        <v>70730.236432330596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52" t="s">
        <v>99</v>
      </c>
      <c r="C64" s="52">
        <v>3781.2702619485922</v>
      </c>
      <c r="D64" s="53">
        <v>14530.051481405368</v>
      </c>
      <c r="E64" s="54">
        <v>48123.655689115978</v>
      </c>
      <c r="F64" s="1"/>
      <c r="G64" s="52">
        <v>2141.3166117916521</v>
      </c>
      <c r="H64" s="53">
        <v>12519.701036831018</v>
      </c>
      <c r="I64" s="54">
        <v>34699.30894292317</v>
      </c>
      <c r="J64" s="54">
        <f t="shared" si="9"/>
        <v>49360.32659154584</v>
      </c>
      <c r="L64" s="52">
        <v>7076.8268186437172</v>
      </c>
      <c r="M64" s="53">
        <v>16250.97859512883</v>
      </c>
      <c r="N64" s="54">
        <v>47500.293410026876</v>
      </c>
      <c r="O64" s="54">
        <f t="shared" si="10"/>
        <v>70828.098823799432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49" t="s">
        <v>101</v>
      </c>
      <c r="C65" s="49">
        <v>9699.9738107296016</v>
      </c>
      <c r="D65" s="50">
        <v>40715.516699015265</v>
      </c>
      <c r="E65" s="51">
        <v>35981.902985351851</v>
      </c>
      <c r="F65" s="1"/>
      <c r="G65" s="49">
        <v>5411.4225176697691</v>
      </c>
      <c r="H65" s="50">
        <v>27103.374443441171</v>
      </c>
      <c r="I65" s="51">
        <v>34324.09820344366</v>
      </c>
      <c r="J65" s="51">
        <f t="shared" si="9"/>
        <v>66838.895164554604</v>
      </c>
      <c r="L65" s="49">
        <v>18153.961512536338</v>
      </c>
      <c r="M65" s="50">
        <v>45537.828356084407</v>
      </c>
      <c r="N65" s="51">
        <v>35515.817008928731</v>
      </c>
      <c r="O65" s="51">
        <f t="shared" si="10"/>
        <v>99207.606877549479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52" t="s">
        <v>103</v>
      </c>
      <c r="C66" s="52">
        <v>1804.5072709515578</v>
      </c>
      <c r="D66" s="53">
        <v>7775.6513645021832</v>
      </c>
      <c r="E66" s="54">
        <v>19511.097179475426</v>
      </c>
      <c r="F66" s="1"/>
      <c r="G66" s="52">
        <v>1027.5356632394301</v>
      </c>
      <c r="H66" s="53">
        <v>6619.1242565355706</v>
      </c>
      <c r="I66" s="54">
        <v>14155.109041449583</v>
      </c>
      <c r="J66" s="54">
        <f t="shared" si="9"/>
        <v>21801.768961224581</v>
      </c>
      <c r="L66" s="52">
        <v>3377.2210301960122</v>
      </c>
      <c r="M66" s="53">
        <v>8696.5929920770905</v>
      </c>
      <c r="N66" s="54">
        <v>19258.363220860607</v>
      </c>
      <c r="O66" s="54">
        <f t="shared" si="10"/>
        <v>31332.177243133709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49" t="s">
        <v>105</v>
      </c>
      <c r="C67" s="49">
        <v>2023.9620089074197</v>
      </c>
      <c r="D67" s="50">
        <v>13644.857958667946</v>
      </c>
      <c r="E67" s="51">
        <v>19887.664687742821</v>
      </c>
      <c r="F67" s="1"/>
      <c r="G67" s="49">
        <v>1175.2936766265591</v>
      </c>
      <c r="H67" s="50">
        <v>10239.258420802398</v>
      </c>
      <c r="I67" s="51">
        <v>15966.202026112715</v>
      </c>
      <c r="J67" s="51">
        <f t="shared" si="9"/>
        <v>27380.754123541672</v>
      </c>
      <c r="L67" s="49">
        <v>3787.9409913352479</v>
      </c>
      <c r="M67" s="50">
        <v>15260.943493810582</v>
      </c>
      <c r="N67" s="51">
        <v>19630.052920557078</v>
      </c>
      <c r="O67" s="51">
        <f t="shared" si="10"/>
        <v>38678.937405702905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52" t="s">
        <v>107</v>
      </c>
      <c r="C68" s="52">
        <v>1184.9040929671744</v>
      </c>
      <c r="D68" s="53">
        <v>6388.9722201027243</v>
      </c>
      <c r="E68" s="54">
        <v>24714.350293820018</v>
      </c>
      <c r="F68" s="1"/>
      <c r="G68" s="52">
        <v>676.45175529921289</v>
      </c>
      <c r="H68" s="53">
        <v>5372.2948402948405</v>
      </c>
      <c r="I68" s="54">
        <v>18080.993461874819</v>
      </c>
      <c r="J68" s="54">
        <f t="shared" si="9"/>
        <v>24129.740057468873</v>
      </c>
      <c r="L68" s="52">
        <v>2217.6042656918157</v>
      </c>
      <c r="M68" s="53">
        <v>7145.6767325727187</v>
      </c>
      <c r="N68" s="54">
        <v>24394.216806354176</v>
      </c>
      <c r="O68" s="54">
        <f t="shared" si="10"/>
        <v>33757.49780461871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49" t="s">
        <v>109</v>
      </c>
      <c r="C69" s="49">
        <v>3262.0560002502193</v>
      </c>
      <c r="D69" s="50">
        <v>10352.765517452086</v>
      </c>
      <c r="E69" s="51">
        <v>18710.809290993046</v>
      </c>
      <c r="F69" s="1"/>
      <c r="G69" s="49">
        <v>1676.0939551367242</v>
      </c>
      <c r="H69" s="50">
        <v>8889.5641738149861</v>
      </c>
      <c r="I69" s="51">
        <v>14494.215013491199</v>
      </c>
      <c r="J69" s="51">
        <f t="shared" si="9"/>
        <v>25059.87314244291</v>
      </c>
      <c r="L69" s="49">
        <v>6105.0926771343957</v>
      </c>
      <c r="M69" s="50">
        <v>11578.938384341431</v>
      </c>
      <c r="N69" s="51">
        <v>18468.441736903158</v>
      </c>
      <c r="O69" s="51">
        <f t="shared" si="10"/>
        <v>36152.472798378985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52" t="s">
        <v>111</v>
      </c>
      <c r="C70" s="52">
        <v>4273.8344484038525</v>
      </c>
      <c r="D70" s="53">
        <v>25181.208182445032</v>
      </c>
      <c r="E70" s="54">
        <v>48440.740078329669</v>
      </c>
      <c r="F70" s="1"/>
      <c r="G70" s="52">
        <v>2382.2341251096568</v>
      </c>
      <c r="H70" s="53">
        <v>21954.232438086234</v>
      </c>
      <c r="I70" s="54">
        <v>34965.040184897764</v>
      </c>
      <c r="J70" s="54">
        <f t="shared" si="9"/>
        <v>59301.506748093656</v>
      </c>
      <c r="L70" s="52">
        <v>7998.6840790696597</v>
      </c>
      <c r="M70" s="53">
        <v>28163.649364635072</v>
      </c>
      <c r="N70" s="54">
        <v>47813.270495988276</v>
      </c>
      <c r="O70" s="54">
        <f t="shared" si="10"/>
        <v>83975.603939693014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49" t="s">
        <v>113</v>
      </c>
      <c r="C71" s="49">
        <v>5707.7302867114549</v>
      </c>
      <c r="D71" s="50">
        <v>31664.055551096844</v>
      </c>
      <c r="E71" s="51">
        <v>21017.612342177581</v>
      </c>
      <c r="G71" s="49">
        <v>3199.1719442467102</v>
      </c>
      <c r="H71" s="50">
        <v>21769.226916806354</v>
      </c>
      <c r="I71" s="51">
        <v>19142.703253806059</v>
      </c>
      <c r="J71" s="51">
        <f t="shared" si="9"/>
        <v>44111.102114859124</v>
      </c>
      <c r="L71" s="49">
        <v>10682.288217549727</v>
      </c>
      <c r="M71" s="50">
        <v>35414.319739634877</v>
      </c>
      <c r="N71" s="51">
        <v>20745.363974030555</v>
      </c>
      <c r="O71" s="51">
        <f t="shared" si="10"/>
        <v>66841.971931215157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52" t="s">
        <v>115</v>
      </c>
      <c r="C72" s="52">
        <v>5171.9442387568897</v>
      </c>
      <c r="D72" s="53">
        <v>14607.081361695711</v>
      </c>
      <c r="E72" s="54">
        <v>22634.409316370762</v>
      </c>
      <c r="G72" s="52">
        <v>2888.9605821519499</v>
      </c>
      <c r="H72" s="53">
        <v>12264.197780781444</v>
      </c>
      <c r="I72" s="54">
        <v>16822.932669034672</v>
      </c>
      <c r="J72" s="54">
        <f t="shared" si="9"/>
        <v>31976.091031968066</v>
      </c>
      <c r="L72" s="52">
        <v>9679.5391912830764</v>
      </c>
      <c r="M72" s="53">
        <v>16337.131829849692</v>
      </c>
      <c r="N72" s="54">
        <v>22341.218020421904</v>
      </c>
      <c r="O72" s="54">
        <f t="shared" si="10"/>
        <v>48357.88904155467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49" t="s">
        <v>117</v>
      </c>
      <c r="C73" s="49">
        <v>4812.6607915009608</v>
      </c>
      <c r="D73" s="50">
        <v>24396.504108350535</v>
      </c>
      <c r="E73" s="51">
        <v>40978.113753004131</v>
      </c>
      <c r="G73" s="49">
        <v>2668.9797196485479</v>
      </c>
      <c r="H73" s="50">
        <v>18385.501077566361</v>
      </c>
      <c r="I73" s="51">
        <v>33878.287885206948</v>
      </c>
      <c r="J73" s="51">
        <f t="shared" si="9"/>
        <v>54932.768682421854</v>
      </c>
      <c r="L73" s="49">
        <v>9007.1231620397029</v>
      </c>
      <c r="M73" s="50">
        <v>27286.005597994634</v>
      </c>
      <c r="N73" s="51">
        <v>40447.31013852264</v>
      </c>
      <c r="O73" s="51">
        <f t="shared" si="10"/>
        <v>76740.438898556982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thickBot="1" x14ac:dyDescent="0.3">
      <c r="A74" s="1"/>
      <c r="B74" s="58" t="s">
        <v>119</v>
      </c>
      <c r="C74" s="58">
        <v>8263.9619724765162</v>
      </c>
      <c r="D74" s="59">
        <v>35548.020037580325</v>
      </c>
      <c r="E74" s="60">
        <v>22484.428432000717</v>
      </c>
      <c r="G74" s="58">
        <v>4513.1911767694201</v>
      </c>
      <c r="H74" s="59">
        <v>23167.339151815657</v>
      </c>
      <c r="I74" s="60">
        <v>22529.580764463226</v>
      </c>
      <c r="J74" s="60">
        <f t="shared" si="9"/>
        <v>50210.111093048297</v>
      </c>
      <c r="L74" s="58">
        <v>15466.397179696949</v>
      </c>
      <c r="M74" s="59">
        <v>39758.297723116782</v>
      </c>
      <c r="N74" s="60">
        <v>22193.179890079206</v>
      </c>
      <c r="O74" s="60">
        <f t="shared" si="10"/>
        <v>77417.874792892937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/>
      <c r="L75" s="1"/>
      <c r="M75" s="1"/>
      <c r="N75" s="1"/>
      <c r="O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/>
      <c r="C76" s="1"/>
      <c r="J76" s="1"/>
      <c r="K76" s="1"/>
      <c r="L76" s="1"/>
      <c r="M76" s="1"/>
      <c r="N76" s="1"/>
      <c r="O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/>
      <c r="C77" s="1"/>
      <c r="L77" s="1"/>
      <c r="M77" s="1"/>
      <c r="N77" s="1"/>
      <c r="O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L78" s="1"/>
      <c r="M78" s="1"/>
      <c r="N78" s="1"/>
      <c r="O78" s="1"/>
      <c r="R78" s="1"/>
    </row>
    <row r="79" spans="1:31" x14ac:dyDescent="0.25">
      <c r="L79" s="1"/>
      <c r="M79" s="1"/>
      <c r="N79" s="1"/>
      <c r="O79" s="1"/>
      <c r="R79" s="1"/>
    </row>
    <row r="80" spans="1:31" x14ac:dyDescent="0.25">
      <c r="L80" s="1"/>
      <c r="M80" s="1"/>
      <c r="N80" s="1"/>
      <c r="O80" s="1"/>
      <c r="R80" s="1"/>
    </row>
    <row r="81" spans="12:18" x14ac:dyDescent="0.25">
      <c r="L81" s="1"/>
      <c r="M81" s="1"/>
      <c r="N81" s="1"/>
      <c r="O81" s="1"/>
      <c r="R81" s="1"/>
    </row>
    <row r="82" spans="12:18" x14ac:dyDescent="0.25">
      <c r="R82" s="1"/>
    </row>
  </sheetData>
  <mergeCells count="4">
    <mergeCell ref="C46:E46"/>
    <mergeCell ref="C47:E47"/>
    <mergeCell ref="G47:J47"/>
    <mergeCell ref="L47:N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opLeftCell="AJ1" workbookViewId="0">
      <selection activeCell="AC28" sqref="AC28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3" t="str">
        <f>_xlfn.TEXTJOIN(",",TRUE,Regions!$C$3,Regions!$D$3)</f>
        <v>IE,National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_xlfn.TEXTJOIN(",",TRUE,Regions!$C$3,Regions!$D$3)</f>
        <v>IE,National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_xlfn.TEXTJOIN(",",TRUE,Regions!$C$3,Regions!$D$3)</f>
        <v>IE,National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3" t="str">
        <f>_xlfn.TEXTJOIN(",",TRUE,Regions!$C$3,Regions!$D$3)</f>
        <v>IE,National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_xlfn.TEXTJOIN(",",TRUE,Regions!$C$3,Regions!$D$3)</f>
        <v>IE,National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_xlfn.TEXTJOIN(",",TRUE,Regions!$C$3,Regions!$D$3)</f>
        <v>IE,National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_xlfn.TEXTJOIN(",",TRUE,Regions!$C$3,Regions!$D$3)</f>
        <v>IE,National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_xlfn.TEXTJOIN(",",TRUE,Regions!$C$3,Regions!$D$3)</f>
        <v>IE,National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72" t="str">
        <f>_xlfn.TEXTJOIN(",",TRUE,Regions!$C$3,Regions!$D$3)</f>
        <v>IE,National</v>
      </c>
      <c r="D38" s="72"/>
      <c r="E38" s="72"/>
      <c r="F38" s="72" t="s">
        <v>135</v>
      </c>
      <c r="G38" s="72" t="s">
        <v>168</v>
      </c>
      <c r="H38" s="81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2022-06-14T08:54:23Z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458172321319580</vt:r8>
  </property>
</Properties>
</file>