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<sst xmlns="http://schemas.openxmlformats.org/spreadsheetml/2006/main" count="11681" uniqueCount="587">
  <si>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</si>
  <si>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</si>
  <si>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</si>
  <si>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</si>
  <si>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</si>
  <si>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</si>
  <si>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</si>
  <si>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</si>
  <si>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</si>
  <si>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</si>
  <si>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</si>
  <si>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</si>
  <si>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</si>
  <si>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</si>
  <si>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</si>
  <si>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</si>
  <si>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</si>
  <si>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</si>
  <si>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</si>
  <si>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</si>
  <si>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</si>
  <si>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</si>
  <si>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</si>
  <si>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</si>
  <si>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</si>
  <si>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</si>
  <si>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</si>
  <si>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</si>
  <si>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</si>
  <si>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</si>
  <si>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</si>
  <si>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</si>
  <si>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</si>
  <si>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</si>
  <si>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</si>
  <si>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</si>
  <si>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</si>
  <si>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</si>
  <si>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</si>
  <si>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</si>
  <si>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</si>
  <si>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</si>
  <si>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</si>
  <si>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</si>
  <si>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</si>
  <si>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</si>
  <si>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</si>
  <si>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</si>
  <si>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</si>
  <si>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</si>
  <si>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</si>
  <si>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</si>
  <si>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</si>
  <si>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</si>
  <si>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</si>
  <si>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</si>
  <si>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</si>
  <si>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</si>
  <si>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</si>
  <si>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</si>
  <si>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</si>
  <si>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</si>
  <si>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</si>
  <si>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</si>
  <si>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</si>
  <si>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</si>
  <si>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</si>
  <si>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</si>
  <si>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</si>
  <si>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</si>
  <si>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</si>
  <si>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</si>
  <si>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</si>
  <si>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</si>
  <si>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</si>
  <si>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</si>
  <si>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</si>
  <si>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</si>
  <si>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</si>
  <si>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</si>
  <si>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</si>
  <si>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</si>
  <si>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</si>
  <si>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</si>
  <si>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</si>
  <si>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</si>
  <si>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</si>
  <si>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</si>
  <si>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</si>
  <si>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</si>
  <si>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</si>
  <si>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</si>
  <si>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</si>
  <si>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</si>
  <si>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</si>
  <si>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</si>
  <si>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</si>
  <si>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</si>
  <si>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</si>
  <si>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</si>
  <si>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</si>
  <si>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</si>
  <si>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</si>
  <si>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</si>
  <si>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</si>
  <si>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</si>
  <si>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</si>
  <si>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</si>
  <si>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</si>
  <si>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</si>
  <si>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</si>
  <si>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</si>
  <si>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</si>
  <si>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</si>
  <si>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</si>
  <si>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</si>
  <si>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</si>
  <si>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</si>
  <si>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</si>
  <si>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</si>
  <si>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</si>
  <si>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</si>
  <si>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</si>
  <si>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</si>
  <si>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</si>
  <si>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</si>
  <si>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</si>
  <si>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</si>
  <si>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</si>
  <si>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</si>
  <si>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</si>
  <si>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</si>
  <si>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</si>
  <si>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</si>
  <si>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</si>
  <si>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</si>
  <si>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</si>
  <si>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</si>
  <si>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</si>
  <si>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</si>
  <si>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</si>
  <si>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</si>
  <si>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</si>
  <si>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</si>
  <si>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</si>
  <si>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</si>
  <si>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</si>
  <si>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</si>
  <si>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</si>
  <si>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</si>
  <si>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</si>
  <si>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</si>
  <si>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</si>
  <si>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</si>
  <si>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</si>
  <si>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</si>
  <si>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</si>
  <si>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</si>
  <si>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</si>
  <si>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</si>
  <si>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</si>
  <si>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</si>
  <si>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</si>
  <si>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</si>
  <si>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</si>
  <si>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</si>
  <si>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</si>
  <si>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</si>
  <si>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</si>
  <si>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</si>
  <si>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</si>
  <si>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</si>
  <si>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</si>
  <si>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</si>
  <si>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</si>
  <si>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</si>
  <si>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</si>
  <si>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</si>
  <si>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</si>
  <si>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</si>
  <si>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</si>
  <si>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</si>
  <si>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</si>
  <si>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</si>
  <si>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</si>
  <si>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</si>
  <si>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</si>
  <si>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</si>
  <si>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</si>
  <si>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</si>
  <si>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</si>
  <si>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</si>
  <si>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</si>
  <si>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</si>
  <si>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</si>
  <si>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</si>
  <si>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</si>
  <si>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</si>
  <si>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</si>
  <si>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</si>
  <si>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</si>
  <si>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</si>
  <si>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</si>
  <si>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</si>
  <si>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</si>
  <si>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</si>
  <si>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</si>
  <si>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</si>
  <si>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</si>
  <si>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</si>
  <si>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</si>
  <si>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</si>
  <si>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</si>
  <si>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</si>
  <si>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</si>
  <si>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</si>
  <si>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</si>
  <si>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</si>
  <si>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</si>
  <si>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</si>
  <si>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</si>
  <si>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</si>
  <si>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</si>
  <si>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</si>
  <si>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</si>
  <si>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</si>
  <si>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</si>
  <si>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</si>
  <si>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</si>
  <si>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</si>
  <si>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</si>
  <si>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</si>
  <si>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</si>
  <si>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</si>
  <si>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</si>
  <si>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</si>
  <si>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</si>
  <si>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</si>
  <si>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</si>
  <si>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</si>
  <si>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</si>
  <si>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</si>
  <si>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</si>
  <si>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</si>
  <si>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</si>
  <si>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</si>
  <si>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</si>
  <si>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</si>
  <si>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</si>
  <si>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</si>
  <si>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</si>
  <si>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</si>
  <si>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</si>
  <si>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</si>
  <si>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</si>
  <si>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</si>
  <si>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</si>
  <si>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</si>
  <si>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</si>
  <si>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</si>
  <si>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</si>
  <si>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</si>
  <si>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</si>
  <si>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</si>
  <si>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</si>
  <si>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</si>
  <si>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</si>
  <si>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</si>
  <si>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</si>
  <si>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</si>
  <si>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</si>
  <si>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</si>
  <si>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</si>
  <si>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</si>
  <si>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RSD_NewTechs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</si>
  <si>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</si>
  <si>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</si>
  <si>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</si>
  <si>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</si>
  <si>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</si>
  <si>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</si>
  <si>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</si>
  <si>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</si>
  <si>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</si>
  <si>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</si>
  <si>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</si>
  <si>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</si>
  <si>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</si>
  <si>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</si>
  <si>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</si>
  <si>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</si>
  <si>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</si>
  <si>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</si>
  <si>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</si>
  <si>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</si>
  <si>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</si>
  <si>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</si>
  <si>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</si>
  <si>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</si>
  <si>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</si>
  <si>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</si>
  <si>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</si>
  <si>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</si>
  <si>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</si>
  <si>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</si>
  <si>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</si>
  <si>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</si>
  <si>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</si>
  <si>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</si>
  <si>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</si>
  <si>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</si>
  <si>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</si>
  <si>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</si>
  <si>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</si>
  <si>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</si>
  <si>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</si>
  <si>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</si>
  <si>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</si>
  <si>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</si>
  <si>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</si>
  <si>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</si>
  <si>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</si>
  <si>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</si>
  <si>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</si>
  <si>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</si>
  <si>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</si>
  <si>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</si>
  <si>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</si>
  <si>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</si>
  <si>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</si>
  <si>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</si>
  <si>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</si>
  <si>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</si>
  <si>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</si>
  <si>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</si>
  <si>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</si>
  <si>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</si>
  <si>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</si>
  <si>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</si>
  <si>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</si>
  <si>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</si>
  <si>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</si>
  <si>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</si>
  <si>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</si>
  <si>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</si>
  <si>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</si>
  <si>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</si>
  <si>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</si>
  <si>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</si>
  <si>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</si>
  <si>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</si>
  <si>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</si>
  <si>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</si>
  <si>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</si>
  <si>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</si>
  <si>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</si>
  <si>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</si>
  <si>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</si>
  <si>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</si>
  <si>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</si>
  <si>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</si>
  <si>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</si>
  <si>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</si>
  <si>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</si>
  <si>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</si>
  <si>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</si>
  <si>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</si>
  <si>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</si>
  <si>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</si>
  <si>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</si>
  <si>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</si>
  <si>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</si>
  <si>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</si>
  <si>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</si>
  <si>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</si>
  <si>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</si>
  <si>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</si>
  <si>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</si>
  <si>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</si>
  <si>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</si>
  <si>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</si>
  <si>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</si>
  <si>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</si>
  <si>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</si>
  <si>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</si>
  <si>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</si>
  <si>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</si>
  <si>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</si>
  <si>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</si>
  <si>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</si>
  <si>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</si>
  <si>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</si>
  <si>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</si>
  <si>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</si>
  <si>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</si>
  <si>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</si>
  <si>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</si>
  <si>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</si>
  <si>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</si>
  <si>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</si>
  <si>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</si>
  <si>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</si>
  <si>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</si>
  <si>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</si>
  <si>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</si>
  <si>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</si>
  <si>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</si>
  <si>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</si>
  <si>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</si>
  <si>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</si>
  <si>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</si>
  <si>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</si>
  <si>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</si>
  <si>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</si>
  <si>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</si>
  <si>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</si>
  <si>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</si>
  <si>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</si>
  <si>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</si>
  <si>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</si>
  <si>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</si>
  <si>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</si>
  <si>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</si>
  <si>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</si>
  <si>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</si>
  <si>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</si>
  <si>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</si>
  <si>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</si>
  <si>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</si>
  <si>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</si>
  <si>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</si>
  <si>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</si>
  <si>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</si>
  <si>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</si>
  <si>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</si>
  <si>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</si>
  <si>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</si>
  <si>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</si>
  <si>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</si>
  <si>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</si>
  <si>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</si>
  <si>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</si>
  <si>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</si>
  <si>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</si>
  <si>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</si>
  <si>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</si>
  <si>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</si>
  <si>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</si>
  <si>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</si>
  <si>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</si>
  <si>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</si>
  <si>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</si>
  <si>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</si>
  <si>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</si>
  <si>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</si>
  <si>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</si>
  <si>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</si>
  <si>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</si>
  <si>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</si>
  <si>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</si>
  <si>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</si>
  <si>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</si>
  <si>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</si>
  <si>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</si>
  <si>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</si>
  <si>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</si>
  <si>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</si>
  <si>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</si>
  <si>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</si>
  <si>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</si>
  <si>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</si>
  <si>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</si>
  <si>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</si>
  <si>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</si>
  <si>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</si>
  <si>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</si>
  <si>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</si>
  <si>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</si>
  <si>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</si>
  <si>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</si>
  <si>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</si>
  <si>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</si>
  <si>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</si>
  <si>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</si>
  <si>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</si>
  <si>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</si>
  <si>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</si>
  <si>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</si>
  <si>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</si>
  <si>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</si>
  <si>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</si>
  <si>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</si>
  <si>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</si>
  <si>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</si>
  <si>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</si>
  <si>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</si>
  <si>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</si>
  <si>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</si>
  <si>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</si>
  <si>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</si>
  <si>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</si>
  <si>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</si>
  <si>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</si>
  <si>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</si>
  <si>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</si>
  <si>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</si>
  <si>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</si>
  <si>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</si>
  <si>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</si>
  <si>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</si>
  <si>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</si>
  <si>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</si>
  <si>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</si>
  <si>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</si>
  <si>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</si>
  <si>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</si>
  <si>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</si>
  <si>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</si>
  <si>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</si>
  <si>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</si>
  <si>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</si>
  <si>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</si>
  <si>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</si>
  <si>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</si>
  <si>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</si>
  <si>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</si>
  <si>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</si>
  <si>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</si>
  <si>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</si>
  <si>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</si>
  <si>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</si>
  <si>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</si>
  <si>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</si>
  <si>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</si>
  <si>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</si>
  <si>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</si>
  <si>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</si>
  <si>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</si>
  <si>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</si>
  <si>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</si>
  <si>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</si>
  <si>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</si>
  <si>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</si>
  <si>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</si>
  <si>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</si>
  <si>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</si>
  <si>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</si>
  <si>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</si>
  <si>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</si>
  <si>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</si>
  <si>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</si>
  <si>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</si>
  <si>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</si>
  <si>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</si>
  <si>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</si>
  <si>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</si>
  <si>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</si>
  <si>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</si>
  <si>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</si>
  <si>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</si>
  <si>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</si>
  <si>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</si>
  <si>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</si>
  <si>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</si>
  <si>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</si>
  <si>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</si>
  <si>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</si>
  <si>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</si>
  <si>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</si>
  <si>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</si>
  <si>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</si>
  <si>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</si>
  <si>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</si>
  <si>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</si>
  <si>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</si>
  <si>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</si>
  <si>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</si>
  <si>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</si>
  <si>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2030</t>
  </si>
  <si>
    <t>2018</t>
  </si>
  <si>
    <t>2040</t>
  </si>
  <si>
    <t>2050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</si>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</sst>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460011720657"/>
      <name val="Calibri"/>
      <family val="2"/>
      <scheme val="minor"/>
    </font>
    <font>
      <sz val="11"/>
      <color theme="7" tint="-0.49946001172065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489992856979"/>
        <bgColor indexed="64"/>
      </patternFill>
    </fill>
    <fill>
      <patternFill patternType="solid">
        <fgColor theme="0" tint="-0.349489986896515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5099961757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5" t="8860" r="7673" b="12852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5" t="6491" r="3938" b="6263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6" t="26126" r="3926" b="26124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274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274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578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274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274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581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274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274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578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274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274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581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274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274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578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274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274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581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274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274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578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274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274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581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274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274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578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274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274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581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274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274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578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274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274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581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274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274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578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274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274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581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274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274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578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274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274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581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274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274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578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274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274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581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274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274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578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274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274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581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274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274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578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274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274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581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274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274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578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274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274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581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274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274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578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274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274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581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274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274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578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274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274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581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274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274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578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274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274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581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274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274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578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274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274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581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274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274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578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274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274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581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274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274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578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274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274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581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274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274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578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274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274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581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274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274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578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274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274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581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274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274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578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274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274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581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274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274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578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274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274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581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274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274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578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274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274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581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274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274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578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274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274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581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274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274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578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274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274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581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274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274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578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274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274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581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274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274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578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274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274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581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274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274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578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274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274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581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274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274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578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274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274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581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274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274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578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274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274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581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274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274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578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274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274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581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274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274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578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274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274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581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274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274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578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274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274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581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274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274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578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274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274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581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274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274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578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274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274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581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274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274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578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274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274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581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274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274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578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274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274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581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274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274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578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274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274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581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274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274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578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274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274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581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274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274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578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274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274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581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274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274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578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274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274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581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274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274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578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274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274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581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274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274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578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274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274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581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274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274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578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274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274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581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274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274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578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274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274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581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274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274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578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274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274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581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274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274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578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274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274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581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274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274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578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274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274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581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274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274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578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274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274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581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274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274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578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274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274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581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274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274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578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274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274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581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274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274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578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274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274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581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274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274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578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274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274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581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274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274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578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274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274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581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274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274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578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274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274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581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274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274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578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274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274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581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274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274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578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274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274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581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274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274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578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274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274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581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274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274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578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274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274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581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274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274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578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274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274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581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274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274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578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274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274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581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274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274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578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274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274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581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274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274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578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274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274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581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274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274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578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274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274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581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274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274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578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274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274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581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274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274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578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274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274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581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274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274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578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274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274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581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274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274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578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274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274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581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274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274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578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274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274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581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274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274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578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274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274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581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274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274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578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274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274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581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274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274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578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274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274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581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274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274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578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274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274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581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274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274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578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274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274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581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274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274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578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274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274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581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274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274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578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274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274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581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274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274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578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274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274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581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274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274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578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274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274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581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274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274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578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274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274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581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274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274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578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274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274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581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274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274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578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274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274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581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274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274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578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274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274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581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274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274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578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274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274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581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274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274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578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274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274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581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274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274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578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274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274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581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274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274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578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274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274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581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274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274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578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274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274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581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274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274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578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274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274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581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274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274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578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274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274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581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274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274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578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274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274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581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274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274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578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274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274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581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274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274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578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274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274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581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274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274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578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274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274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581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274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274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578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274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274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581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274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274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578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274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274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581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274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274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578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274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274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581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274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274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578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274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274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581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274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274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578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274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274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581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274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274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578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274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274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581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274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274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578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274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274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581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274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274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578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274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274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581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274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274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578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274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274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581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274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274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578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274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274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581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274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274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578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274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274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581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274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274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578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274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274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581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274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274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578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274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274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581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274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274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578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274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274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581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274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274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578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274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274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581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274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274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578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274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274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581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274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274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578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274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274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581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274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274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578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274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274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581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274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274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578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274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274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581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274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274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578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274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274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581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274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274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578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274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274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581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274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274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578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274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274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581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274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274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578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274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274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581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274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274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578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274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274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581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274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274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578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274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274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581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274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274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578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274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274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581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274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274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578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274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274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581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274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274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578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274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274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581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274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274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578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274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274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581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274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274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578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274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274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581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274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274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578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274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274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581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274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274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578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274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274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581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274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274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578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274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274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581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274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274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578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274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274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581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274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274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578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274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274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581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274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274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578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274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274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581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274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274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578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274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274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581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274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274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578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274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274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581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274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274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578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274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274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581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274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274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578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274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274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581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274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274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578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274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274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581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274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274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578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274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274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581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274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274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578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274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274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581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274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274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578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274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274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581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274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274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578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274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274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581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274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274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578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274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274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581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274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274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578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274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274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581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274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274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578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274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274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581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274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274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578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274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274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581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274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274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578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274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274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581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274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274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578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274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274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581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274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274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578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274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274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581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274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274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578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274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274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581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274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274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578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274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274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581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274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274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578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274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274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581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274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274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578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274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274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581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274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274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578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274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274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581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274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274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578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274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274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581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274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274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578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274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274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581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274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274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578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274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274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581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274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274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578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274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274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581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274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274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578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274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274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581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274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274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578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274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274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581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274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274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578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274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274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581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274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274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578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274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274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581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274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274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578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274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274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581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274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274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578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274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274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581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274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274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578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274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274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581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274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274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578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274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274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581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274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274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578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274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274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581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274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274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578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274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274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581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274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274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578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274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274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581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274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274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578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274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274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581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274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274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578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274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274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581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274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274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578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274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274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581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274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274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578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274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274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581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274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274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578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274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274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581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274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274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578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274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274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581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274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274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578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274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274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581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274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274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578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274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274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581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274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274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578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274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274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581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274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274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578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274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274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581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274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274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578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274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274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581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274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274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578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274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274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581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274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274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578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274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274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581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274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274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578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274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274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581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274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274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578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274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274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581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274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274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578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274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274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581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274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274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578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274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274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581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274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274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578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274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274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581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0.020662076476288913</v>
      </c>
      <c r="E6" s="47">
        <f>IF($D6=0,"",MAX($D6*(1-$S$4)^($E$5-$D$5),S6))</f>
        <v>0.018595868828660021</v>
      </c>
      <c r="F6" s="47">
        <f>IF($D6=0,"",MAX($D6*(1-$S$4)^($F$5-$D$5),S6))</f>
        <v>0.016736281945794022</v>
      </c>
      <c r="G6" s="47">
        <f>IF($D6=0,"",MAX($D6*(1-$S$4)^($G$5-$D$5),S6))</f>
        <v>0.0098826071261719113</v>
      </c>
      <c r="H6" s="47">
        <f>IF($D6=0,"",MAX($D6*(1-$S$4)^($H$5-$D$5),S6))</f>
        <v>0.0058355806819332537</v>
      </c>
      <c r="I6" s="47">
        <f>IF($D6=0,"",MAX($D6*(1-$S$4)^($I$5-$D$5),S6))</f>
        <v>0.00070947037690279817</v>
      </c>
      <c r="J6" s="47">
        <f>IF($D6=0,"",MAX($D6*(1-$S$4)^($J$5-$D$5),S6))</f>
        <v>8.6255034954952554E-05</v>
      </c>
      <c r="K6" s="29"/>
      <c r="L6" s="48">
        <f>IF($D6=0,"",MIN($D6*(1+$S$4)^($L$5-$D$5),T6))</f>
        <v>0.02169518030010336</v>
      </c>
      <c r="M6" s="48">
        <f>IF($D6=0,"",MIN($D6*(1+$S$4)^($M$5-$D$5),T6))</f>
        <v>0.02169518030010336</v>
      </c>
      <c r="N6" s="48">
        <f>IF($D6=0,"",MIN($D6*(1+$S$4)^($N$5-$D$5),T6))</f>
        <v>0.02169518030010336</v>
      </c>
      <c r="O6" s="48">
        <f>IF($D6=0,"",MIN($D6*(1+$S$4)^($O$5-$D$5),T6))</f>
        <v>0.02169518030010336</v>
      </c>
      <c r="P6" s="48">
        <f>IF($D6=0,"",MIN($D6*(1+$S$4)^($P$5-$D$5),T6))</f>
        <v>0.02169518030010336</v>
      </c>
      <c r="Q6" s="48">
        <f>IF($D6=0,"",MIN($D6*(1+$S$4)^($Q$5-$D$5),T6))</f>
        <v>0.02169518030010336</v>
      </c>
      <c r="S6" s="77">
        <v>0</v>
      </c>
      <c r="T6" s="77">
        <f>D6*$Z$15</f>
        <v>0.02169518030010336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4.5925988652435401E-06</v>
      </c>
      <c r="E7" s="47">
        <f t="shared" si="0" ref="E7:E18">IF($D7=0,"",MAX($D7*(1-$S$4)^($E$5-$D$5),S7))</f>
        <v>4.1333389787191865E-06</v>
      </c>
      <c r="F7" s="47">
        <f t="shared" si="1" ref="F7:F18">IF($D7=0,"",MAX($D7*(1-$S$4)^($F$5-$D$5),S7))</f>
        <v>3.7200050808472678E-06</v>
      </c>
      <c r="G7" s="47">
        <f t="shared" si="2" ref="G7:G18">IF($D7=0,"",MAX($D7*(1-$S$4)^($G$5-$D$5),S7))</f>
        <v>2.1966258001895031E-06</v>
      </c>
      <c r="H7" s="47">
        <f t="shared" si="3" ref="H7:H18">IF($D7=0,"",MAX($D7*(1-$S$4)^($H$5-$D$5),S7))</f>
        <v>1.2970855687539002E-06</v>
      </c>
      <c r="I7" s="47">
        <f t="shared" si="4" ref="I7:I18">IF($D7=0,"",MAX($D7*(1-$S$4)^($I$5-$D$5),S7))</f>
        <v>1.5769532416680508E-07</v>
      </c>
      <c r="J7" s="47">
        <f t="shared" si="5" ref="J7:J18">IF($D7=0,"",MAX($D7*(1-$S$4)^($J$5-$D$5),S7))</f>
        <v>1.9172069956775525E-08</v>
      </c>
      <c r="K7" s="29"/>
      <c r="L7" s="48">
        <f t="shared" si="6" ref="L7:L18">IF($D7=0,"",MIN($D7*(1+$S$4)^($L$5-$D$5),T7))</f>
        <v>5.0518587517678945E-06</v>
      </c>
      <c r="M7" s="48">
        <f t="shared" si="7" ref="M7:M18">IF($D7=0,"",MIN($D7*(1+$S$4)^($M$5-$D$5),T7))</f>
        <v>5.5570446269446842E-06</v>
      </c>
      <c r="N7" s="48">
        <f t="shared" si="8" ref="N7:N18">IF($D7=0,"",MIN($D7*(1+$S$4)^($N$5-$D$5),T7))</f>
        <v>8.9496759421406882E-06</v>
      </c>
      <c r="O7" s="48">
        <f t="shared" si="9" ref="O7:O18">IF($D7=0,"",MIN($D7*(1+$S$4)^($O$5-$D$5),T7))</f>
        <v>1.4413542601577004E-05</v>
      </c>
      <c r="P7" s="48">
        <f t="shared" si="10" ref="P7:P18">IF($D7=0,"",MIN($D7*(1+$S$4)^($P$5-$D$5),T7))</f>
        <v>9.6967107121711819E-05</v>
      </c>
      <c r="Q7" s="48">
        <f t="shared" si="11" ref="Q7:Q18">IF($D7=0,"",MIN($D7*(1+$S$4)^($Q$5-$D$5),T7))</f>
        <v>0.00065234620824756746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3.2945472490986766E-09</v>
      </c>
      <c r="E8" s="47">
        <f t="shared" si="0"/>
        <v>2.9650925241888089E-09</v>
      </c>
      <c r="F8" s="47">
        <f t="shared" si="1"/>
        <v>2.6685832717699281E-09</v>
      </c>
      <c r="G8" s="47">
        <f t="shared" si="2"/>
        <v>1.575771736147425E-09</v>
      </c>
      <c r="H8" s="47">
        <f t="shared" si="3"/>
        <v>9.3047745247769327E-10</v>
      </c>
      <c r="I8" s="47">
        <f t="shared" si="4"/>
        <v>1.131243358441934E-10</v>
      </c>
      <c r="J8" s="47">
        <f t="shared" si="5"/>
        <v>1.3753278304717065E-11</v>
      </c>
      <c r="K8" s="29"/>
      <c r="L8" s="48">
        <f t="shared" si="6"/>
        <v>3.6240019740085447E-09</v>
      </c>
      <c r="M8" s="48">
        <f t="shared" si="7"/>
        <v>3.9864021714093997E-09</v>
      </c>
      <c r="N8" s="48">
        <f t="shared" si="8"/>
        <v>6.4201405610765546E-09</v>
      </c>
      <c r="O8" s="48">
        <f t="shared" si="9"/>
        <v>1.0339700575019406E-08</v>
      </c>
      <c r="P8" s="48">
        <f t="shared" si="10"/>
        <v>6.9560335094485036E-08</v>
      </c>
      <c r="Q8" s="48">
        <f t="shared" si="11"/>
        <v>4.6796715082322064E-07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0.014359649956979257</v>
      </c>
      <c r="E9" s="47">
        <f t="shared" si="0"/>
        <v>0.012923684961281332</v>
      </c>
      <c r="F9" s="47">
        <f t="shared" si="1"/>
        <v>0.011631316465153198</v>
      </c>
      <c r="G9" s="47">
        <f t="shared" si="2"/>
        <v>0.0068681760595083133</v>
      </c>
      <c r="H9" s="47">
        <f t="shared" si="3"/>
        <v>0.0040555892813790642</v>
      </c>
      <c r="I9" s="47">
        <f t="shared" si="4"/>
        <v>0.00049306497722343778</v>
      </c>
      <c r="J9" s="47">
        <f t="shared" si="5"/>
        <v>5.9945190426600848E-05</v>
      </c>
      <c r="K9" s="29"/>
      <c r="L9" s="48">
        <f t="shared" si="6"/>
        <v>0.015795614952677183</v>
      </c>
      <c r="M9" s="48">
        <f t="shared" si="7"/>
        <v>0.017375176447944903</v>
      </c>
      <c r="N9" s="48">
        <f t="shared" si="8"/>
        <v>0.027982895421179758</v>
      </c>
      <c r="O9" s="48">
        <f t="shared" si="9"/>
        <v>0.045066732904764227</v>
      </c>
      <c r="P9" s="48">
        <f t="shared" si="10"/>
        <v>0.30318644333307215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0.096567403374678826</v>
      </c>
      <c r="E10" s="47">
        <f t="shared" si="0"/>
        <v>0.086910663037210942</v>
      </c>
      <c r="F10" s="47">
        <f t="shared" si="1"/>
        <v>0.078219596733489855</v>
      </c>
      <c r="G10" s="47">
        <f t="shared" si="2"/>
        <v>0.046187889675158432</v>
      </c>
      <c r="H10" s="47">
        <f t="shared" si="3"/>
        <v>0.027273486974284306</v>
      </c>
      <c r="I10" s="47">
        <f t="shared" si="4"/>
        <v>0.003315819305352955</v>
      </c>
      <c r="J10" s="47">
        <f t="shared" si="5"/>
        <v>0.00040312621837163785</v>
      </c>
      <c r="K10" s="29"/>
      <c r="L10" s="48">
        <f t="shared" si="6"/>
        <v>0.10622414371214672</v>
      </c>
      <c r="M10" s="48">
        <f t="shared" si="7"/>
        <v>0.11684655808336139</v>
      </c>
      <c r="N10" s="48">
        <f t="shared" si="8"/>
        <v>0.18818255025883446</v>
      </c>
      <c r="O10" s="48">
        <f t="shared" si="9"/>
        <v>0.3030698790173556</v>
      </c>
      <c r="P10" s="48">
        <f t="shared" si="10"/>
        <v>0.48283701687339414</v>
      </c>
      <c r="Q10" s="48">
        <f t="shared" si="11"/>
        <v>0.48283701687339414</v>
      </c>
      <c r="S10" s="77">
        <v>0</v>
      </c>
      <c r="T10" s="77">
        <f>D10*Z14</f>
        <v>0.48283701687339414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0.591411664574087</v>
      </c>
      <c r="E11" s="47">
        <f t="shared" si="0"/>
        <v>0.53227049811667837</v>
      </c>
      <c r="F11" s="47">
        <f t="shared" si="1"/>
        <v>0.4790434483050105</v>
      </c>
      <c r="G11" s="47">
        <f t="shared" si="2"/>
        <v>0.28287036578962566</v>
      </c>
      <c r="H11" s="47">
        <f t="shared" si="3"/>
        <v>0.1670321222951161</v>
      </c>
      <c r="I11" s="47">
        <f t="shared" si="4"/>
        <v>0.020307206637803065</v>
      </c>
      <c r="J11" s="47">
        <f t="shared" si="5"/>
        <v>0.0024688822471035008</v>
      </c>
      <c r="K11" s="29"/>
      <c r="L11" s="48">
        <f t="shared" si="6"/>
        <v>0.65055283103149575</v>
      </c>
      <c r="M11" s="48">
        <f t="shared" si="7"/>
        <v>0.71560811413464542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0.041390494762336444</v>
      </c>
      <c r="E12" s="47">
        <f t="shared" si="0"/>
        <v>0.037251445286102802</v>
      </c>
      <c r="F12" s="47">
        <f t="shared" si="1"/>
        <v>0.033526300757492522</v>
      </c>
      <c r="G12" s="47">
        <f t="shared" si="2"/>
        <v>0.019796945334291761</v>
      </c>
      <c r="H12" s="47">
        <f t="shared" si="3"/>
        <v>0.011689898250445944</v>
      </c>
      <c r="I12" s="47">
        <f t="shared" si="4"/>
        <v>0.0014212187217933674</v>
      </c>
      <c r="J12" s="47">
        <f t="shared" si="5"/>
        <v>0.0001727870176371227</v>
      </c>
      <c r="K12" s="29"/>
      <c r="L12" s="48">
        <f t="shared" si="6"/>
        <v>0.045529544238570092</v>
      </c>
      <c r="M12" s="48">
        <f t="shared" si="7"/>
        <v>0.050082498662427102</v>
      </c>
      <c r="N12" s="48">
        <f t="shared" si="8"/>
        <v>0.080658364920825509</v>
      </c>
      <c r="O12" s="48">
        <f t="shared" si="9"/>
        <v>0.12990110328863874</v>
      </c>
      <c r="P12" s="48">
        <f t="shared" si="10"/>
        <v>0.87390966579165807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0.0077274090566507702</v>
      </c>
      <c r="E14" s="47">
        <f t="shared" si="0"/>
        <v>0.0069546681509856934</v>
      </c>
      <c r="F14" s="47">
        <f t="shared" si="1"/>
        <v>0.0062592013358871244</v>
      </c>
      <c r="G14" s="47">
        <f t="shared" si="2"/>
        <v>0.0036959957968279882</v>
      </c>
      <c r="H14" s="47">
        <f t="shared" si="3"/>
        <v>0.0021824485580689596</v>
      </c>
      <c r="I14" s="47">
        <f t="shared" si="4"/>
        <v>0.00026533479450603598</v>
      </c>
      <c r="J14" s="47">
        <f t="shared" si="5"/>
        <v>3.2258516662520033E-05</v>
      </c>
      <c r="K14" s="29"/>
      <c r="L14" s="48">
        <f t="shared" si="6"/>
        <v>0.008500149962315847</v>
      </c>
      <c r="M14" s="48">
        <f t="shared" si="7"/>
        <v>0.0093501649585474335</v>
      </c>
      <c r="N14" s="48">
        <f t="shared" si="8"/>
        <v>0.015058534167390234</v>
      </c>
      <c r="O14" s="48">
        <f t="shared" si="9"/>
        <v>0.024251919861923654</v>
      </c>
      <c r="P14" s="48">
        <f t="shared" si="10"/>
        <v>0.16315478964214014</v>
      </c>
      <c r="Q14" s="48">
        <f t="shared" si="11"/>
        <v>0.90000000000000002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0.0099041738457841463</v>
      </c>
      <c r="E15" s="47">
        <f t="shared" si="0"/>
        <v>0.0089137564612057317</v>
      </c>
      <c r="F15" s="47">
        <f t="shared" si="1"/>
        <v>0.0080223808150851599</v>
      </c>
      <c r="G15" s="47">
        <f t="shared" si="2"/>
        <v>0.0047371356474996363</v>
      </c>
      <c r="H15" s="47">
        <f t="shared" si="3"/>
        <v>0.0027972312284920606</v>
      </c>
      <c r="I15" s="47">
        <f t="shared" si="4"/>
        <v>0.00034007801487633319</v>
      </c>
      <c r="J15" s="47">
        <f t="shared" si="5"/>
        <v>4.1345547348466469E-05</v>
      </c>
      <c r="K15" s="29"/>
      <c r="L15" s="48">
        <f t="shared" si="6"/>
        <v>0.010894591230362563</v>
      </c>
      <c r="M15" s="48">
        <f t="shared" si="7"/>
        <v>0.011984050353398818</v>
      </c>
      <c r="N15" s="48">
        <f t="shared" si="8"/>
        <v>0.019300432934652341</v>
      </c>
      <c r="O15" s="48">
        <f t="shared" si="9"/>
        <v>0.031083540245586953</v>
      </c>
      <c r="P15" s="48">
        <f t="shared" si="10"/>
        <v>0.20911451542704679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0.0016870230550146831</v>
      </c>
      <c r="E16" s="47">
        <f t="shared" si="0"/>
        <v>0.0015183207495132148</v>
      </c>
      <c r="F16" s="47">
        <f t="shared" si="1"/>
        <v>0.0013664886745618934</v>
      </c>
      <c r="G16" s="47">
        <f t="shared" si="2"/>
        <v>0.00080689789744205253</v>
      </c>
      <c r="H16" s="47">
        <f t="shared" si="3"/>
        <v>0.00047646513946055771</v>
      </c>
      <c r="I16" s="47">
        <f t="shared" si="4"/>
        <v>5.7927037684643671E-05</v>
      </c>
      <c r="J16" s="47">
        <f t="shared" si="5"/>
        <v>7.0425754520408181E-06</v>
      </c>
      <c r="K16" s="29"/>
      <c r="L16" s="48">
        <f t="shared" si="6"/>
        <v>0.0018557253605161516</v>
      </c>
      <c r="M16" s="48">
        <v>0.35</v>
      </c>
      <c r="N16" s="48">
        <f t="shared" si="8"/>
        <v>0.0032875306754013558</v>
      </c>
      <c r="O16" s="48">
        <f t="shared" si="9"/>
        <v>0.0052946010280406396</v>
      </c>
      <c r="P16" s="48">
        <f t="shared" si="10"/>
        <v>0.035619428147842726</v>
      </c>
      <c r="Q16" s="48">
        <f t="shared" si="11"/>
        <v>0.2396297010596192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0.0033334523994729753</v>
      </c>
      <c r="E17" s="47">
        <f t="shared" si="0"/>
        <v>0.0030001071595256779</v>
      </c>
      <c r="F17" s="47">
        <f t="shared" si="1"/>
        <v>0.00270009644357311</v>
      </c>
      <c r="G17" s="47">
        <f t="shared" si="2"/>
        <v>0.001594379948965486</v>
      </c>
      <c r="H17" s="47">
        <f t="shared" si="3"/>
        <v>0.00094146541606463007</v>
      </c>
      <c r="I17" s="47">
        <f t="shared" si="4"/>
        <v>0.00011446021569785617</v>
      </c>
      <c r="J17" s="47">
        <f t="shared" si="5"/>
        <v>1.3915690108260325E-05</v>
      </c>
      <c r="K17" s="29"/>
      <c r="L17" s="48">
        <f t="shared" si="6"/>
        <v>0.0036667976394202731</v>
      </c>
      <c r="M17" s="48">
        <f t="shared" si="7"/>
        <v>0.0040334774033623007</v>
      </c>
      <c r="N17" s="48">
        <f t="shared" si="8"/>
        <v>0.0064959556928890216</v>
      </c>
      <c r="O17" s="48">
        <f t="shared" si="9"/>
        <v>0.010461801602954703</v>
      </c>
      <c r="P17" s="48">
        <f t="shared" si="10"/>
        <v>0.070381769753732351</v>
      </c>
      <c r="Q17" s="48">
        <f t="shared" si="11"/>
        <v>0.47349335245168123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0.7771437695489215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0.00072799275140739226</v>
      </c>
      <c r="E21" s="47">
        <f>IF($D21=0,"",MAX($D21*(1-$S$4)^($E$5-$D$5),S21))</f>
        <v>0.00065519347626665306</v>
      </c>
      <c r="F21" s="47">
        <f>IF($D21=0,"",MAX($D21*(1-$S$4)^($F$5-$D$5),S21))</f>
        <v>0.00058967412863998776</v>
      </c>
      <c r="G21" s="47">
        <f>IF($D21=0,"",MAX($D21*(1-$S$4)^($G$5-$D$5),S21))</f>
        <v>0.00034819667622062642</v>
      </c>
      <c r="H21" s="47">
        <f>IF($D21=0,"",MAX($D21*(1-$S$4)^($H$5-$D$5),S21))</f>
        <v>0.00020560665534151773</v>
      </c>
      <c r="I21" s="47">
        <f>IF($D21=0,"",MAX($D21*(1-$S$4)^($I$5-$D$5),S21))</f>
        <v>2.4996969317977937E-05</v>
      </c>
      <c r="J21" s="47">
        <f>IF($D21=0,"",MAX($D21*(1-$S$4)^($J$5-$D$5),S21))</f>
        <v>3.0390479045828639E-06</v>
      </c>
      <c r="K21" s="29"/>
      <c r="L21" s="48">
        <f>IF($D21=0,"",MIN($D21*(1+$S$4)^($L$5-$D$5),T21))</f>
        <v>0.00076439238897776192</v>
      </c>
      <c r="M21" s="48">
        <f>IF($D21=0,"",MIN($D21*(1+$S$4)^($M$5-$D$5),T21))</f>
        <v>0.00076439238897776192</v>
      </c>
      <c r="N21" s="48">
        <f>IF($D21=0,"",MIN($D21*(1+$S$4)^($N$5-$D$5),T21))</f>
        <v>0.00076439238897776192</v>
      </c>
      <c r="O21" s="48">
        <f>IF($D21=0,"",MIN($D21*(1+$S$4)^($O$5-$D$5),T21))</f>
        <v>0.00076439238897776192</v>
      </c>
      <c r="P21" s="48">
        <f>IF($D21=0,"",MIN($D21*(1+$S$4)^($P$5-$D$5),T21))</f>
        <v>0.00076439238897776192</v>
      </c>
      <c r="Q21" s="48">
        <f>IF($D21=0,"",MIN($D21*(1+$S$4)^($Q$5-$D$5),T21))</f>
        <v>0.00076439238897776192</v>
      </c>
      <c r="S21" s="77">
        <v>0</v>
      </c>
      <c r="T21" s="102">
        <f>D21*$Z$15</f>
        <v>0.00076439238897776192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8.2129353318290107E-06</v>
      </c>
      <c r="E22" s="47">
        <f t="shared" si="12" ref="E22:E33">IF($D22=0,"",MAX($D22*(1-$S$4)^($E$5-$D$5),S22))</f>
        <v>7.3916417986461098E-06</v>
      </c>
      <c r="F22" s="47">
        <f t="shared" si="13" ref="F22:F33">IF($D22=0,"",MAX($D22*(1-$S$4)^($F$5-$D$5),S22))</f>
        <v>6.652477618781499E-06</v>
      </c>
      <c r="G22" s="47">
        <f t="shared" si="14" ref="G22:G33">IF($D22=0,"",MAX($D22*(1-$S$4)^($G$5-$D$5),S22))</f>
        <v>3.9282215091142875E-06</v>
      </c>
      <c r="H22" s="47">
        <f t="shared" si="15" ref="H22:H33">IF($D22=0,"",MAX($D22*(1-$S$4)^($H$5-$D$5),S22))</f>
        <v>2.3195755189168963E-06</v>
      </c>
      <c r="I22" s="47">
        <f t="shared" si="16" ref="I22:I33">IF($D22=0,"",MAX($D22*(1-$S$4)^($I$5-$D$5),S22))</f>
        <v>2.8200623166010014E-07</v>
      </c>
      <c r="J22" s="47">
        <f t="shared" si="17" ref="J22:J33">IF($D22=0,"",MAX($D22*(1-$S$4)^($J$5-$D$5),S22))</f>
        <v>3.4285374218928079E-08</v>
      </c>
      <c r="K22" s="29"/>
      <c r="L22" s="48">
        <f t="shared" si="18" ref="L22:L33">IF($D22=0,"",MIN($D22*(1+$S$4)^($L$5-$D$5),T22))</f>
        <v>9.0342288650119133E-06</v>
      </c>
      <c r="M22" s="48">
        <f t="shared" si="19" ref="M22:M32">IF($D22=0,"",MIN($D22*(1+$S$4)^($M$5-$D$5),T22))</f>
        <v>9.9376517515131052E-06</v>
      </c>
      <c r="N22" s="48">
        <f t="shared" si="20" ref="N22:N33">IF($D22=0,"",MIN($D22*(1+$S$4)^($N$5-$D$5),T22))</f>
        <v>1.6004687522329376E-05</v>
      </c>
      <c r="O22" s="48">
        <f t="shared" si="21" ref="O22:O33">IF($D22=0,"",MIN($D22*(1+$S$4)^($O$5-$D$5),T22))</f>
        <v>2.5775709301586693E-05</v>
      </c>
      <c r="P22" s="48">
        <f t="shared" si="22" ref="P22:P33">IF($D22=0,"",MIN($D22*(1+$S$4)^($P$5-$D$5),T22))</f>
        <v>0.00017340608302025614</v>
      </c>
      <c r="Q22" s="48">
        <f t="shared" si="23" ref="Q22:Q32">IF($D22=0,"",MIN($D22*(1+$S$4)^($Q$5-$D$5),T22))</f>
        <v>0.001166589414731526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7.4212480907389422E-06</v>
      </c>
      <c r="E23" s="47">
        <f t="shared" si="12"/>
        <v>6.6791232816650481E-06</v>
      </c>
      <c r="F23" s="47">
        <f t="shared" si="13"/>
        <v>6.0112109534985436E-06</v>
      </c>
      <c r="G23" s="47">
        <f t="shared" si="14"/>
        <v>3.5495599559313555E-06</v>
      </c>
      <c r="H23" s="47">
        <f t="shared" si="15"/>
        <v>2.0959796583779063E-06</v>
      </c>
      <c r="I23" s="47">
        <f t="shared" si="16"/>
        <v>2.5482219495547023E-07</v>
      </c>
      <c r="J23" s="47">
        <f t="shared" si="17"/>
        <v>3.0980429978111929E-08</v>
      </c>
      <c r="K23" s="29"/>
      <c r="L23" s="48">
        <f t="shared" si="18"/>
        <v>8.1633728998128362E-06</v>
      </c>
      <c r="M23" s="48">
        <f t="shared" si="19"/>
        <v>8.9797101897941207E-06</v>
      </c>
      <c r="N23" s="48">
        <f t="shared" si="20"/>
        <v>1.4461913057765336E-05</v>
      </c>
      <c r="O23" s="48">
        <f t="shared" si="21"/>
        <v>2.3291055598661662E-05</v>
      </c>
      <c r="P23" s="48">
        <f t="shared" si="22"/>
        <v>0.0001566905753597363</v>
      </c>
      <c r="Q23" s="48">
        <f t="shared" si="23"/>
        <v>0.0010541358377924269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0.0060663298721995605</v>
      </c>
      <c r="E24" s="47">
        <f t="shared" si="12"/>
        <v>0.0054596968849796043</v>
      </c>
      <c r="F24" s="47">
        <f t="shared" si="13"/>
        <v>0.004913727196481644</v>
      </c>
      <c r="G24" s="47">
        <f t="shared" si="14"/>
        <v>0.0029015067722504466</v>
      </c>
      <c r="H24" s="47">
        <f t="shared" si="15"/>
        <v>0.0017133107339461664</v>
      </c>
      <c r="I24" s="47">
        <f t="shared" si="16"/>
        <v>0.00020829858730728792</v>
      </c>
      <c r="J24" s="47">
        <f t="shared" si="17"/>
        <v>2.53242454007617E-05</v>
      </c>
      <c r="K24" s="29"/>
      <c r="L24" s="48">
        <f t="shared" si="18"/>
        <v>0.0066729628594195175</v>
      </c>
      <c r="M24" s="48">
        <f t="shared" si="19"/>
        <v>0.0073402591453614694</v>
      </c>
      <c r="N24" s="48">
        <f t="shared" si="20"/>
        <v>0.011821560756196106</v>
      </c>
      <c r="O24" s="48">
        <f t="shared" si="21"/>
        <v>0.019038741813461397</v>
      </c>
      <c r="P24" s="48">
        <f t="shared" si="22"/>
        <v>0.12808313458528492</v>
      </c>
      <c r="Q24" s="48">
        <f t="shared" si="23"/>
        <v>0.86167928143196981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0.063604391804033891</v>
      </c>
      <c r="E25" s="47">
        <f t="shared" si="12"/>
        <v>0.057243952623630502</v>
      </c>
      <c r="F25" s="47">
        <f t="shared" si="13"/>
        <v>0.051519557361267454</v>
      </c>
      <c r="G25" s="47">
        <f t="shared" si="14"/>
        <v>0.030421783426254824</v>
      </c>
      <c r="H25" s="47">
        <f t="shared" si="15"/>
        <v>0.017963758895369213</v>
      </c>
      <c r="I25" s="47">
        <f t="shared" si="16"/>
        <v>0.0021839737103705702</v>
      </c>
      <c r="J25" s="47">
        <f t="shared" si="17"/>
        <v>0.00026552021742060701</v>
      </c>
      <c r="K25" s="29"/>
      <c r="L25" s="48">
        <f t="shared" si="18"/>
        <v>0.069964830984437287</v>
      </c>
      <c r="M25" s="48">
        <f t="shared" si="19"/>
        <v>0.076961314082881024</v>
      </c>
      <c r="N25" s="48">
        <f t="shared" si="20"/>
        <v>0.12394696594362077</v>
      </c>
      <c r="O25" s="48">
        <f t="shared" si="21"/>
        <v>0.19961782812186077</v>
      </c>
      <c r="P25" s="48">
        <f t="shared" si="22"/>
        <v>0.31802195902016944</v>
      </c>
      <c r="Q25" s="48">
        <f t="shared" si="23"/>
        <v>0.31802195902016944</v>
      </c>
      <c r="S25" s="77">
        <v>0</v>
      </c>
      <c r="T25" s="77">
        <f>D25*Z14</f>
        <v>0.31802195902016944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0.82120788380584597</v>
      </c>
      <c r="E26" s="47">
        <f t="shared" si="12"/>
        <v>0.73908709542526141</v>
      </c>
      <c r="F26" s="47">
        <f t="shared" si="13"/>
        <v>0.66517838588273526</v>
      </c>
      <c r="G26" s="47">
        <f t="shared" si="14"/>
        <v>0.3927811850798964</v>
      </c>
      <c r="H26" s="47">
        <f t="shared" si="15"/>
        <v>0.23193336197782807</v>
      </c>
      <c r="I26" s="47">
        <f t="shared" si="16"/>
        <v>0.02819768223720789</v>
      </c>
      <c r="J26" s="47">
        <f t="shared" si="17"/>
        <v>0.0034281798736076566</v>
      </c>
      <c r="K26" s="29"/>
      <c r="L26" s="48">
        <f t="shared" si="18"/>
        <v>0.90000000000000002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0.011126565571211781</v>
      </c>
      <c r="E27" s="47">
        <f t="shared" si="12"/>
        <v>0.010013909014090603</v>
      </c>
      <c r="F27" s="47">
        <f t="shared" si="13"/>
        <v>0.0090125181126815435</v>
      </c>
      <c r="G27" s="47">
        <f t="shared" si="14"/>
        <v>0.0053218018203573247</v>
      </c>
      <c r="H27" s="47">
        <f t="shared" si="15"/>
        <v>0.0031424707569027975</v>
      </c>
      <c r="I27" s="47">
        <f t="shared" si="16"/>
        <v>0.00038205108177293635</v>
      </c>
      <c r="J27" s="47">
        <f t="shared" si="17"/>
        <v>4.6448492404661655E-05</v>
      </c>
      <c r="K27" s="29"/>
      <c r="L27" s="48">
        <f t="shared" si="18"/>
        <v>0.01223922212833296</v>
      </c>
      <c r="M27" s="48">
        <f t="shared" si="19"/>
        <v>0.013463144341166257</v>
      </c>
      <c r="N27" s="48">
        <f t="shared" si="20"/>
        <v>0.02168252859289168</v>
      </c>
      <c r="O27" s="48">
        <f t="shared" si="21"/>
        <v>0.034919929124137987</v>
      </c>
      <c r="P27" s="48">
        <f t="shared" si="22"/>
        <v>0.23492382141309223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0.00072076925120495453</v>
      </c>
      <c r="E29" s="47">
        <f t="shared" si="12"/>
        <v>0.00064869232608445911</v>
      </c>
      <c r="F29" s="47">
        <f t="shared" si="13"/>
        <v>0.0005838230934760132</v>
      </c>
      <c r="G29" s="47">
        <f t="shared" si="14"/>
        <v>0.00034474169846665108</v>
      </c>
      <c r="H29" s="47">
        <f t="shared" si="15"/>
        <v>0.00020356652552757284</v>
      </c>
      <c r="I29" s="47">
        <f t="shared" si="16"/>
        <v>2.4748937160268036E-05</v>
      </c>
      <c r="J29" s="47">
        <f t="shared" si="17"/>
        <v>3.0088929846176137E-06</v>
      </c>
      <c r="K29" s="29"/>
      <c r="L29" s="48">
        <f t="shared" si="18"/>
        <v>0.00079284617632545005</v>
      </c>
      <c r="M29" s="48">
        <f t="shared" si="19"/>
        <v>0.00087213079395799509</v>
      </c>
      <c r="N29" s="48">
        <f t="shared" si="20"/>
        <v>0.0014045753649772914</v>
      </c>
      <c r="O29" s="48">
        <f t="shared" si="21"/>
        <v>0.0022620826710495782</v>
      </c>
      <c r="P29" s="48">
        <f t="shared" si="22"/>
        <v>0.015218161054856379</v>
      </c>
      <c r="Q29" s="48">
        <f t="shared" si="23"/>
        <v>0.10238017772537529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0.00092545385064940727</v>
      </c>
      <c r="E30" s="47">
        <f t="shared" si="12"/>
        <v>0.00083290846558446653</v>
      </c>
      <c r="F30" s="47">
        <f t="shared" si="13"/>
        <v>0.00074961761902601995</v>
      </c>
      <c r="G30" s="47">
        <f t="shared" si="14"/>
        <v>0.00044264170785867458</v>
      </c>
      <c r="H30" s="47">
        <f t="shared" si="15"/>
        <v>0.00026137550207346879</v>
      </c>
      <c r="I30" s="47">
        <f t="shared" si="16"/>
        <v>3.1777159134022756E-05</v>
      </c>
      <c r="J30" s="47">
        <f t="shared" si="17"/>
        <v>3.8633606999066403E-06</v>
      </c>
      <c r="K30" s="29"/>
      <c r="L30" s="48">
        <f t="shared" si="18"/>
        <v>0.0010179992357143481</v>
      </c>
      <c r="M30" s="48">
        <f t="shared" si="19"/>
        <v>0.001119799159285783</v>
      </c>
      <c r="N30" s="48">
        <f t="shared" si="20"/>
        <v>0.0018034477440213473</v>
      </c>
      <c r="O30" s="48">
        <f t="shared" si="21"/>
        <v>0.0029044706262238208</v>
      </c>
      <c r="P30" s="48">
        <f t="shared" si="22"/>
        <v>0.019539825990738478</v>
      </c>
      <c r="Q30" s="48">
        <f t="shared" si="23"/>
        <v>0.13145417836252438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0.00053867671718513038</v>
      </c>
      <c r="E31" s="47">
        <f t="shared" si="12"/>
        <v>0.00048480904546661734</v>
      </c>
      <c r="F31" s="47">
        <f t="shared" si="13"/>
        <v>0.00043632814091995565</v>
      </c>
      <c r="G31" s="47">
        <f t="shared" si="14"/>
        <v>0.00025764740393182463</v>
      </c>
      <c r="H31" s="47">
        <f t="shared" si="15"/>
        <v>0.00015213821554770315</v>
      </c>
      <c r="I31" s="47">
        <f t="shared" si="16"/>
        <v>1.8496455281668692E-05</v>
      </c>
      <c r="J31" s="47">
        <f t="shared" si="17"/>
        <v>2.2487371549293468E-06</v>
      </c>
      <c r="K31" s="29"/>
      <c r="L31" s="48">
        <f t="shared" si="18"/>
        <v>0.00059254438890364342</v>
      </c>
      <c r="M31" s="48">
        <f t="shared" si="19"/>
        <v>0.00065179882779400791</v>
      </c>
      <c r="N31" s="48">
        <f t="shared" si="20"/>
        <v>0.0010497285301505281</v>
      </c>
      <c r="O31" s="48">
        <f t="shared" si="21"/>
        <v>0.0016905982950927276</v>
      </c>
      <c r="P31" s="48">
        <f t="shared" si="22"/>
        <v>0.011373499944566288</v>
      </c>
      <c r="Q31" s="48">
        <f t="shared" si="23"/>
        <v>0.076515220300724551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0.00075948114969009029</v>
      </c>
      <c r="E32" s="47">
        <f t="shared" si="12"/>
        <v>0.00068353303472108132</v>
      </c>
      <c r="F32" s="47">
        <f t="shared" si="13"/>
        <v>0.00061517973124897314</v>
      </c>
      <c r="G32" s="47">
        <f t="shared" si="14"/>
        <v>0.00036325747950520623</v>
      </c>
      <c r="H32" s="47">
        <f t="shared" si="15"/>
        <v>0.00021449990907302925</v>
      </c>
      <c r="I32" s="47">
        <f t="shared" si="16"/>
        <v>2.6078181355080208E-05</v>
      </c>
      <c r="J32" s="47">
        <f t="shared" si="17"/>
        <v>3.1704980469568125E-06</v>
      </c>
      <c r="K32" s="29"/>
      <c r="L32" s="48">
        <f t="shared" si="18"/>
        <v>0.00083542926465909938</v>
      </c>
      <c r="M32" s="48">
        <f t="shared" si="19"/>
        <v>0.00091897219112500937</v>
      </c>
      <c r="N32" s="48">
        <f t="shared" si="20"/>
        <v>0.0014800139035287395</v>
      </c>
      <c r="O32" s="48">
        <f t="shared" si="21"/>
        <v>0.0023835771917720713</v>
      </c>
      <c r="P32" s="48">
        <f t="shared" si="22"/>
        <v>0.016035515436860291</v>
      </c>
      <c r="Q32" s="48">
        <f t="shared" si="23"/>
        <v>0.10787892928888766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0.0051297574363453301</v>
      </c>
      <c r="E33" s="47">
        <f t="shared" si="12"/>
        <v>0.0046167816927107971</v>
      </c>
      <c r="F33" s="47">
        <f t="shared" si="13"/>
        <v>0.0041551035234397181</v>
      </c>
      <c r="G33" s="47">
        <f t="shared" si="14"/>
        <v>0.0024535470795559191</v>
      </c>
      <c r="H33" s="47">
        <f t="shared" si="15"/>
        <v>0.0014487950150069749</v>
      </c>
      <c r="I33" s="47">
        <f t="shared" si="16"/>
        <v>0.00017613965111204171</v>
      </c>
      <c r="J33" s="47">
        <f t="shared" si="17"/>
        <v>2.1414469522952092E-05</v>
      </c>
      <c r="K33" s="29"/>
      <c r="L33" s="48">
        <f t="shared" si="18"/>
        <v>0.0056427331799798639</v>
      </c>
      <c r="M33" s="48">
        <f>IF($D33=0,"",MIN($D33*(1+$S$4)^($M$5-$D$5),T33))</f>
        <v>0.0062070064979778501</v>
      </c>
      <c r="N33" s="48">
        <f t="shared" si="20"/>
        <v>0.009996446035058313</v>
      </c>
      <c r="O33" s="48">
        <f t="shared" si="21"/>
        <v>0.016099376303921768</v>
      </c>
      <c r="P33" s="48">
        <f t="shared" si="22"/>
        <v>0.10830855326880763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0.90989748254254665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-0.018595868828660021</v>
      </c>
      <c r="K46" s="35">
        <f t="shared" si="25"/>
        <v>-0.016736281945794022</v>
      </c>
      <c r="L46" s="35">
        <f t="shared" si="25"/>
        <v>-0.0098826071261719113</v>
      </c>
      <c r="M46" s="35">
        <f t="shared" si="25"/>
        <v>-0.0058355806819332537</v>
      </c>
      <c r="N46" s="35">
        <f t="shared" si="25"/>
        <v>-0.00070947037690279817</v>
      </c>
      <c r="O46" s="35">
        <f t="shared" si="25"/>
        <v>-8.6255034954952554E-05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-4.1333389787191865E-06</v>
      </c>
      <c r="K47" s="35">
        <f t="shared" si="25"/>
        <v>-3.7200050808472678E-06</v>
      </c>
      <c r="L47" s="35">
        <f t="shared" si="25"/>
        <v>-2.1966258001895031E-06</v>
      </c>
      <c r="M47" s="35">
        <f t="shared" si="25"/>
        <v>-1.2970855687539002E-06</v>
      </c>
      <c r="N47" s="35">
        <f t="shared" si="25"/>
        <v>-1.5769532416680508E-07</v>
      </c>
      <c r="O47" s="35">
        <f t="shared" si="25"/>
        <v>-1.9172069956775525E-08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-2.9650925241888089E-09</v>
      </c>
      <c r="K48" s="35">
        <f t="shared" si="25"/>
        <v>-2.6685832717699281E-09</v>
      </c>
      <c r="L48" s="35">
        <f t="shared" si="25"/>
        <v>-1.575771736147425E-09</v>
      </c>
      <c r="M48" s="35">
        <f t="shared" si="25"/>
        <v>-9.3047745247769327E-10</v>
      </c>
      <c r="N48" s="35">
        <f t="shared" si="25"/>
        <v>-1.131243358441934E-10</v>
      </c>
      <c r="O48" s="35">
        <f t="shared" si="25"/>
        <v>-1.3753278304717065E-11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-0.012923684961281332</v>
      </c>
      <c r="K49" s="35">
        <f t="shared" si="25"/>
        <v>-0.011631316465153198</v>
      </c>
      <c r="L49" s="35">
        <f t="shared" si="25"/>
        <v>-0.0068681760595083133</v>
      </c>
      <c r="M49" s="35">
        <f t="shared" si="25"/>
        <v>-0.0040555892813790642</v>
      </c>
      <c r="N49" s="35">
        <f t="shared" si="25"/>
        <v>-0.00049306497722343778</v>
      </c>
      <c r="O49" s="35">
        <f t="shared" si="25"/>
        <v>-5.9945190426600848E-05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-0.48283701687339414</v>
      </c>
      <c r="K50" s="82">
        <f t="shared" si="29" ref="K50:O50">MAX(IF(F10+F11="","",-F10-F11),-$T$10)</f>
        <v>-0.48283701687339414</v>
      </c>
      <c r="L50" s="82">
        <f t="shared" si="29"/>
        <v>-0.32905825546478407</v>
      </c>
      <c r="M50" s="82">
        <f t="shared" si="29"/>
        <v>-0.19430560926940041</v>
      </c>
      <c r="N50" s="82">
        <f t="shared" si="29"/>
        <v>-0.023623025943156021</v>
      </c>
      <c r="O50" s="82">
        <f t="shared" si="29"/>
        <v>-0.0028720084654751386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-0.53227049811667837</v>
      </c>
      <c r="K51" s="35">
        <f t="shared" si="30"/>
        <v>-0.4790434483050105</v>
      </c>
      <c r="L51" s="35">
        <f t="shared" si="30"/>
        <v>-0.28287036578962566</v>
      </c>
      <c r="M51" s="35">
        <f t="shared" si="30"/>
        <v>-0.1670321222951161</v>
      </c>
      <c r="N51" s="35">
        <f t="shared" si="30"/>
        <v>-0.020307206637803065</v>
      </c>
      <c r="O51" s="35">
        <f t="shared" si="30"/>
        <v>-0.0024688822471035008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-0.037251445286102802</v>
      </c>
      <c r="K52" s="35">
        <f t="shared" si="30"/>
        <v>-0.033526300757492522</v>
      </c>
      <c r="L52" s="35">
        <f t="shared" si="30"/>
        <v>-0.019796945334291761</v>
      </c>
      <c r="M52" s="35">
        <f t="shared" si="30"/>
        <v>-0.011689898250445944</v>
      </c>
      <c r="N52" s="35">
        <f t="shared" si="30"/>
        <v>-0.0014212187217933674</v>
      </c>
      <c r="O52" s="35">
        <f t="shared" si="30"/>
        <v>-0.0001727870176371227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-0.0069546681509856934</v>
      </c>
      <c r="K54" s="35">
        <f t="shared" si="30"/>
        <v>-0.0062592013358871244</v>
      </c>
      <c r="L54" s="35">
        <f t="shared" si="30"/>
        <v>-0.0036959957968279882</v>
      </c>
      <c r="M54" s="35">
        <f t="shared" si="30"/>
        <v>-0.0021824485580689596</v>
      </c>
      <c r="N54" s="35">
        <f t="shared" si="30"/>
        <v>-0.00026533479450603598</v>
      </c>
      <c r="O54" s="35">
        <f t="shared" si="30"/>
        <v>-3.2258516662520033E-05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-0.0015183207495132148</v>
      </c>
      <c r="K55" s="35">
        <f t="shared" si="33"/>
        <v>-0.0013664886745618934</v>
      </c>
      <c r="L55" s="35">
        <f t="shared" si="33"/>
        <v>-0.00080689789744205253</v>
      </c>
      <c r="M55" s="35">
        <f t="shared" si="33"/>
        <v>-0.00047646513946055771</v>
      </c>
      <c r="N55" s="35">
        <f t="shared" si="33"/>
        <v>-5.7927037684643671E-05</v>
      </c>
      <c r="O55" s="35">
        <f t="shared" si="33"/>
        <v>-7.0425754520408181E-06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-0.0030001071595256779</v>
      </c>
      <c r="K56" s="35">
        <f t="shared" si="33"/>
        <v>-0.00270009644357311</v>
      </c>
      <c r="L56" s="35">
        <f t="shared" si="33"/>
        <v>-0.001594379948965486</v>
      </c>
      <c r="M56" s="35">
        <f t="shared" si="33"/>
        <v>-0.00094146541606463007</v>
      </c>
      <c r="N56" s="35">
        <f t="shared" si="33"/>
        <v>-0.00011446021569785617</v>
      </c>
      <c r="O56" s="35">
        <f t="shared" si="33"/>
        <v>-1.3915690108260325E-05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-0.00065519347626665306</v>
      </c>
      <c r="K58" s="36">
        <f t="shared" si="37"/>
        <v>-0.00058967412863998776</v>
      </c>
      <c r="L58" s="36">
        <f t="shared" si="37"/>
        <v>-0.00034819667622062642</v>
      </c>
      <c r="M58" s="36">
        <f t="shared" si="37"/>
        <v>-0.00020560665534151773</v>
      </c>
      <c r="N58" s="36">
        <f t="shared" si="37"/>
        <v>-2.4996969317977937E-05</v>
      </c>
      <c r="O58" s="36">
        <f t="shared" si="37"/>
        <v>-3.0390479045828639E-06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-7.3916417986461098E-06</v>
      </c>
      <c r="K59" s="35">
        <f t="shared" si="37"/>
        <v>-6.652477618781499E-06</v>
      </c>
      <c r="L59" s="35">
        <f t="shared" si="37"/>
        <v>-3.9282215091142875E-06</v>
      </c>
      <c r="M59" s="35">
        <f t="shared" si="37"/>
        <v>-2.3195755189168963E-06</v>
      </c>
      <c r="N59" s="35">
        <f t="shared" si="37"/>
        <v>-2.8200623166010014E-07</v>
      </c>
      <c r="O59" s="35">
        <f t="shared" si="37"/>
        <v>-3.4285374218928079E-08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-6.6791232816650481E-06</v>
      </c>
      <c r="K60" s="35">
        <f t="shared" si="37"/>
        <v>-6.0112109534985436E-06</v>
      </c>
      <c r="L60" s="35">
        <f t="shared" si="37"/>
        <v>-3.5495599559313555E-06</v>
      </c>
      <c r="M60" s="35">
        <f t="shared" si="37"/>
        <v>-2.0959796583779063E-06</v>
      </c>
      <c r="N60" s="35">
        <f t="shared" si="37"/>
        <v>-2.5482219495547023E-07</v>
      </c>
      <c r="O60" s="35">
        <f t="shared" si="37"/>
        <v>-3.0980429978111929E-08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-0.0054596968849796043</v>
      </c>
      <c r="K61" s="36">
        <f t="shared" si="37"/>
        <v>-0.004913727196481644</v>
      </c>
      <c r="L61" s="36">
        <f t="shared" si="37"/>
        <v>-0.0029015067722504466</v>
      </c>
      <c r="M61" s="36">
        <f t="shared" si="37"/>
        <v>-0.0017133107339461664</v>
      </c>
      <c r="N61" s="36">
        <f t="shared" si="37"/>
        <v>-0.00020829858730728792</v>
      </c>
      <c r="O61" s="36">
        <f t="shared" si="37"/>
        <v>-2.53242454007617E-05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-0.31802195902016944</v>
      </c>
      <c r="K62" s="83">
        <f t="shared" si="38"/>
        <v>-0.31802195902016944</v>
      </c>
      <c r="L62" s="83">
        <f t="shared" si="38"/>
        <v>-0.31802195902016944</v>
      </c>
      <c r="M62" s="83">
        <f t="shared" si="38"/>
        <v>-0.24989712087319729</v>
      </c>
      <c r="N62" s="83">
        <f t="shared" si="38"/>
        <v>-0.030381655947578461</v>
      </c>
      <c r="O62" s="83">
        <f t="shared" si="38"/>
        <v>-0.0036937000910282638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-0.73908709542526141</v>
      </c>
      <c r="K63" s="36">
        <f t="shared" si="39"/>
        <v>-0.66517838588273526</v>
      </c>
      <c r="L63" s="36">
        <f t="shared" si="39"/>
        <v>-0.3927811850798964</v>
      </c>
      <c r="M63" s="36">
        <f t="shared" si="39"/>
        <v>-0.23193336197782807</v>
      </c>
      <c r="N63" s="36">
        <f t="shared" si="39"/>
        <v>-0.02819768223720789</v>
      </c>
      <c r="O63" s="36">
        <f t="shared" si="39"/>
        <v>-0.0034281798736076566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-0.010013909014090603</v>
      </c>
      <c r="K64" s="36">
        <f t="shared" si="39"/>
        <v>-0.0090125181126815435</v>
      </c>
      <c r="L64" s="36">
        <f t="shared" si="39"/>
        <v>-0.0053218018203573247</v>
      </c>
      <c r="M64" s="36">
        <f t="shared" si="39"/>
        <v>-0.0031424707569027975</v>
      </c>
      <c r="N64" s="36">
        <f t="shared" si="39"/>
        <v>-0.00038205108177293635</v>
      </c>
      <c r="O64" s="36">
        <f t="shared" si="39"/>
        <v>-4.6448492404661655E-05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-0.00064869232608445911</v>
      </c>
      <c r="K66" s="36">
        <f t="shared" si="39"/>
        <v>-0.0005838230934760132</v>
      </c>
      <c r="L66" s="36">
        <f t="shared" si="39"/>
        <v>-0.00034474169846665108</v>
      </c>
      <c r="M66" s="36">
        <f t="shared" si="39"/>
        <v>-0.00020356652552757284</v>
      </c>
      <c r="N66" s="36">
        <f t="shared" si="39"/>
        <v>-2.4748937160268036E-05</v>
      </c>
      <c r="O66" s="36">
        <f t="shared" si="39"/>
        <v>-3.0088929846176137E-06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-0.00048480904546661734</v>
      </c>
      <c r="K67" s="36">
        <f t="shared" si="40"/>
        <v>-0.00043632814091995565</v>
      </c>
      <c r="L67" s="36">
        <f t="shared" si="40"/>
        <v>-0.00025764740393182463</v>
      </c>
      <c r="M67" s="36">
        <f t="shared" si="40"/>
        <v>-0.00015213821554770315</v>
      </c>
      <c r="N67" s="36">
        <f t="shared" si="40"/>
        <v>-1.8496455281668692E-05</v>
      </c>
      <c r="O67" s="36">
        <f t="shared" si="40"/>
        <v>-2.2487371549293468E-06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-0.00068353303472108132</v>
      </c>
      <c r="K68" s="36">
        <f t="shared" si="40"/>
        <v>-0.00061517973124897314</v>
      </c>
      <c r="L68" s="36">
        <f t="shared" si="40"/>
        <v>-0.00036325747950520623</v>
      </c>
      <c r="M68" s="36">
        <f t="shared" si="40"/>
        <v>-0.00021449990907302925</v>
      </c>
      <c r="N68" s="36">
        <f t="shared" si="40"/>
        <v>-2.6078181355080208E-05</v>
      </c>
      <c r="O68" s="36">
        <f t="shared" si="40"/>
        <v>-3.1704980469568125E-06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-0.0046167816927107971</v>
      </c>
      <c r="K69" s="36">
        <f t="shared" si="40"/>
        <v>-0.0041551035234397181</v>
      </c>
      <c r="L69" s="36">
        <f t="shared" si="40"/>
        <v>-0.0024535470795559191</v>
      </c>
      <c r="M69" s="36">
        <f t="shared" si="40"/>
        <v>-0.0014487950150069749</v>
      </c>
      <c r="N69" s="36">
        <f t="shared" si="40"/>
        <v>-0.00017613965111204171</v>
      </c>
      <c r="O69" s="36">
        <f t="shared" si="40"/>
        <v>-2.1414469522952092E-05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-0.48283701687339414</v>
      </c>
      <c r="K74" s="107">
        <f t="shared" si="45"/>
        <v>-0.48283701687339414</v>
      </c>
      <c r="L74" s="107">
        <f t="shared" si="45"/>
        <v>-0.48283701687339414</v>
      </c>
      <c r="M74" s="107">
        <f t="shared" si="45"/>
        <v>-0.48283701687339414</v>
      </c>
      <c r="N74" s="107">
        <f t="shared" si="45"/>
        <v>-0.48283701687339414</v>
      </c>
      <c r="O74" s="107">
        <f t="shared" si="45"/>
        <v>-0.48283701687339414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-0.02169518030010336</v>
      </c>
      <c r="K75" s="107">
        <f t="shared" si="46"/>
        <v>-0.02169518030010336</v>
      </c>
      <c r="L75" s="107">
        <f t="shared" si="46"/>
        <v>-0.02169518030010336</v>
      </c>
      <c r="M75" s="107">
        <f t="shared" si="46"/>
        <v>-0.02169518030010336</v>
      </c>
      <c r="N75" s="107">
        <f t="shared" si="46"/>
        <v>-0.02169518030010336</v>
      </c>
      <c r="O75" s="107">
        <f t="shared" si="46"/>
        <v>-0.02169518030010336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-5.0518587517678945E-06</v>
      </c>
      <c r="K76" s="108">
        <f t="shared" si="46"/>
        <v>-5.5570446269446842E-06</v>
      </c>
      <c r="L76" s="108">
        <f t="shared" si="46"/>
        <v>-8.9496759421406882E-06</v>
      </c>
      <c r="M76" s="108">
        <f t="shared" si="46"/>
        <v>-1.4413542601577004E-05</v>
      </c>
      <c r="N76" s="108">
        <f t="shared" si="46"/>
        <v>-9.6967107121711819E-05</v>
      </c>
      <c r="O76" s="108">
        <f t="shared" si="46"/>
        <v>-0.00065234620824756746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-3.6240019740085447E-09</v>
      </c>
      <c r="K77" s="108">
        <f t="shared" si="46"/>
        <v>-3.9864021714093997E-09</v>
      </c>
      <c r="L77" s="108">
        <f t="shared" si="46"/>
        <v>-6.4201405610765546E-09</v>
      </c>
      <c r="M77" s="108">
        <f t="shared" si="46"/>
        <v>-1.0339700575019406E-08</v>
      </c>
      <c r="N77" s="108">
        <f t="shared" si="46"/>
        <v>-6.9560335094485036E-08</v>
      </c>
      <c r="O77" s="108">
        <f t="shared" si="46"/>
        <v>-4.6796715082322064E-07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-0.015795614952677183</v>
      </c>
      <c r="K78" s="107">
        <f t="shared" si="46"/>
        <v>-0.017375176447944903</v>
      </c>
      <c r="L78" s="107">
        <f t="shared" si="46"/>
        <v>-0.027982895421179758</v>
      </c>
      <c r="M78" s="107">
        <f t="shared" si="46"/>
        <v>-0.045066732904764227</v>
      </c>
      <c r="N78" s="107">
        <f t="shared" si="46"/>
        <v>-0.30318644333307215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-0.65055283103149575</v>
      </c>
      <c r="K79" s="107">
        <f t="shared" si="47"/>
        <v>-0.71560811413464542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-0.045529544238570092</v>
      </c>
      <c r="K80" s="107">
        <f t="shared" si="48"/>
        <v>-0.050082498662427102</v>
      </c>
      <c r="L80" s="107">
        <f t="shared" si="48"/>
        <v>-0.080658364920825509</v>
      </c>
      <c r="M80" s="107">
        <f t="shared" si="48"/>
        <v>-0.12990110328863874</v>
      </c>
      <c r="N80" s="107">
        <f t="shared" si="48"/>
        <v>-0.87390966579165807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-0.008500149962315847</v>
      </c>
      <c r="K81" s="107">
        <f t="shared" si="49"/>
        <v>-0.0093501649585474335</v>
      </c>
      <c r="L81" s="107">
        <f t="shared" si="49"/>
        <v>-0.015058534167390234</v>
      </c>
      <c r="M81" s="107">
        <f t="shared" si="49"/>
        <v>-0.024251919861923654</v>
      </c>
      <c r="N81" s="107">
        <f t="shared" si="49"/>
        <v>-0.16315478964214014</v>
      </c>
      <c r="O81" s="107">
        <f t="shared" si="49"/>
        <v>-0.90000000000000002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-0.0018557253605161516</v>
      </c>
      <c r="K82" s="107">
        <f t="shared" si="50"/>
        <v>-0.34999999999999998</v>
      </c>
      <c r="L82" s="107">
        <f t="shared" si="50"/>
        <v>-0.0032875306754013558</v>
      </c>
      <c r="M82" s="107">
        <f t="shared" si="50"/>
        <v>-0.0052946010280406396</v>
      </c>
      <c r="N82" s="107">
        <f t="shared" si="50"/>
        <v>-0.035619428147842726</v>
      </c>
      <c r="O82" s="107">
        <f t="shared" si="50"/>
        <v>-0.2396297010596192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-0.0036667976394202731</v>
      </c>
      <c r="K83" s="107">
        <f t="shared" si="50"/>
        <v>-0.0040334774033623007</v>
      </c>
      <c r="L83" s="107">
        <f t="shared" si="50"/>
        <v>-0.0064959556928890216</v>
      </c>
      <c r="M83" s="107">
        <f t="shared" si="50"/>
        <v>-0.010461801602954703</v>
      </c>
      <c r="N83" s="107">
        <f t="shared" si="50"/>
        <v>-0.070381769753732351</v>
      </c>
      <c r="O83" s="107">
        <f t="shared" si="50"/>
        <v>-0.47349335245168123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-0.00076439238897776192</v>
      </c>
      <c r="K85" s="37">
        <f t="shared" si="54"/>
        <v>-0.00076439238897776192</v>
      </c>
      <c r="L85" s="37">
        <f t="shared" si="54"/>
        <v>-0.00076439238897776192</v>
      </c>
      <c r="M85" s="37">
        <f t="shared" si="54"/>
        <v>-0.00076439238897776192</v>
      </c>
      <c r="N85" s="37">
        <f t="shared" si="54"/>
        <v>-0.00076439238897776192</v>
      </c>
      <c r="O85" s="37">
        <f t="shared" si="54"/>
        <v>-0.00076439238897776192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-9.0342288650119133E-06</v>
      </c>
      <c r="K86" s="76">
        <f t="shared" si="54"/>
        <v>-9.9376517515131052E-06</v>
      </c>
      <c r="L86" s="76">
        <f t="shared" si="54"/>
        <v>-1.6004687522329376E-05</v>
      </c>
      <c r="M86" s="76">
        <f t="shared" si="54"/>
        <v>-2.5775709301586693E-05</v>
      </c>
      <c r="N86" s="76">
        <f t="shared" si="54"/>
        <v>-0.00017340608302025614</v>
      </c>
      <c r="O86" s="76">
        <f t="shared" si="54"/>
        <v>-0.001166589414731526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-8.1633728998128362E-06</v>
      </c>
      <c r="K87" s="76">
        <f t="shared" si="54"/>
        <v>-8.9797101897941207E-06</v>
      </c>
      <c r="L87" s="76">
        <f t="shared" si="54"/>
        <v>-1.4461913057765336E-05</v>
      </c>
      <c r="M87" s="76">
        <f t="shared" si="54"/>
        <v>-2.3291055598661662E-05</v>
      </c>
      <c r="N87" s="76">
        <f t="shared" si="54"/>
        <v>-0.0001566905753597363</v>
      </c>
      <c r="O87" s="76">
        <f t="shared" si="54"/>
        <v>-0.0010541358377924269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-0.0066729628594195175</v>
      </c>
      <c r="K88" s="37">
        <f t="shared" si="54"/>
        <v>-0.0073402591453614694</v>
      </c>
      <c r="L88" s="37">
        <f t="shared" si="54"/>
        <v>-0.011821560756196106</v>
      </c>
      <c r="M88" s="37">
        <f t="shared" si="54"/>
        <v>-0.019038741813461397</v>
      </c>
      <c r="N88" s="37">
        <f t="shared" si="54"/>
        <v>-0.12808313458528492</v>
      </c>
      <c r="O88" s="37">
        <f t="shared" si="54"/>
        <v>-0.86167928143196981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-0.31802195902016944</v>
      </c>
      <c r="K89" s="85">
        <f t="shared" si="55"/>
        <v>-0.31802195902016944</v>
      </c>
      <c r="L89" s="85">
        <f t="shared" si="55"/>
        <v>-0.31802195902016944</v>
      </c>
      <c r="M89" s="85">
        <f t="shared" si="55"/>
        <v>-0.31802195902016944</v>
      </c>
      <c r="N89" s="85">
        <f t="shared" si="55"/>
        <v>-0.31802195902016944</v>
      </c>
      <c r="O89" s="85">
        <f t="shared" si="55"/>
        <v>-0.31802195902016944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-0.90000000000000002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-0.01223922212833296</v>
      </c>
      <c r="K91" s="37">
        <f t="shared" si="56"/>
        <v>-0.013463144341166257</v>
      </c>
      <c r="L91" s="37">
        <f t="shared" si="56"/>
        <v>-0.02168252859289168</v>
      </c>
      <c r="M91" s="37">
        <f t="shared" si="56"/>
        <v>-0.034919929124137987</v>
      </c>
      <c r="N91" s="37">
        <f t="shared" si="56"/>
        <v>-0.23492382141309223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-0.00079284617632545005</v>
      </c>
      <c r="K92" s="37">
        <f t="shared" si="57"/>
        <v>-0.00087213079395799509</v>
      </c>
      <c r="L92" s="37">
        <f t="shared" si="57"/>
        <v>-0.0014045753649772914</v>
      </c>
      <c r="M92" s="37">
        <f t="shared" si="57"/>
        <v>-0.0022620826710495782</v>
      </c>
      <c r="N92" s="37">
        <f t="shared" si="57"/>
        <v>-0.015218161054856379</v>
      </c>
      <c r="O92" s="37">
        <f t="shared" si="57"/>
        <v>-0.10238017772537529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-0.0056427331799798639</v>
      </c>
      <c r="K93" s="107">
        <f t="shared" si="58"/>
        <v>-0.0062070064979778501</v>
      </c>
      <c r="L93" s="107">
        <f t="shared" si="58"/>
        <v>-0.009996446035058313</v>
      </c>
      <c r="M93" s="107">
        <f t="shared" si="58"/>
        <v>-0.016099376303921768</v>
      </c>
      <c r="N93" s="107">
        <f t="shared" si="58"/>
        <v>-0.10830855326880763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-0.00059254438890364342</v>
      </c>
      <c r="K95" s="37">
        <f t="shared" si="60"/>
        <v>-0.00065179882779400791</v>
      </c>
      <c r="L95" s="37">
        <f t="shared" si="60"/>
        <v>-0.0010497285301505281</v>
      </c>
      <c r="M95" s="37">
        <f t="shared" si="60"/>
        <v>-0.0016905982950927276</v>
      </c>
      <c r="N95" s="37">
        <f t="shared" si="60"/>
        <v>-0.011373499944566288</v>
      </c>
      <c r="O95" s="37">
        <f t="shared" si="60"/>
        <v>-0.076515220300724551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-0.00083542926465909938</v>
      </c>
      <c r="K96" s="37">
        <f t="shared" si="60"/>
        <v>-0.00091897219112500937</v>
      </c>
      <c r="L96" s="37">
        <f t="shared" si="60"/>
        <v>-0.0014800139035287395</v>
      </c>
      <c r="M96" s="37">
        <f t="shared" si="60"/>
        <v>-0.0023835771917720713</v>
      </c>
      <c r="N96" s="37">
        <f t="shared" si="60"/>
        <v>-0.016035515436860291</v>
      </c>
      <c r="O96" s="37">
        <f t="shared" si="60"/>
        <v>-0.10787892928888766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0.11931249311113472</v>
      </c>
      <c r="E6" s="47">
        <f>IF($D6=0,"",MAX($D6*(1-$S$4)^($E$5-$D$5),S6))</f>
        <v>0.10738124380002124</v>
      </c>
      <c r="F6" s="47">
        <f>IF($D6=0,"",MAX($D6*(1-$S$4)^($F$5-$D$5),S6))</f>
        <v>0.09664311942001913</v>
      </c>
      <c r="G6" s="47">
        <f>IF($D6=0,"",MAX($D6*(1-$S$4)^($G$5-$D$5),S6))</f>
        <v>0.057066795586327101</v>
      </c>
      <c r="H6" s="47">
        <f>IF($D6=0,"",MAX($D6*(1-$S$4)^($H$5-$D$5),S6))</f>
        <v>0.0336973721257703</v>
      </c>
      <c r="I6" s="47">
        <f>IF($D6=0,"",MAX($D6*(1-$S$4)^($I$5-$D$5),S6))</f>
        <v>0.0040968137715446541</v>
      </c>
      <c r="J6" s="47">
        <f>IF($D6=0,"",MAX($D6*(1-$S$4)^($J$5-$D$5),S6))</f>
        <v>0.00049807691282497215</v>
      </c>
      <c r="K6" s="29"/>
      <c r="L6" s="48">
        <f>IF($D6=0,"",MIN($D6*(1+$S$4)^($L$5-$D$5),T6))</f>
        <v>0.1264712426978028</v>
      </c>
      <c r="M6" s="48">
        <f>IF($D6=0,"",MIN($D6*(1+$S$4)^($M$5-$D$5),T6))</f>
        <v>0.1264712426978028</v>
      </c>
      <c r="N6" s="48">
        <f>IF($D6=0,"",MIN($D6*(1+$S$4)^($N$5-$D$5),T6))</f>
        <v>0.1264712426978028</v>
      </c>
      <c r="O6" s="48">
        <f>IF($D6=0,"",MIN($D6*(1+$S$4)^($O$5-$D$5),T6))</f>
        <v>0.1264712426978028</v>
      </c>
      <c r="P6" s="48">
        <f>IF($D6=0,"",MIN($D6*(1+$S$4)^($P$5-$D$5),T6))</f>
        <v>0.1264712426978028</v>
      </c>
      <c r="Q6" s="48">
        <f>IF($D6=0,"",MIN($D6*(1+$S$4)^($Q$5-$D$5),T6))</f>
        <v>0.1264712426978028</v>
      </c>
      <c r="S6" s="77">
        <v>0</v>
      </c>
      <c r="T6" s="77">
        <f>D6*Z14</f>
        <v>0.1264712426978028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1.2759004768542875E-06</v>
      </c>
      <c r="E7" s="47">
        <f t="shared" si="0" ref="E7:E18">IF($D7=0,"",MAX($D7*(1-$S$4)^($E$5-$D$5),S7))</f>
        <v>1.1483104291688589E-06</v>
      </c>
      <c r="F7" s="47">
        <f t="shared" si="1" ref="F7:F18">IF($D7=0,"",MAX($D7*(1-$S$4)^($F$5-$D$5),S7))</f>
        <v>1.0334793862519729E-06</v>
      </c>
      <c r="G7" s="47">
        <f t="shared" si="2" ref="G7:G18">IF($D7=0,"",MAX($D7*(1-$S$4)^($G$5-$D$5),S7))</f>
        <v>6.1025924278792759E-07</v>
      </c>
      <c r="H7" s="47">
        <f t="shared" si="3" ref="H7:H18">IF($D7=0,"",MAX($D7*(1-$S$4)^($H$5-$D$5),S7))</f>
        <v>3.6035198027384343E-07</v>
      </c>
      <c r="I7" s="47">
        <f t="shared" si="4" ref="I7:I18">IF($D7=0,"",MAX($D7*(1-$S$4)^($I$5-$D$5),S7))</f>
        <v>4.3810388236780719E-08</v>
      </c>
      <c r="J7" s="47">
        <f t="shared" si="5" ref="J7:J18">IF($D7=0,"",MAX($D7*(1-$S$4)^($J$5-$D$5),S7))</f>
        <v>5.326320438141832E-09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0.011233961070785281</v>
      </c>
      <c r="E9" s="47">
        <f t="shared" si="0"/>
        <v>0.010110564963706754</v>
      </c>
      <c r="F9" s="47">
        <f t="shared" si="1"/>
        <v>0.0090995084673360788</v>
      </c>
      <c r="G9" s="47">
        <f t="shared" si="2"/>
        <v>0.0053731687548772816</v>
      </c>
      <c r="H9" s="47">
        <f t="shared" si="3"/>
        <v>0.0031728024180674866</v>
      </c>
      <c r="I9" s="47">
        <f t="shared" si="4"/>
        <v>0.00038573870366551399</v>
      </c>
      <c r="J9" s="47">
        <f t="shared" si="5"/>
        <v>4.6896821137756186E-05</v>
      </c>
      <c r="K9" s="29"/>
      <c r="L9" s="48">
        <f t="shared" si="6"/>
        <v>0.01235735717786381</v>
      </c>
      <c r="M9" s="48">
        <f t="shared" si="7"/>
        <v>0.013593092895650192</v>
      </c>
      <c r="N9" s="48">
        <f t="shared" si="8"/>
        <v>0.021891812039373602</v>
      </c>
      <c r="O9" s="48">
        <f t="shared" si="9"/>
        <v>0.035256982207531588</v>
      </c>
      <c r="P9" s="48">
        <f t="shared" si="10"/>
        <v>0.23719134601454273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0.040018909082584618</v>
      </c>
      <c r="E10" s="47">
        <f t="shared" si="0"/>
        <v>0.036017018174326156</v>
      </c>
      <c r="F10" s="47">
        <f t="shared" si="1"/>
        <v>0.032415316356893542</v>
      </c>
      <c r="G10" s="47">
        <f t="shared" si="2"/>
        <v>0.01914092015558207</v>
      </c>
      <c r="H10" s="47">
        <f t="shared" si="3"/>
        <v>0.011302521942669659</v>
      </c>
      <c r="I10" s="47">
        <f t="shared" si="4"/>
        <v>0.0013741228062262797</v>
      </c>
      <c r="J10" s="47">
        <f t="shared" si="5"/>
        <v>0.0001670612537775963</v>
      </c>
      <c r="K10" s="29"/>
      <c r="L10" s="48">
        <f t="shared" si="6"/>
        <v>0.044020799990843081</v>
      </c>
      <c r="M10" s="48">
        <f t="shared" si="7"/>
        <v>0.048422879989927392</v>
      </c>
      <c r="N10" s="48">
        <f t="shared" si="8"/>
        <v>0.077985532452577999</v>
      </c>
      <c r="O10" s="48">
        <f t="shared" si="9"/>
        <v>0.12559647987020145</v>
      </c>
      <c r="P10" s="48">
        <f t="shared" si="10"/>
        <v>0.2000945454129231</v>
      </c>
      <c r="Q10" s="48">
        <f t="shared" si="11"/>
        <v>0.2000945454129231</v>
      </c>
      <c r="S10" s="77">
        <v>0</v>
      </c>
      <c r="T10" s="77">
        <f>D10*$Z$13</f>
        <v>0.2000945454129231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0.069901164618802067</v>
      </c>
      <c r="E11" s="47">
        <f t="shared" si="0"/>
        <v>0.062911048156921862</v>
      </c>
      <c r="F11" s="47">
        <f t="shared" si="1"/>
        <v>0.056619943341229675</v>
      </c>
      <c r="G11" s="47">
        <f t="shared" si="2"/>
        <v>0.033433510343562713</v>
      </c>
      <c r="H11" s="47">
        <f t="shared" si="3"/>
        <v>0.019742153522770353</v>
      </c>
      <c r="I11" s="47">
        <f t="shared" si="4"/>
        <v>0.0024001849797118426</v>
      </c>
      <c r="J11" s="47">
        <f t="shared" si="5"/>
        <v>0.00029180646023189944</v>
      </c>
      <c r="K11" s="29"/>
      <c r="L11" s="48">
        <f t="shared" si="6"/>
        <v>0.076891281080682286</v>
      </c>
      <c r="M11" s="48">
        <f t="shared" si="7"/>
        <v>0.084580409188750511</v>
      </c>
      <c r="N11" s="48">
        <f t="shared" si="8"/>
        <v>0.13621759480257464</v>
      </c>
      <c r="O11" s="48">
        <f t="shared" si="9"/>
        <v>0.21937979860549459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0.2949872792200855</v>
      </c>
      <c r="E12" s="47">
        <f t="shared" si="0"/>
        <v>0.26548855129807697</v>
      </c>
      <c r="F12" s="47">
        <f t="shared" si="1"/>
        <v>0.23893969616826927</v>
      </c>
      <c r="G12" s="47">
        <f t="shared" si="2"/>
        <v>0.14109150119040134</v>
      </c>
      <c r="H12" s="47">
        <f t="shared" si="3"/>
        <v>0.083313120537920102</v>
      </c>
      <c r="I12" s="47">
        <f t="shared" si="4"/>
        <v>0.010128930478501179</v>
      </c>
      <c r="J12" s="47">
        <f t="shared" si="5"/>
        <v>0.0012314414821566284</v>
      </c>
      <c r="K12" s="29"/>
      <c r="L12" s="48">
        <f t="shared" si="6"/>
        <v>0.32448600714209408</v>
      </c>
      <c r="M12" s="48">
        <f t="shared" si="7"/>
        <v>0.35693460785630349</v>
      </c>
      <c r="N12" s="48">
        <f t="shared" si="8"/>
        <v>0.57484675529865559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0.048152547387035394</v>
      </c>
      <c r="E14" s="47">
        <f t="shared" si="0"/>
        <v>0.043337292648331853</v>
      </c>
      <c r="F14" s="47">
        <f t="shared" si="1"/>
        <v>0.039003563383498668</v>
      </c>
      <c r="G14" s="47">
        <f t="shared" si="2"/>
        <v>0.023031214142322134</v>
      </c>
      <c r="H14" s="47">
        <f t="shared" si="3"/>
        <v>0.0135997016388998</v>
      </c>
      <c r="I14" s="47">
        <f t="shared" si="4"/>
        <v>0.0016534062286873204</v>
      </c>
      <c r="J14" s="47">
        <f t="shared" si="5"/>
        <v>0.00020101559796301431</v>
      </c>
      <c r="K14" s="29"/>
      <c r="L14" s="48">
        <f t="shared" si="6"/>
        <v>0.052967802125738934</v>
      </c>
      <c r="M14" s="48">
        <f t="shared" si="7"/>
        <v>0.058264582338312838</v>
      </c>
      <c r="N14" s="48">
        <f t="shared" si="8"/>
        <v>0.093835692501676254</v>
      </c>
      <c r="O14" s="48">
        <f t="shared" si="9"/>
        <v>0.15112332113087468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0.061669288662154646</v>
      </c>
      <c r="E15" s="47">
        <f t="shared" si="0"/>
        <v>0.055502359795939184</v>
      </c>
      <c r="F15" s="47">
        <f t="shared" si="1"/>
        <v>0.04995212381634527</v>
      </c>
      <c r="G15" s="47">
        <f t="shared" si="2"/>
        <v>0.029496229592313721</v>
      </c>
      <c r="H15" s="47">
        <f t="shared" si="3"/>
        <v>0.017417228611965332</v>
      </c>
      <c r="I15" s="47">
        <f t="shared" si="4"/>
        <v>0.0021175283868818907</v>
      </c>
      <c r="J15" s="47">
        <f t="shared" si="5"/>
        <v>0.00025744201727766512</v>
      </c>
      <c r="K15" s="29"/>
      <c r="L15" s="48">
        <f t="shared" si="6"/>
        <v>0.067836217528370116</v>
      </c>
      <c r="M15" s="48">
        <f t="shared" si="7"/>
        <v>0.074619839281207134</v>
      </c>
      <c r="N15" s="48">
        <f t="shared" si="8"/>
        <v>0.12017599736077696</v>
      </c>
      <c r="O15" s="48">
        <f t="shared" si="9"/>
        <v>0.19354464550950495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0.0066612403745601222</v>
      </c>
      <c r="E16" s="47">
        <f t="shared" si="0"/>
        <v>0.0059951163371041102</v>
      </c>
      <c r="F16" s="47">
        <f t="shared" si="1"/>
        <v>0.0053956047033936992</v>
      </c>
      <c r="G16" s="47">
        <f t="shared" si="2"/>
        <v>0.0031860506213069457</v>
      </c>
      <c r="H16" s="47">
        <f t="shared" si="3"/>
        <v>0.0018813310313755389</v>
      </c>
      <c r="I16" s="47">
        <f t="shared" si="4"/>
        <v>0.00022872593297206345</v>
      </c>
      <c r="J16" s="47">
        <f t="shared" si="5"/>
        <v>2.7807733748850277E-05</v>
      </c>
      <c r="K16" s="29"/>
      <c r="L16" s="48">
        <f t="shared" si="6"/>
        <v>0.007327364412016135</v>
      </c>
      <c r="M16" s="48">
        <f t="shared" si="7"/>
        <v>0.0080601008532177488</v>
      </c>
      <c r="N16" s="48">
        <f t="shared" si="8"/>
        <v>0.012980873025115722</v>
      </c>
      <c r="O16" s="48">
        <f t="shared" si="9"/>
        <v>0.020905825815679131</v>
      </c>
      <c r="P16" s="48">
        <f t="shared" si="10"/>
        <v>0.14064394211559139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0.0012036068203351057</v>
      </c>
      <c r="E17" s="47">
        <f t="shared" si="0"/>
        <v>0.0010832461383015952</v>
      </c>
      <c r="F17" s="47">
        <f t="shared" si="1"/>
        <v>0.00097492152447143569</v>
      </c>
      <c r="G17" s="47">
        <f t="shared" si="2"/>
        <v>0.00057568141098513815</v>
      </c>
      <c r="H17" s="47">
        <f t="shared" si="3"/>
        <v>0.00033993411637261425</v>
      </c>
      <c r="I17" s="47">
        <f t="shared" si="4"/>
        <v>4.1328052649783724E-05</v>
      </c>
      <c r="J17" s="47">
        <f t="shared" si="5"/>
        <v>5.0245263819036205E-06</v>
      </c>
      <c r="K17" s="29"/>
      <c r="L17" s="48">
        <f t="shared" si="6"/>
        <v>0.0013239675023686164</v>
      </c>
      <c r="M17" s="48">
        <f t="shared" si="7"/>
        <v>0.0014563642526054781</v>
      </c>
      <c r="N17" s="48">
        <f t="shared" si="8"/>
        <v>0.0023454891924636497</v>
      </c>
      <c r="O17" s="48">
        <f t="shared" si="9"/>
        <v>0.0037774337993546339</v>
      </c>
      <c r="P17" s="48">
        <f t="shared" si="10"/>
        <v>0.025412685693739147</v>
      </c>
      <c r="Q17" s="48">
        <f t="shared" si="11"/>
        <v>0.1709638417168578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0.59147247758579968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0.024096626493382043</v>
      </c>
      <c r="E21" s="47">
        <f>IF($D21=0,"",MAX($D21*(1-$S$4)^($E$5-$D$5),S21))</f>
        <v>0.021686963844043838</v>
      </c>
      <c r="F21" s="47">
        <f>IF($D21=0,"",MAX($D21*(1-$S$4)^($F$5-$D$5),S21))</f>
        <v>0.019518267459639457</v>
      </c>
      <c r="G21" s="47">
        <f>IF($D21=0,"",MAX($D21*(1-$S$4)^($G$5-$D$5),S21))</f>
        <v>0.011525341752242504</v>
      </c>
      <c r="H21" s="47">
        <f>IF($D21=0,"",MAX($D21*(1-$S$4)^($H$5-$D$5),S21))</f>
        <v>0.0068055990512816775</v>
      </c>
      <c r="I21" s="47">
        <f>IF($D21=0,"",MAX($D21*(1-$S$4)^($I$5-$D$5),S21))</f>
        <v>0.00082740196513957879</v>
      </c>
      <c r="J21" s="47">
        <f>IF($D21=0,"",MAX($D21*(1-$S$4)^($J$5-$D$5),S21))</f>
        <v>0.0001005927629233329</v>
      </c>
      <c r="K21" s="29"/>
      <c r="L21" s="48">
        <f>IF($D21=0,"",MIN($D21*(1+$S$4)^($L$5-$D$5),T21))</f>
        <v>0.025542424082984967</v>
      </c>
      <c r="M21" s="48">
        <f>IF($D21=0,"",MIN($D21*(1+$S$4)^($M$5-$D$5),T21))</f>
        <v>0.025542424082984967</v>
      </c>
      <c r="N21" s="48">
        <f>IF($D21=0,"",MIN($D21*(1+$S$4)^($N$5-$D$5),T21))</f>
        <v>0.025542424082984967</v>
      </c>
      <c r="O21" s="48">
        <f>IF($D21=0,"",MIN($D21*(1+$S$4)^($O$5-$D$5),T21))</f>
        <v>0.025542424082984967</v>
      </c>
      <c r="P21" s="48">
        <f>IF($D21=0,"",MIN($D21*(1+$S$4)^($P$5-$D$5),T21))</f>
        <v>0.025542424082984967</v>
      </c>
      <c r="Q21" s="48">
        <f>IF($D21=0,"",MIN($D21*(1+$S$4)^($Q$5-$D$5),T21))</f>
        <v>0.025542424082984967</v>
      </c>
      <c r="S21" s="77">
        <v>0</v>
      </c>
      <c r="T21" s="77">
        <f>D21*Z14</f>
        <v>0.025542424082984967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8.4490323977341908E-06</v>
      </c>
      <c r="E22" s="47">
        <f t="shared" si="12" ref="E22:E33">IF($D22=0,"",MAX($D22*(1-$S$4)^($E$5-$D$5),S22))</f>
        <v>7.6041291579607721E-06</v>
      </c>
      <c r="F22" s="47">
        <f t="shared" si="13" ref="F22:F33">IF($D22=0,"",MAX($D22*(1-$S$4)^($F$5-$D$5),S22))</f>
        <v>6.843716242164695E-06</v>
      </c>
      <c r="G22" s="47">
        <f t="shared" si="14" ref="G22:G33">IF($D22=0,"",MAX($D22*(1-$S$4)^($G$5-$D$5),S22))</f>
        <v>4.0411460038358312E-06</v>
      </c>
      <c r="H22" s="47">
        <f t="shared" si="15" ref="H22:H33">IF($D22=0,"",MAX($D22*(1-$S$4)^($H$5-$D$5),S22))</f>
        <v>2.3862563038050204E-06</v>
      </c>
      <c r="I22" s="47">
        <f t="shared" si="16" ref="I22:I33">IF($D22=0,"",MAX($D22*(1-$S$4)^($I$5-$D$5),S22))</f>
        <v>2.9011305841227166E-07</v>
      </c>
      <c r="J22" s="47">
        <f t="shared" si="17" ref="J22:J33">IF($D22=0,"",MAX($D22*(1-$S$4)^($J$5-$D$5),S22))</f>
        <v>3.5270975094802423E-08</v>
      </c>
      <c r="K22" s="29"/>
      <c r="L22" s="48">
        <f t="shared" si="18" ref="L22:L33">IF($D22=0,"",MIN($D22*(1+$S$4)^($L$5-$D$5),T22))</f>
        <v>9.2939356375076112E-06</v>
      </c>
      <c r="M22" s="48">
        <f t="shared" si="19" ref="M22:M33">IF($D22=0,"",MIN($D22*(1+$S$4)^($M$5-$D$5),T22))</f>
        <v>1.0223329201258373E-05</v>
      </c>
      <c r="N22" s="48">
        <f t="shared" si="20" ref="N22:N33">IF($D22=0,"",MIN($D22*(1+$S$4)^($N$5-$D$5),T22))</f>
        <v>1.646477391191863E-05</v>
      </c>
      <c r="O22" s="48">
        <f t="shared" si="21" ref="O22:O32">IF($D22=0,"",MIN($D22*(1+$S$4)^($O$5-$D$5),T22))</f>
        <v>2.6516683032884082E-05</v>
      </c>
      <c r="P22" s="48">
        <f t="shared" si="22" ref="P22:P33">IF($D22=0,"",MIN($D22*(1+$S$4)^($P$5-$D$5),T22))</f>
        <v>0.00017839098376001093</v>
      </c>
      <c r="Q22" s="48">
        <f t="shared" si="23" ref="Q22:Q33">IF($D22=0,"",MIN($D22*(1+$S$4)^($Q$5-$D$5),T22))</f>
        <v>0.0012001253342056196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2.1288177401309181E-06</v>
      </c>
      <c r="E23" s="47">
        <f t="shared" si="12"/>
        <v>1.9159359661178265E-06</v>
      </c>
      <c r="F23" s="47">
        <f t="shared" si="13"/>
        <v>1.7243423695060438E-06</v>
      </c>
      <c r="G23" s="47">
        <f t="shared" si="14"/>
        <v>1.018206925769624E-06</v>
      </c>
      <c r="H23" s="47">
        <f t="shared" si="15"/>
        <v>6.0124100759770536E-07</v>
      </c>
      <c r="I23" s="47">
        <f t="shared" si="16"/>
        <v>7.3096870306392094E-08</v>
      </c>
      <c r="J23" s="47">
        <f t="shared" si="17"/>
        <v>8.8868729528918768E-09</v>
      </c>
      <c r="K23" s="29"/>
      <c r="L23" s="48">
        <f t="shared" si="18"/>
        <v>2.3416995141440101E-06</v>
      </c>
      <c r="M23" s="48">
        <f t="shared" si="19"/>
        <v>2.5758694655584114E-06</v>
      </c>
      <c r="N23" s="48">
        <f t="shared" si="20"/>
        <v>4.1484635329764787E-06</v>
      </c>
      <c r="O23" s="48">
        <f t="shared" si="21"/>
        <v>6.6811420044939513E-06</v>
      </c>
      <c r="P23" s="48">
        <f t="shared" si="22"/>
        <v>4.4947382496670264E-05</v>
      </c>
      <c r="Q23" s="48">
        <f t="shared" si="23"/>
        <v>0.00030238351346866806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0.012646031484639287</v>
      </c>
      <c r="E24" s="47">
        <f t="shared" si="12"/>
        <v>0.011381428336175359</v>
      </c>
      <c r="F24" s="47">
        <f t="shared" si="13"/>
        <v>0.010243285502557823</v>
      </c>
      <c r="G24" s="47">
        <f t="shared" si="14"/>
        <v>0.0060485576564053697</v>
      </c>
      <c r="H24" s="47">
        <f t="shared" si="15"/>
        <v>0.0035716128105308075</v>
      </c>
      <c r="I24" s="47">
        <f t="shared" si="16"/>
        <v>0.00043422473699715654</v>
      </c>
      <c r="J24" s="47">
        <f t="shared" si="17"/>
        <v>5.2791590864584124E-05</v>
      </c>
      <c r="K24" s="29"/>
      <c r="L24" s="48">
        <f t="shared" si="18"/>
        <v>0.013910634633103217</v>
      </c>
      <c r="M24" s="48">
        <f t="shared" si="19"/>
        <v>0.015301698096413539</v>
      </c>
      <c r="N24" s="48">
        <f t="shared" si="20"/>
        <v>0.024643537801254983</v>
      </c>
      <c r="O24" s="48">
        <f t="shared" si="21"/>
        <v>0.039688664064299176</v>
      </c>
      <c r="P24" s="48">
        <f t="shared" si="22"/>
        <v>0.26700548548137387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0.042856741723283763</v>
      </c>
      <c r="E25" s="47">
        <f t="shared" si="12"/>
        <v>0.038571067550955386</v>
      </c>
      <c r="F25" s="47">
        <f t="shared" si="13"/>
        <v>0.034713960795859852</v>
      </c>
      <c r="G25" s="47">
        <f t="shared" si="14"/>
        <v>0.020498246710347286</v>
      </c>
      <c r="H25" s="47">
        <f t="shared" si="15"/>
        <v>0.01210400969999297</v>
      </c>
      <c r="I25" s="47">
        <f t="shared" si="16"/>
        <v>0.0014715650064569461</v>
      </c>
      <c r="J25" s="47">
        <f t="shared" si="17"/>
        <v>0.00017890795049758511</v>
      </c>
      <c r="K25" s="29"/>
      <c r="L25" s="48">
        <f t="shared" si="18"/>
        <v>0.04714241589561214</v>
      </c>
      <c r="M25" s="48">
        <f t="shared" si="19"/>
        <v>0.05185665748517336</v>
      </c>
      <c r="N25" s="48">
        <f t="shared" si="20"/>
        <v>0.083515665446446591</v>
      </c>
      <c r="O25" s="48">
        <f t="shared" si="21"/>
        <v>0.13450281435815675</v>
      </c>
      <c r="P25" s="48">
        <f t="shared" si="22"/>
        <v>0.21428370861641882</v>
      </c>
      <c r="Q25" s="48">
        <f t="shared" si="23"/>
        <v>0.21428370861641882</v>
      </c>
      <c r="S25" s="77">
        <v>0</v>
      </c>
      <c r="T25" s="77">
        <f>D25*$Z$13</f>
        <v>0.21428370861641882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0.24075132611491309</v>
      </c>
      <c r="E26" s="47">
        <f t="shared" si="12"/>
        <v>0.21667619350342179</v>
      </c>
      <c r="F26" s="47">
        <f t="shared" si="13"/>
        <v>0.19500857415307962</v>
      </c>
      <c r="G26" s="47">
        <f t="shared" si="14"/>
        <v>0.11515061295165199</v>
      </c>
      <c r="H26" s="47">
        <f t="shared" si="15"/>
        <v>0.067995285441820999</v>
      </c>
      <c r="I26" s="47">
        <f t="shared" si="16"/>
        <v>0.0082666393319474393</v>
      </c>
      <c r="J26" s="47">
        <f t="shared" si="17"/>
        <v>0.0010050303546849889</v>
      </c>
      <c r="K26" s="29"/>
      <c r="L26" s="48">
        <f t="shared" si="18"/>
        <v>0.26482645872640442</v>
      </c>
      <c r="M26" s="48">
        <f t="shared" si="19"/>
        <v>0.29130910459904491</v>
      </c>
      <c r="N26" s="48">
        <f t="shared" si="20"/>
        <v>0.46915622604780799</v>
      </c>
      <c r="O26" s="48">
        <f t="shared" si="21"/>
        <v>0.7555807936122555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0.27229805078440011</v>
      </c>
      <c r="E27" s="47">
        <f t="shared" si="12"/>
        <v>0.24506824570596011</v>
      </c>
      <c r="F27" s="47">
        <f t="shared" si="13"/>
        <v>0.22056142113536412</v>
      </c>
      <c r="G27" s="47">
        <f t="shared" si="14"/>
        <v>0.13023931356622118</v>
      </c>
      <c r="H27" s="47">
        <f t="shared" si="15"/>
        <v>0.076905012267717954</v>
      </c>
      <c r="I27" s="47">
        <f t="shared" si="16"/>
        <v>0.0093498541127558423</v>
      </c>
      <c r="J27" s="47">
        <f t="shared" si="17"/>
        <v>0.0011367239839387313</v>
      </c>
      <c r="K27" s="29"/>
      <c r="L27" s="48">
        <f t="shared" si="18"/>
        <v>0.29952785586284014</v>
      </c>
      <c r="M27" s="48">
        <f t="shared" si="19"/>
        <v>0.3294806414491242</v>
      </c>
      <c r="N27" s="48">
        <f t="shared" si="20"/>
        <v>0.5306318678602292</v>
      </c>
      <c r="O27" s="48">
        <f t="shared" si="21"/>
        <v>0.85458792950757811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0.02306635073860254</v>
      </c>
      <c r="E29" s="47">
        <f t="shared" si="12"/>
        <v>0.020759715664742287</v>
      </c>
      <c r="F29" s="47">
        <f t="shared" si="13"/>
        <v>0.018683744098268059</v>
      </c>
      <c r="G29" s="47">
        <f t="shared" si="14"/>
        <v>0.011032564052586307</v>
      </c>
      <c r="H29" s="47">
        <f t="shared" si="15"/>
        <v>0.0065146187474116896</v>
      </c>
      <c r="I29" s="47">
        <f t="shared" si="16"/>
        <v>0.00079202555324331847</v>
      </c>
      <c r="J29" s="47">
        <f t="shared" si="17"/>
        <v>9.6291817113567526E-05</v>
      </c>
      <c r="K29" s="29"/>
      <c r="L29" s="48">
        <f t="shared" si="18"/>
        <v>0.025372985812462796</v>
      </c>
      <c r="M29" s="48">
        <f t="shared" si="19"/>
        <v>0.027910284393709076</v>
      </c>
      <c r="N29" s="48">
        <f t="shared" si="20"/>
        <v>0.044949792118912424</v>
      </c>
      <c r="O29" s="48">
        <f t="shared" si="21"/>
        <v>0.07239208970542968</v>
      </c>
      <c r="P29" s="48">
        <f t="shared" si="22"/>
        <v>0.48701777982485323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0.029124729667823923</v>
      </c>
      <c r="E30" s="47">
        <f t="shared" si="12"/>
        <v>0.02621225670104153</v>
      </c>
      <c r="F30" s="47">
        <f t="shared" si="13"/>
        <v>0.02359103103093738</v>
      </c>
      <c r="G30" s="47">
        <f t="shared" si="14"/>
        <v>0.013930267913458215</v>
      </c>
      <c r="H30" s="47">
        <f t="shared" si="15"/>
        <v>0.0082256839002179429</v>
      </c>
      <c r="I30" s="47">
        <f t="shared" si="16"/>
        <v>0.001000051130308004</v>
      </c>
      <c r="J30" s="47">
        <f t="shared" si="17"/>
        <v>0.00012158287084236468</v>
      </c>
      <c r="K30" s="29"/>
      <c r="L30" s="48">
        <f t="shared" si="18"/>
        <v>0.03203720263460632</v>
      </c>
      <c r="M30" s="48">
        <f t="shared" si="19"/>
        <v>0.035240922898066955</v>
      </c>
      <c r="N30" s="48">
        <f t="shared" si="20"/>
        <v>0.056755858736565835</v>
      </c>
      <c r="O30" s="48">
        <f t="shared" si="21"/>
        <v>0.091405878053826675</v>
      </c>
      <c r="P30" s="48">
        <f t="shared" si="22"/>
        <v>0.61493303997518189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0.0028291241981983528</v>
      </c>
      <c r="E31" s="47">
        <f t="shared" si="12"/>
        <v>0.0025462117783785175</v>
      </c>
      <c r="F31" s="47">
        <f t="shared" si="13"/>
        <v>0.0022915906005406658</v>
      </c>
      <c r="G31" s="47">
        <f t="shared" si="14"/>
        <v>0.0013531613337132581</v>
      </c>
      <c r="H31" s="47">
        <f t="shared" si="15"/>
        <v>0.00079902823594434188</v>
      </c>
      <c r="I31" s="47">
        <f t="shared" si="16"/>
        <v>9.7143179849517184E-05</v>
      </c>
      <c r="J31" s="47">
        <f t="shared" si="17"/>
        <v>1.1810342822394308E-05</v>
      </c>
      <c r="K31" s="29"/>
      <c r="L31" s="48">
        <f t="shared" si="18"/>
        <v>0.0031120366180181882</v>
      </c>
      <c r="M31" s="48">
        <f t="shared" si="19"/>
        <v>0.0034232402798200076</v>
      </c>
      <c r="N31" s="48">
        <f t="shared" si="20"/>
        <v>0.0055131627030529226</v>
      </c>
      <c r="O31" s="48">
        <f t="shared" si="21"/>
        <v>0.0088790036648937649</v>
      </c>
      <c r="P31" s="48">
        <f t="shared" si="22"/>
        <v>0.059733496705634721</v>
      </c>
      <c r="Q31" s="48">
        <f t="shared" si="23"/>
        <v>0.40185709606019915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0.00015717450911029455</v>
      </c>
      <c r="E32" s="47">
        <f t="shared" si="12"/>
        <v>0.00014145705819926509</v>
      </c>
      <c r="F32" s="47">
        <f t="shared" si="13"/>
        <v>0.00012731135237933859</v>
      </c>
      <c r="G32" s="47">
        <f t="shared" si="14"/>
        <v>7.5176080466475659E-05</v>
      </c>
      <c r="H32" s="47">
        <f t="shared" si="15"/>
        <v>4.4390723754649223E-05</v>
      </c>
      <c r="I32" s="47">
        <f t="shared" si="16"/>
        <v>5.3968756889443687E-06</v>
      </c>
      <c r="J32" s="47">
        <f t="shared" si="17"/>
        <v>6.5613409150303058E-07</v>
      </c>
      <c r="K32" s="29"/>
      <c r="L32" s="48">
        <f t="shared" si="18"/>
        <v>0.00017289196002132402</v>
      </c>
      <c r="M32" s="48">
        <f t="shared" si="19"/>
        <v>0.00019018115602345643</v>
      </c>
      <c r="N32" s="48">
        <f t="shared" si="20"/>
        <v>0.00030628865358733697</v>
      </c>
      <c r="O32" s="48">
        <f t="shared" si="21"/>
        <v>0.00049328093948894228</v>
      </c>
      <c r="P32" s="48">
        <f t="shared" si="22"/>
        <v>0.0033185474954151484</v>
      </c>
      <c r="Q32" s="48">
        <f t="shared" si="23"/>
        <v>0.022325528107240047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0.027973397780158796</v>
      </c>
      <c r="E33" s="47">
        <f t="shared" si="12"/>
        <v>0.025176058002142915</v>
      </c>
      <c r="F33" s="47">
        <f t="shared" si="13"/>
        <v>0.022658452201928626</v>
      </c>
      <c r="G33" s="47">
        <f t="shared" si="14"/>
        <v>0.013379589440716835</v>
      </c>
      <c r="H33" s="47">
        <f t="shared" si="15"/>
        <v>0.0079005137688488852</v>
      </c>
      <c r="I33" s="47">
        <f t="shared" si="16"/>
        <v>0.00096051803356337815</v>
      </c>
      <c r="J33" s="47">
        <f t="shared" si="17"/>
        <v>0.00011677656919454773</v>
      </c>
      <c r="K33" s="29"/>
      <c r="L33" s="48">
        <f t="shared" si="18"/>
        <v>0.030770737558174679</v>
      </c>
      <c r="M33" s="48">
        <f t="shared" si="19"/>
        <v>0.03384781131399215</v>
      </c>
      <c r="N33" s="48">
        <f t="shared" si="20"/>
        <v>0.054512238599297519</v>
      </c>
      <c r="O33" s="48">
        <f>IF($D33=0,"",MIN($D33*(1+$S$4)^($O$5-$D$5),T33))</f>
        <v>0.087792505386554684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0.6466854016768262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-0.10738124380002124</v>
      </c>
      <c r="K46" s="35">
        <f t="shared" si="28" ref="K46:K58">IF(F6="","",-F6)</f>
        <v>-0.09664311942001913</v>
      </c>
      <c r="L46" s="35">
        <f t="shared" si="29" ref="L46:L58">IF(G6="","",-G6)</f>
        <v>-0.057066795586327101</v>
      </c>
      <c r="M46" s="35">
        <f t="shared" si="30" ref="M46:M58">IF(H6="","",-H6)</f>
        <v>-0.0336973721257703</v>
      </c>
      <c r="N46" s="35">
        <f t="shared" si="31" ref="N46:N58">IF(I6="","",-I6)</f>
        <v>-0.0040968137715446541</v>
      </c>
      <c r="O46" s="35">
        <f t="shared" si="32" ref="O46:O58">IF(J6="","",-J6)</f>
        <v>-0.00049807691282497215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-1.1483104291688589E-06</v>
      </c>
      <c r="K47" s="76">
        <f t="shared" si="28"/>
        <v>-1.0334793862519729E-06</v>
      </c>
      <c r="L47" s="76">
        <f t="shared" si="29"/>
        <v>-6.1025924278792759E-07</v>
      </c>
      <c r="M47" s="76">
        <f t="shared" si="30"/>
        <v>-3.6035198027384343E-07</v>
      </c>
      <c r="N47" s="76">
        <f t="shared" si="31"/>
        <v>-4.3810388236780719E-08</v>
      </c>
      <c r="O47" s="76">
        <f t="shared" si="32"/>
        <v>-5.326320438141832E-09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-0.010110564963706754</v>
      </c>
      <c r="K49" s="35">
        <f t="shared" si="28"/>
        <v>-0.0090995084673360788</v>
      </c>
      <c r="L49" s="35">
        <f t="shared" si="29"/>
        <v>-0.0053731687548772816</v>
      </c>
      <c r="M49" s="35">
        <f t="shared" si="30"/>
        <v>-0.0031728024180674866</v>
      </c>
      <c r="N49" s="35">
        <f t="shared" si="31"/>
        <v>-0.00038573870366551399</v>
      </c>
      <c r="O49" s="35">
        <f t="shared" si="32"/>
        <v>-4.6896821137756186E-05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-0.09892806633124801</v>
      </c>
      <c r="K50" s="82">
        <f t="shared" si="34" ref="K50:O50">MAX(IF(F10+F11="","",-F10-F11),-$T$10)</f>
        <v>-0.089035259698123217</v>
      </c>
      <c r="L50" s="82">
        <f t="shared" si="34"/>
        <v>-0.052574430499144786</v>
      </c>
      <c r="M50" s="82">
        <f t="shared" si="34"/>
        <v>-0.031044675465440014</v>
      </c>
      <c r="N50" s="82">
        <f t="shared" si="34"/>
        <v>-0.0037743077859381221</v>
      </c>
      <c r="O50" s="82">
        <f t="shared" si="34"/>
        <v>-0.00045886771400949574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-0.062911048156921862</v>
      </c>
      <c r="K51" s="35">
        <f t="shared" si="28"/>
        <v>-0.056619943341229675</v>
      </c>
      <c r="L51" s="35">
        <f t="shared" si="29"/>
        <v>-0.033433510343562713</v>
      </c>
      <c r="M51" s="35">
        <f t="shared" si="30"/>
        <v>-0.019742153522770353</v>
      </c>
      <c r="N51" s="35">
        <f t="shared" si="31"/>
        <v>-0.0024001849797118426</v>
      </c>
      <c r="O51" s="35">
        <f t="shared" si="32"/>
        <v>-0.00029180646023189944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-0.26548855129807697</v>
      </c>
      <c r="K52" s="35">
        <f t="shared" si="28"/>
        <v>-0.23893969616826927</v>
      </c>
      <c r="L52" s="35">
        <f t="shared" si="29"/>
        <v>-0.14109150119040134</v>
      </c>
      <c r="M52" s="35">
        <f t="shared" si="30"/>
        <v>-0.083313120537920102</v>
      </c>
      <c r="N52" s="35">
        <f t="shared" si="31"/>
        <v>-0.010128930478501179</v>
      </c>
      <c r="O52" s="35">
        <f t="shared" si="32"/>
        <v>-0.0012314414821566284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-0.043337292648331853</v>
      </c>
      <c r="K54" s="35">
        <f t="shared" si="28"/>
        <v>-0.039003563383498668</v>
      </c>
      <c r="L54" s="35">
        <f t="shared" si="29"/>
        <v>-0.023031214142322134</v>
      </c>
      <c r="M54" s="35">
        <f t="shared" si="30"/>
        <v>-0.0135997016388998</v>
      </c>
      <c r="N54" s="35">
        <f t="shared" si="31"/>
        <v>-0.0016534062286873204</v>
      </c>
      <c r="O54" s="35">
        <f t="shared" si="32"/>
        <v>-0.00020101559796301431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-0.055502359795939184</v>
      </c>
      <c r="K55" s="35">
        <f t="shared" si="28"/>
        <v>-0.04995212381634527</v>
      </c>
      <c r="L55" s="35">
        <f t="shared" si="29"/>
        <v>-0.029496229592313721</v>
      </c>
      <c r="M55" s="35">
        <f t="shared" si="30"/>
        <v>-0.017417228611965332</v>
      </c>
      <c r="N55" s="35">
        <f t="shared" si="31"/>
        <v>-0.0021175283868818907</v>
      </c>
      <c r="O55" s="35">
        <f t="shared" si="32"/>
        <v>-0.00025744201727766512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-0.0059951163371041102</v>
      </c>
      <c r="K56" s="35">
        <f t="shared" si="28"/>
        <v>-0.0053956047033936992</v>
      </c>
      <c r="L56" s="35">
        <f t="shared" si="29"/>
        <v>-0.0031860506213069457</v>
      </c>
      <c r="M56" s="35">
        <f t="shared" si="30"/>
        <v>-0.0018813310313755389</v>
      </c>
      <c r="N56" s="35">
        <f t="shared" si="31"/>
        <v>-0.00022872593297206345</v>
      </c>
      <c r="O56" s="35">
        <f t="shared" si="32"/>
        <v>-2.7807733748850277E-05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-0.0010832461383015952</v>
      </c>
      <c r="K57" s="35">
        <f t="shared" si="28"/>
        <v>-0.00097492152447143569</v>
      </c>
      <c r="L57" s="35">
        <f t="shared" si="29"/>
        <v>-0.00057568141098513815</v>
      </c>
      <c r="M57" s="35">
        <f t="shared" si="30"/>
        <v>-0.00033993411637261425</v>
      </c>
      <c r="N57" s="35">
        <f t="shared" si="31"/>
        <v>-4.1328052649783724E-05</v>
      </c>
      <c r="O57" s="35">
        <f t="shared" si="32"/>
        <v>-5.0245263819036205E-06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-0.030770737558174679</v>
      </c>
      <c r="K64" s="37">
        <f t="shared" si="38"/>
        <v>-0.03384781131399215</v>
      </c>
      <c r="L64" s="37">
        <f t="shared" si="38"/>
        <v>-0.054512238599297519</v>
      </c>
      <c r="M64" s="37">
        <f t="shared" si="38"/>
        <v>-0.087792505386554684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-0.025372985812462796</v>
      </c>
      <c r="K66" s="37">
        <f t="shared" si="40" ref="K66:O66">IF(M29="","",-M29)</f>
        <v>-0.027910284393709076</v>
      </c>
      <c r="L66" s="37">
        <f t="shared" si="40"/>
        <v>-0.044949792118912424</v>
      </c>
      <c r="M66" s="37">
        <f t="shared" si="40"/>
        <v>-0.07239208970542968</v>
      </c>
      <c r="N66" s="37">
        <f t="shared" si="40"/>
        <v>-0.48701777982485323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-0.12091208107152537</v>
      </c>
      <c r="K68" s="85">
        <f t="shared" si="42"/>
        <v>-0.1330032891786779</v>
      </c>
      <c r="L68" s="85">
        <f t="shared" si="42"/>
        <v>-0.2000945454129231</v>
      </c>
      <c r="M68" s="85">
        <f t="shared" si="42"/>
        <v>-0.2000945454129231</v>
      </c>
      <c r="N68" s="85">
        <f t="shared" si="42"/>
        <v>-0.2000945454129231</v>
      </c>
      <c r="O68" s="85">
        <f t="shared" si="42"/>
        <v>-0.2000945454129231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-0.1264712426978028</v>
      </c>
      <c r="K69" s="37">
        <f t="shared" si="43"/>
        <v>-0.1264712426978028</v>
      </c>
      <c r="L69" s="37">
        <f t="shared" si="43"/>
        <v>-0.1264712426978028</v>
      </c>
      <c r="M69" s="37">
        <f t="shared" si="43"/>
        <v>-0.1264712426978028</v>
      </c>
      <c r="N69" s="37">
        <f t="shared" si="43"/>
        <v>-0.1264712426978028</v>
      </c>
      <c r="O69" s="37">
        <f t="shared" si="43"/>
        <v>-0.1264712426978028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-0.01235735717786381</v>
      </c>
      <c r="K72" s="37">
        <f t="shared" si="43"/>
        <v>-0.013593092895650192</v>
      </c>
      <c r="L72" s="37">
        <f t="shared" si="43"/>
        <v>-0.021891812039373602</v>
      </c>
      <c r="M72" s="37">
        <f t="shared" si="43"/>
        <v>-0.035256982207531588</v>
      </c>
      <c r="N72" s="37">
        <f t="shared" si="43"/>
        <v>-0.23719134601454273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-0.076891281080682286</v>
      </c>
      <c r="K73" s="37">
        <f t="shared" si="47"/>
        <v>-0.084580409188750511</v>
      </c>
      <c r="L73" s="37">
        <f t="shared" si="47"/>
        <v>-0.13621759480257464</v>
      </c>
      <c r="M73" s="37">
        <f t="shared" si="47"/>
        <v>-0.21937979860549459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-0.32448600714209408</v>
      </c>
      <c r="K74" s="37">
        <f t="shared" si="47"/>
        <v>-0.35693460785630349</v>
      </c>
      <c r="L74" s="37">
        <f t="shared" si="47"/>
        <v>-0.57484675529865559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-0.052967802125738934</v>
      </c>
      <c r="K75" s="37">
        <f t="shared" si="48"/>
        <v>-0.058264582338312838</v>
      </c>
      <c r="L75" s="37">
        <f t="shared" si="48"/>
        <v>-0.093835692501676254</v>
      </c>
      <c r="M75" s="37">
        <f t="shared" si="48"/>
        <v>-0.15112332113087468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-0.067836217528370116</v>
      </c>
      <c r="K76" s="37">
        <f t="shared" si="48"/>
        <v>-0.074619839281207134</v>
      </c>
      <c r="L76" s="37">
        <f t="shared" si="48"/>
        <v>-0.12017599736077696</v>
      </c>
      <c r="M76" s="37">
        <f t="shared" si="48"/>
        <v>-0.19354464550950495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-0.007327364412016135</v>
      </c>
      <c r="K77" s="37">
        <f t="shared" si="48"/>
        <v>-0.0080601008532177488</v>
      </c>
      <c r="L77" s="37">
        <f t="shared" si="48"/>
        <v>-0.012980873025115722</v>
      </c>
      <c r="M77" s="37">
        <f t="shared" si="48"/>
        <v>-0.020905825815679131</v>
      </c>
      <c r="N77" s="37">
        <f t="shared" si="48"/>
        <v>-0.14064394211559139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-0.0013239675023686164</v>
      </c>
      <c r="K78" s="37">
        <f>IF(M17="","",-M17)</f>
        <v>-0.0014563642526054781</v>
      </c>
      <c r="L78" s="37">
        <f t="shared" si="48"/>
        <v>-0.0023454891924636497</v>
      </c>
      <c r="M78" s="37">
        <f t="shared" si="48"/>
        <v>-0.0037774337993546339</v>
      </c>
      <c r="N78" s="37">
        <f t="shared" si="48"/>
        <v>-0.025412685693739147</v>
      </c>
      <c r="O78" s="37">
        <f t="shared" si="48"/>
        <v>-0.1709638417168578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0.066025268901802464</v>
      </c>
      <c r="E6" s="47">
        <f>IF($D6=0,"",MAX($D6*(1-$S$4)^($E$5-$D$5),S6))</f>
        <v>0.059422742011622218</v>
      </c>
      <c r="F6" s="47">
        <f>IF($D6=0,"",MAX($D6*(1-$S$4)^($F$5-$D$5),S6))</f>
        <v>0.053480467810460001</v>
      </c>
      <c r="G6" s="47">
        <f>IF($D6=0,"",MAX($D6*(1-$S$4)^($G$5-$D$5),S6))</f>
        <v>0.031579681437398525</v>
      </c>
      <c r="H6" s="47">
        <f>IF($D6=0,"",MAX($D6*(1-$S$4)^($H$5-$D$5),S6))</f>
        <v>0.018647486091969461</v>
      </c>
      <c r="I6" s="47">
        <f>IF($D6=0,"",MAX($D6*(1-$S$4)^($I$5-$D$5),S6))</f>
        <v>0.0022670989755858169</v>
      </c>
      <c r="J6" s="47">
        <f>IF($D6=0,"",MAX($D6*(1-$S$4)^($J$5-$D$5),S6))</f>
        <v>0.00027562630907743049</v>
      </c>
      <c r="K6" s="29"/>
      <c r="L6" s="48">
        <f>IF($D6=0,"",MIN($D6*(1+$S$4)^($L$5-$D$5),T6))</f>
        <v>0.069986785035910618</v>
      </c>
      <c r="M6" s="48">
        <f>IF($D6=0,"",MIN($D6*(1+$S$4)^($M$5-$D$5),T6))</f>
        <v>0.069986785035910618</v>
      </c>
      <c r="N6" s="48">
        <f>IF($D6=0,"",MIN($D6*(1+$S$4)^($N$5-$D$5),T6))</f>
        <v>0.069986785035910618</v>
      </c>
      <c r="O6" s="48">
        <f>IF($D6=0,"",MIN($D6*(1+$S$4)^($O$5-$D$5),T6))</f>
        <v>0.069986785035910618</v>
      </c>
      <c r="P6" s="48">
        <f>IF($D6=0,"",MIN($D6*(1+$S$4)^($P$5-$D$5),T6))</f>
        <v>0.069986785035910618</v>
      </c>
      <c r="Q6" s="48">
        <f>IF($D6=0,"",MIN($D6*(1+$S$4)^($Q$5-$D$5),T6))</f>
        <v>0.069986785035910618</v>
      </c>
      <c r="S6" s="77">
        <v>0</v>
      </c>
      <c r="T6" s="77">
        <f>D6*Z14</f>
        <v>0.069986785035910618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0.025825335548884287</v>
      </c>
      <c r="E9" s="47">
        <f t="shared" si="4"/>
        <v>0.023242801993995858</v>
      </c>
      <c r="F9" s="47">
        <f t="shared" si="5"/>
        <v>0.020918521794596273</v>
      </c>
      <c r="G9" s="47">
        <f t="shared" si="0"/>
        <v>0.012352177934491155</v>
      </c>
      <c r="H9" s="47">
        <f t="shared" si="1"/>
        <v>0.0072938375485376832</v>
      </c>
      <c r="I9" s="47">
        <f t="shared" si="2"/>
        <v>0.00088676036827829089</v>
      </c>
      <c r="J9" s="47">
        <f t="shared" si="3"/>
        <v>0.00010780935899877585</v>
      </c>
      <c r="K9" s="29"/>
      <c r="L9" s="48">
        <f t="shared" si="6"/>
        <v>0.028407869103772718</v>
      </c>
      <c r="M9" s="48">
        <f t="shared" si="7"/>
        <v>0.03124865601414999</v>
      </c>
      <c r="N9" s="48">
        <f t="shared" si="8"/>
        <v>0.05032627299734873</v>
      </c>
      <c r="O9" s="48">
        <f t="shared" si="9"/>
        <v>0.081050965924960125</v>
      </c>
      <c r="P9" s="48">
        <f t="shared" si="10"/>
        <v>0.54527036915296101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0.034702023305709824</v>
      </c>
      <c r="E10" s="47">
        <f t="shared" si="4"/>
        <v>0.031231820975138842</v>
      </c>
      <c r="F10" s="47">
        <f t="shared" si="5"/>
        <v>0.028108638877624961</v>
      </c>
      <c r="G10" s="47">
        <f t="shared" si="0"/>
        <v>0.016597870170848763</v>
      </c>
      <c r="H10" s="47">
        <f t="shared" si="1"/>
        <v>0.0098008763571844886</v>
      </c>
      <c r="I10" s="47">
        <f t="shared" si="2"/>
        <v>0.0011915577595622961</v>
      </c>
      <c r="J10" s="47">
        <f t="shared" si="3"/>
        <v>0.00014486560615901796</v>
      </c>
      <c r="K10" s="29"/>
      <c r="L10" s="48">
        <f t="shared" si="6"/>
        <v>0.03817222563628081</v>
      </c>
      <c r="M10" s="48">
        <f t="shared" si="7"/>
        <v>0.041989448199908894</v>
      </c>
      <c r="N10" s="48">
        <f t="shared" si="8"/>
        <v>0.06762442622043531</v>
      </c>
      <c r="O10" s="48">
        <f t="shared" si="9"/>
        <v>0.1089098146722733</v>
      </c>
      <c r="P10" s="48">
        <f t="shared" si="10"/>
        <v>0.17351011652854911</v>
      </c>
      <c r="Q10" s="48">
        <f t="shared" si="12"/>
        <v>0.17351011652854911</v>
      </c>
      <c r="S10" s="77">
        <v>0</v>
      </c>
      <c r="T10" s="77">
        <f>D10*$Z$13</f>
        <v>0.17351011652854911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0.046919961180423055</v>
      </c>
      <c r="E11" s="47">
        <f t="shared" si="4"/>
        <v>0.042227965062380753</v>
      </c>
      <c r="F11" s="47">
        <f t="shared" si="5"/>
        <v>0.038005168556142679</v>
      </c>
      <c r="G11" s="47">
        <f t="shared" si="0"/>
        <v>0.022441671980716692</v>
      </c>
      <c r="H11" s="47">
        <f t="shared" si="1"/>
        <v>0.013251582887893402</v>
      </c>
      <c r="I11" s="47">
        <f t="shared" si="2"/>
        <v>0.0016110831155397153</v>
      </c>
      <c r="J11" s="47">
        <f t="shared" si="3"/>
        <v>0.00019587009545467032</v>
      </c>
      <c r="K11" s="29"/>
      <c r="L11" s="48">
        <f t="shared" si="6"/>
        <v>0.051611957298465364</v>
      </c>
      <c r="M11" s="48">
        <f t="shared" si="7"/>
        <v>0.056773153028311908</v>
      </c>
      <c r="N11" s="48">
        <f t="shared" si="8"/>
        <v>0.091433730683626646</v>
      </c>
      <c r="O11" s="48">
        <f t="shared" si="9"/>
        <v>0.14725493760328762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0.62688253030010688</v>
      </c>
      <c r="E12" s="47">
        <f t="shared" si="4"/>
        <v>0.56419427727009619</v>
      </c>
      <c r="F12" s="47">
        <f t="shared" si="5"/>
        <v>0.5077748495430866</v>
      </c>
      <c r="G12" s="47">
        <f t="shared" si="0"/>
        <v>0.29983597090669722</v>
      </c>
      <c r="H12" s="47">
        <f t="shared" si="1"/>
        <v>0.1770501424606957</v>
      </c>
      <c r="I12" s="47">
        <f t="shared" si="2"/>
        <v>0.021525164015155092</v>
      </c>
      <c r="J12" s="47">
        <f t="shared" si="3"/>
        <v>0.0026169574304758638</v>
      </c>
      <c r="K12" s="29"/>
      <c r="L12" s="48">
        <f t="shared" si="6"/>
        <v>0.68957078333011768</v>
      </c>
      <c r="M12" s="48">
        <f t="shared" si="7"/>
        <v>0.75852786166312947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0.07876332549170309</v>
      </c>
      <c r="E14" s="47">
        <f t="shared" si="4"/>
        <v>0.070886992942532784</v>
      </c>
      <c r="F14" s="47">
        <f t="shared" si="5"/>
        <v>0.063798293648279505</v>
      </c>
      <c r="G14" s="47">
        <f t="shared" si="0"/>
        <v>0.037672254416372571</v>
      </c>
      <c r="H14" s="47">
        <f t="shared" si="1"/>
        <v>0.022245089510323845</v>
      </c>
      <c r="I14" s="47">
        <f t="shared" si="2"/>
        <v>0.0027044835637329389</v>
      </c>
      <c r="J14" s="47">
        <f t="shared" si="3"/>
        <v>0.00032880206407383158</v>
      </c>
      <c r="K14" s="29"/>
      <c r="L14" s="48">
        <f t="shared" si="6"/>
        <v>0.08663965804087341</v>
      </c>
      <c r="M14" s="48">
        <f t="shared" si="7"/>
        <v>0.095303623844960758</v>
      </c>
      <c r="N14" s="48">
        <f t="shared" si="8"/>
        <v>0.15348743923854782</v>
      </c>
      <c r="O14" s="48">
        <f t="shared" si="9"/>
        <v>0.24719305576807374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0.099215950817239024</v>
      </c>
      <c r="E15" s="47">
        <f t="shared" si="4"/>
        <v>0.089294355735515127</v>
      </c>
      <c r="F15" s="47">
        <f t="shared" si="5"/>
        <v>0.080364920161963616</v>
      </c>
      <c r="G15" s="47">
        <f t="shared" si="0"/>
        <v>0.0474546817064379</v>
      </c>
      <c r="H15" s="47">
        <f t="shared" si="1"/>
        <v>0.02802151500083452</v>
      </c>
      <c r="I15" s="47">
        <f t="shared" si="2"/>
        <v>0.0034067620503609158</v>
      </c>
      <c r="J15" s="47">
        <f t="shared" si="3"/>
        <v>0.00041418273306898889</v>
      </c>
      <c r="K15" s="29"/>
      <c r="L15" s="48">
        <f t="shared" si="6"/>
        <v>0.10913754589896293</v>
      </c>
      <c r="M15" s="48">
        <f t="shared" si="7"/>
        <v>0.12005130048885923</v>
      </c>
      <c r="N15" s="48">
        <f t="shared" si="8"/>
        <v>0.19334381995031277</v>
      </c>
      <c r="O15" s="48">
        <f t="shared" si="9"/>
        <v>0.31138215546817832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0.014030907830510059</v>
      </c>
      <c r="E16" s="47">
        <f t="shared" si="4"/>
        <v>0.012627817047459054</v>
      </c>
      <c r="F16" s="47">
        <f t="shared" si="5"/>
        <v>0.011365035342713149</v>
      </c>
      <c r="G16" s="47">
        <f t="shared" si="0"/>
        <v>0.0067109397195186877</v>
      </c>
      <c r="H16" s="47">
        <f t="shared" si="1"/>
        <v>0.0039627427949785908</v>
      </c>
      <c r="I16" s="47">
        <f t="shared" si="2"/>
        <v>0.00048177701201637945</v>
      </c>
      <c r="J16" s="47">
        <f t="shared" si="3"/>
        <v>5.8572837379591944E-05</v>
      </c>
      <c r="K16" s="29"/>
      <c r="L16" s="48">
        <f t="shared" si="6"/>
        <v>0.015433998613561066</v>
      </c>
      <c r="M16" s="48">
        <f t="shared" si="7"/>
        <v>0.016977398474917173</v>
      </c>
      <c r="N16" s="48">
        <f t="shared" si="8"/>
        <v>0.027342270017838871</v>
      </c>
      <c r="O16" s="48">
        <f t="shared" si="9"/>
        <v>0.044034999286429698</v>
      </c>
      <c r="P16" s="48">
        <f t="shared" si="10"/>
        <v>0.29624545546800907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0.0024430245624756973</v>
      </c>
      <c r="E17" s="47">
        <f t="shared" si="4"/>
        <v>0.0021987221062281276</v>
      </c>
      <c r="F17" s="47">
        <f t="shared" si="5"/>
        <v>0.0019788498956053151</v>
      </c>
      <c r="G17" s="47">
        <f t="shared" si="0"/>
        <v>0.0011684910748559825</v>
      </c>
      <c r="H17" s="47">
        <f t="shared" si="1"/>
        <v>0.00068998229479170928</v>
      </c>
      <c r="I17" s="47">
        <f t="shared" si="2"/>
        <v>8.3885739127500023E-05</v>
      </c>
      <c r="J17" s="47">
        <f t="shared" si="3"/>
        <v>1.0198547530978681E-05</v>
      </c>
      <c r="K17" s="29"/>
      <c r="L17" s="48">
        <f t="shared" si="6"/>
        <v>0.0026873270187232675</v>
      </c>
      <c r="M17" s="48">
        <f t="shared" si="7"/>
        <v>0.0029560597205955941</v>
      </c>
      <c r="N17" s="48">
        <f t="shared" si="8"/>
        <v>0.0047607637406164123</v>
      </c>
      <c r="O17" s="48">
        <f t="shared" si="9"/>
        <v>0.0076672576119001419</v>
      </c>
      <c r="P17" s="48">
        <f t="shared" si="10"/>
        <v>0.050000000000000003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0.89559237712161532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0.010597208406780991</v>
      </c>
      <c r="E21" s="47">
        <f>IF($D21=0,"",MAX($D21*(1-$S$4)^($E$5-$D$5),S21))</f>
        <v>0.0095374875661028927</v>
      </c>
      <c r="F21" s="47">
        <f>IF($D21=0,"",MAX($D21*(1-$S$4)^($F$5-$D$5),S21))</f>
        <v>0.0085837388094926036</v>
      </c>
      <c r="G21" s="47">
        <f>IF($D21=0,"",MAX($D21*(1-$S$4)^($G$5-$D$5),S21))</f>
        <v>0.0050686119296172883</v>
      </c>
      <c r="H21" s="47">
        <f>IF($D21=0,"",MAX($D21*(1-$S$4)^($H$5-$D$5),S21))</f>
        <v>0.0029929646583197128</v>
      </c>
      <c r="I21" s="47">
        <f>IF($D21=0,"",MAX($D21*(1-$S$4)^($I$5-$D$5),S21))</f>
        <v>0.0003638746304663171</v>
      </c>
      <c r="J21" s="47">
        <f>IF($D21=0,"",MAX($D21*(1-$S$4)^($J$5-$D$5),S21))</f>
        <v>4.4238660262474502E-05</v>
      </c>
      <c r="K21" s="29"/>
      <c r="L21" s="48">
        <f>IF($D21=0,"",MIN($D21*(1+$S$4)^($L$5-$D$5),T21))</f>
        <v>0.011233040911187851</v>
      </c>
      <c r="M21" s="48">
        <f>IF($D21=0,"",MIN($D21*(1+$S$4)^($M$5-$D$5),T21))</f>
        <v>0.011233040911187851</v>
      </c>
      <c r="N21" s="48">
        <f>IF($D21=0,"",MIN($D21*(1+$S$4)^($N$5-$D$5),T21))</f>
        <v>0.011233040911187851</v>
      </c>
      <c r="O21" s="48">
        <f>IF($D21=0,"",MIN($D21*(1+$S$4)^($O$5-$D$5),T21))</f>
        <v>0.011233040911187851</v>
      </c>
      <c r="P21" s="48">
        <f>IF($D21=0,"",MIN($D21*(1+$S$4)^($P$5-$D$5),T21))</f>
        <v>0.011233040911187851</v>
      </c>
      <c r="Q21" s="48">
        <f>IF($D21=0,"",MIN($D21*(1+$S$4)^($Q$5-$D$5),T21))</f>
        <v>0.011233040911187851</v>
      </c>
      <c r="S21" s="77">
        <v>0</v>
      </c>
      <c r="T21" s="102">
        <f>D21*Z14</f>
        <v>0.011233040911187851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5.3729405047844366E-06</v>
      </c>
      <c r="E22" s="47">
        <f t="shared" si="13" ref="E22:E33">IF($D22=0,"",MAX($D22*(1-$S$4)^($E$5-$D$5),S22))</f>
        <v>4.8356464543059933E-06</v>
      </c>
      <c r="F22" s="47">
        <f t="shared" si="14" ref="F22:F33">IF($D22=0,"",MAX($D22*(1-$S$4)^($F$5-$D$5),S22))</f>
        <v>4.3520818088753936E-06</v>
      </c>
      <c r="G22" s="47">
        <f t="shared" si="15" ref="G22:G33">IF($D22=0,"",MAX($D22*(1-$S$4)^($G$5-$D$5),S22))</f>
        <v>2.5698607873228317E-06</v>
      </c>
      <c r="H22" s="47">
        <f t="shared" si="16" ref="H22:H33">IF($D22=0,"",MAX($D22*(1-$S$4)^($H$5-$D$5),S22))</f>
        <v>1.5174770963062592E-06</v>
      </c>
      <c r="I22" s="47">
        <f t="shared" si="17" ref="I22:I33">IF($D22=0,"",MAX($D22*(1-$S$4)^($I$5-$D$5),S22))</f>
        <v>1.8448978878672619E-07</v>
      </c>
      <c r="J22" s="47">
        <f t="shared" si="18" ref="J22:J33">IF($D22=0,"",MAX($D22*(1-$S$4)^($J$5-$D$5),S22))</f>
        <v>2.2429651326810905E-08</v>
      </c>
      <c r="K22" s="29"/>
      <c r="L22" s="48">
        <f t="shared" si="19" ref="L22:L33">IF($D22=0,"",MIN($D22*(1+$S$4)^($L$5-$D$5),T22))</f>
        <v>5.9102345552628808E-06</v>
      </c>
      <c r="M22" s="48">
        <f t="shared" si="20" ref="M22:M33">IF($D22=0,"",MIN($D22*(1+$S$4)^($M$5-$D$5),T22))</f>
        <v>6.5012580107891694E-06</v>
      </c>
      <c r="N22" s="48">
        <f t="shared" si="21" ref="N22:N33">IF($D22=0,"",MIN($D22*(1+$S$4)^($N$5-$D$5),T22))</f>
        <v>1.0470341038956069E-05</v>
      </c>
      <c r="O22" s="48">
        <f t="shared" si="22" ref="O22:O33">IF($D22=0,"",MIN($D22*(1+$S$4)^($O$5-$D$5),T22))</f>
        <v>1.6862588946649145E-05</v>
      </c>
      <c r="P22" s="48">
        <f t="shared" si="23" ref="P22:P33">IF($D22=0,"",MIN($D22*(1+$S$4)^($P$5-$D$5),T22))</f>
        <v>0.00011344306628408073</v>
      </c>
      <c r="Q22" s="48">
        <f t="shared" si="24" ref="Q22:Q33">IF($D22=0,"",MIN($D22*(1+$S$4)^($Q$5-$D$5),T22))</f>
        <v>0.00076318822267749508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6.0861266306470556E-06</v>
      </c>
      <c r="E23" s="47">
        <f t="shared" si="13"/>
        <v>5.4775139675823504E-06</v>
      </c>
      <c r="F23" s="47">
        <f t="shared" si="14"/>
        <v>4.929762570824115E-06</v>
      </c>
      <c r="G23" s="47">
        <f t="shared" si="15"/>
        <v>2.9109755004459322E-06</v>
      </c>
      <c r="H23" s="47">
        <f t="shared" si="16"/>
        <v>1.7189019232583189E-06</v>
      </c>
      <c r="I23" s="47">
        <f t="shared" si="17"/>
        <v>2.0897834539904195E-07</v>
      </c>
      <c r="J23" s="47">
        <f t="shared" si="18"/>
        <v>2.5406888115488023E-08</v>
      </c>
      <c r="K23" s="29"/>
      <c r="L23" s="48">
        <f t="shared" si="19"/>
        <v>6.6947392937117615E-06</v>
      </c>
      <c r="M23" s="48">
        <f t="shared" si="20"/>
        <v>7.364213223082938E-06</v>
      </c>
      <c r="N23" s="48">
        <f t="shared" si="21"/>
        <v>1.1860139037907308E-05</v>
      </c>
      <c r="O23" s="48">
        <f t="shared" si="22"/>
        <v>1.9100872521940105E-05</v>
      </c>
      <c r="P23" s="48">
        <f t="shared" si="23"/>
        <v>0.00012850111892342701</v>
      </c>
      <c r="Q23" s="48">
        <f t="shared" si="24"/>
        <v>0.0008644912710456396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0.023354997451769412</v>
      </c>
      <c r="E24" s="47">
        <f t="shared" si="13"/>
        <v>0.02101949770659247</v>
      </c>
      <c r="F24" s="47">
        <f t="shared" si="14"/>
        <v>0.018917547935933227</v>
      </c>
      <c r="G24" s="47">
        <f t="shared" si="15"/>
        <v>0.011170622880689211</v>
      </c>
      <c r="H24" s="47">
        <f t="shared" si="16"/>
        <v>0.0065961411048181739</v>
      </c>
      <c r="I24" s="47">
        <f t="shared" si="17"/>
        <v>0.00080193676873113544</v>
      </c>
      <c r="J24" s="47">
        <f t="shared" si="18"/>
        <v>9.7496789535502559E-05</v>
      </c>
      <c r="K24" s="29"/>
      <c r="L24" s="48">
        <f t="shared" si="19"/>
        <v>0.025690497196946355</v>
      </c>
      <c r="M24" s="48">
        <f t="shared" si="20"/>
        <v>0.028259546916640992</v>
      </c>
      <c r="N24" s="48">
        <f t="shared" si="21"/>
        <v>0.045512282904719509</v>
      </c>
      <c r="O24" s="48">
        <f t="shared" si="22"/>
        <v>0.073297986740879839</v>
      </c>
      <c r="P24" s="48">
        <f t="shared" si="23"/>
        <v>0.49311220208493839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0.034358348172455144</v>
      </c>
      <c r="E25" s="47">
        <f t="shared" si="13"/>
        <v>0.030922513355209631</v>
      </c>
      <c r="F25" s="47">
        <f t="shared" si="14"/>
        <v>0.027830262019688669</v>
      </c>
      <c r="G25" s="47">
        <f t="shared" si="15"/>
        <v>0.016433491420005962</v>
      </c>
      <c r="H25" s="47">
        <f t="shared" si="16"/>
        <v>0.0097038123485993239</v>
      </c>
      <c r="I25" s="47">
        <f t="shared" si="17"/>
        <v>0.0011797570421173613</v>
      </c>
      <c r="J25" s="47">
        <f t="shared" si="18"/>
        <v>0.00014343091441029423</v>
      </c>
      <c r="K25" s="29"/>
      <c r="L25" s="48">
        <f t="shared" si="19"/>
        <v>0.037794182989700664</v>
      </c>
      <c r="M25" s="48">
        <f t="shared" si="20"/>
        <v>0.041573601288670728</v>
      </c>
      <c r="N25" s="48">
        <f t="shared" si="21"/>
        <v>0.066954700611417131</v>
      </c>
      <c r="O25" s="48">
        <f t="shared" si="22"/>
        <v>0.10783121488169344</v>
      </c>
      <c r="P25" s="48">
        <f t="shared" si="23"/>
        <v>0.17179174086227572</v>
      </c>
      <c r="Q25" s="48">
        <f t="shared" si="24"/>
        <v>0.17179174086227572</v>
      </c>
      <c r="S25" s="77">
        <v>0</v>
      </c>
      <c r="T25" s="77">
        <f>D25*$Z$13</f>
        <v>0.17179174086227572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0.14455999148707505</v>
      </c>
      <c r="E26" s="47">
        <f t="shared" si="13"/>
        <v>0.13010399233836756</v>
      </c>
      <c r="F26" s="47">
        <f t="shared" si="14"/>
        <v>0.1170935931045308</v>
      </c>
      <c r="G26" s="47">
        <f t="shared" si="15"/>
        <v>0.069142595792294398</v>
      </c>
      <c r="H26" s="47">
        <f t="shared" si="16"/>
        <v>0.040828011389391926</v>
      </c>
      <c r="I26" s="47">
        <f t="shared" si="17"/>
        <v>0.0049637330383079329</v>
      </c>
      <c r="J26" s="47">
        <f t="shared" si="18"/>
        <v>0.00060347405707816099</v>
      </c>
      <c r="K26" s="29"/>
      <c r="L26" s="48">
        <f t="shared" si="19"/>
        <v>0.15901599063578256</v>
      </c>
      <c r="M26" s="48">
        <f t="shared" si="20"/>
        <v>0.17491758969936083</v>
      </c>
      <c r="N26" s="48">
        <f t="shared" si="21"/>
        <v>0.28170652738671775</v>
      </c>
      <c r="O26" s="48">
        <f t="shared" si="22"/>
        <v>0.45369117942158294</v>
      </c>
      <c r="P26" s="48">
        <f t="shared" si="23"/>
        <v>0.90000000000000002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0.62309656355187348</v>
      </c>
      <c r="E27" s="47">
        <f t="shared" si="13"/>
        <v>0.56078690719668611</v>
      </c>
      <c r="F27" s="47">
        <f t="shared" si="14"/>
        <v>0.50470821647701758</v>
      </c>
      <c r="G27" s="47">
        <f t="shared" si="15"/>
        <v>0.29802515474751412</v>
      </c>
      <c r="H27" s="47">
        <f t="shared" si="16"/>
        <v>0.17598087362685966</v>
      </c>
      <c r="I27" s="47">
        <f t="shared" si="17"/>
        <v>0.021395165887479348</v>
      </c>
      <c r="J27" s="47">
        <f t="shared" si="18"/>
        <v>0.002601152693010009</v>
      </c>
      <c r="K27" s="29"/>
      <c r="L27" s="48">
        <f t="shared" si="19"/>
        <v>0.68540621990706085</v>
      </c>
      <c r="M27" s="48">
        <f t="shared" si="20"/>
        <v>0.75394684189776706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0.022505453952938924</v>
      </c>
      <c r="E29" s="47">
        <f t="shared" si="13"/>
        <v>0.020254908557645033</v>
      </c>
      <c r="F29" s="47">
        <f t="shared" si="14"/>
        <v>0.018229417701880531</v>
      </c>
      <c r="G29" s="47">
        <f t="shared" si="15"/>
        <v>0.010764288858783435</v>
      </c>
      <c r="H29" s="47">
        <f t="shared" si="16"/>
        <v>0.0063562049282230321</v>
      </c>
      <c r="I29" s="47">
        <f t="shared" si="17"/>
        <v>0.00077276613106544607</v>
      </c>
      <c r="J29" s="47">
        <f t="shared" si="18"/>
        <v>9.3950320995834385E-05</v>
      </c>
      <c r="K29" s="29"/>
      <c r="L29" s="48">
        <f t="shared" si="19"/>
        <v>0.024755999348232818</v>
      </c>
      <c r="M29" s="48">
        <f t="shared" si="20"/>
        <v>0.027231599283056102</v>
      </c>
      <c r="N29" s="48">
        <f t="shared" si="21"/>
        <v>0.043856762961354705</v>
      </c>
      <c r="O29" s="48">
        <f t="shared" si="22"/>
        <v>0.070631755316891393</v>
      </c>
      <c r="P29" s="48">
        <f t="shared" si="23"/>
        <v>0.47517513031516573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0.02865550978321002</v>
      </c>
      <c r="E30" s="47">
        <f t="shared" si="13"/>
        <v>0.025789958804889018</v>
      </c>
      <c r="F30" s="47">
        <f t="shared" si="14"/>
        <v>0.023210962924400117</v>
      </c>
      <c r="G30" s="47">
        <f t="shared" si="15"/>
        <v>0.013705841497229027</v>
      </c>
      <c r="H30" s="47">
        <f t="shared" si="16"/>
        <v>0.0080931623456987692</v>
      </c>
      <c r="I30" s="47">
        <f t="shared" si="17"/>
        <v>0.00098393960304842118</v>
      </c>
      <c r="J30" s="47">
        <f t="shared" si="18"/>
        <v>0.00011962408525779984</v>
      </c>
      <c r="K30" s="29"/>
      <c r="L30" s="48">
        <f t="shared" si="19"/>
        <v>0.031521060761531022</v>
      </c>
      <c r="M30" s="48">
        <f t="shared" si="20"/>
        <v>0.034673166837684129</v>
      </c>
      <c r="N30" s="48">
        <f t="shared" si="21"/>
        <v>0.055841481923758693</v>
      </c>
      <c r="O30" s="48">
        <f t="shared" si="22"/>
        <v>0.089933265053032646</v>
      </c>
      <c r="P30" s="48">
        <f t="shared" si="23"/>
        <v>0.60502603608696381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0.006354577124172687</v>
      </c>
      <c r="E31" s="47">
        <f t="shared" si="13"/>
        <v>0.0057191194117554188</v>
      </c>
      <c r="F31" s="47">
        <f t="shared" si="14"/>
        <v>0.0051472074705798771</v>
      </c>
      <c r="G31" s="47">
        <f t="shared" si="15"/>
        <v>0.0030393745393027119</v>
      </c>
      <c r="H31" s="47">
        <f t="shared" si="16"/>
        <v>0.0017947202717128587</v>
      </c>
      <c r="I31" s="47">
        <f t="shared" si="17"/>
        <v>0.00021819608656072697</v>
      </c>
      <c r="J31" s="47">
        <f t="shared" si="18"/>
        <v>2.6527550248807475E-05</v>
      </c>
      <c r="K31" s="29"/>
      <c r="L31" s="48">
        <f t="shared" si="19"/>
        <v>0.0069900348365899562</v>
      </c>
      <c r="M31" s="48">
        <f t="shared" si="20"/>
        <v>0.0076890383202489528</v>
      </c>
      <c r="N31" s="48">
        <f t="shared" si="21"/>
        <v>0.012383273105144147</v>
      </c>
      <c r="O31" s="48">
        <f t="shared" si="22"/>
        <v>0.019943385168565708</v>
      </c>
      <c r="P31" s="48">
        <f t="shared" si="23"/>
        <v>0.13416912271090692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6.1538287959777272E-05</v>
      </c>
      <c r="E32" s="47">
        <f t="shared" si="13"/>
        <v>5.5384459163799549E-05</v>
      </c>
      <c r="F32" s="47">
        <f t="shared" si="14"/>
        <v>4.9846013247419597E-05</v>
      </c>
      <c r="G32" s="47">
        <f t="shared" si="15"/>
        <v>2.9433572362468799E-05</v>
      </c>
      <c r="H32" s="47">
        <f t="shared" si="16"/>
        <v>1.7380230144314206E-05</v>
      </c>
      <c r="I32" s="47">
        <f t="shared" si="17"/>
        <v>2.113030236959889E-06</v>
      </c>
      <c r="J32" s="47">
        <f t="shared" si="18"/>
        <v>2.5689514725830138E-07</v>
      </c>
      <c r="K32" s="29"/>
      <c r="L32" s="48">
        <f t="shared" si="19"/>
        <v>6.7692116755755009E-05</v>
      </c>
      <c r="M32" s="48">
        <f t="shared" si="20"/>
        <v>7.4461328431330517E-05</v>
      </c>
      <c r="N32" s="48">
        <f t="shared" si="21"/>
        <v>0.00011992071405194216</v>
      </c>
      <c r="O32" s="48">
        <f t="shared" si="22"/>
        <v>0.00019313350918779342</v>
      </c>
      <c r="P32" s="48">
        <f t="shared" si="23"/>
        <v>0.0012993056732739576</v>
      </c>
      <c r="Q32" s="48">
        <f t="shared" si="24"/>
        <v>0.0087410788511090298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0.023921644551393333</v>
      </c>
      <c r="E33" s="47">
        <f t="shared" si="13"/>
        <v>0.021529480096254001</v>
      </c>
      <c r="F33" s="47">
        <f t="shared" si="14"/>
        <v>0.019376532086628602</v>
      </c>
      <c r="G33" s="47">
        <f t="shared" si="15"/>
        <v>0.011441648431833323</v>
      </c>
      <c r="H33" s="47">
        <f t="shared" si="16"/>
        <v>0.0067561789825132607</v>
      </c>
      <c r="I33" s="47">
        <f t="shared" si="17"/>
        <v>0.00082139363850907885</v>
      </c>
      <c r="J33" s="47">
        <f t="shared" si="18"/>
        <v>9.9862290671909272E-05</v>
      </c>
      <c r="K33" s="29"/>
      <c r="L33" s="48">
        <f t="shared" si="19"/>
        <v>0.026313809006532667</v>
      </c>
      <c r="M33" s="48">
        <f t="shared" si="20"/>
        <v>0.028945189907185937</v>
      </c>
      <c r="N33" s="48">
        <f t="shared" si="21"/>
        <v>0.046616517797422048</v>
      </c>
      <c r="O33" s="48">
        <f t="shared" si="22"/>
        <v>0.075076368077926198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0.88882178205355422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-0.059422742011622218</v>
      </c>
      <c r="K46" s="35">
        <f t="shared" si="29" ref="K46:K58">IF(F6="","",-F6)</f>
        <v>-0.053480467810460001</v>
      </c>
      <c r="L46" s="35">
        <f t="shared" si="30" ref="L46:L58">IF(G6="","",-G6)</f>
        <v>-0.031579681437398525</v>
      </c>
      <c r="M46" s="35">
        <f t="shared" si="31" ref="M46:M58">IF(H6="","",-H6)</f>
        <v>-0.018647486091969461</v>
      </c>
      <c r="N46" s="35">
        <f t="shared" si="32" ref="N46:N58">IF(I6="","",-I6)</f>
        <v>-0.0022670989755858169</v>
      </c>
      <c r="O46" s="35">
        <f t="shared" si="33" ref="O46:O58">IF(J6="","",-J6)</f>
        <v>-0.00027562630907743049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-0.023242801993995858</v>
      </c>
      <c r="K49" s="35">
        <f t="shared" si="29"/>
        <v>-0.020918521794596273</v>
      </c>
      <c r="L49" s="35">
        <f t="shared" si="30"/>
        <v>-0.012352177934491155</v>
      </c>
      <c r="M49" s="35">
        <f t="shared" si="31"/>
        <v>-0.0072938375485376832</v>
      </c>
      <c r="N49" s="35">
        <f t="shared" si="32"/>
        <v>-0.00088676036827829089</v>
      </c>
      <c r="O49" s="35">
        <f t="shared" si="33"/>
        <v>-0.00010780935899877585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-0.073459786037519598</v>
      </c>
      <c r="K50" s="82">
        <f t="shared" si="35" ref="K50:O50">MAX(IF(IF(F10="",0,F10)+IF(F11="",0,F11)=0,"",IF(F10="",0,-F10)+IF(F11="",0,-F11)),-$T$10)</f>
        <v>-0.066113807433767643</v>
      </c>
      <c r="L50" s="82">
        <f t="shared" si="35"/>
        <v>-0.039039542151565451</v>
      </c>
      <c r="M50" s="82">
        <f t="shared" si="35"/>
        <v>-0.023052459245077893</v>
      </c>
      <c r="N50" s="82">
        <f t="shared" si="35"/>
        <v>-0.0028026408751020112</v>
      </c>
      <c r="O50" s="82">
        <f t="shared" si="35"/>
        <v>-0.00034073570161368826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-0.042227965062380753</v>
      </c>
      <c r="K51" s="35">
        <f t="shared" si="29"/>
        <v>-0.038005168556142679</v>
      </c>
      <c r="L51" s="35">
        <f t="shared" si="30"/>
        <v>-0.022441671980716692</v>
      </c>
      <c r="M51" s="35">
        <f t="shared" si="31"/>
        <v>-0.013251582887893402</v>
      </c>
      <c r="N51" s="35">
        <f t="shared" si="32"/>
        <v>-0.0016110831155397153</v>
      </c>
      <c r="O51" s="35">
        <f t="shared" si="33"/>
        <v>-0.00019587009545467032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-0.56419427727009619</v>
      </c>
      <c r="K52" s="35">
        <f t="shared" si="29"/>
        <v>-0.5077748495430866</v>
      </c>
      <c r="L52" s="35">
        <f t="shared" si="30"/>
        <v>-0.29983597090669722</v>
      </c>
      <c r="M52" s="35">
        <f t="shared" si="31"/>
        <v>-0.1770501424606957</v>
      </c>
      <c r="N52" s="35">
        <f t="shared" si="32"/>
        <v>-0.021525164015155092</v>
      </c>
      <c r="O52" s="35">
        <f t="shared" si="33"/>
        <v>-0.0026169574304758638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-0.070886992942532784</v>
      </c>
      <c r="K54" s="35">
        <f t="shared" si="29"/>
        <v>-0.063798293648279505</v>
      </c>
      <c r="L54" s="35">
        <f t="shared" si="30"/>
        <v>-0.037672254416372571</v>
      </c>
      <c r="M54" s="35">
        <f t="shared" si="31"/>
        <v>-0.022245089510323845</v>
      </c>
      <c r="N54" s="35">
        <f t="shared" si="32"/>
        <v>-0.0027044835637329389</v>
      </c>
      <c r="O54" s="35">
        <f t="shared" si="33"/>
        <v>-0.00032880206407383158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-0.089294355735515127</v>
      </c>
      <c r="K55" s="35">
        <f t="shared" si="29"/>
        <v>-0.080364920161963616</v>
      </c>
      <c r="L55" s="35">
        <f t="shared" si="30"/>
        <v>-0.0474546817064379</v>
      </c>
      <c r="M55" s="35">
        <f t="shared" si="31"/>
        <v>-0.02802151500083452</v>
      </c>
      <c r="N55" s="35">
        <f t="shared" si="32"/>
        <v>-0.0034067620503609158</v>
      </c>
      <c r="O55" s="35">
        <f t="shared" si="33"/>
        <v>-0.00041418273306898889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-0.012627817047459054</v>
      </c>
      <c r="K56" s="35">
        <f t="shared" si="29"/>
        <v>-0.011365035342713149</v>
      </c>
      <c r="L56" s="35">
        <f t="shared" si="30"/>
        <v>-0.0067109397195186877</v>
      </c>
      <c r="M56" s="35">
        <f t="shared" si="31"/>
        <v>-0.0039627427949785908</v>
      </c>
      <c r="N56" s="35">
        <f t="shared" si="32"/>
        <v>-0.00048177701201637945</v>
      </c>
      <c r="O56" s="35">
        <f t="shared" si="33"/>
        <v>-5.8572837379591944E-05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-0.0021987221062281276</v>
      </c>
      <c r="K57" s="35">
        <f t="shared" si="29"/>
        <v>-0.0019788498956053151</v>
      </c>
      <c r="L57" s="35">
        <f t="shared" si="30"/>
        <v>-0.0011684910748559825</v>
      </c>
      <c r="M57" s="35">
        <f t="shared" si="31"/>
        <v>-0.00068998229479170928</v>
      </c>
      <c r="N57" s="35">
        <f t="shared" si="32"/>
        <v>-8.3885739127500023E-05</v>
      </c>
      <c r="O57" s="35">
        <f t="shared" si="33"/>
        <v>-1.0198547530978681E-05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-0.0095374875661028927</v>
      </c>
      <c r="K60" s="36">
        <f t="shared" si="38"/>
        <v>-0.0085837388094926036</v>
      </c>
      <c r="L60" s="36">
        <f t="shared" si="38"/>
        <v>-0.0050686119296172883</v>
      </c>
      <c r="M60" s="36">
        <f t="shared" si="38"/>
        <v>-0.0029929646583197128</v>
      </c>
      <c r="N60" s="36">
        <f t="shared" si="38"/>
        <v>-0.0003638746304663171</v>
      </c>
      <c r="O60" s="36">
        <f t="shared" si="38"/>
        <v>-4.4238660262474502E-05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-4.8356464543059933E-06</v>
      </c>
      <c r="K61" s="76">
        <f t="shared" si="38"/>
        <v>-4.3520818088753936E-06</v>
      </c>
      <c r="L61" s="76">
        <f t="shared" si="38"/>
        <v>-2.5698607873228317E-06</v>
      </c>
      <c r="M61" s="76">
        <f t="shared" si="38"/>
        <v>-1.5174770963062592E-06</v>
      </c>
      <c r="N61" s="76">
        <f t="shared" si="38"/>
        <v>-1.8448978878672619E-07</v>
      </c>
      <c r="O61" s="76">
        <f t="shared" si="38"/>
        <v>-2.2429651326810905E-08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-5.4775139675823504E-06</v>
      </c>
      <c r="K62" s="76">
        <f t="shared" si="38"/>
        <v>-4.929762570824115E-06</v>
      </c>
      <c r="L62" s="76">
        <f t="shared" si="38"/>
        <v>-2.9109755004459322E-06</v>
      </c>
      <c r="M62" s="76">
        <f t="shared" si="38"/>
        <v>-1.7189019232583189E-06</v>
      </c>
      <c r="N62" s="76">
        <f t="shared" si="38"/>
        <v>-2.0897834539904195E-07</v>
      </c>
      <c r="O62" s="76">
        <f t="shared" si="38"/>
        <v>-2.5406888115488023E-08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-0.02101949770659247</v>
      </c>
      <c r="K63" s="36">
        <f t="shared" si="38"/>
        <v>-0.018917547935933227</v>
      </c>
      <c r="L63" s="36">
        <f t="shared" si="38"/>
        <v>-0.011170622880689211</v>
      </c>
      <c r="M63" s="36">
        <f t="shared" si="38"/>
        <v>-0.0065961411048181739</v>
      </c>
      <c r="N63" s="36">
        <f t="shared" si="38"/>
        <v>-0.00080193676873113544</v>
      </c>
      <c r="O63" s="36">
        <f t="shared" si="38"/>
        <v>-9.7496789535502559E-05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-0.16102650569357718</v>
      </c>
      <c r="K64" s="83">
        <f t="shared" si="39" ref="K64:O64">MAX(IF(F25+F26="","",-F25-F26),-$T$25)</f>
        <v>-0.14492385512421946</v>
      </c>
      <c r="L64" s="83">
        <f t="shared" si="39"/>
        <v>-0.085576087212300367</v>
      </c>
      <c r="M64" s="83">
        <f t="shared" si="39"/>
        <v>-0.050531823737991248</v>
      </c>
      <c r="N64" s="83">
        <f t="shared" si="39"/>
        <v>-0.0061434900804252946</v>
      </c>
      <c r="O64" s="83">
        <f t="shared" si="39"/>
        <v>-0.00074690497148845528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-0.13010399233836756</v>
      </c>
      <c r="K65" s="36">
        <f t="shared" si="40"/>
        <v>-0.1170935931045308</v>
      </c>
      <c r="L65" s="36">
        <f t="shared" si="40"/>
        <v>-0.069142595792294398</v>
      </c>
      <c r="M65" s="36">
        <f t="shared" si="40"/>
        <v>-0.040828011389391926</v>
      </c>
      <c r="N65" s="36">
        <f t="shared" si="40"/>
        <v>-0.0049637330383079329</v>
      </c>
      <c r="O65" s="36">
        <f t="shared" si="40"/>
        <v>-0.00060347405707816099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-0.56078690719668611</v>
      </c>
      <c r="K66" s="36">
        <f t="shared" si="40"/>
        <v>-0.50470821647701758</v>
      </c>
      <c r="L66" s="36">
        <f t="shared" si="40"/>
        <v>-0.29802515474751412</v>
      </c>
      <c r="M66" s="36">
        <f t="shared" si="40"/>
        <v>-0.17598087362685966</v>
      </c>
      <c r="N66" s="36">
        <f t="shared" si="40"/>
        <v>-0.021395165887479348</v>
      </c>
      <c r="O66" s="36">
        <f t="shared" si="40"/>
        <v>-0.002601152693010009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-0.020254908557645033</v>
      </c>
      <c r="K68" s="36">
        <f t="shared" si="40"/>
        <v>-0.018229417701880531</v>
      </c>
      <c r="L68" s="36">
        <f t="shared" si="40"/>
        <v>-0.010764288858783435</v>
      </c>
      <c r="M68" s="36">
        <f t="shared" si="40"/>
        <v>-0.0063562049282230321</v>
      </c>
      <c r="N68" s="36">
        <f t="shared" si="40"/>
        <v>-0.00077276613106544607</v>
      </c>
      <c r="O68" s="36">
        <f t="shared" si="40"/>
        <v>-9.3950320995834385E-05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-0.025789958804889018</v>
      </c>
      <c r="K69" s="36">
        <f t="shared" si="40"/>
        <v>-0.023210962924400117</v>
      </c>
      <c r="L69" s="36">
        <f t="shared" si="40"/>
        <v>-0.013705841497229027</v>
      </c>
      <c r="M69" s="36">
        <f t="shared" si="40"/>
        <v>-0.0080931623456987692</v>
      </c>
      <c r="N69" s="36">
        <f t="shared" si="40"/>
        <v>-0.00098393960304842118</v>
      </c>
      <c r="O69" s="36">
        <f t="shared" si="40"/>
        <v>-0.00011962408525779984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-0.0057191194117554188</v>
      </c>
      <c r="K70" s="36">
        <f t="shared" si="40"/>
        <v>-0.0051472074705798771</v>
      </c>
      <c r="L70" s="36">
        <f t="shared" si="40"/>
        <v>-0.0030393745393027119</v>
      </c>
      <c r="M70" s="36">
        <f t="shared" si="40"/>
        <v>-0.0017947202717128587</v>
      </c>
      <c r="N70" s="36">
        <f t="shared" si="40"/>
        <v>-0.00021819608656072697</v>
      </c>
      <c r="O70" s="36">
        <f t="shared" si="40"/>
        <v>-2.6527550248807475E-05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-5.5384459163799549E-05</v>
      </c>
      <c r="K71" s="36">
        <f t="shared" si="40"/>
        <v>-4.9846013247419597E-05</v>
      </c>
      <c r="L71" s="36">
        <f t="shared" si="40"/>
        <v>-2.9433572362468799E-05</v>
      </c>
      <c r="M71" s="36">
        <f t="shared" si="40"/>
        <v>-1.7380230144314206E-05</v>
      </c>
      <c r="N71" s="36">
        <f t="shared" si="40"/>
        <v>-2.113030236959889E-06</v>
      </c>
      <c r="O71" s="36">
        <f t="shared" si="40"/>
        <v>-2.5689514725830138E-07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-0.021529480096254001</v>
      </c>
      <c r="K72" s="36">
        <f t="shared" si="40"/>
        <v>-0.019376532086628602</v>
      </c>
      <c r="L72" s="36">
        <f t="shared" si="40"/>
        <v>-0.011441648431833323</v>
      </c>
      <c r="M72" s="36">
        <f t="shared" si="40"/>
        <v>-0.0067561789825132607</v>
      </c>
      <c r="N72" s="36">
        <f t="shared" si="40"/>
        <v>-0.00082139363850907885</v>
      </c>
      <c r="O72" s="36">
        <f t="shared" si="40"/>
        <v>-9.9862290671909272E-05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-0.089784182934746173</v>
      </c>
      <c r="K77" s="107">
        <f t="shared" si="45"/>
        <v>-0.098762601228220809</v>
      </c>
      <c r="L77" s="107">
        <f t="shared" si="45"/>
        <v>-0.15905815690406194</v>
      </c>
      <c r="M77" s="107">
        <f t="shared" si="45"/>
        <v>-0.17351011652854911</v>
      </c>
      <c r="N77" s="107">
        <f t="shared" si="45"/>
        <v>-0.17351011652854911</v>
      </c>
      <c r="O77" s="107">
        <f t="shared" si="45"/>
        <v>-0.17351011652854911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-0.069986785035910618</v>
      </c>
      <c r="K78" s="37">
        <f t="shared" si="46"/>
        <v>-0.069986785035910618</v>
      </c>
      <c r="L78" s="37">
        <f t="shared" si="46"/>
        <v>-0.069986785035910618</v>
      </c>
      <c r="M78" s="37">
        <f t="shared" si="46"/>
        <v>-0.069986785035910618</v>
      </c>
      <c r="N78" s="37">
        <f t="shared" si="46"/>
        <v>-0.069986785035910618</v>
      </c>
      <c r="O78" s="37">
        <f t="shared" si="46"/>
        <v>-0.069986785035910618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-0.028407869103772718</v>
      </c>
      <c r="K81" s="37">
        <f t="shared" si="46"/>
        <v>-0.03124865601414999</v>
      </c>
      <c r="L81" s="37">
        <f t="shared" si="46"/>
        <v>-0.05032627299734873</v>
      </c>
      <c r="M81" s="37">
        <f t="shared" si="46"/>
        <v>-0.081050965924960125</v>
      </c>
      <c r="N81" s="37">
        <f t="shared" si="46"/>
        <v>-0.54527036915296101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-0.051611957298465364</v>
      </c>
      <c r="K82" s="37">
        <f t="shared" si="50"/>
        <v>-0.056773153028311908</v>
      </c>
      <c r="L82" s="37">
        <f t="shared" si="50"/>
        <v>-0.091433730683626646</v>
      </c>
      <c r="M82" s="37">
        <f t="shared" si="50"/>
        <v>-0.14725493760328762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-0.68957078333011768</v>
      </c>
      <c r="K83" s="37">
        <f t="shared" si="50"/>
        <v>-0.75852786166312947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-0.08663965804087341</v>
      </c>
      <c r="K84" s="37">
        <f t="shared" si="51"/>
        <v>-0.095303623844960758</v>
      </c>
      <c r="L84" s="37">
        <f t="shared" si="51"/>
        <v>-0.15348743923854782</v>
      </c>
      <c r="M84" s="37">
        <f t="shared" si="51"/>
        <v>-0.24719305576807374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-0.10913754589896293</v>
      </c>
      <c r="K85" s="37">
        <f t="shared" si="51"/>
        <v>-0.12005130048885923</v>
      </c>
      <c r="L85" s="37">
        <f t="shared" si="51"/>
        <v>-0.19334381995031277</v>
      </c>
      <c r="M85" s="37">
        <f t="shared" si="51"/>
        <v>-0.31138215546817832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-0.015433998613561066</v>
      </c>
      <c r="K86" s="37">
        <f t="shared" si="51"/>
        <v>-0.016977398474917173</v>
      </c>
      <c r="L86" s="37">
        <f t="shared" si="51"/>
        <v>-0.027342270017838871</v>
      </c>
      <c r="M86" s="37">
        <f t="shared" si="51"/>
        <v>-0.044034999286429698</v>
      </c>
      <c r="N86" s="37">
        <f t="shared" si="51"/>
        <v>-0.29624545546800907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-0.0026873270187232675</v>
      </c>
      <c r="K87" s="37">
        <f t="shared" si="51"/>
        <v>-0.0029560597205955941</v>
      </c>
      <c r="L87" s="37">
        <f>IF(N17="","",-N17)</f>
        <v>-0.0047607637406164123</v>
      </c>
      <c r="M87" s="37">
        <f t="shared" si="51"/>
        <v>-0.0076672576119001419</v>
      </c>
      <c r="N87" s="37">
        <f t="shared" si="51"/>
        <v>-0.050000000000000003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-0.026313809006532667</v>
      </c>
      <c r="K89" s="37">
        <f t="shared" si="52"/>
        <v>-0.028945189907185937</v>
      </c>
      <c r="L89" s="37">
        <f t="shared" si="52"/>
        <v>-0.046616517797422048</v>
      </c>
      <c r="M89" s="37">
        <f t="shared" si="52"/>
        <v>-0.075076368077926198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-0.011233040911187851</v>
      </c>
      <c r="K91" s="37">
        <f t="shared" si="56" ref="K91:K97">IF(M21="","",-M21)</f>
        <v>-0.011233040911187851</v>
      </c>
      <c r="L91" s="37">
        <f t="shared" si="57" ref="L91:L97">IF(N21="","",-N21)</f>
        <v>-0.011233040911187851</v>
      </c>
      <c r="M91" s="37">
        <f t="shared" si="58" ref="M91:M97">IF(O21="","",-O21)</f>
        <v>-0.011233040911187851</v>
      </c>
      <c r="N91" s="37">
        <f t="shared" si="59" ref="N91:N97">IF(P21="","",-P21)</f>
        <v>-0.011233040911187851</v>
      </c>
      <c r="O91" s="37">
        <f t="shared" si="60" ref="O91:O97">IF(Q21="","",-Q21)</f>
        <v>-0.011233040911187851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-5.9102345552628808E-06</v>
      </c>
      <c r="K92" s="76">
        <f t="shared" si="56"/>
        <v>-6.5012580107891694E-06</v>
      </c>
      <c r="L92" s="76">
        <f t="shared" si="57"/>
        <v>-1.0470341038956069E-05</v>
      </c>
      <c r="M92" s="76">
        <f t="shared" si="58"/>
        <v>-1.6862588946649145E-05</v>
      </c>
      <c r="N92" s="76">
        <f t="shared" si="59"/>
        <v>-0.00011344306628408073</v>
      </c>
      <c r="O92" s="76">
        <f t="shared" si="60"/>
        <v>-0.00076318822267749508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-6.6947392937117615E-06</v>
      </c>
      <c r="K93" s="76">
        <f t="shared" si="56"/>
        <v>-7.364213223082938E-06</v>
      </c>
      <c r="L93" s="76">
        <f t="shared" si="57"/>
        <v>-1.1860139037907308E-05</v>
      </c>
      <c r="M93" s="76">
        <f t="shared" si="58"/>
        <v>-1.9100872521940105E-05</v>
      </c>
      <c r="N93" s="76">
        <f t="shared" si="59"/>
        <v>-0.00012850111892342701</v>
      </c>
      <c r="O93" s="76">
        <f t="shared" si="60"/>
        <v>-0.0008644912710456396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-0.025690497196946355</v>
      </c>
      <c r="K94" s="37">
        <f t="shared" si="56"/>
        <v>-0.028259546916640992</v>
      </c>
      <c r="L94" s="37">
        <f t="shared" si="57"/>
        <v>-0.045512282904719509</v>
      </c>
      <c r="M94" s="37">
        <f t="shared" si="58"/>
        <v>-0.073297986740879839</v>
      </c>
      <c r="N94" s="37">
        <f t="shared" si="59"/>
        <v>-0.49311220208493839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-0.17179174086227572</v>
      </c>
      <c r="K95" s="85">
        <f t="shared" si="62" ref="K95:O95">MAX(IF(M25+M26="","",-M25-M26),-$T$25)</f>
        <v>-0.17179174086227572</v>
      </c>
      <c r="L95" s="85">
        <f t="shared" si="62"/>
        <v>-0.17179174086227572</v>
      </c>
      <c r="M95" s="85">
        <f t="shared" si="62"/>
        <v>-0.17179174086227572</v>
      </c>
      <c r="N95" s="85">
        <f t="shared" si="62"/>
        <v>-0.17179174086227572</v>
      </c>
      <c r="O95" s="85">
        <f t="shared" si="62"/>
        <v>-0.17179174086227572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-0.15901599063578256</v>
      </c>
      <c r="K96" s="37">
        <f t="shared" si="56"/>
        <v>-0.17491758969936083</v>
      </c>
      <c r="L96" s="37">
        <f t="shared" si="57"/>
        <v>-0.28170652738671775</v>
      </c>
      <c r="M96" s="37">
        <f t="shared" si="58"/>
        <v>-0.45369117942158294</v>
      </c>
      <c r="N96" s="37">
        <f t="shared" si="59"/>
        <v>-0.90000000000000002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-0.68540621990706085</v>
      </c>
      <c r="K97" s="37">
        <f t="shared" si="56"/>
        <v>-0.75394684189776706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-0.024755999348232818</v>
      </c>
      <c r="K98" s="37">
        <f t="shared" si="63"/>
        <v>-0.027231599283056102</v>
      </c>
      <c r="L98" s="37">
        <f t="shared" si="63"/>
        <v>-0.043856762961354705</v>
      </c>
      <c r="M98" s="37">
        <f t="shared" si="63"/>
        <v>-0.070631755316891393</v>
      </c>
      <c r="N98" s="37">
        <f t="shared" si="63"/>
        <v>-0.47517513031516573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-0.031521060761531022</v>
      </c>
      <c r="K99" s="37">
        <f t="shared" si="63"/>
        <v>-0.034673166837684129</v>
      </c>
      <c r="L99" s="37">
        <f t="shared" si="63"/>
        <v>-0.055841481923758693</v>
      </c>
      <c r="M99" s="37">
        <f t="shared" si="63"/>
        <v>-0.089933265053032646</v>
      </c>
      <c r="N99" s="37">
        <f t="shared" si="63"/>
        <v>-0.60502603608696381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-0.0069900348365899562</v>
      </c>
      <c r="K100" s="37">
        <f t="shared" si="63"/>
        <v>-0.0076890383202489528</v>
      </c>
      <c r="L100" s="37">
        <f t="shared" si="63"/>
        <v>-0.012383273105144147</v>
      </c>
      <c r="M100" s="37">
        <f t="shared" si="63"/>
        <v>-0.019943385168565708</v>
      </c>
      <c r="N100" s="37">
        <f t="shared" si="63"/>
        <v>-0.13416912271090692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-6.7692116755755009E-05</v>
      </c>
      <c r="K101" s="59">
        <f t="shared" si="63"/>
        <v>-7.4461328431330517E-05</v>
      </c>
      <c r="L101" s="59">
        <f t="shared" si="63"/>
        <v>-0.00011992071405194216</v>
      </c>
      <c r="M101" s="59">
        <f t="shared" si="63"/>
        <v>-0.00019313350918779342</v>
      </c>
      <c r="N101" s="59">
        <f t="shared" si="63"/>
        <v>-0.0012993056732739576</v>
      </c>
      <c r="O101" s="59">
        <f t="shared" si="63"/>
        <v>-0.0087410788511090298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66">
        <f>SUM(C2:C14)</f>
        <v>0.7771437695489215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66">
        <f>SUM(C15:C27)</f>
        <v>0.59147247758579957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66">
        <f>SUM(C28:C40)</f>
        <v>0.89559237712161532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66">
        <f>SUM(C41:C53)</f>
        <v>0.90989748254254688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66">
        <f>SUM(C54:C66)</f>
        <v>0.64668540167682609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66">
        <f>SUM(C67:C79)</f>
        <v>0.88882178205355411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4.5558340853813341E-05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