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CF5C80B-B865-4109-BB36-F1B41644C5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B11" i="21" l="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<sst xmlns="http://schemas.openxmlformats.org/spreadsheetml/2006/main" count="151" uniqueCount="110">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</sst>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91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92</v>
      </c>
      <c r="B19" s="33" t="s">
        <v>105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93</v>
      </c>
      <c r="B20" s="33" t="s">
        <v>103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94</v>
      </c>
      <c r="B21" s="28" t="s">
        <v>109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95</v>
      </c>
      <c r="B23" s="33" t="s">
        <v>104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96</v>
      </c>
      <c r="B26" s="33" t="s">
        <v>104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97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98</v>
      </c>
      <c r="B30" s="35" t="s">
        <v>99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100</v>
      </c>
      <c r="B31" s="33" t="s">
        <v>101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102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tabSelected="1" workbookViewId="0">
      <selection activeCell="L12" sqref="L12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UC_CB_164_Mt_2021-2025</v>
      </c>
      <c r="D4" t="str">
        <f t="shared" ref="D4:E4" si="0" xml:space="preserve"> _xlfn.TEXTJOIN("_",TRUE,"UC","CB",ROUND(D7,0),"Mt",D6)</f>
        <v>UC_CB_112_Mt_2026-2030</v>
      </c>
      <c r="E4" t="str">
        <f t="shared" si="0"/>
        <v>UC_CB_109_Mt_2031-2050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164 Mt 2021-2025</v>
      </c>
      <c r="D5" t="str">
        <f t="shared" ref="D5:F5" si="2" xml:space="preserve"> _xlfn.TEXTJOIN(" ",TRUE,"Carbon budget",ROUND(D7,0),"Mt",D6)</f>
        <v>Carbon budget 112 Mt 2026-2030</v>
      </c>
      <c r="E5" t="str">
        <f t="shared" si="2"/>
        <v>Carbon budget 109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106</v>
      </c>
      <c r="D6" t="s">
        <v>107</v>
      </c>
      <c r="E6" t="s">
        <v>108</v>
      </c>
      <c r="F6" t="s">
        <v>84</v>
      </c>
    </row>
    <row r="7" spans="2:6" x14ac:dyDescent="0.25">
      <c r="B7" t="s">
        <v>69</v>
      </c>
      <c r="C7">
        <f>160+3.5</f>
        <v>163.5</v>
      </c>
      <c r="D7">
        <f>109+2.5</f>
        <v>111.5</v>
      </c>
      <c r="E7">
        <v>109</v>
      </c>
      <c r="F7">
        <v>0</v>
      </c>
    </row>
    <row r="8" spans="2:6" x14ac:dyDescent="0.25">
      <c r="B8" t="s">
        <v>82</v>
      </c>
      <c r="C8" t="s">
        <v>83</v>
      </c>
      <c r="D8" t="s">
        <v>83</v>
      </c>
      <c r="E8" t="s">
        <v>83</v>
      </c>
      <c r="F8" t="s">
        <v>83</v>
      </c>
    </row>
    <row r="9" spans="2:6" x14ac:dyDescent="0.25">
      <c r="B9" t="s">
        <v>62</v>
      </c>
      <c r="C9" t="s">
        <v>80</v>
      </c>
      <c r="D9" t="s">
        <v>80</v>
      </c>
      <c r="E9" t="s">
        <v>80</v>
      </c>
      <c r="F9" t="s">
        <v>80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81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E14" sqref="E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UC_CB_164_Mt_2021-2025_Single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VLOOKUP($L$5, config!$B$4:$F$14,2,FALSE) &amp; " - Single"</f>
        <v>Carbon budget 164 Mt 2021-2025 - Single</v>
      </c>
    </row>
    <row r="8" spans="1:12" x14ac:dyDescent="0.25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VLOOKUP($B$5, config!$B$4:$F$14,3,FALSE) &amp; "_Single"</f>
        <v>UC_CB_112_Mt_2026-2030_Single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VLOOKUP($L$5, config!$B$4:$F$14,3,FALSE) &amp; " - Single"</f>
        <v>Carbon budget 112 Mt 2026-2030 - Single</v>
      </c>
    </row>
    <row r="10" spans="1:12" x14ac:dyDescent="0.25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VLOOKUP($B$5, config!$B$4:$F$14,4,FALSE) &amp; "_Single"</f>
        <v>UC_CB_109_Mt_2031-2050_Single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VLOOKUP($L$5, config!$B$4:$F$14,4,FALSE) &amp; " - Single"</f>
        <v>Carbon budget 109 Mt 2031-2050 - Single</v>
      </c>
    </row>
    <row r="12" spans="1:12" x14ac:dyDescent="0.25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F28" sqref="F28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UC_CB_164_Mt_2021-2025_Multi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VLOOKUP(L$5, config!$B$4:$F$14,2,FALSE) &amp; " - Multi"</f>
        <v>Carbon budget 164 Mt 2021-2025 - Multi</v>
      </c>
    </row>
    <row r="8" spans="1:12" x14ac:dyDescent="0.25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VLOOKUP(B$5, config!$B$4:$F$14,3,FALSE) &amp; "_Multi"</f>
        <v>UC_CB_112_Mt_2026-2030_Multi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VLOOKUP(L$5, config!$B$4:$F$14,3,FALSE) &amp; " - Multi"</f>
        <v>Carbon budget 112 Mt 2026-2030 - Multi</v>
      </c>
    </row>
    <row r="10" spans="1:12" x14ac:dyDescent="0.25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VLOOKUP(B$5, config!$B$4:$F$14,4,FALSE) &amp; "_Multi"</f>
        <v>UC_CB_109_Mt_2031-2050_Multi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VLOOKUP(L$5, config!$B$4:$F$14,4,FALSE) &amp; " - Multi"</f>
        <v>Carbon budget 109 Mt 2031-2050 - Multi</v>
      </c>
    </row>
    <row r="12" spans="1:12" x14ac:dyDescent="0.25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85</v>
      </c>
    </row>
    <row r="3" spans="2:8" ht="15.75" thickBot="1" x14ac:dyDescent="0.3">
      <c r="B3" s="15" t="s">
        <v>86</v>
      </c>
      <c r="C3" s="15" t="s">
        <v>0</v>
      </c>
      <c r="D3" s="15" t="s">
        <v>87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88</v>
      </c>
      <c r="D4" t="s">
        <v>89</v>
      </c>
      <c r="E4">
        <v>0</v>
      </c>
      <c r="F4" t="s">
        <v>90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2022-09-26T02:58:21Z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