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305A45F8-A99D-4C14-BEAC-36991CA7234B}" xr6:coauthVersionLast="45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ver" sheetId="5" r:id="rId1"/>
    <sheet name="BY-Demands" sheetId="4" r:id="rId2"/>
    <sheet name="REG_TRA_DEMANDS" sheetId="3" r:id="rId3"/>
    <sheet name="REG_RSD_DEMANDS" sheetId="6" r:id="rId4"/>
    <sheet name="Regions" sheetId="2" r:id="rId5"/>
    <sheet name="DEMANDS" sheetId="1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4" i="4" l="1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L24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L23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O22" i="4"/>
  <c r="P22" i="4"/>
  <c r="Q22" i="4"/>
  <c r="R22" i="4"/>
  <c r="M22" i="4"/>
  <c r="N22" i="4"/>
  <c r="L22" i="4"/>
  <c r="H4" i="6"/>
  <c r="AG3" i="6"/>
  <c r="AG6" i="6" s="1"/>
  <c r="AF3" i="6"/>
  <c r="AF6" i="6" s="1"/>
  <c r="AE3" i="6"/>
  <c r="AE5" i="6" s="1"/>
  <c r="AD3" i="6"/>
  <c r="AD4" i="6" s="1"/>
  <c r="AC3" i="6"/>
  <c r="AC4" i="6" s="1"/>
  <c r="AB3" i="6"/>
  <c r="AB6" i="6" s="1"/>
  <c r="AA3" i="6"/>
  <c r="AA6" i="6" s="1"/>
  <c r="Z3" i="6"/>
  <c r="Z6" i="6" s="1"/>
  <c r="Y3" i="6"/>
  <c r="Y6" i="6" s="1"/>
  <c r="X3" i="6"/>
  <c r="X5" i="6" s="1"/>
  <c r="W3" i="6"/>
  <c r="W5" i="6" s="1"/>
  <c r="V3" i="6"/>
  <c r="V4" i="6" s="1"/>
  <c r="U3" i="6"/>
  <c r="U4" i="6" s="1"/>
  <c r="T3" i="6"/>
  <c r="T6" i="6" s="1"/>
  <c r="S3" i="6"/>
  <c r="S6" i="6" s="1"/>
  <c r="R3" i="6"/>
  <c r="R6" i="6" s="1"/>
  <c r="Q3" i="6"/>
  <c r="Q6" i="6" s="1"/>
  <c r="P3" i="6"/>
  <c r="P5" i="6" s="1"/>
  <c r="O3" i="6"/>
  <c r="O5" i="6" s="1"/>
  <c r="N3" i="6"/>
  <c r="N4" i="6" s="1"/>
  <c r="M3" i="6"/>
  <c r="M4" i="6" s="1"/>
  <c r="L3" i="6"/>
  <c r="L6" i="6" s="1"/>
  <c r="K3" i="6"/>
  <c r="K6" i="6" s="1"/>
  <c r="J3" i="6"/>
  <c r="J6" i="6" s="1"/>
  <c r="I3" i="6"/>
  <c r="I6" i="6" s="1"/>
  <c r="H3" i="6"/>
  <c r="AD5" i="6" l="1"/>
  <c r="L5" i="6"/>
  <c r="K4" i="6"/>
  <c r="M5" i="6"/>
  <c r="AC5" i="6"/>
  <c r="AE6" i="6"/>
  <c r="AB4" i="6"/>
  <c r="AB5" i="6"/>
  <c r="AD6" i="6"/>
  <c r="AA4" i="6"/>
  <c r="V5" i="6"/>
  <c r="W6" i="6"/>
  <c r="T4" i="6"/>
  <c r="U5" i="6"/>
  <c r="V6" i="6"/>
  <c r="S4" i="6"/>
  <c r="T5" i="6"/>
  <c r="O6" i="6"/>
  <c r="L4" i="6"/>
  <c r="N5" i="6"/>
  <c r="N6" i="6"/>
  <c r="X6" i="6"/>
  <c r="J4" i="6"/>
  <c r="AG4" i="6"/>
  <c r="Y4" i="6"/>
  <c r="Q4" i="6"/>
  <c r="I4" i="6"/>
  <c r="AA5" i="6"/>
  <c r="S5" i="6"/>
  <c r="K5" i="6"/>
  <c r="AC6" i="6"/>
  <c r="U6" i="6"/>
  <c r="M6" i="6"/>
  <c r="P6" i="6"/>
  <c r="AF4" i="6"/>
  <c r="X4" i="6"/>
  <c r="P4" i="6"/>
  <c r="H5" i="6"/>
  <c r="Z5" i="6"/>
  <c r="R5" i="6"/>
  <c r="J5" i="6"/>
  <c r="Z4" i="6"/>
  <c r="AE4" i="6"/>
  <c r="W4" i="6"/>
  <c r="O4" i="6"/>
  <c r="AG5" i="6"/>
  <c r="Y5" i="6"/>
  <c r="Q5" i="6"/>
  <c r="I5" i="6"/>
  <c r="R4" i="6"/>
  <c r="AF5" i="6"/>
  <c r="H6" i="6"/>
  <c r="H35" i="1" l="1"/>
  <c r="H36" i="1"/>
  <c r="H37" i="1"/>
  <c r="H38" i="1"/>
  <c r="H34" i="1"/>
  <c r="H33" i="1"/>
  <c r="E239" i="3" l="1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H21" i="1"/>
  <c r="H22" i="1"/>
  <c r="H23" i="1"/>
  <c r="H24" i="1"/>
  <c r="H25" i="1"/>
  <c r="H26" i="1"/>
  <c r="H27" i="1"/>
  <c r="H28" i="1"/>
  <c r="N38" i="1" l="1"/>
  <c r="AJ34" i="1"/>
  <c r="BE35" i="1"/>
  <c r="AV36" i="1"/>
  <c r="AM37" i="1"/>
  <c r="AD38" i="1"/>
  <c r="Z33" i="1"/>
  <c r="BI34" i="1"/>
  <c r="AS34" i="1"/>
  <c r="BF35" i="1"/>
  <c r="AO36" i="1"/>
  <c r="X37" i="1"/>
  <c r="CJ37" i="1"/>
  <c r="BS38" i="1"/>
  <c r="BG33" i="1"/>
  <c r="CH34" i="1"/>
  <c r="S35" i="1"/>
  <c r="CE35" i="1"/>
  <c r="BN36" i="1"/>
  <c r="AW37" i="1"/>
  <c r="AF38" i="1"/>
  <c r="T33" i="1"/>
  <c r="CF33" i="1"/>
  <c r="AE34" i="1"/>
  <c r="AR35" i="1"/>
  <c r="AA36" i="1"/>
  <c r="J37" i="1"/>
  <c r="BV37" i="1"/>
  <c r="BE38" i="1"/>
  <c r="AS33" i="1"/>
  <c r="BT34" i="1"/>
  <c r="BD34" i="1"/>
  <c r="BQ35" i="1"/>
  <c r="AZ36" i="1"/>
  <c r="AI37" i="1"/>
  <c r="R38" i="1"/>
  <c r="CD38" i="1"/>
  <c r="BR33" i="1"/>
  <c r="BU34" i="1"/>
  <c r="BE34" i="1"/>
  <c r="BR35" i="1"/>
  <c r="BA36" i="1"/>
  <c r="AJ37" i="1"/>
  <c r="S38" i="1"/>
  <c r="CE38" i="1"/>
  <c r="CA33" i="1"/>
  <c r="AH34" i="1"/>
  <c r="AU35" i="1"/>
  <c r="AD36" i="1"/>
  <c r="M37" i="1"/>
  <c r="BY37" i="1"/>
  <c r="BH38" i="1"/>
  <c r="AV33" i="1"/>
  <c r="CE34" i="1"/>
  <c r="P35" i="1"/>
  <c r="CB35" i="1"/>
  <c r="BK36" i="1"/>
  <c r="AT37" i="1"/>
  <c r="AC38" i="1"/>
  <c r="Q33" i="1"/>
  <c r="CC33" i="1"/>
  <c r="AR34" i="1"/>
  <c r="BM35" i="1"/>
  <c r="BD36" i="1"/>
  <c r="AU37" i="1"/>
  <c r="AL38" i="1"/>
  <c r="AH33" i="1"/>
  <c r="BQ34" i="1"/>
  <c r="BA34" i="1"/>
  <c r="BN35" i="1"/>
  <c r="AW36" i="1"/>
  <c r="AF37" i="1"/>
  <c r="O38" i="1"/>
  <c r="CA38" i="1"/>
  <c r="BO33" i="1"/>
  <c r="N34" i="1"/>
  <c r="AA35" i="1"/>
  <c r="J36" i="1"/>
  <c r="BV36" i="1"/>
  <c r="BE37" i="1"/>
  <c r="AN38" i="1"/>
  <c r="AB33" i="1"/>
  <c r="K33" i="1"/>
  <c r="AM34" i="1"/>
  <c r="AZ35" i="1"/>
  <c r="AI36" i="1"/>
  <c r="R37" i="1"/>
  <c r="CD37" i="1"/>
  <c r="BM38" i="1"/>
  <c r="BA33" i="1"/>
  <c r="CB34" i="1"/>
  <c r="M35" i="1"/>
  <c r="BY35" i="1"/>
  <c r="BH36" i="1"/>
  <c r="AQ37" i="1"/>
  <c r="Z38" i="1"/>
  <c r="CL38" i="1"/>
  <c r="BZ33" i="1"/>
  <c r="CC34" i="1"/>
  <c r="N35" i="1"/>
  <c r="BZ35" i="1"/>
  <c r="BI36" i="1"/>
  <c r="AR37" i="1"/>
  <c r="AA38" i="1"/>
  <c r="O33" i="1"/>
  <c r="CI33" i="1"/>
  <c r="AP34" i="1"/>
  <c r="BC35" i="1"/>
  <c r="AL36" i="1"/>
  <c r="U37" i="1"/>
  <c r="CG37" i="1"/>
  <c r="BP38" i="1"/>
  <c r="BD33" i="1"/>
  <c r="K34" i="1"/>
  <c r="X35" i="1"/>
  <c r="CJ35" i="1"/>
  <c r="BS36" i="1"/>
  <c r="BB37" i="1"/>
  <c r="AK38" i="1"/>
  <c r="Y33" i="1"/>
  <c r="CK33" i="1"/>
  <c r="BP34" i="1"/>
  <c r="AZ34" i="1"/>
  <c r="BU35" i="1"/>
  <c r="BL36" i="1"/>
  <c r="BC37" i="1"/>
  <c r="AT38" i="1"/>
  <c r="AP33" i="1"/>
  <c r="BY34" i="1"/>
  <c r="J35" i="1"/>
  <c r="BV35" i="1"/>
  <c r="BE36" i="1"/>
  <c r="AN37" i="1"/>
  <c r="W38" i="1"/>
  <c r="CI38" i="1"/>
  <c r="BW33" i="1"/>
  <c r="V34" i="1"/>
  <c r="AI35" i="1"/>
  <c r="R36" i="1"/>
  <c r="CD36" i="1"/>
  <c r="BM37" i="1"/>
  <c r="AV38" i="1"/>
  <c r="AJ33" i="1"/>
  <c r="BK34" i="1"/>
  <c r="AU34" i="1"/>
  <c r="BH35" i="1"/>
  <c r="AQ36" i="1"/>
  <c r="Z37" i="1"/>
  <c r="CL37" i="1"/>
  <c r="BU38" i="1"/>
  <c r="BI33" i="1"/>
  <c r="CJ34" i="1"/>
  <c r="U35" i="1"/>
  <c r="CG35" i="1"/>
  <c r="BP36" i="1"/>
  <c r="AY37" i="1"/>
  <c r="AH38" i="1"/>
  <c r="V33" i="1"/>
  <c r="CH33" i="1"/>
  <c r="CL34" i="1"/>
  <c r="V35" i="1"/>
  <c r="CH35" i="1"/>
  <c r="BQ36" i="1"/>
  <c r="AZ37" i="1"/>
  <c r="AI38" i="1"/>
  <c r="W33" i="1"/>
  <c r="BN34" i="1"/>
  <c r="AX34" i="1"/>
  <c r="BK35" i="1"/>
  <c r="AT36" i="1"/>
  <c r="AC37" i="1"/>
  <c r="L38" i="1"/>
  <c r="BX38" i="1"/>
  <c r="BL33" i="1"/>
  <c r="S34" i="1"/>
  <c r="AF35" i="1"/>
  <c r="O36" i="1"/>
  <c r="CA36" i="1"/>
  <c r="BJ37" i="1"/>
  <c r="AS38" i="1"/>
  <c r="AG33" i="1"/>
  <c r="Q35" i="1"/>
  <c r="BX34" i="1"/>
  <c r="BH34" i="1"/>
  <c r="CC35" i="1"/>
  <c r="BT36" i="1"/>
  <c r="BK37" i="1"/>
  <c r="BB38" i="1"/>
  <c r="AX33" i="1"/>
  <c r="CG34" i="1"/>
  <c r="R35" i="1"/>
  <c r="CD35" i="1"/>
  <c r="BM36" i="1"/>
  <c r="AV37" i="1"/>
  <c r="AE38" i="1"/>
  <c r="S33" i="1"/>
  <c r="CE33" i="1"/>
  <c r="AD34" i="1"/>
  <c r="AQ35" i="1"/>
  <c r="Z36" i="1"/>
  <c r="CL36" i="1"/>
  <c r="BU37" i="1"/>
  <c r="BD38" i="1"/>
  <c r="AR33" i="1"/>
  <c r="BS34" i="1"/>
  <c r="BC34" i="1"/>
  <c r="BP35" i="1"/>
  <c r="AY36" i="1"/>
  <c r="AH37" i="1"/>
  <c r="Q38" i="1"/>
  <c r="CC38" i="1"/>
  <c r="BQ33" i="1"/>
  <c r="P34" i="1"/>
  <c r="AC35" i="1"/>
  <c r="L36" i="1"/>
  <c r="BX36" i="1"/>
  <c r="BG37" i="1"/>
  <c r="AP38" i="1"/>
  <c r="AD33" i="1"/>
  <c r="M33" i="1"/>
  <c r="Q34" i="1"/>
  <c r="AD35" i="1"/>
  <c r="M36" i="1"/>
  <c r="BY36" i="1"/>
  <c r="BH37" i="1"/>
  <c r="AQ38" i="1"/>
  <c r="AE33" i="1"/>
  <c r="BV34" i="1"/>
  <c r="BF34" i="1"/>
  <c r="BS35" i="1"/>
  <c r="BB36" i="1"/>
  <c r="AK37" i="1"/>
  <c r="T38" i="1"/>
  <c r="CF38" i="1"/>
  <c r="BT33" i="1"/>
  <c r="AA34" i="1"/>
  <c r="AN35" i="1"/>
  <c r="W36" i="1"/>
  <c r="CI36" i="1"/>
  <c r="BR37" i="1"/>
  <c r="BA38" i="1"/>
  <c r="AO33" i="1"/>
  <c r="R33" i="1"/>
  <c r="CF34" i="1"/>
  <c r="Y35" i="1"/>
  <c r="CK35" i="1"/>
  <c r="CB36" i="1"/>
  <c r="BS37" i="1"/>
  <c r="BJ38" i="1"/>
  <c r="BF33" i="1"/>
  <c r="M34" i="1"/>
  <c r="Z35" i="1"/>
  <c r="CL35" i="1"/>
  <c r="BU36" i="1"/>
  <c r="BD37" i="1"/>
  <c r="AM38" i="1"/>
  <c r="AA33" i="1"/>
  <c r="J33" i="1"/>
  <c r="AL34" i="1"/>
  <c r="AY35" i="1"/>
  <c r="AH36" i="1"/>
  <c r="Q37" i="1"/>
  <c r="CC37" i="1"/>
  <c r="BL38" i="1"/>
  <c r="AZ33" i="1"/>
  <c r="CA34" i="1"/>
  <c r="L35" i="1"/>
  <c r="BX35" i="1"/>
  <c r="BG36" i="1"/>
  <c r="AP37" i="1"/>
  <c r="Y38" i="1"/>
  <c r="CK38" i="1"/>
  <c r="BY33" i="1"/>
  <c r="X34" i="1"/>
  <c r="AK35" i="1"/>
  <c r="T36" i="1"/>
  <c r="CF36" i="1"/>
  <c r="BO37" i="1"/>
  <c r="AX38" i="1"/>
  <c r="AL33" i="1"/>
  <c r="BS33" i="1"/>
  <c r="Y34" i="1"/>
  <c r="AL35" i="1"/>
  <c r="U36" i="1"/>
  <c r="CG36" i="1"/>
  <c r="BP37" i="1"/>
  <c r="AY38" i="1"/>
  <c r="AM33" i="1"/>
  <c r="CD34" i="1"/>
  <c r="O35" i="1"/>
  <c r="CA35" i="1"/>
  <c r="BJ36" i="1"/>
  <c r="AS37" i="1"/>
  <c r="AB38" i="1"/>
  <c r="P33" i="1"/>
  <c r="CB33" i="1"/>
  <c r="AI34" i="1"/>
  <c r="AV35" i="1"/>
  <c r="AE36" i="1"/>
  <c r="N37" i="1"/>
  <c r="BZ37" i="1"/>
  <c r="BI38" i="1"/>
  <c r="AW33" i="1"/>
  <c r="P36" i="1"/>
  <c r="L34" i="1"/>
  <c r="AG35" i="1"/>
  <c r="X36" i="1"/>
  <c r="CJ36" i="1"/>
  <c r="CA37" i="1"/>
  <c r="BR38" i="1"/>
  <c r="BN33" i="1"/>
  <c r="U34" i="1"/>
  <c r="AH35" i="1"/>
  <c r="Q36" i="1"/>
  <c r="CC36" i="1"/>
  <c r="BL37" i="1"/>
  <c r="AU38" i="1"/>
  <c r="AI33" i="1"/>
  <c r="BJ34" i="1"/>
  <c r="AT34" i="1"/>
  <c r="BG35" i="1"/>
  <c r="AP36" i="1"/>
  <c r="Y37" i="1"/>
  <c r="CK37" i="1"/>
  <c r="BT38" i="1"/>
  <c r="BH33" i="1"/>
  <c r="CI34" i="1"/>
  <c r="T35" i="1"/>
  <c r="CF35" i="1"/>
  <c r="BO36" i="1"/>
  <c r="AX37" i="1"/>
  <c r="AG38" i="1"/>
  <c r="U33" i="1"/>
  <c r="CG33" i="1"/>
  <c r="AF34" i="1"/>
  <c r="AS35" i="1"/>
  <c r="AB36" i="1"/>
  <c r="K37" i="1"/>
  <c r="BW37" i="1"/>
  <c r="BF38" i="1"/>
  <c r="AT33" i="1"/>
  <c r="N33" i="1"/>
  <c r="AG34" i="1"/>
  <c r="AT35" i="1"/>
  <c r="AC36" i="1"/>
  <c r="L37" i="1"/>
  <c r="BX37" i="1"/>
  <c r="BG38" i="1"/>
  <c r="AU33" i="1"/>
  <c r="J34" i="1"/>
  <c r="W35" i="1"/>
  <c r="CI35" i="1"/>
  <c r="BR36" i="1"/>
  <c r="BA37" i="1"/>
  <c r="AJ38" i="1"/>
  <c r="X33" i="1"/>
  <c r="CJ33" i="1"/>
  <c r="AQ34" i="1"/>
  <c r="BD35" i="1"/>
  <c r="AM36" i="1"/>
  <c r="V37" i="1"/>
  <c r="CH37" i="1"/>
  <c r="BQ38" i="1"/>
  <c r="BE33" i="1"/>
  <c r="O37" i="1"/>
  <c r="T34" i="1"/>
  <c r="AO35" i="1"/>
  <c r="AF36" i="1"/>
  <c r="W37" i="1"/>
  <c r="CI37" i="1"/>
  <c r="BZ38" i="1"/>
  <c r="BV33" i="1"/>
  <c r="AC34" i="1"/>
  <c r="AP35" i="1"/>
  <c r="Y36" i="1"/>
  <c r="CK36" i="1"/>
  <c r="BT37" i="1"/>
  <c r="BC38" i="1"/>
  <c r="AQ33" i="1"/>
  <c r="BR34" i="1"/>
  <c r="BB34" i="1"/>
  <c r="BO35" i="1"/>
  <c r="AX36" i="1"/>
  <c r="AG37" i="1"/>
  <c r="P38" i="1"/>
  <c r="CB38" i="1"/>
  <c r="BP33" i="1"/>
  <c r="O34" i="1"/>
  <c r="AB35" i="1"/>
  <c r="K36" i="1"/>
  <c r="BW36" i="1"/>
  <c r="BF37" i="1"/>
  <c r="AO38" i="1"/>
  <c r="AC33" i="1"/>
  <c r="L33" i="1"/>
  <c r="AN34" i="1"/>
  <c r="BA35" i="1"/>
  <c r="AJ36" i="1"/>
  <c r="S37" i="1"/>
  <c r="CE37" i="1"/>
  <c r="BN38" i="1"/>
  <c r="BB33" i="1"/>
  <c r="CL33" i="1"/>
  <c r="AO34" i="1"/>
  <c r="BB35" i="1"/>
  <c r="AK36" i="1"/>
  <c r="T37" i="1"/>
  <c r="CF37" i="1"/>
  <c r="BO38" i="1"/>
  <c r="BC33" i="1"/>
  <c r="R34" i="1"/>
  <c r="AE35" i="1"/>
  <c r="N36" i="1"/>
  <c r="BZ36" i="1"/>
  <c r="BI37" i="1"/>
  <c r="AR38" i="1"/>
  <c r="AF33" i="1"/>
  <c r="BO34" i="1"/>
  <c r="AY34" i="1"/>
  <c r="BL35" i="1"/>
  <c r="AU36" i="1"/>
  <c r="AD37" i="1"/>
  <c r="M38" i="1"/>
  <c r="BY38" i="1"/>
  <c r="BM33" i="1"/>
  <c r="CK34" i="1"/>
  <c r="AB34" i="1"/>
  <c r="AW35" i="1"/>
  <c r="AN36" i="1"/>
  <c r="AE37" i="1"/>
  <c r="V38" i="1"/>
  <c r="CH38" i="1"/>
  <c r="CD33" i="1"/>
  <c r="AK34" i="1"/>
  <c r="AX35" i="1"/>
  <c r="AG36" i="1"/>
  <c r="P37" i="1"/>
  <c r="CB37" i="1"/>
  <c r="BK38" i="1"/>
  <c r="AY33" i="1"/>
  <c r="BZ34" i="1"/>
  <c r="K35" i="1"/>
  <c r="BW35" i="1"/>
  <c r="BF36" i="1"/>
  <c r="AO37" i="1"/>
  <c r="X38" i="1"/>
  <c r="CJ38" i="1"/>
  <c r="BX33" i="1"/>
  <c r="W34" i="1"/>
  <c r="AJ35" i="1"/>
  <c r="S36" i="1"/>
  <c r="CE36" i="1"/>
  <c r="BN37" i="1"/>
  <c r="AW38" i="1"/>
  <c r="AK33" i="1"/>
  <c r="BL34" i="1"/>
  <c r="AV34" i="1"/>
  <c r="BI35" i="1"/>
  <c r="AR36" i="1"/>
  <c r="AA37" i="1"/>
  <c r="J38" i="1"/>
  <c r="BV38" i="1"/>
  <c r="BJ33" i="1"/>
  <c r="BM34" i="1"/>
  <c r="AW34" i="1"/>
  <c r="BJ35" i="1"/>
  <c r="AS36" i="1"/>
  <c r="AB37" i="1"/>
  <c r="K38" i="1"/>
  <c r="BW38" i="1"/>
  <c r="BK33" i="1"/>
  <c r="Z34" i="1"/>
  <c r="AM35" i="1"/>
  <c r="V36" i="1"/>
  <c r="CH36" i="1"/>
  <c r="BQ37" i="1"/>
  <c r="AZ38" i="1"/>
  <c r="AN33" i="1"/>
  <c r="BW34" i="1"/>
  <c r="BG34" i="1"/>
  <c r="BT35" i="1"/>
  <c r="BC36" i="1"/>
  <c r="AL37" i="1"/>
  <c r="U38" i="1"/>
  <c r="CG38" i="1"/>
  <c r="BU33" i="1"/>
  <c r="C29" i="1"/>
  <c r="C30" i="1"/>
  <c r="C31" i="1"/>
  <c r="C32" i="1"/>
  <c r="H3" i="1" l="1"/>
  <c r="H4" i="1"/>
  <c r="J21" i="1" l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E220" i="3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K21" i="1" l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AA35" i="3" s="1"/>
  <c r="X3" i="2" a="1"/>
  <c r="X3" i="2" s="1"/>
  <c r="Z3" i="3" s="1"/>
  <c r="U3" i="2" a="1"/>
  <c r="U3" i="2" s="1"/>
  <c r="AB5" i="4" s="1"/>
  <c r="S3" i="2" a="1"/>
  <c r="S3" i="2" s="1"/>
  <c r="Z5" i="4" s="1"/>
  <c r="O3" i="2" a="1"/>
  <c r="O3" i="2" s="1"/>
  <c r="Q3" i="3" s="1"/>
  <c r="Q43" i="3" s="1"/>
  <c r="K3" i="2" a="1"/>
  <c r="K3" i="2" s="1"/>
  <c r="R5" i="4" s="1"/>
  <c r="J3" i="2" a="1"/>
  <c r="J3" i="2" s="1"/>
  <c r="G3" i="2" a="1"/>
  <c r="G3" i="2" s="1"/>
  <c r="I3" i="3" s="1"/>
  <c r="I44" i="3" s="1"/>
  <c r="D3" i="2" a="1"/>
  <c r="D3" i="2" s="1"/>
  <c r="K5" i="4" s="1"/>
  <c r="C3" i="2" a="1"/>
  <c r="C3" i="2" s="1"/>
  <c r="J5" i="4" s="1"/>
  <c r="Z206" i="3" l="1"/>
  <c r="Z200" i="3"/>
  <c r="Z201" i="3"/>
  <c r="Z123" i="3"/>
  <c r="Z228" i="3"/>
  <c r="Z238" i="3"/>
  <c r="Z232" i="3"/>
  <c r="Z229" i="3"/>
  <c r="Z167" i="3"/>
  <c r="Z237" i="3"/>
  <c r="Z233" i="3"/>
  <c r="Z178" i="3"/>
  <c r="Z226" i="3"/>
  <c r="Z221" i="3"/>
  <c r="Z231" i="3"/>
  <c r="Z227" i="3"/>
  <c r="Z194" i="3"/>
  <c r="Z179" i="3"/>
  <c r="Z156" i="3"/>
  <c r="Z157" i="3"/>
  <c r="Z150" i="3"/>
  <c r="Z146" i="3"/>
  <c r="Z142" i="3"/>
  <c r="Z236" i="3"/>
  <c r="Z210" i="3"/>
  <c r="Z209" i="3"/>
  <c r="Z172" i="3"/>
  <c r="Z196" i="3"/>
  <c r="Z155" i="3"/>
  <c r="Z143" i="3"/>
  <c r="Z182" i="3"/>
  <c r="Z177" i="3"/>
  <c r="Z147" i="3"/>
  <c r="Z140" i="3"/>
  <c r="Z175" i="3"/>
  <c r="Z173" i="3"/>
  <c r="Z168" i="3"/>
  <c r="Z151" i="3"/>
  <c r="Z141" i="3"/>
  <c r="Z205" i="3"/>
  <c r="Z131" i="3"/>
  <c r="Z174" i="3"/>
  <c r="Z129" i="3"/>
  <c r="Z145" i="3"/>
  <c r="Z119" i="3"/>
  <c r="Z91" i="3"/>
  <c r="Z86" i="3"/>
  <c r="Z204" i="3"/>
  <c r="Z120" i="3"/>
  <c r="Z101" i="3"/>
  <c r="Z98" i="3"/>
  <c r="Z118" i="3"/>
  <c r="Z114" i="3"/>
  <c r="Z96" i="3"/>
  <c r="Z199" i="3"/>
  <c r="Z102" i="3"/>
  <c r="Z99" i="3"/>
  <c r="Z94" i="3"/>
  <c r="Z195" i="3"/>
  <c r="Z128" i="3"/>
  <c r="Z115" i="3"/>
  <c r="Z93" i="3"/>
  <c r="Z130" i="3"/>
  <c r="Z103" i="3"/>
  <c r="Z97" i="3"/>
  <c r="Z92" i="3"/>
  <c r="Z124" i="3"/>
  <c r="Z113" i="3"/>
  <c r="Z87" i="3"/>
  <c r="Z239" i="3"/>
  <c r="Z158" i="3"/>
  <c r="Z153" i="3"/>
  <c r="Z234" i="3"/>
  <c r="Z169" i="3"/>
  <c r="Z104" i="3"/>
  <c r="Z89" i="3"/>
  <c r="Z88" i="3"/>
  <c r="Z222" i="3"/>
  <c r="Z212" i="3"/>
  <c r="Z116" i="3"/>
  <c r="Z183" i="3"/>
  <c r="Z152" i="3"/>
  <c r="Z211" i="3"/>
  <c r="Z197" i="3"/>
  <c r="Z125" i="3"/>
  <c r="Z223" i="3"/>
  <c r="Z207" i="3"/>
  <c r="Z180" i="3"/>
  <c r="Z170" i="3"/>
  <c r="Z184" i="3"/>
  <c r="Z126" i="3"/>
  <c r="Z148" i="3"/>
  <c r="Z121" i="3"/>
  <c r="Z202" i="3"/>
  <c r="Z34" i="3"/>
  <c r="Z61" i="3"/>
  <c r="Z71" i="3"/>
  <c r="Z11" i="3"/>
  <c r="Z16" i="3"/>
  <c r="Z49" i="3"/>
  <c r="Z60" i="3"/>
  <c r="Z64" i="3"/>
  <c r="Z21" i="3"/>
  <c r="Z59" i="3"/>
  <c r="Z74" i="3"/>
  <c r="Z6" i="3"/>
  <c r="Z75" i="3"/>
  <c r="Z65" i="3"/>
  <c r="Z76" i="3"/>
  <c r="Z20" i="3"/>
  <c r="Z62" i="3"/>
  <c r="Z67" i="3"/>
  <c r="Z77" i="3"/>
  <c r="Z5" i="3"/>
  <c r="Z12" i="3"/>
  <c r="Z13" i="3"/>
  <c r="Z18" i="3"/>
  <c r="Z45" i="3"/>
  <c r="Z70" i="3"/>
  <c r="Z23" i="3"/>
  <c r="Z40" i="3"/>
  <c r="Z32" i="3"/>
  <c r="Z43" i="3"/>
  <c r="Z15" i="3"/>
  <c r="Z7" i="3"/>
  <c r="Z38" i="3"/>
  <c r="Z224" i="3"/>
  <c r="Z72" i="3"/>
  <c r="Z39" i="3"/>
  <c r="Z44" i="3"/>
  <c r="Z37" i="3"/>
  <c r="Z47" i="3"/>
  <c r="Z33" i="3"/>
  <c r="Z50" i="3"/>
  <c r="Z35" i="3"/>
  <c r="Z10" i="3"/>
  <c r="Z48" i="3"/>
  <c r="Z69" i="3"/>
  <c r="Z8" i="3"/>
  <c r="Z185" i="3"/>
  <c r="I50" i="3"/>
  <c r="I35" i="3"/>
  <c r="I40" i="3"/>
  <c r="Z42" i="3"/>
  <c r="Z17" i="3"/>
  <c r="Z66" i="3"/>
  <c r="AA232" i="3"/>
  <c r="AA221" i="3"/>
  <c r="AA209" i="3"/>
  <c r="AA197" i="3"/>
  <c r="AA233" i="3"/>
  <c r="AA231" i="3"/>
  <c r="AA228" i="3"/>
  <c r="AA206" i="3"/>
  <c r="AA195" i="3"/>
  <c r="AA199" i="3"/>
  <c r="AA167" i="3"/>
  <c r="AA177" i="3"/>
  <c r="AA227" i="3"/>
  <c r="AA194" i="3"/>
  <c r="AA123" i="3"/>
  <c r="AA204" i="3"/>
  <c r="AA226" i="3"/>
  <c r="AA201" i="3"/>
  <c r="AA178" i="3"/>
  <c r="AA179" i="3"/>
  <c r="AA118" i="3"/>
  <c r="AA200" i="3"/>
  <c r="AA175" i="3"/>
  <c r="AA155" i="3"/>
  <c r="AA151" i="3"/>
  <c r="AA142" i="3"/>
  <c r="AA150" i="3"/>
  <c r="AA143" i="3"/>
  <c r="AA236" i="3"/>
  <c r="AA158" i="3"/>
  <c r="AA141" i="3"/>
  <c r="AA174" i="3"/>
  <c r="AA205" i="3"/>
  <c r="AA182" i="3"/>
  <c r="AA173" i="3"/>
  <c r="AA168" i="3"/>
  <c r="AA146" i="3"/>
  <c r="AA129" i="3"/>
  <c r="AA237" i="3"/>
  <c r="AA156" i="3"/>
  <c r="AA147" i="3"/>
  <c r="AA140" i="3"/>
  <c r="AA157" i="3"/>
  <c r="AA145" i="3"/>
  <c r="AA183" i="3"/>
  <c r="AA131" i="3"/>
  <c r="AA130" i="3"/>
  <c r="AA128" i="3"/>
  <c r="AA119" i="3"/>
  <c r="AA92" i="3"/>
  <c r="AA91" i="3"/>
  <c r="AA87" i="3"/>
  <c r="AA124" i="3"/>
  <c r="AA116" i="3"/>
  <c r="AA115" i="3"/>
  <c r="AA101" i="3"/>
  <c r="AA99" i="3"/>
  <c r="AA210" i="3"/>
  <c r="AA114" i="3"/>
  <c r="AA113" i="3"/>
  <c r="AA97" i="3"/>
  <c r="AA120" i="3"/>
  <c r="AA104" i="3"/>
  <c r="AA93" i="3"/>
  <c r="AA102" i="3"/>
  <c r="AA103" i="3"/>
  <c r="AA98" i="3"/>
  <c r="AA96" i="3"/>
  <c r="AA172" i="3"/>
  <c r="AA86" i="3"/>
  <c r="AA153" i="3"/>
  <c r="AA125" i="3"/>
  <c r="AA229" i="3"/>
  <c r="AA238" i="3"/>
  <c r="AA196" i="3"/>
  <c r="AA169" i="3"/>
  <c r="AA89" i="3"/>
  <c r="AA94" i="3"/>
  <c r="AA211" i="3"/>
  <c r="AA239" i="3"/>
  <c r="AA212" i="3"/>
  <c r="AA152" i="3"/>
  <c r="AA234" i="3"/>
  <c r="AA222" i="3"/>
  <c r="AA88" i="3"/>
  <c r="AA148" i="3"/>
  <c r="AA180" i="3"/>
  <c r="AA223" i="3"/>
  <c r="AA170" i="3"/>
  <c r="AA121" i="3"/>
  <c r="AA202" i="3"/>
  <c r="AA184" i="3"/>
  <c r="AA126" i="3"/>
  <c r="AA207" i="3"/>
  <c r="AA74" i="3"/>
  <c r="AA59" i="3"/>
  <c r="AA66" i="3"/>
  <c r="AA10" i="3"/>
  <c r="AA6" i="3"/>
  <c r="AA18" i="3"/>
  <c r="AA40" i="3"/>
  <c r="AA22" i="3"/>
  <c r="AA12" i="3"/>
  <c r="AA11" i="3"/>
  <c r="AA62" i="3"/>
  <c r="AA71" i="3"/>
  <c r="AA5" i="3"/>
  <c r="AA15" i="3"/>
  <c r="AA13" i="3"/>
  <c r="AA77" i="3"/>
  <c r="AA65" i="3"/>
  <c r="AA64" i="3"/>
  <c r="AA60" i="3"/>
  <c r="AA67" i="3"/>
  <c r="AA75" i="3"/>
  <c r="AA76" i="3"/>
  <c r="AA34" i="3"/>
  <c r="AA69" i="3"/>
  <c r="AA70" i="3"/>
  <c r="AA61" i="3"/>
  <c r="AA20" i="3"/>
  <c r="AA23" i="3"/>
  <c r="AA44" i="3"/>
  <c r="AA47" i="3"/>
  <c r="AA50" i="3"/>
  <c r="AA72" i="3"/>
  <c r="AA185" i="3"/>
  <c r="AA16" i="3"/>
  <c r="AA7" i="3"/>
  <c r="AA38" i="3"/>
  <c r="AA32" i="3"/>
  <c r="AA48" i="3"/>
  <c r="AA33" i="3"/>
  <c r="AA39" i="3"/>
  <c r="AA224" i="3"/>
  <c r="AA21" i="3"/>
  <c r="AA8" i="3"/>
  <c r="AA42" i="3"/>
  <c r="AA37" i="3"/>
  <c r="AA49" i="3"/>
  <c r="AA45" i="3"/>
  <c r="AA17" i="3"/>
  <c r="AA43" i="3"/>
  <c r="Z22" i="3"/>
  <c r="Q206" i="3"/>
  <c r="Q177" i="3"/>
  <c r="Q234" i="3"/>
  <c r="Q228" i="3"/>
  <c r="Q201" i="3"/>
  <c r="Q182" i="3"/>
  <c r="Q237" i="3"/>
  <c r="Q233" i="3"/>
  <c r="Q209" i="3"/>
  <c r="Q205" i="3"/>
  <c r="Q204" i="3"/>
  <c r="Q232" i="3"/>
  <c r="Q231" i="3"/>
  <c r="Q195" i="3"/>
  <c r="Q236" i="3"/>
  <c r="Q227" i="3"/>
  <c r="Q173" i="3"/>
  <c r="Q151" i="3"/>
  <c r="Q146" i="3"/>
  <c r="Q199" i="3"/>
  <c r="Q174" i="3"/>
  <c r="Q142" i="3"/>
  <c r="Q129" i="3"/>
  <c r="Q167" i="3"/>
  <c r="Q157" i="3"/>
  <c r="Q147" i="3"/>
  <c r="Q172" i="3"/>
  <c r="Q140" i="3"/>
  <c r="Q194" i="3"/>
  <c r="Q178" i="3"/>
  <c r="Q155" i="3"/>
  <c r="Q145" i="3"/>
  <c r="Q141" i="3"/>
  <c r="Q226" i="3"/>
  <c r="Q150" i="3"/>
  <c r="Q221" i="3"/>
  <c r="Q210" i="3"/>
  <c r="Q200" i="3"/>
  <c r="Q179" i="3"/>
  <c r="Q168" i="3"/>
  <c r="Q156" i="3"/>
  <c r="Q130" i="3"/>
  <c r="Q101" i="3"/>
  <c r="Q124" i="3"/>
  <c r="Q118" i="3"/>
  <c r="Q114" i="3"/>
  <c r="Q102" i="3"/>
  <c r="Q91" i="3"/>
  <c r="Q128" i="3"/>
  <c r="Q119" i="3"/>
  <c r="Q97" i="3"/>
  <c r="Q98" i="3"/>
  <c r="Q120" i="3"/>
  <c r="Q87" i="3"/>
  <c r="Q123" i="3"/>
  <c r="Q115" i="3"/>
  <c r="Q96" i="3"/>
  <c r="Q103" i="3"/>
  <c r="Q92" i="3"/>
  <c r="Q93" i="3"/>
  <c r="Q113" i="3"/>
  <c r="Q86" i="3"/>
  <c r="Q212" i="3"/>
  <c r="Q197" i="3"/>
  <c r="Q211" i="3"/>
  <c r="Q196" i="3"/>
  <c r="Q239" i="3"/>
  <c r="Q222" i="3"/>
  <c r="Q152" i="3"/>
  <c r="Q125" i="3"/>
  <c r="Q238" i="3"/>
  <c r="Q158" i="3"/>
  <c r="Q99" i="3"/>
  <c r="Q229" i="3"/>
  <c r="Q153" i="3"/>
  <c r="Q131" i="3"/>
  <c r="Q169" i="3"/>
  <c r="Q143" i="3"/>
  <c r="Q104" i="3"/>
  <c r="Q175" i="3"/>
  <c r="Q183" i="3"/>
  <c r="Q116" i="3"/>
  <c r="Q94" i="3"/>
  <c r="Q89" i="3"/>
  <c r="Q88" i="3"/>
  <c r="Q121" i="3"/>
  <c r="Q223" i="3"/>
  <c r="Q184" i="3"/>
  <c r="Q170" i="3"/>
  <c r="Q202" i="3"/>
  <c r="Q180" i="3"/>
  <c r="Q148" i="3"/>
  <c r="Q207" i="3"/>
  <c r="Q126" i="3"/>
  <c r="Q72" i="3"/>
  <c r="Q69" i="3"/>
  <c r="Q21" i="3"/>
  <c r="Q16" i="3"/>
  <c r="Q76" i="3"/>
  <c r="Q70" i="3"/>
  <c r="Q23" i="3"/>
  <c r="Q10" i="3"/>
  <c r="Q75" i="3"/>
  <c r="Q61" i="3"/>
  <c r="Q71" i="3"/>
  <c r="Q64" i="3"/>
  <c r="Q62" i="3"/>
  <c r="Q22" i="3"/>
  <c r="Q66" i="3"/>
  <c r="Q5" i="3"/>
  <c r="Q74" i="3"/>
  <c r="Q60" i="3"/>
  <c r="Q67" i="3"/>
  <c r="Q20" i="3"/>
  <c r="Q6" i="3"/>
  <c r="Q59" i="3"/>
  <c r="Q65" i="3"/>
  <c r="Q77" i="3"/>
  <c r="Q34" i="3"/>
  <c r="Q38" i="3"/>
  <c r="Q37" i="3"/>
  <c r="Q185" i="3"/>
  <c r="Q45" i="3"/>
  <c r="Q13" i="3"/>
  <c r="Q49" i="3"/>
  <c r="Q44" i="3"/>
  <c r="Q12" i="3"/>
  <c r="Q40" i="3"/>
  <c r="Q32" i="3"/>
  <c r="Q39" i="3"/>
  <c r="Q42" i="3"/>
  <c r="Q47" i="3"/>
  <c r="Q48" i="3"/>
  <c r="Q50" i="3"/>
  <c r="Q35" i="3"/>
  <c r="Q15" i="3"/>
  <c r="Q11" i="3"/>
  <c r="Q7" i="3"/>
  <c r="Q18" i="3"/>
  <c r="Q33" i="3"/>
  <c r="Q224" i="3"/>
  <c r="Q17" i="3"/>
  <c r="Q8" i="3"/>
  <c r="I47" i="3"/>
  <c r="I210" i="3"/>
  <c r="I179" i="3"/>
  <c r="I237" i="3"/>
  <c r="I234" i="3"/>
  <c r="I227" i="3"/>
  <c r="I228" i="3"/>
  <c r="I205" i="3"/>
  <c r="I200" i="3"/>
  <c r="I201" i="3"/>
  <c r="I196" i="3"/>
  <c r="I182" i="3"/>
  <c r="I178" i="3"/>
  <c r="I232" i="3"/>
  <c r="I233" i="3"/>
  <c r="I209" i="3"/>
  <c r="I204" i="3"/>
  <c r="I236" i="3"/>
  <c r="I226" i="3"/>
  <c r="I221" i="3"/>
  <c r="I199" i="3"/>
  <c r="I194" i="3"/>
  <c r="I183" i="3"/>
  <c r="I231" i="3"/>
  <c r="I174" i="3"/>
  <c r="I168" i="3"/>
  <c r="I142" i="3"/>
  <c r="I167" i="3"/>
  <c r="I157" i="3"/>
  <c r="I147" i="3"/>
  <c r="I172" i="3"/>
  <c r="I146" i="3"/>
  <c r="I140" i="3"/>
  <c r="I129" i="3"/>
  <c r="I206" i="3"/>
  <c r="I173" i="3"/>
  <c r="I155" i="3"/>
  <c r="I145" i="3"/>
  <c r="I156" i="3"/>
  <c r="I150" i="3"/>
  <c r="I195" i="3"/>
  <c r="I177" i="3"/>
  <c r="I169" i="3"/>
  <c r="I151" i="3"/>
  <c r="I128" i="3"/>
  <c r="I124" i="3"/>
  <c r="I118" i="3"/>
  <c r="I91" i="3"/>
  <c r="I114" i="3"/>
  <c r="I98" i="3"/>
  <c r="I92" i="3"/>
  <c r="I87" i="3"/>
  <c r="I141" i="3"/>
  <c r="I123" i="3"/>
  <c r="I115" i="3"/>
  <c r="I96" i="3"/>
  <c r="I103" i="3"/>
  <c r="I97" i="3"/>
  <c r="I113" i="3"/>
  <c r="I93" i="3"/>
  <c r="I86" i="3"/>
  <c r="I130" i="3"/>
  <c r="I101" i="3"/>
  <c r="I102" i="3"/>
  <c r="I120" i="3"/>
  <c r="I119" i="3"/>
  <c r="I116" i="3"/>
  <c r="I94" i="3"/>
  <c r="I89" i="3"/>
  <c r="I229" i="3"/>
  <c r="I212" i="3"/>
  <c r="I104" i="3"/>
  <c r="I239" i="3"/>
  <c r="I197" i="3"/>
  <c r="I175" i="3"/>
  <c r="I125" i="3"/>
  <c r="I238" i="3"/>
  <c r="I143" i="3"/>
  <c r="I211" i="3"/>
  <c r="I158" i="3"/>
  <c r="I153" i="3"/>
  <c r="I131" i="3"/>
  <c r="I99" i="3"/>
  <c r="I222" i="3"/>
  <c r="I152" i="3"/>
  <c r="I88" i="3"/>
  <c r="I207" i="3"/>
  <c r="I184" i="3"/>
  <c r="I170" i="3"/>
  <c r="I126" i="3"/>
  <c r="I121" i="3"/>
  <c r="I202" i="3"/>
  <c r="I223" i="3"/>
  <c r="I148" i="3"/>
  <c r="I180" i="3"/>
  <c r="I34" i="3"/>
  <c r="I16" i="3"/>
  <c r="I71" i="3"/>
  <c r="I77" i="3"/>
  <c r="I69" i="3"/>
  <c r="I66" i="3"/>
  <c r="I61" i="3"/>
  <c r="I65" i="3"/>
  <c r="I64" i="3"/>
  <c r="I5" i="3"/>
  <c r="I20" i="3"/>
  <c r="I70" i="3"/>
  <c r="I59" i="3"/>
  <c r="I67" i="3"/>
  <c r="I72" i="3"/>
  <c r="I74" i="3"/>
  <c r="I12" i="3"/>
  <c r="I8" i="3"/>
  <c r="I60" i="3"/>
  <c r="I76" i="3"/>
  <c r="I62" i="3"/>
  <c r="I7" i="3"/>
  <c r="I42" i="3"/>
  <c r="I45" i="3"/>
  <c r="I10" i="3"/>
  <c r="I17" i="3"/>
  <c r="I23" i="3"/>
  <c r="I6" i="3"/>
  <c r="I13" i="3"/>
  <c r="I39" i="3"/>
  <c r="I43" i="3"/>
  <c r="I33" i="3"/>
  <c r="I49" i="3"/>
  <c r="I75" i="3"/>
  <c r="I15" i="3"/>
  <c r="I21" i="3"/>
  <c r="I22" i="3"/>
  <c r="I38" i="3"/>
  <c r="I48" i="3"/>
  <c r="I37" i="3"/>
  <c r="I18" i="3"/>
  <c r="I32" i="3"/>
  <c r="I224" i="3"/>
  <c r="I185" i="3"/>
  <c r="I11" i="3"/>
  <c r="C3" i="1"/>
  <c r="C26" i="1"/>
  <c r="C9" i="1"/>
  <c r="C24" i="1"/>
  <c r="C16" i="1"/>
  <c r="C8" i="1"/>
  <c r="C23" i="1"/>
  <c r="N3" i="2" a="1"/>
  <c r="N3" i="2" s="1"/>
  <c r="P3" i="3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28" i="1"/>
  <c r="C11" i="1"/>
  <c r="C17" i="1"/>
  <c r="C18" i="1"/>
  <c r="C27" i="1"/>
  <c r="C10" i="1"/>
  <c r="C25" i="1"/>
  <c r="U3" i="3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M5" i="4"/>
  <c r="L3" i="3"/>
  <c r="Q5" i="4"/>
  <c r="U5" i="4"/>
  <c r="M3" i="3"/>
  <c r="P6" i="2"/>
  <c r="AE5" i="4"/>
  <c r="AC3" i="3"/>
  <c r="H3" i="2" a="1"/>
  <c r="H3" i="2" s="1"/>
  <c r="P3" i="2" a="1"/>
  <c r="P3" i="2" s="1"/>
  <c r="Q6" i="2"/>
  <c r="AB7" i="2"/>
  <c r="W3" i="3"/>
  <c r="AF5" i="4"/>
  <c r="AF3" i="3"/>
  <c r="AG5" i="4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U234" i="3" l="1"/>
  <c r="U210" i="3"/>
  <c r="U205" i="3"/>
  <c r="U194" i="3"/>
  <c r="U237" i="3"/>
  <c r="U227" i="3"/>
  <c r="U232" i="3"/>
  <c r="U226" i="3"/>
  <c r="U221" i="3"/>
  <c r="U209" i="3"/>
  <c r="U236" i="3"/>
  <c r="U228" i="3"/>
  <c r="U204" i="3"/>
  <c r="U179" i="3"/>
  <c r="U231" i="3"/>
  <c r="U182" i="3"/>
  <c r="U233" i="3"/>
  <c r="U229" i="3"/>
  <c r="U206" i="3"/>
  <c r="U151" i="3"/>
  <c r="U142" i="3"/>
  <c r="U130" i="3"/>
  <c r="U199" i="3"/>
  <c r="U183" i="3"/>
  <c r="U172" i="3"/>
  <c r="U155" i="3"/>
  <c r="U140" i="3"/>
  <c r="U200" i="3"/>
  <c r="U157" i="3"/>
  <c r="U145" i="3"/>
  <c r="U174" i="3"/>
  <c r="U167" i="3"/>
  <c r="U150" i="3"/>
  <c r="U175" i="3"/>
  <c r="U143" i="3"/>
  <c r="U195" i="3"/>
  <c r="U168" i="3"/>
  <c r="U158" i="3"/>
  <c r="U196" i="3"/>
  <c r="U156" i="3"/>
  <c r="U146" i="3"/>
  <c r="U116" i="3"/>
  <c r="U97" i="3"/>
  <c r="U98" i="3"/>
  <c r="U120" i="3"/>
  <c r="U103" i="3"/>
  <c r="U104" i="3"/>
  <c r="U141" i="3"/>
  <c r="U131" i="3"/>
  <c r="U114" i="3"/>
  <c r="U101" i="3"/>
  <c r="U94" i="3"/>
  <c r="U86" i="3"/>
  <c r="U87" i="3"/>
  <c r="U177" i="3"/>
  <c r="U147" i="3"/>
  <c r="U125" i="3"/>
  <c r="U118" i="3"/>
  <c r="U119" i="3"/>
  <c r="U102" i="3"/>
  <c r="U178" i="3"/>
  <c r="U173" i="3"/>
  <c r="U169" i="3"/>
  <c r="U115" i="3"/>
  <c r="U92" i="3"/>
  <c r="U129" i="3"/>
  <c r="U113" i="3"/>
  <c r="U96" i="3"/>
  <c r="U91" i="3"/>
  <c r="U93" i="3"/>
  <c r="U128" i="3"/>
  <c r="U123" i="3"/>
  <c r="U99" i="3"/>
  <c r="U124" i="3"/>
  <c r="U197" i="3"/>
  <c r="U88" i="3"/>
  <c r="U89" i="3"/>
  <c r="U222" i="3"/>
  <c r="U238" i="3"/>
  <c r="U211" i="3"/>
  <c r="U201" i="3"/>
  <c r="U239" i="3"/>
  <c r="U212" i="3"/>
  <c r="U153" i="3"/>
  <c r="U152" i="3"/>
  <c r="U207" i="3"/>
  <c r="U148" i="3"/>
  <c r="U126" i="3"/>
  <c r="U121" i="3"/>
  <c r="U184" i="3"/>
  <c r="U223" i="3"/>
  <c r="U170" i="3"/>
  <c r="U202" i="3"/>
  <c r="U180" i="3"/>
  <c r="U17" i="3"/>
  <c r="U8" i="3"/>
  <c r="U75" i="3"/>
  <c r="U66" i="3"/>
  <c r="U23" i="3"/>
  <c r="U11" i="3"/>
  <c r="U22" i="3"/>
  <c r="U61" i="3"/>
  <c r="U44" i="3"/>
  <c r="U21" i="3"/>
  <c r="U64" i="3"/>
  <c r="U74" i="3"/>
  <c r="U5" i="3"/>
  <c r="U10" i="3"/>
  <c r="U16" i="3"/>
  <c r="U70" i="3"/>
  <c r="U71" i="3"/>
  <c r="U60" i="3"/>
  <c r="U67" i="3"/>
  <c r="U77" i="3"/>
  <c r="U69" i="3"/>
  <c r="U15" i="3"/>
  <c r="U39" i="3"/>
  <c r="U12" i="3"/>
  <c r="U49" i="3"/>
  <c r="U50" i="3"/>
  <c r="U48" i="3"/>
  <c r="U43" i="3"/>
  <c r="U38" i="3"/>
  <c r="U33" i="3"/>
  <c r="U34" i="3"/>
  <c r="U224" i="3"/>
  <c r="U45" i="3"/>
  <c r="U59" i="3"/>
  <c r="U62" i="3"/>
  <c r="U6" i="3"/>
  <c r="U72" i="3"/>
  <c r="U37" i="3"/>
  <c r="U32" i="3"/>
  <c r="U185" i="3"/>
  <c r="U42" i="3"/>
  <c r="U76" i="3"/>
  <c r="U13" i="3"/>
  <c r="U40" i="3"/>
  <c r="U7" i="3"/>
  <c r="U65" i="3"/>
  <c r="U47" i="3"/>
  <c r="U20" i="3"/>
  <c r="U18" i="3"/>
  <c r="U35" i="3"/>
  <c r="AC229" i="3"/>
  <c r="AC222" i="3"/>
  <c r="AC234" i="3"/>
  <c r="AC124" i="3"/>
  <c r="AC237" i="3"/>
  <c r="AC227" i="3"/>
  <c r="AC236" i="3"/>
  <c r="AC232" i="3"/>
  <c r="AC201" i="3"/>
  <c r="AC228" i="3"/>
  <c r="AC221" i="3"/>
  <c r="AC194" i="3"/>
  <c r="AC204" i="3"/>
  <c r="AC179" i="3"/>
  <c r="AC226" i="3"/>
  <c r="AC206" i="3"/>
  <c r="AC178" i="3"/>
  <c r="AC209" i="3"/>
  <c r="AC156" i="3"/>
  <c r="AC146" i="3"/>
  <c r="AC174" i="3"/>
  <c r="AC155" i="3"/>
  <c r="AC151" i="3"/>
  <c r="AC130" i="3"/>
  <c r="AC205" i="3"/>
  <c r="AC199" i="3"/>
  <c r="AC153" i="3"/>
  <c r="AC145" i="3"/>
  <c r="AC142" i="3"/>
  <c r="AC200" i="3"/>
  <c r="AC182" i="3"/>
  <c r="AC140" i="3"/>
  <c r="AC167" i="3"/>
  <c r="AC157" i="3"/>
  <c r="AC231" i="3"/>
  <c r="AC175" i="3"/>
  <c r="AC169" i="3"/>
  <c r="AC143" i="3"/>
  <c r="AC210" i="3"/>
  <c r="AC177" i="3"/>
  <c r="AC173" i="3"/>
  <c r="AC150" i="3"/>
  <c r="AC141" i="3"/>
  <c r="AC113" i="3"/>
  <c r="AC96" i="3"/>
  <c r="AC93" i="3"/>
  <c r="AC116" i="3"/>
  <c r="AC97" i="3"/>
  <c r="AC120" i="3"/>
  <c r="AC104" i="3"/>
  <c r="AC131" i="3"/>
  <c r="AC114" i="3"/>
  <c r="AC103" i="3"/>
  <c r="AC98" i="3"/>
  <c r="AC94" i="3"/>
  <c r="AC125" i="3"/>
  <c r="AC115" i="3"/>
  <c r="AC102" i="3"/>
  <c r="AC91" i="3"/>
  <c r="AC92" i="3"/>
  <c r="AC168" i="3"/>
  <c r="AC158" i="3"/>
  <c r="AC129" i="3"/>
  <c r="AC119" i="3"/>
  <c r="AC101" i="3"/>
  <c r="AC195" i="3"/>
  <c r="AC128" i="3"/>
  <c r="AC118" i="3"/>
  <c r="AC87" i="3"/>
  <c r="AC172" i="3"/>
  <c r="AC99" i="3"/>
  <c r="AC123" i="3"/>
  <c r="AC86" i="3"/>
  <c r="AC212" i="3"/>
  <c r="AC211" i="3"/>
  <c r="AC239" i="3"/>
  <c r="AC89" i="3"/>
  <c r="AC147" i="3"/>
  <c r="AC88" i="3"/>
  <c r="AC233" i="3"/>
  <c r="AC197" i="3"/>
  <c r="AC183" i="3"/>
  <c r="AC238" i="3"/>
  <c r="AC196" i="3"/>
  <c r="AC152" i="3"/>
  <c r="AC180" i="3"/>
  <c r="AC126" i="3"/>
  <c r="AC121" i="3"/>
  <c r="AC223" i="3"/>
  <c r="AC148" i="3"/>
  <c r="AC207" i="3"/>
  <c r="AC184" i="3"/>
  <c r="AC170" i="3"/>
  <c r="AC202" i="3"/>
  <c r="AC65" i="3"/>
  <c r="AC62" i="3"/>
  <c r="AC76" i="3"/>
  <c r="AC66" i="3"/>
  <c r="AC60" i="3"/>
  <c r="AC17" i="3"/>
  <c r="AC10" i="3"/>
  <c r="AC71" i="3"/>
  <c r="AC8" i="3"/>
  <c r="AC72" i="3"/>
  <c r="AC75" i="3"/>
  <c r="AC20" i="3"/>
  <c r="AC13" i="3"/>
  <c r="AC44" i="3"/>
  <c r="AC77" i="3"/>
  <c r="AC22" i="3"/>
  <c r="AC15" i="3"/>
  <c r="AC69" i="3"/>
  <c r="AC74" i="3"/>
  <c r="AC61" i="3"/>
  <c r="AC18" i="3"/>
  <c r="AC21" i="3"/>
  <c r="AC67" i="3"/>
  <c r="AC70" i="3"/>
  <c r="AC64" i="3"/>
  <c r="AC59" i="3"/>
  <c r="AC40" i="3"/>
  <c r="AC42" i="3"/>
  <c r="AC185" i="3"/>
  <c r="AC39" i="3"/>
  <c r="AC32" i="3"/>
  <c r="AC12" i="3"/>
  <c r="AC23" i="3"/>
  <c r="AC47" i="3"/>
  <c r="AC43" i="3"/>
  <c r="AC5" i="3"/>
  <c r="AC34" i="3"/>
  <c r="AC7" i="3"/>
  <c r="AC33" i="3"/>
  <c r="AC224" i="3"/>
  <c r="AC45" i="3"/>
  <c r="AC6" i="3"/>
  <c r="AC11" i="3"/>
  <c r="AC16" i="3"/>
  <c r="AC48" i="3"/>
  <c r="AC50" i="3"/>
  <c r="AC38" i="3"/>
  <c r="AC35" i="3"/>
  <c r="AC37" i="3"/>
  <c r="AC49" i="3"/>
  <c r="H231" i="3"/>
  <c r="H200" i="3"/>
  <c r="H196" i="3"/>
  <c r="H234" i="3"/>
  <c r="H227" i="3"/>
  <c r="H228" i="3"/>
  <c r="H177" i="3"/>
  <c r="H232" i="3"/>
  <c r="H209" i="3"/>
  <c r="H201" i="3"/>
  <c r="H236" i="3"/>
  <c r="H226" i="3"/>
  <c r="H205" i="3"/>
  <c r="H206" i="3"/>
  <c r="H237" i="3"/>
  <c r="H233" i="3"/>
  <c r="H182" i="3"/>
  <c r="H210" i="3"/>
  <c r="H199" i="3"/>
  <c r="H195" i="3"/>
  <c r="H179" i="3"/>
  <c r="H174" i="3"/>
  <c r="H146" i="3"/>
  <c r="H145" i="3"/>
  <c r="H197" i="3"/>
  <c r="H172" i="3"/>
  <c r="H168" i="3"/>
  <c r="H169" i="3"/>
  <c r="H157" i="3"/>
  <c r="H142" i="3"/>
  <c r="H204" i="3"/>
  <c r="H155" i="3"/>
  <c r="H151" i="3"/>
  <c r="H140" i="3"/>
  <c r="H221" i="3"/>
  <c r="H175" i="3"/>
  <c r="H158" i="3"/>
  <c r="H194" i="3"/>
  <c r="H178" i="3"/>
  <c r="H173" i="3"/>
  <c r="H156" i="3"/>
  <c r="H141" i="3"/>
  <c r="H150" i="3"/>
  <c r="H130" i="3"/>
  <c r="H131" i="3"/>
  <c r="H125" i="3"/>
  <c r="H124" i="3"/>
  <c r="H119" i="3"/>
  <c r="H92" i="3"/>
  <c r="H123" i="3"/>
  <c r="H116" i="3"/>
  <c r="H102" i="3"/>
  <c r="H93" i="3"/>
  <c r="H129" i="3"/>
  <c r="H118" i="3"/>
  <c r="H98" i="3"/>
  <c r="H99" i="3"/>
  <c r="H128" i="3"/>
  <c r="H120" i="3"/>
  <c r="H96" i="3"/>
  <c r="H167" i="3"/>
  <c r="H115" i="3"/>
  <c r="H114" i="3"/>
  <c r="H86" i="3"/>
  <c r="H113" i="3"/>
  <c r="H103" i="3"/>
  <c r="H97" i="3"/>
  <c r="H91" i="3"/>
  <c r="H101" i="3"/>
  <c r="H89" i="3"/>
  <c r="H87" i="3"/>
  <c r="H229" i="3"/>
  <c r="H153" i="3"/>
  <c r="H152" i="3"/>
  <c r="H222" i="3"/>
  <c r="H238" i="3"/>
  <c r="H147" i="3"/>
  <c r="H88" i="3"/>
  <c r="H94" i="3"/>
  <c r="H212" i="3"/>
  <c r="H239" i="3"/>
  <c r="H211" i="3"/>
  <c r="H183" i="3"/>
  <c r="H143" i="3"/>
  <c r="H104" i="3"/>
  <c r="H223" i="3"/>
  <c r="H207" i="3"/>
  <c r="H180" i="3"/>
  <c r="H126" i="3"/>
  <c r="H202" i="3"/>
  <c r="H184" i="3"/>
  <c r="H121" i="3"/>
  <c r="H170" i="3"/>
  <c r="H148" i="3"/>
  <c r="H67" i="3"/>
  <c r="H59" i="3"/>
  <c r="H69" i="3"/>
  <c r="H77" i="3"/>
  <c r="H70" i="3"/>
  <c r="H20" i="3"/>
  <c r="H7" i="3"/>
  <c r="H62" i="3"/>
  <c r="H60" i="3"/>
  <c r="H10" i="3"/>
  <c r="H13" i="3"/>
  <c r="H64" i="3"/>
  <c r="H65" i="3"/>
  <c r="H22" i="3"/>
  <c r="H66" i="3"/>
  <c r="H61" i="3"/>
  <c r="H6" i="3"/>
  <c r="H74" i="3"/>
  <c r="H75" i="3"/>
  <c r="H71" i="3"/>
  <c r="H21" i="3"/>
  <c r="H16" i="3"/>
  <c r="H39" i="3"/>
  <c r="H33" i="3"/>
  <c r="H49" i="3"/>
  <c r="H185" i="3"/>
  <c r="H50" i="3"/>
  <c r="H23" i="3"/>
  <c r="H8" i="3"/>
  <c r="H72" i="3"/>
  <c r="H37" i="3"/>
  <c r="H76" i="3"/>
  <c r="H17" i="3"/>
  <c r="H40" i="3"/>
  <c r="H44" i="3"/>
  <c r="H38" i="3"/>
  <c r="H224" i="3"/>
  <c r="H42" i="3"/>
  <c r="H47" i="3"/>
  <c r="H11" i="3"/>
  <c r="H48" i="3"/>
  <c r="H5" i="3"/>
  <c r="H12" i="3"/>
  <c r="H35" i="3"/>
  <c r="H18" i="3"/>
  <c r="H32" i="3"/>
  <c r="H43" i="3"/>
  <c r="H45" i="3"/>
  <c r="H15" i="3"/>
  <c r="H34" i="3"/>
  <c r="AF156" i="3"/>
  <c r="AF232" i="3"/>
  <c r="AF236" i="3"/>
  <c r="AF226" i="3"/>
  <c r="AF206" i="3"/>
  <c r="AF210" i="3"/>
  <c r="AF123" i="3"/>
  <c r="AF233" i="3"/>
  <c r="AF231" i="3"/>
  <c r="AF199" i="3"/>
  <c r="AF183" i="3"/>
  <c r="AF237" i="3"/>
  <c r="AF228" i="3"/>
  <c r="AF200" i="3"/>
  <c r="AF194" i="3"/>
  <c r="AF222" i="3"/>
  <c r="AF195" i="3"/>
  <c r="AF178" i="3"/>
  <c r="AF177" i="3"/>
  <c r="AF97" i="3"/>
  <c r="AF209" i="3"/>
  <c r="AF182" i="3"/>
  <c r="AF151" i="3"/>
  <c r="AF150" i="3"/>
  <c r="AF167" i="3"/>
  <c r="AF147" i="3"/>
  <c r="AF201" i="3"/>
  <c r="AF158" i="3"/>
  <c r="AF205" i="3"/>
  <c r="AF129" i="3"/>
  <c r="AF204" i="3"/>
  <c r="AF179" i="3"/>
  <c r="AF174" i="3"/>
  <c r="AF145" i="3"/>
  <c r="AF141" i="3"/>
  <c r="AF131" i="3"/>
  <c r="AF221" i="3"/>
  <c r="AF173" i="3"/>
  <c r="AF172" i="3"/>
  <c r="AF157" i="3"/>
  <c r="AF142" i="3"/>
  <c r="AF227" i="3"/>
  <c r="AF168" i="3"/>
  <c r="AF140" i="3"/>
  <c r="AF119" i="3"/>
  <c r="AF115" i="3"/>
  <c r="AF86" i="3"/>
  <c r="AF113" i="3"/>
  <c r="AF91" i="3"/>
  <c r="AF87" i="3"/>
  <c r="AF146" i="3"/>
  <c r="AF130" i="3"/>
  <c r="AF155" i="3"/>
  <c r="AF124" i="3"/>
  <c r="AF116" i="3"/>
  <c r="AF114" i="3"/>
  <c r="AF118" i="3"/>
  <c r="AF101" i="3"/>
  <c r="AF93" i="3"/>
  <c r="AF128" i="3"/>
  <c r="AF103" i="3"/>
  <c r="AF98" i="3"/>
  <c r="AF92" i="3"/>
  <c r="AF120" i="3"/>
  <c r="AF96" i="3"/>
  <c r="AF102" i="3"/>
  <c r="AF99" i="3"/>
  <c r="AF239" i="3"/>
  <c r="AF212" i="3"/>
  <c r="AF175" i="3"/>
  <c r="AF94" i="3"/>
  <c r="AF238" i="3"/>
  <c r="AF152" i="3"/>
  <c r="AF153" i="3"/>
  <c r="AF125" i="3"/>
  <c r="AF88" i="3"/>
  <c r="AF89" i="3"/>
  <c r="AF234" i="3"/>
  <c r="AF211" i="3"/>
  <c r="AF197" i="3"/>
  <c r="AF143" i="3"/>
  <c r="AF104" i="3"/>
  <c r="AF229" i="3"/>
  <c r="AF196" i="3"/>
  <c r="AF169" i="3"/>
  <c r="AF223" i="3"/>
  <c r="AF180" i="3"/>
  <c r="AF170" i="3"/>
  <c r="AF207" i="3"/>
  <c r="AF202" i="3"/>
  <c r="AF148" i="3"/>
  <c r="AF121" i="3"/>
  <c r="AF184" i="3"/>
  <c r="AF126" i="3"/>
  <c r="AF49" i="3"/>
  <c r="AF71" i="3"/>
  <c r="AF11" i="3"/>
  <c r="AF67" i="3"/>
  <c r="AF59" i="3"/>
  <c r="AF66" i="3"/>
  <c r="AF5" i="3"/>
  <c r="AF65" i="3"/>
  <c r="AF69" i="3"/>
  <c r="AF64" i="3"/>
  <c r="AF75" i="3"/>
  <c r="AF15" i="3"/>
  <c r="AF62" i="3"/>
  <c r="AF12" i="3"/>
  <c r="AF72" i="3"/>
  <c r="AF70" i="3"/>
  <c r="AF77" i="3"/>
  <c r="AF22" i="3"/>
  <c r="AF61" i="3"/>
  <c r="AF60" i="3"/>
  <c r="AF74" i="3"/>
  <c r="AF20" i="3"/>
  <c r="AF23" i="3"/>
  <c r="AF45" i="3"/>
  <c r="AF13" i="3"/>
  <c r="AF6" i="3"/>
  <c r="AF7" i="3"/>
  <c r="AF42" i="3"/>
  <c r="AF32" i="3"/>
  <c r="AF48" i="3"/>
  <c r="AF43" i="3"/>
  <c r="AF18" i="3"/>
  <c r="AF21" i="3"/>
  <c r="AF39" i="3"/>
  <c r="AF38" i="3"/>
  <c r="AF33" i="3"/>
  <c r="AF35" i="3"/>
  <c r="AF17" i="3"/>
  <c r="AF37" i="3"/>
  <c r="AF40" i="3"/>
  <c r="AF224" i="3"/>
  <c r="AF76" i="3"/>
  <c r="AF10" i="3"/>
  <c r="AF47" i="3"/>
  <c r="AF8" i="3"/>
  <c r="AF16" i="3"/>
  <c r="AF44" i="3"/>
  <c r="AF50" i="3"/>
  <c r="AF185" i="3"/>
  <c r="AF34" i="3"/>
  <c r="AB150" i="3"/>
  <c r="AB101" i="3"/>
  <c r="AB91" i="3"/>
  <c r="AB221" i="3"/>
  <c r="AB199" i="3"/>
  <c r="AB227" i="3"/>
  <c r="AB86" i="3"/>
  <c r="AB113" i="3"/>
  <c r="AB172" i="3"/>
  <c r="AB96" i="3"/>
  <c r="AB226" i="3"/>
  <c r="AB128" i="3"/>
  <c r="AB145" i="3"/>
  <c r="AB236" i="3"/>
  <c r="AB194" i="3"/>
  <c r="AB237" i="3"/>
  <c r="AB204" i="3"/>
  <c r="AB234" i="3"/>
  <c r="AB205" i="3"/>
  <c r="AB197" i="3"/>
  <c r="AB155" i="3"/>
  <c r="AB177" i="3"/>
  <c r="AB182" i="3"/>
  <c r="AB228" i="3"/>
  <c r="AB200" i="3"/>
  <c r="AB178" i="3"/>
  <c r="AB231" i="3"/>
  <c r="AB140" i="3"/>
  <c r="AB195" i="3"/>
  <c r="AB173" i="3"/>
  <c r="AB158" i="3"/>
  <c r="AB143" i="3"/>
  <c r="AB168" i="3"/>
  <c r="AB157" i="3"/>
  <c r="AB156" i="3"/>
  <c r="AB151" i="3"/>
  <c r="AB141" i="3"/>
  <c r="AB142" i="3"/>
  <c r="AB167" i="3"/>
  <c r="AB210" i="3"/>
  <c r="AB130" i="3"/>
  <c r="AB232" i="3"/>
  <c r="AB175" i="3"/>
  <c r="AB146" i="3"/>
  <c r="AB209" i="3"/>
  <c r="AB123" i="3"/>
  <c r="AB99" i="3"/>
  <c r="AB119" i="3"/>
  <c r="AB97" i="3"/>
  <c r="AB116" i="3"/>
  <c r="AB114" i="3"/>
  <c r="AB115" i="3"/>
  <c r="AB129" i="3"/>
  <c r="AB118" i="3"/>
  <c r="AB103" i="3"/>
  <c r="AB98" i="3"/>
  <c r="AB124" i="3"/>
  <c r="AB92" i="3"/>
  <c r="AB87" i="3"/>
  <c r="AB102" i="3"/>
  <c r="AB169" i="3"/>
  <c r="AB153" i="3"/>
  <c r="AB104" i="3"/>
  <c r="AB94" i="3"/>
  <c r="AB229" i="3"/>
  <c r="AB174" i="3"/>
  <c r="AB93" i="3"/>
  <c r="AB89" i="3"/>
  <c r="AB206" i="3"/>
  <c r="AB183" i="3"/>
  <c r="AB147" i="3"/>
  <c r="AB233" i="3"/>
  <c r="AB201" i="3"/>
  <c r="AB196" i="3"/>
  <c r="AB152" i="3"/>
  <c r="AB125" i="3"/>
  <c r="AB120" i="3"/>
  <c r="AB88" i="3"/>
  <c r="AB179" i="3"/>
  <c r="AB239" i="3"/>
  <c r="AB238" i="3"/>
  <c r="AB222" i="3"/>
  <c r="AB212" i="3"/>
  <c r="AB211" i="3"/>
  <c r="AB131" i="3"/>
  <c r="AB170" i="3"/>
  <c r="AB126" i="3"/>
  <c r="AB180" i="3"/>
  <c r="AB202" i="3"/>
  <c r="AB184" i="3"/>
  <c r="AB121" i="3"/>
  <c r="AB223" i="3"/>
  <c r="AB207" i="3"/>
  <c r="AB148" i="3"/>
  <c r="AB64" i="3"/>
  <c r="AB15" i="3"/>
  <c r="AB23" i="3"/>
  <c r="AB70" i="3"/>
  <c r="AB67" i="3"/>
  <c r="AB61" i="3"/>
  <c r="AB76" i="3"/>
  <c r="AB10" i="3"/>
  <c r="AB59" i="3"/>
  <c r="AB62" i="3"/>
  <c r="AB18" i="3"/>
  <c r="AB66" i="3"/>
  <c r="AB22" i="3"/>
  <c r="AB69" i="3"/>
  <c r="AB75" i="3"/>
  <c r="AB17" i="3"/>
  <c r="AB6" i="3"/>
  <c r="AB60" i="3"/>
  <c r="AB71" i="3"/>
  <c r="AB72" i="3"/>
  <c r="AB20" i="3"/>
  <c r="AB74" i="3"/>
  <c r="AB65" i="3"/>
  <c r="AB44" i="3"/>
  <c r="AB5" i="3"/>
  <c r="AB77" i="3"/>
  <c r="AB12" i="3"/>
  <c r="AB11" i="3"/>
  <c r="AB43" i="3"/>
  <c r="AB50" i="3"/>
  <c r="AB49" i="3"/>
  <c r="AB8" i="3"/>
  <c r="AB48" i="3"/>
  <c r="AB185" i="3"/>
  <c r="AB13" i="3"/>
  <c r="AB224" i="3"/>
  <c r="AB16" i="3"/>
  <c r="AB38" i="3"/>
  <c r="AB21" i="3"/>
  <c r="AB33" i="3"/>
  <c r="AB7" i="3"/>
  <c r="AB34" i="3"/>
  <c r="AB37" i="3"/>
  <c r="AB45" i="3"/>
  <c r="AB35" i="3"/>
  <c r="AB32" i="3"/>
  <c r="AB40" i="3"/>
  <c r="AB42" i="3"/>
  <c r="AB47" i="3"/>
  <c r="AB39" i="3"/>
  <c r="W183" i="3"/>
  <c r="W178" i="3"/>
  <c r="W167" i="3"/>
  <c r="W237" i="3"/>
  <c r="W236" i="3"/>
  <c r="W231" i="3"/>
  <c r="W228" i="3"/>
  <c r="W227" i="3"/>
  <c r="W210" i="3"/>
  <c r="W200" i="3"/>
  <c r="W124" i="3"/>
  <c r="W234" i="3"/>
  <c r="W221" i="3"/>
  <c r="W209" i="3"/>
  <c r="W182" i="3"/>
  <c r="W233" i="3"/>
  <c r="W232" i="3"/>
  <c r="W177" i="3"/>
  <c r="W206" i="3"/>
  <c r="W194" i="3"/>
  <c r="W195" i="3"/>
  <c r="W204" i="3"/>
  <c r="W157" i="3"/>
  <c r="W128" i="3"/>
  <c r="W155" i="3"/>
  <c r="W141" i="3"/>
  <c r="W172" i="3"/>
  <c r="W158" i="3"/>
  <c r="W146" i="3"/>
  <c r="W226" i="3"/>
  <c r="W205" i="3"/>
  <c r="W156" i="3"/>
  <c r="W168" i="3"/>
  <c r="W150" i="3"/>
  <c r="W151" i="3"/>
  <c r="W145" i="3"/>
  <c r="W142" i="3"/>
  <c r="W197" i="3"/>
  <c r="W173" i="3"/>
  <c r="W130" i="3"/>
  <c r="W123" i="3"/>
  <c r="W113" i="3"/>
  <c r="W96" i="3"/>
  <c r="W91" i="3"/>
  <c r="W119" i="3"/>
  <c r="W103" i="3"/>
  <c r="W99" i="3"/>
  <c r="W101" i="3"/>
  <c r="W97" i="3"/>
  <c r="W199" i="3"/>
  <c r="W131" i="3"/>
  <c r="W102" i="3"/>
  <c r="W92" i="3"/>
  <c r="W93" i="3"/>
  <c r="W147" i="3"/>
  <c r="W129" i="3"/>
  <c r="W120" i="3"/>
  <c r="W140" i="3"/>
  <c r="W118" i="3"/>
  <c r="W116" i="3"/>
  <c r="W86" i="3"/>
  <c r="W114" i="3"/>
  <c r="W87" i="3"/>
  <c r="W115" i="3"/>
  <c r="W98" i="3"/>
  <c r="W238" i="3"/>
  <c r="W175" i="3"/>
  <c r="W169" i="3"/>
  <c r="W152" i="3"/>
  <c r="W222" i="3"/>
  <c r="W201" i="3"/>
  <c r="W153" i="3"/>
  <c r="W143" i="3"/>
  <c r="W125" i="3"/>
  <c r="W104" i="3"/>
  <c r="W89" i="3"/>
  <c r="W212" i="3"/>
  <c r="W229" i="3"/>
  <c r="W179" i="3"/>
  <c r="W239" i="3"/>
  <c r="W211" i="3"/>
  <c r="W174" i="3"/>
  <c r="W94" i="3"/>
  <c r="W88" i="3"/>
  <c r="W196" i="3"/>
  <c r="W148" i="3"/>
  <c r="W121" i="3"/>
  <c r="W223" i="3"/>
  <c r="W207" i="3"/>
  <c r="W180" i="3"/>
  <c r="W126" i="3"/>
  <c r="W202" i="3"/>
  <c r="W184" i="3"/>
  <c r="W170" i="3"/>
  <c r="W61" i="3"/>
  <c r="W60" i="3"/>
  <c r="W49" i="3"/>
  <c r="W23" i="3"/>
  <c r="W44" i="3"/>
  <c r="W77" i="3"/>
  <c r="W59" i="3"/>
  <c r="W66" i="3"/>
  <c r="W71" i="3"/>
  <c r="W8" i="3"/>
  <c r="W65" i="3"/>
  <c r="W74" i="3"/>
  <c r="W10" i="3"/>
  <c r="W17" i="3"/>
  <c r="W67" i="3"/>
  <c r="W76" i="3"/>
  <c r="W15" i="3"/>
  <c r="W22" i="3"/>
  <c r="W75" i="3"/>
  <c r="W70" i="3"/>
  <c r="W64" i="3"/>
  <c r="W21" i="3"/>
  <c r="W62" i="3"/>
  <c r="W5" i="3"/>
  <c r="W69" i="3"/>
  <c r="W20" i="3"/>
  <c r="W11" i="3"/>
  <c r="W42" i="3"/>
  <c r="W48" i="3"/>
  <c r="W12" i="3"/>
  <c r="W18" i="3"/>
  <c r="W6" i="3"/>
  <c r="W40" i="3"/>
  <c r="W224" i="3"/>
  <c r="W13" i="3"/>
  <c r="W47" i="3"/>
  <c r="W37" i="3"/>
  <c r="W50" i="3"/>
  <c r="W7" i="3"/>
  <c r="W34" i="3"/>
  <c r="W38" i="3"/>
  <c r="W33" i="3"/>
  <c r="W185" i="3"/>
  <c r="W32" i="3"/>
  <c r="W39" i="3"/>
  <c r="W45" i="3"/>
  <c r="W72" i="3"/>
  <c r="W43" i="3"/>
  <c r="W16" i="3"/>
  <c r="W35" i="3"/>
  <c r="M237" i="3"/>
  <c r="M227" i="3"/>
  <c r="M199" i="3"/>
  <c r="M200" i="3"/>
  <c r="M195" i="3"/>
  <c r="M177" i="3"/>
  <c r="M232" i="3"/>
  <c r="M228" i="3"/>
  <c r="M226" i="3"/>
  <c r="M179" i="3"/>
  <c r="M182" i="3"/>
  <c r="M236" i="3"/>
  <c r="M231" i="3"/>
  <c r="M206" i="3"/>
  <c r="M197" i="3"/>
  <c r="M178" i="3"/>
  <c r="M234" i="3"/>
  <c r="M210" i="3"/>
  <c r="M205" i="3"/>
  <c r="M194" i="3"/>
  <c r="M172" i="3"/>
  <c r="M145" i="3"/>
  <c r="M150" i="3"/>
  <c r="M167" i="3"/>
  <c r="M157" i="3"/>
  <c r="M221" i="3"/>
  <c r="M196" i="3"/>
  <c r="M175" i="3"/>
  <c r="M143" i="3"/>
  <c r="M168" i="3"/>
  <c r="M158" i="3"/>
  <c r="M233" i="3"/>
  <c r="M201" i="3"/>
  <c r="M173" i="3"/>
  <c r="M169" i="3"/>
  <c r="M141" i="3"/>
  <c r="M209" i="3"/>
  <c r="M204" i="3"/>
  <c r="M155" i="3"/>
  <c r="M151" i="3"/>
  <c r="M142" i="3"/>
  <c r="M130" i="3"/>
  <c r="M120" i="3"/>
  <c r="M104" i="3"/>
  <c r="M114" i="3"/>
  <c r="M101" i="3"/>
  <c r="M94" i="3"/>
  <c r="M87" i="3"/>
  <c r="M229" i="3"/>
  <c r="M131" i="3"/>
  <c r="M118" i="3"/>
  <c r="M113" i="3"/>
  <c r="M102" i="3"/>
  <c r="M96" i="3"/>
  <c r="M140" i="3"/>
  <c r="M128" i="3"/>
  <c r="M115" i="3"/>
  <c r="M103" i="3"/>
  <c r="M98" i="3"/>
  <c r="M92" i="3"/>
  <c r="M129" i="3"/>
  <c r="M86" i="3"/>
  <c r="M174" i="3"/>
  <c r="M156" i="3"/>
  <c r="M123" i="3"/>
  <c r="M119" i="3"/>
  <c r="M99" i="3"/>
  <c r="M124" i="3"/>
  <c r="M91" i="3"/>
  <c r="M89" i="3"/>
  <c r="M93" i="3"/>
  <c r="M97" i="3"/>
  <c r="M116" i="3"/>
  <c r="M146" i="3"/>
  <c r="M211" i="3"/>
  <c r="M125" i="3"/>
  <c r="M183" i="3"/>
  <c r="M212" i="3"/>
  <c r="M152" i="3"/>
  <c r="M239" i="3"/>
  <c r="M147" i="3"/>
  <c r="M88" i="3"/>
  <c r="M238" i="3"/>
  <c r="M222" i="3"/>
  <c r="M153" i="3"/>
  <c r="M170" i="3"/>
  <c r="M180" i="3"/>
  <c r="M202" i="3"/>
  <c r="M223" i="3"/>
  <c r="M184" i="3"/>
  <c r="M121" i="3"/>
  <c r="M148" i="3"/>
  <c r="M207" i="3"/>
  <c r="M126" i="3"/>
  <c r="M69" i="3"/>
  <c r="M23" i="3"/>
  <c r="M61" i="3"/>
  <c r="M60" i="3"/>
  <c r="M76" i="3"/>
  <c r="M16" i="3"/>
  <c r="M67" i="3"/>
  <c r="M77" i="3"/>
  <c r="M22" i="3"/>
  <c r="M10" i="3"/>
  <c r="M64" i="3"/>
  <c r="M15" i="3"/>
  <c r="M17" i="3"/>
  <c r="M72" i="3"/>
  <c r="M62" i="3"/>
  <c r="M59" i="3"/>
  <c r="M5" i="3"/>
  <c r="M6" i="3"/>
  <c r="M74" i="3"/>
  <c r="M71" i="3"/>
  <c r="M11" i="3"/>
  <c r="M8" i="3"/>
  <c r="M75" i="3"/>
  <c r="M66" i="3"/>
  <c r="M70" i="3"/>
  <c r="M7" i="3"/>
  <c r="M42" i="3"/>
  <c r="M43" i="3"/>
  <c r="M45" i="3"/>
  <c r="M65" i="3"/>
  <c r="M47" i="3"/>
  <c r="M37" i="3"/>
  <c r="M50" i="3"/>
  <c r="M34" i="3"/>
  <c r="M21" i="3"/>
  <c r="M18" i="3"/>
  <c r="M39" i="3"/>
  <c r="M32" i="3"/>
  <c r="M12" i="3"/>
  <c r="M185" i="3"/>
  <c r="M20" i="3"/>
  <c r="M44" i="3"/>
  <c r="M49" i="3"/>
  <c r="M48" i="3"/>
  <c r="M224" i="3"/>
  <c r="M40" i="3"/>
  <c r="M35" i="3"/>
  <c r="M13" i="3"/>
  <c r="M33" i="3"/>
  <c r="M38" i="3"/>
  <c r="P237" i="3"/>
  <c r="P233" i="3"/>
  <c r="P227" i="3"/>
  <c r="P182" i="3"/>
  <c r="P179" i="3"/>
  <c r="P231" i="3"/>
  <c r="P234" i="3"/>
  <c r="P228" i="3"/>
  <c r="P197" i="3"/>
  <c r="P212" i="3"/>
  <c r="P205" i="3"/>
  <c r="P232" i="3"/>
  <c r="P209" i="3"/>
  <c r="P200" i="3"/>
  <c r="P178" i="3"/>
  <c r="P221" i="3"/>
  <c r="P204" i="3"/>
  <c r="P201" i="3"/>
  <c r="P195" i="3"/>
  <c r="P177" i="3"/>
  <c r="P194" i="3"/>
  <c r="P173" i="3"/>
  <c r="P169" i="3"/>
  <c r="P167" i="3"/>
  <c r="P156" i="3"/>
  <c r="P146" i="3"/>
  <c r="P210" i="3"/>
  <c r="P168" i="3"/>
  <c r="P196" i="3"/>
  <c r="P174" i="3"/>
  <c r="P145" i="3"/>
  <c r="P172" i="3"/>
  <c r="P157" i="3"/>
  <c r="P142" i="3"/>
  <c r="P226" i="3"/>
  <c r="P199" i="3"/>
  <c r="P155" i="3"/>
  <c r="P151" i="3"/>
  <c r="P140" i="3"/>
  <c r="P175" i="3"/>
  <c r="P158" i="3"/>
  <c r="P150" i="3"/>
  <c r="P236" i="3"/>
  <c r="P206" i="3"/>
  <c r="P103" i="3"/>
  <c r="P92" i="3"/>
  <c r="P131" i="3"/>
  <c r="P125" i="3"/>
  <c r="P102" i="3"/>
  <c r="P124" i="3"/>
  <c r="P141" i="3"/>
  <c r="P123" i="3"/>
  <c r="P116" i="3"/>
  <c r="P93" i="3"/>
  <c r="P129" i="3"/>
  <c r="P119" i="3"/>
  <c r="P118" i="3"/>
  <c r="P101" i="3"/>
  <c r="P98" i="3"/>
  <c r="P99" i="3"/>
  <c r="P88" i="3"/>
  <c r="P128" i="3"/>
  <c r="P96" i="3"/>
  <c r="P120" i="3"/>
  <c r="P115" i="3"/>
  <c r="P114" i="3"/>
  <c r="P86" i="3"/>
  <c r="P91" i="3"/>
  <c r="P130" i="3"/>
  <c r="P97" i="3"/>
  <c r="P89" i="3"/>
  <c r="P113" i="3"/>
  <c r="P87" i="3"/>
  <c r="P183" i="3"/>
  <c r="P153" i="3"/>
  <c r="P94" i="3"/>
  <c r="P222" i="3"/>
  <c r="P152" i="3"/>
  <c r="P238" i="3"/>
  <c r="P239" i="3"/>
  <c r="P211" i="3"/>
  <c r="P143" i="3"/>
  <c r="P229" i="3"/>
  <c r="P147" i="3"/>
  <c r="P104" i="3"/>
  <c r="P184" i="3"/>
  <c r="P180" i="3"/>
  <c r="P121" i="3"/>
  <c r="P202" i="3"/>
  <c r="P126" i="3"/>
  <c r="P223" i="3"/>
  <c r="P170" i="3"/>
  <c r="P207" i="3"/>
  <c r="P148" i="3"/>
  <c r="P71" i="3"/>
  <c r="P59" i="3"/>
  <c r="P69" i="3"/>
  <c r="P70" i="3"/>
  <c r="P76" i="3"/>
  <c r="P40" i="3"/>
  <c r="P60" i="3"/>
  <c r="P74" i="3"/>
  <c r="P75" i="3"/>
  <c r="P23" i="3"/>
  <c r="P22" i="3"/>
  <c r="P10" i="3"/>
  <c r="P13" i="3"/>
  <c r="P77" i="3"/>
  <c r="P16" i="3"/>
  <c r="P12" i="3"/>
  <c r="P44" i="3"/>
  <c r="P18" i="3"/>
  <c r="P66" i="3"/>
  <c r="P62" i="3"/>
  <c r="P61" i="3"/>
  <c r="P5" i="3"/>
  <c r="P6" i="3"/>
  <c r="P21" i="3"/>
  <c r="P17" i="3"/>
  <c r="P7" i="3"/>
  <c r="P37" i="3"/>
  <c r="P11" i="3"/>
  <c r="P32" i="3"/>
  <c r="P185" i="3"/>
  <c r="P45" i="3"/>
  <c r="P20" i="3"/>
  <c r="P33" i="3"/>
  <c r="P64" i="3"/>
  <c r="P72" i="3"/>
  <c r="P39" i="3"/>
  <c r="P48" i="3"/>
  <c r="P8" i="3"/>
  <c r="P35" i="3"/>
  <c r="P65" i="3"/>
  <c r="P15" i="3"/>
  <c r="P34" i="3"/>
  <c r="P49" i="3"/>
  <c r="P38" i="3"/>
  <c r="P47" i="3"/>
  <c r="P224" i="3"/>
  <c r="P43" i="3"/>
  <c r="P42" i="3"/>
  <c r="P67" i="3"/>
  <c r="P50" i="3"/>
  <c r="T233" i="3"/>
  <c r="T209" i="3"/>
  <c r="T167" i="3"/>
  <c r="T227" i="3"/>
  <c r="T237" i="3"/>
  <c r="T204" i="3"/>
  <c r="T234" i="3"/>
  <c r="T231" i="3"/>
  <c r="T205" i="3"/>
  <c r="T197" i="3"/>
  <c r="T182" i="3"/>
  <c r="T178" i="3"/>
  <c r="T239" i="3"/>
  <c r="T221" i="3"/>
  <c r="T200" i="3"/>
  <c r="T177" i="3"/>
  <c r="T232" i="3"/>
  <c r="T226" i="3"/>
  <c r="T194" i="3"/>
  <c r="T228" i="3"/>
  <c r="T156" i="3"/>
  <c r="T141" i="3"/>
  <c r="T195" i="3"/>
  <c r="T196" i="3"/>
  <c r="T147" i="3"/>
  <c r="T150" i="3"/>
  <c r="T140" i="3"/>
  <c r="T236" i="3"/>
  <c r="T174" i="3"/>
  <c r="T157" i="3"/>
  <c r="T151" i="3"/>
  <c r="T210" i="3"/>
  <c r="T142" i="3"/>
  <c r="T129" i="3"/>
  <c r="T199" i="3"/>
  <c r="T173" i="3"/>
  <c r="T168" i="3"/>
  <c r="T158" i="3"/>
  <c r="T145" i="3"/>
  <c r="T143" i="3"/>
  <c r="T172" i="3"/>
  <c r="T101" i="3"/>
  <c r="T99" i="3"/>
  <c r="T92" i="3"/>
  <c r="T86" i="3"/>
  <c r="T118" i="3"/>
  <c r="T115" i="3"/>
  <c r="T97" i="3"/>
  <c r="T93" i="3"/>
  <c r="T155" i="3"/>
  <c r="T128" i="3"/>
  <c r="T119" i="3"/>
  <c r="T116" i="3"/>
  <c r="T102" i="3"/>
  <c r="T103" i="3"/>
  <c r="T98" i="3"/>
  <c r="T87" i="3"/>
  <c r="T222" i="3"/>
  <c r="T175" i="3"/>
  <c r="T114" i="3"/>
  <c r="T113" i="3"/>
  <c r="T88" i="3"/>
  <c r="T96" i="3"/>
  <c r="T146" i="3"/>
  <c r="T124" i="3"/>
  <c r="T130" i="3"/>
  <c r="T123" i="3"/>
  <c r="T91" i="3"/>
  <c r="T131" i="3"/>
  <c r="T238" i="3"/>
  <c r="T169" i="3"/>
  <c r="T94" i="3"/>
  <c r="T206" i="3"/>
  <c r="T153" i="3"/>
  <c r="T211" i="3"/>
  <c r="T104" i="3"/>
  <c r="T125" i="3"/>
  <c r="T120" i="3"/>
  <c r="T212" i="3"/>
  <c r="T229" i="3"/>
  <c r="T183" i="3"/>
  <c r="T179" i="3"/>
  <c r="T152" i="3"/>
  <c r="T89" i="3"/>
  <c r="T201" i="3"/>
  <c r="T207" i="3"/>
  <c r="T184" i="3"/>
  <c r="T170" i="3"/>
  <c r="T148" i="3"/>
  <c r="T121" i="3"/>
  <c r="T223" i="3"/>
  <c r="T202" i="3"/>
  <c r="T180" i="3"/>
  <c r="T126" i="3"/>
  <c r="T65" i="3"/>
  <c r="T69" i="3"/>
  <c r="T15" i="3"/>
  <c r="T20" i="3"/>
  <c r="T16" i="3"/>
  <c r="T10" i="3"/>
  <c r="T72" i="3"/>
  <c r="T76" i="3"/>
  <c r="T62" i="3"/>
  <c r="T60" i="3"/>
  <c r="T77" i="3"/>
  <c r="T8" i="3"/>
  <c r="T70" i="3"/>
  <c r="T71" i="3"/>
  <c r="T23" i="3"/>
  <c r="T11" i="3"/>
  <c r="T75" i="3"/>
  <c r="T64" i="3"/>
  <c r="T61" i="3"/>
  <c r="T6" i="3"/>
  <c r="T44" i="3"/>
  <c r="T74" i="3"/>
  <c r="T67" i="3"/>
  <c r="T59" i="3"/>
  <c r="T21" i="3"/>
  <c r="T17" i="3"/>
  <c r="T32" i="3"/>
  <c r="T39" i="3"/>
  <c r="T43" i="3"/>
  <c r="T35" i="3"/>
  <c r="T22" i="3"/>
  <c r="T34" i="3"/>
  <c r="T49" i="3"/>
  <c r="T33" i="3"/>
  <c r="T5" i="3"/>
  <c r="T18" i="3"/>
  <c r="T40" i="3"/>
  <c r="T185" i="3"/>
  <c r="T66" i="3"/>
  <c r="T13" i="3"/>
  <c r="T7" i="3"/>
  <c r="T38" i="3"/>
  <c r="T37" i="3"/>
  <c r="T48" i="3"/>
  <c r="T50" i="3"/>
  <c r="T12" i="3"/>
  <c r="T42" i="3"/>
  <c r="T224" i="3"/>
  <c r="T47" i="3"/>
  <c r="T45" i="3"/>
  <c r="Y231" i="3"/>
  <c r="Y205" i="3"/>
  <c r="Y183" i="3"/>
  <c r="Y123" i="3"/>
  <c r="Y237" i="3"/>
  <c r="Y206" i="3"/>
  <c r="Y195" i="3"/>
  <c r="Y196" i="3"/>
  <c r="Y177" i="3"/>
  <c r="Y232" i="3"/>
  <c r="Y228" i="3"/>
  <c r="Y201" i="3"/>
  <c r="Y182" i="3"/>
  <c r="Y236" i="3"/>
  <c r="Y227" i="3"/>
  <c r="Y226" i="3"/>
  <c r="Y221" i="3"/>
  <c r="Y199" i="3"/>
  <c r="Y194" i="3"/>
  <c r="Y179" i="3"/>
  <c r="Y129" i="3"/>
  <c r="Y233" i="3"/>
  <c r="Y204" i="3"/>
  <c r="Y174" i="3"/>
  <c r="Y151" i="3"/>
  <c r="Y142" i="3"/>
  <c r="Y178" i="3"/>
  <c r="Y167" i="3"/>
  <c r="Y156" i="3"/>
  <c r="Y157" i="3"/>
  <c r="Y172" i="3"/>
  <c r="Y140" i="3"/>
  <c r="Y210" i="3"/>
  <c r="Y155" i="3"/>
  <c r="Y145" i="3"/>
  <c r="Y141" i="3"/>
  <c r="Y173" i="3"/>
  <c r="Y146" i="3"/>
  <c r="Y120" i="3"/>
  <c r="Y113" i="3"/>
  <c r="Y93" i="3"/>
  <c r="Y87" i="3"/>
  <c r="Y86" i="3"/>
  <c r="Y128" i="3"/>
  <c r="Y130" i="3"/>
  <c r="Y101" i="3"/>
  <c r="Y200" i="3"/>
  <c r="Y124" i="3"/>
  <c r="Y118" i="3"/>
  <c r="Y91" i="3"/>
  <c r="Y168" i="3"/>
  <c r="Y102" i="3"/>
  <c r="Y97" i="3"/>
  <c r="Y98" i="3"/>
  <c r="Y88" i="3"/>
  <c r="Y209" i="3"/>
  <c r="Y92" i="3"/>
  <c r="Y150" i="3"/>
  <c r="Y119" i="3"/>
  <c r="Y115" i="3"/>
  <c r="Y96" i="3"/>
  <c r="Y114" i="3"/>
  <c r="Y103" i="3"/>
  <c r="Y239" i="3"/>
  <c r="Y238" i="3"/>
  <c r="Y222" i="3"/>
  <c r="Y211" i="3"/>
  <c r="Y147" i="3"/>
  <c r="Y116" i="3"/>
  <c r="Y125" i="3"/>
  <c r="Y94" i="3"/>
  <c r="Y234" i="3"/>
  <c r="Y169" i="3"/>
  <c r="Y89" i="3"/>
  <c r="Y143" i="3"/>
  <c r="Y131" i="3"/>
  <c r="Y197" i="3"/>
  <c r="Y158" i="3"/>
  <c r="Y229" i="3"/>
  <c r="Y152" i="3"/>
  <c r="Y212" i="3"/>
  <c r="Y175" i="3"/>
  <c r="Y153" i="3"/>
  <c r="Y104" i="3"/>
  <c r="Y99" i="3"/>
  <c r="Y184" i="3"/>
  <c r="Y170" i="3"/>
  <c r="Y223" i="3"/>
  <c r="Y202" i="3"/>
  <c r="Y148" i="3"/>
  <c r="Y207" i="3"/>
  <c r="Y180" i="3"/>
  <c r="Y121" i="3"/>
  <c r="Y126" i="3"/>
  <c r="Y8" i="3"/>
  <c r="Y75" i="3"/>
  <c r="Y66" i="3"/>
  <c r="Y76" i="3"/>
  <c r="Y60" i="3"/>
  <c r="Y22" i="3"/>
  <c r="Y72" i="3"/>
  <c r="Y69" i="3"/>
  <c r="Y64" i="3"/>
  <c r="Y40" i="3"/>
  <c r="Y65" i="3"/>
  <c r="Y77" i="3"/>
  <c r="Y23" i="3"/>
  <c r="Y17" i="3"/>
  <c r="Y12" i="3"/>
  <c r="Y74" i="3"/>
  <c r="Y71" i="3"/>
  <c r="Y61" i="3"/>
  <c r="Y59" i="3"/>
  <c r="Y5" i="3"/>
  <c r="Y20" i="3"/>
  <c r="Y70" i="3"/>
  <c r="Y16" i="3"/>
  <c r="Y21" i="3"/>
  <c r="Y42" i="3"/>
  <c r="Y37" i="3"/>
  <c r="Y224" i="3"/>
  <c r="Y62" i="3"/>
  <c r="Y11" i="3"/>
  <c r="Y18" i="3"/>
  <c r="Y15" i="3"/>
  <c r="Y13" i="3"/>
  <c r="Y44" i="3"/>
  <c r="Y47" i="3"/>
  <c r="Y185" i="3"/>
  <c r="Y10" i="3"/>
  <c r="Y34" i="3"/>
  <c r="Y33" i="3"/>
  <c r="Y43" i="3"/>
  <c r="Y50" i="3"/>
  <c r="Y67" i="3"/>
  <c r="Y39" i="3"/>
  <c r="Y38" i="3"/>
  <c r="Y48" i="3"/>
  <c r="Y7" i="3"/>
  <c r="Y35" i="3"/>
  <c r="Y49" i="3"/>
  <c r="Y32" i="3"/>
  <c r="Y45" i="3"/>
  <c r="Y6" i="3"/>
  <c r="K237" i="3"/>
  <c r="K231" i="3"/>
  <c r="K228" i="3"/>
  <c r="K200" i="3"/>
  <c r="K178" i="3"/>
  <c r="K123" i="3"/>
  <c r="K232" i="3"/>
  <c r="K167" i="3"/>
  <c r="K236" i="3"/>
  <c r="K201" i="3"/>
  <c r="K182" i="3"/>
  <c r="K226" i="3"/>
  <c r="K210" i="3"/>
  <c r="K211" i="3"/>
  <c r="K204" i="3"/>
  <c r="K233" i="3"/>
  <c r="K205" i="3"/>
  <c r="K199" i="3"/>
  <c r="K141" i="3"/>
  <c r="K227" i="3"/>
  <c r="K177" i="3"/>
  <c r="K174" i="3"/>
  <c r="K221" i="3"/>
  <c r="K173" i="3"/>
  <c r="K129" i="3"/>
  <c r="K179" i="3"/>
  <c r="K168" i="3"/>
  <c r="K156" i="3"/>
  <c r="K146" i="3"/>
  <c r="K147" i="3"/>
  <c r="K140" i="3"/>
  <c r="K209" i="3"/>
  <c r="K206" i="3"/>
  <c r="K195" i="3"/>
  <c r="K194" i="3"/>
  <c r="K172" i="3"/>
  <c r="K157" i="3"/>
  <c r="K145" i="3"/>
  <c r="K150" i="3"/>
  <c r="K143" i="3"/>
  <c r="K196" i="3"/>
  <c r="K155" i="3"/>
  <c r="K128" i="3"/>
  <c r="K119" i="3"/>
  <c r="K91" i="3"/>
  <c r="K87" i="3"/>
  <c r="K124" i="3"/>
  <c r="K116" i="3"/>
  <c r="K115" i="3"/>
  <c r="K101" i="3"/>
  <c r="K99" i="3"/>
  <c r="K120" i="3"/>
  <c r="K114" i="3"/>
  <c r="K113" i="3"/>
  <c r="K97" i="3"/>
  <c r="K104" i="3"/>
  <c r="K93" i="3"/>
  <c r="K102" i="3"/>
  <c r="K103" i="3"/>
  <c r="K98" i="3"/>
  <c r="K92" i="3"/>
  <c r="K151" i="3"/>
  <c r="K142" i="3"/>
  <c r="K118" i="3"/>
  <c r="K96" i="3"/>
  <c r="K197" i="3"/>
  <c r="K131" i="3"/>
  <c r="K86" i="3"/>
  <c r="K130" i="3"/>
  <c r="K125" i="3"/>
  <c r="K153" i="3"/>
  <c r="K234" i="3"/>
  <c r="K152" i="3"/>
  <c r="K229" i="3"/>
  <c r="K222" i="3"/>
  <c r="K212" i="3"/>
  <c r="K183" i="3"/>
  <c r="K169" i="3"/>
  <c r="K238" i="3"/>
  <c r="K175" i="3"/>
  <c r="K94" i="3"/>
  <c r="K89" i="3"/>
  <c r="K239" i="3"/>
  <c r="K158" i="3"/>
  <c r="K88" i="3"/>
  <c r="K184" i="3"/>
  <c r="K121" i="3"/>
  <c r="K202" i="3"/>
  <c r="K180" i="3"/>
  <c r="K148" i="3"/>
  <c r="K126" i="3"/>
  <c r="K207" i="3"/>
  <c r="K170" i="3"/>
  <c r="K223" i="3"/>
  <c r="K77" i="3"/>
  <c r="K8" i="3"/>
  <c r="K10" i="3"/>
  <c r="K76" i="3"/>
  <c r="K65" i="3"/>
  <c r="K69" i="3"/>
  <c r="K74" i="3"/>
  <c r="K34" i="3"/>
  <c r="K66" i="3"/>
  <c r="K62" i="3"/>
  <c r="K22" i="3"/>
  <c r="K64" i="3"/>
  <c r="K60" i="3"/>
  <c r="K61" i="3"/>
  <c r="K71" i="3"/>
  <c r="K6" i="3"/>
  <c r="K70" i="3"/>
  <c r="K67" i="3"/>
  <c r="K17" i="3"/>
  <c r="K15" i="3"/>
  <c r="K21" i="3"/>
  <c r="K35" i="3"/>
  <c r="K18" i="3"/>
  <c r="K185" i="3"/>
  <c r="K42" i="3"/>
  <c r="K20" i="3"/>
  <c r="K59" i="3"/>
  <c r="K5" i="3"/>
  <c r="K39" i="3"/>
  <c r="K49" i="3"/>
  <c r="K50" i="3"/>
  <c r="K16" i="3"/>
  <c r="K72" i="3"/>
  <c r="K48" i="3"/>
  <c r="K47" i="3"/>
  <c r="K32" i="3"/>
  <c r="K23" i="3"/>
  <c r="K12" i="3"/>
  <c r="K38" i="3"/>
  <c r="K40" i="3"/>
  <c r="K224" i="3"/>
  <c r="K75" i="3"/>
  <c r="K7" i="3"/>
  <c r="K33" i="3"/>
  <c r="K13" i="3"/>
  <c r="K37" i="3"/>
  <c r="K45" i="3"/>
  <c r="K44" i="3"/>
  <c r="K43" i="3"/>
  <c r="K11" i="3"/>
  <c r="S123" i="3"/>
  <c r="S233" i="3"/>
  <c r="S199" i="3"/>
  <c r="S232" i="3"/>
  <c r="S231" i="3"/>
  <c r="S228" i="3"/>
  <c r="S206" i="3"/>
  <c r="S194" i="3"/>
  <c r="S167" i="3"/>
  <c r="S178" i="3"/>
  <c r="S236" i="3"/>
  <c r="S227" i="3"/>
  <c r="S201" i="3"/>
  <c r="S182" i="3"/>
  <c r="S237" i="3"/>
  <c r="S221" i="3"/>
  <c r="S210" i="3"/>
  <c r="S209" i="3"/>
  <c r="S197" i="3"/>
  <c r="S226" i="3"/>
  <c r="S168" i="3"/>
  <c r="S150" i="3"/>
  <c r="S143" i="3"/>
  <c r="S173" i="3"/>
  <c r="S141" i="3"/>
  <c r="S205" i="3"/>
  <c r="S204" i="3"/>
  <c r="S177" i="3"/>
  <c r="S174" i="3"/>
  <c r="S179" i="3"/>
  <c r="S156" i="3"/>
  <c r="S147" i="3"/>
  <c r="S140" i="3"/>
  <c r="S195" i="3"/>
  <c r="S172" i="3"/>
  <c r="S146" i="3"/>
  <c r="S200" i="3"/>
  <c r="S155" i="3"/>
  <c r="S151" i="3"/>
  <c r="S142" i="3"/>
  <c r="S131" i="3"/>
  <c r="S130" i="3"/>
  <c r="S157" i="3"/>
  <c r="S145" i="3"/>
  <c r="S128" i="3"/>
  <c r="S119" i="3"/>
  <c r="S91" i="3"/>
  <c r="S87" i="3"/>
  <c r="S124" i="3"/>
  <c r="S116" i="3"/>
  <c r="S115" i="3"/>
  <c r="S101" i="3"/>
  <c r="S99" i="3"/>
  <c r="S120" i="3"/>
  <c r="S114" i="3"/>
  <c r="S113" i="3"/>
  <c r="S97" i="3"/>
  <c r="S92" i="3"/>
  <c r="S129" i="3"/>
  <c r="S104" i="3"/>
  <c r="S93" i="3"/>
  <c r="S102" i="3"/>
  <c r="S103" i="3"/>
  <c r="S98" i="3"/>
  <c r="S118" i="3"/>
  <c r="S96" i="3"/>
  <c r="S86" i="3"/>
  <c r="S234" i="3"/>
  <c r="S183" i="3"/>
  <c r="S89" i="3"/>
  <c r="S239" i="3"/>
  <c r="S158" i="3"/>
  <c r="S222" i="3"/>
  <c r="S229" i="3"/>
  <c r="S211" i="3"/>
  <c r="S88" i="3"/>
  <c r="S169" i="3"/>
  <c r="S152" i="3"/>
  <c r="S175" i="3"/>
  <c r="S94" i="3"/>
  <c r="S212" i="3"/>
  <c r="S153" i="3"/>
  <c r="S238" i="3"/>
  <c r="S196" i="3"/>
  <c r="S125" i="3"/>
  <c r="S223" i="3"/>
  <c r="S148" i="3"/>
  <c r="S126" i="3"/>
  <c r="S121" i="3"/>
  <c r="S207" i="3"/>
  <c r="S202" i="3"/>
  <c r="S184" i="3"/>
  <c r="S180" i="3"/>
  <c r="S170" i="3"/>
  <c r="S18" i="3"/>
  <c r="S75" i="3"/>
  <c r="S71" i="3"/>
  <c r="S34" i="3"/>
  <c r="S20" i="3"/>
  <c r="S10" i="3"/>
  <c r="S60" i="3"/>
  <c r="S5" i="3"/>
  <c r="S11" i="3"/>
  <c r="S67" i="3"/>
  <c r="S23" i="3"/>
  <c r="S8" i="3"/>
  <c r="S69" i="3"/>
  <c r="S77" i="3"/>
  <c r="S65" i="3"/>
  <c r="S70" i="3"/>
  <c r="S21" i="3"/>
  <c r="S6" i="3"/>
  <c r="S61" i="3"/>
  <c r="S64" i="3"/>
  <c r="S76" i="3"/>
  <c r="S16" i="3"/>
  <c r="S17" i="3"/>
  <c r="S7" i="3"/>
  <c r="S62" i="3"/>
  <c r="S22" i="3"/>
  <c r="S12" i="3"/>
  <c r="S49" i="3"/>
  <c r="S39" i="3"/>
  <c r="S50" i="3"/>
  <c r="S59" i="3"/>
  <c r="S42" i="3"/>
  <c r="S66" i="3"/>
  <c r="S38" i="3"/>
  <c r="S74" i="3"/>
  <c r="S40" i="3"/>
  <c r="S48" i="3"/>
  <c r="S224" i="3"/>
  <c r="S44" i="3"/>
  <c r="S47" i="3"/>
  <c r="S37" i="3"/>
  <c r="S43" i="3"/>
  <c r="S33" i="3"/>
  <c r="S72" i="3"/>
  <c r="S15" i="3"/>
  <c r="S45" i="3"/>
  <c r="S32" i="3"/>
  <c r="S185" i="3"/>
  <c r="S35" i="3"/>
  <c r="S13" i="3"/>
  <c r="L167" i="3"/>
  <c r="L210" i="3"/>
  <c r="L237" i="3"/>
  <c r="L231" i="3"/>
  <c r="L227" i="3"/>
  <c r="L177" i="3"/>
  <c r="L199" i="3"/>
  <c r="L221" i="3"/>
  <c r="L212" i="3"/>
  <c r="L232" i="3"/>
  <c r="L226" i="3"/>
  <c r="L194" i="3"/>
  <c r="L236" i="3"/>
  <c r="L195" i="3"/>
  <c r="L233" i="3"/>
  <c r="L209" i="3"/>
  <c r="L147" i="3"/>
  <c r="L228" i="3"/>
  <c r="L150" i="3"/>
  <c r="L140" i="3"/>
  <c r="L204" i="3"/>
  <c r="L178" i="3"/>
  <c r="L174" i="3"/>
  <c r="L168" i="3"/>
  <c r="L157" i="3"/>
  <c r="L197" i="3"/>
  <c r="L142" i="3"/>
  <c r="L205" i="3"/>
  <c r="L200" i="3"/>
  <c r="L175" i="3"/>
  <c r="L172" i="3"/>
  <c r="L155" i="3"/>
  <c r="L146" i="3"/>
  <c r="L156" i="3"/>
  <c r="L151" i="3"/>
  <c r="L141" i="3"/>
  <c r="L129" i="3"/>
  <c r="L115" i="3"/>
  <c r="L102" i="3"/>
  <c r="L97" i="3"/>
  <c r="L93" i="3"/>
  <c r="L143" i="3"/>
  <c r="L128" i="3"/>
  <c r="L116" i="3"/>
  <c r="L103" i="3"/>
  <c r="L98" i="3"/>
  <c r="L92" i="3"/>
  <c r="L87" i="3"/>
  <c r="L182" i="3"/>
  <c r="L173" i="3"/>
  <c r="L145" i="3"/>
  <c r="L118" i="3"/>
  <c r="L114" i="3"/>
  <c r="L113" i="3"/>
  <c r="L158" i="3"/>
  <c r="L96" i="3"/>
  <c r="L124" i="3"/>
  <c r="L119" i="3"/>
  <c r="L130" i="3"/>
  <c r="L123" i="3"/>
  <c r="L91" i="3"/>
  <c r="L86" i="3"/>
  <c r="L99" i="3"/>
  <c r="L101" i="3"/>
  <c r="L234" i="3"/>
  <c r="L229" i="3"/>
  <c r="L211" i="3"/>
  <c r="L206" i="3"/>
  <c r="L196" i="3"/>
  <c r="L183" i="3"/>
  <c r="L169" i="3"/>
  <c r="L131" i="3"/>
  <c r="L222" i="3"/>
  <c r="L94" i="3"/>
  <c r="L153" i="3"/>
  <c r="L120" i="3"/>
  <c r="L239" i="3"/>
  <c r="L179" i="3"/>
  <c r="L88" i="3"/>
  <c r="L89" i="3"/>
  <c r="L104" i="3"/>
  <c r="L238" i="3"/>
  <c r="L201" i="3"/>
  <c r="L152" i="3"/>
  <c r="L125" i="3"/>
  <c r="L202" i="3"/>
  <c r="L180" i="3"/>
  <c r="L223" i="3"/>
  <c r="L184" i="3"/>
  <c r="L170" i="3"/>
  <c r="L148" i="3"/>
  <c r="L126" i="3"/>
  <c r="L121" i="3"/>
  <c r="L207" i="3"/>
  <c r="L69" i="3"/>
  <c r="L75" i="3"/>
  <c r="L23" i="3"/>
  <c r="L17" i="3"/>
  <c r="L76" i="3"/>
  <c r="L71" i="3"/>
  <c r="L77" i="3"/>
  <c r="L66" i="3"/>
  <c r="L49" i="3"/>
  <c r="L16" i="3"/>
  <c r="L20" i="3"/>
  <c r="L10" i="3"/>
  <c r="L70" i="3"/>
  <c r="L74" i="3"/>
  <c r="L60" i="3"/>
  <c r="L67" i="3"/>
  <c r="L64" i="3"/>
  <c r="L15" i="3"/>
  <c r="L6" i="3"/>
  <c r="L59" i="3"/>
  <c r="L62" i="3"/>
  <c r="L61" i="3"/>
  <c r="L5" i="3"/>
  <c r="L44" i="3"/>
  <c r="L22" i="3"/>
  <c r="L12" i="3"/>
  <c r="L48" i="3"/>
  <c r="L185" i="3"/>
  <c r="L21" i="3"/>
  <c r="L8" i="3"/>
  <c r="L37" i="3"/>
  <c r="L39" i="3"/>
  <c r="L72" i="3"/>
  <c r="L7" i="3"/>
  <c r="L33" i="3"/>
  <c r="L65" i="3"/>
  <c r="L11" i="3"/>
  <c r="L34" i="3"/>
  <c r="L32" i="3"/>
  <c r="L224" i="3"/>
  <c r="L42" i="3"/>
  <c r="L18" i="3"/>
  <c r="L38" i="3"/>
  <c r="L43" i="3"/>
  <c r="L47" i="3"/>
  <c r="L45" i="3"/>
  <c r="L13" i="3"/>
  <c r="L40" i="3"/>
  <c r="L35" i="3"/>
  <c r="L50" i="3"/>
  <c r="AD5" i="4"/>
  <c r="P5" i="4"/>
  <c r="Y5" i="4"/>
  <c r="X3" i="3"/>
  <c r="X5" i="4"/>
  <c r="S5" i="4"/>
  <c r="N3" i="3"/>
  <c r="R3" i="3"/>
  <c r="W5" i="4"/>
  <c r="T5" i="4"/>
  <c r="O3" i="3"/>
  <c r="L5" i="4"/>
  <c r="G3" i="3"/>
  <c r="AA5" i="4"/>
  <c r="V3" i="3"/>
  <c r="AJ5" i="4"/>
  <c r="AE3" i="3"/>
  <c r="AI5" i="4"/>
  <c r="AD3" i="3"/>
  <c r="J3" i="3"/>
  <c r="O5" i="4"/>
  <c r="V237" i="3" l="1"/>
  <c r="V210" i="3"/>
  <c r="V194" i="3"/>
  <c r="V226" i="3"/>
  <c r="V233" i="3"/>
  <c r="V229" i="3"/>
  <c r="V221" i="3"/>
  <c r="V195" i="3"/>
  <c r="V206" i="3"/>
  <c r="V205" i="3"/>
  <c r="V199" i="3"/>
  <c r="V200" i="3"/>
  <c r="V234" i="3"/>
  <c r="V209" i="3"/>
  <c r="V179" i="3"/>
  <c r="V231" i="3"/>
  <c r="V232" i="3"/>
  <c r="V228" i="3"/>
  <c r="V182" i="3"/>
  <c r="V177" i="3"/>
  <c r="V172" i="3"/>
  <c r="V167" i="3"/>
  <c r="V146" i="3"/>
  <c r="V140" i="3"/>
  <c r="V204" i="3"/>
  <c r="V175" i="3"/>
  <c r="V152" i="3"/>
  <c r="V130" i="3"/>
  <c r="V158" i="3"/>
  <c r="V151" i="3"/>
  <c r="V143" i="3"/>
  <c r="V173" i="3"/>
  <c r="V157" i="3"/>
  <c r="V156" i="3"/>
  <c r="V153" i="3"/>
  <c r="V145" i="3"/>
  <c r="V178" i="3"/>
  <c r="V155" i="3"/>
  <c r="V150" i="3"/>
  <c r="V141" i="3"/>
  <c r="V227" i="3"/>
  <c r="V128" i="3"/>
  <c r="V104" i="3"/>
  <c r="V98" i="3"/>
  <c r="V93" i="3"/>
  <c r="V124" i="3"/>
  <c r="V114" i="3"/>
  <c r="V120" i="3"/>
  <c r="V115" i="3"/>
  <c r="V96" i="3"/>
  <c r="V91" i="3"/>
  <c r="V92" i="3"/>
  <c r="V87" i="3"/>
  <c r="V101" i="3"/>
  <c r="V102" i="3"/>
  <c r="V99" i="3"/>
  <c r="V129" i="3"/>
  <c r="V123" i="3"/>
  <c r="V118" i="3"/>
  <c r="V89" i="3"/>
  <c r="V142" i="3"/>
  <c r="V119" i="3"/>
  <c r="V113" i="3"/>
  <c r="V97" i="3"/>
  <c r="V103" i="3"/>
  <c r="V116" i="3"/>
  <c r="V86" i="3"/>
  <c r="V236" i="3"/>
  <c r="V168" i="3"/>
  <c r="V94" i="3"/>
  <c r="V196" i="3"/>
  <c r="V88" i="3"/>
  <c r="V212" i="3"/>
  <c r="V201" i="3"/>
  <c r="V131" i="3"/>
  <c r="V238" i="3"/>
  <c r="V125" i="3"/>
  <c r="V183" i="3"/>
  <c r="V239" i="3"/>
  <c r="V211" i="3"/>
  <c r="V197" i="3"/>
  <c r="V222" i="3"/>
  <c r="V174" i="3"/>
  <c r="V169" i="3"/>
  <c r="V147" i="3"/>
  <c r="V121" i="3"/>
  <c r="V223" i="3"/>
  <c r="V202" i="3"/>
  <c r="V207" i="3"/>
  <c r="V184" i="3"/>
  <c r="V170" i="3"/>
  <c r="V148" i="3"/>
  <c r="V180" i="3"/>
  <c r="V126" i="3"/>
  <c r="V65" i="3"/>
  <c r="V49" i="3"/>
  <c r="V64" i="3"/>
  <c r="V77" i="3"/>
  <c r="V66" i="3"/>
  <c r="V75" i="3"/>
  <c r="V61" i="3"/>
  <c r="V69" i="3"/>
  <c r="V72" i="3"/>
  <c r="V6" i="3"/>
  <c r="V70" i="3"/>
  <c r="V67" i="3"/>
  <c r="V71" i="3"/>
  <c r="V5" i="3"/>
  <c r="V20" i="3"/>
  <c r="V62" i="3"/>
  <c r="V59" i="3"/>
  <c r="V21" i="3"/>
  <c r="V34" i="3"/>
  <c r="V15" i="3"/>
  <c r="V13" i="3"/>
  <c r="V11" i="3"/>
  <c r="V12" i="3"/>
  <c r="V47" i="3"/>
  <c r="V38" i="3"/>
  <c r="V42" i="3"/>
  <c r="V48" i="3"/>
  <c r="V185" i="3"/>
  <c r="V50" i="3"/>
  <c r="V76" i="3"/>
  <c r="V10" i="3"/>
  <c r="V32" i="3"/>
  <c r="V33" i="3"/>
  <c r="V45" i="3"/>
  <c r="V35" i="3"/>
  <c r="V17" i="3"/>
  <c r="V44" i="3"/>
  <c r="V74" i="3"/>
  <c r="V16" i="3"/>
  <c r="V18" i="3"/>
  <c r="V40" i="3"/>
  <c r="V23" i="3"/>
  <c r="V22" i="3"/>
  <c r="V39" i="3"/>
  <c r="V224" i="3"/>
  <c r="V60" i="3"/>
  <c r="V7" i="3"/>
  <c r="V37" i="3"/>
  <c r="V8" i="3"/>
  <c r="V43" i="3"/>
  <c r="N226" i="3"/>
  <c r="N204" i="3"/>
  <c r="N233" i="3"/>
  <c r="N229" i="3"/>
  <c r="N236" i="3"/>
  <c r="N212" i="3"/>
  <c r="N206" i="3"/>
  <c r="N205" i="3"/>
  <c r="N199" i="3"/>
  <c r="N200" i="3"/>
  <c r="N234" i="3"/>
  <c r="N209" i="3"/>
  <c r="N179" i="3"/>
  <c r="N227" i="3"/>
  <c r="N237" i="3"/>
  <c r="N231" i="3"/>
  <c r="N210" i="3"/>
  <c r="N194" i="3"/>
  <c r="N197" i="3"/>
  <c r="N221" i="3"/>
  <c r="N177" i="3"/>
  <c r="N175" i="3"/>
  <c r="N130" i="3"/>
  <c r="N195" i="3"/>
  <c r="N158" i="3"/>
  <c r="N151" i="3"/>
  <c r="N147" i="3"/>
  <c r="N143" i="3"/>
  <c r="N182" i="3"/>
  <c r="N232" i="3"/>
  <c r="N228" i="3"/>
  <c r="N196" i="3"/>
  <c r="N173" i="3"/>
  <c r="N128" i="3"/>
  <c r="N155" i="3"/>
  <c r="N156" i="3"/>
  <c r="N145" i="3"/>
  <c r="N201" i="3"/>
  <c r="N178" i="3"/>
  <c r="N150" i="3"/>
  <c r="N141" i="3"/>
  <c r="N174" i="3"/>
  <c r="N169" i="3"/>
  <c r="N168" i="3"/>
  <c r="N142" i="3"/>
  <c r="N172" i="3"/>
  <c r="N167" i="3"/>
  <c r="N146" i="3"/>
  <c r="N140" i="3"/>
  <c r="N114" i="3"/>
  <c r="N157" i="3"/>
  <c r="N120" i="3"/>
  <c r="N115" i="3"/>
  <c r="N96" i="3"/>
  <c r="N91" i="3"/>
  <c r="N92" i="3"/>
  <c r="N87" i="3"/>
  <c r="N101" i="3"/>
  <c r="N102" i="3"/>
  <c r="N99" i="3"/>
  <c r="N124" i="3"/>
  <c r="N118" i="3"/>
  <c r="N119" i="3"/>
  <c r="N97" i="3"/>
  <c r="N123" i="3"/>
  <c r="N113" i="3"/>
  <c r="N103" i="3"/>
  <c r="N129" i="3"/>
  <c r="N116" i="3"/>
  <c r="N94" i="3"/>
  <c r="N98" i="3"/>
  <c r="N86" i="3"/>
  <c r="N131" i="3"/>
  <c r="N93" i="3"/>
  <c r="N104" i="3"/>
  <c r="N222" i="3"/>
  <c r="N183" i="3"/>
  <c r="N89" i="3"/>
  <c r="N238" i="3"/>
  <c r="N152" i="3"/>
  <c r="N153" i="3"/>
  <c r="N211" i="3"/>
  <c r="N239" i="3"/>
  <c r="N88" i="3"/>
  <c r="N125" i="3"/>
  <c r="N126" i="3"/>
  <c r="N121" i="3"/>
  <c r="N148" i="3"/>
  <c r="N207" i="3"/>
  <c r="N180" i="3"/>
  <c r="N223" i="3"/>
  <c r="N170" i="3"/>
  <c r="N202" i="3"/>
  <c r="N184" i="3"/>
  <c r="N59" i="3"/>
  <c r="N75" i="3"/>
  <c r="N65" i="3"/>
  <c r="N10" i="3"/>
  <c r="N69" i="3"/>
  <c r="N49" i="3"/>
  <c r="N17" i="3"/>
  <c r="N64" i="3"/>
  <c r="N70" i="3"/>
  <c r="N67" i="3"/>
  <c r="N76" i="3"/>
  <c r="N40" i="3"/>
  <c r="N5" i="3"/>
  <c r="N60" i="3"/>
  <c r="N66" i="3"/>
  <c r="N74" i="3"/>
  <c r="N62" i="3"/>
  <c r="N6" i="3"/>
  <c r="N16" i="3"/>
  <c r="N21" i="3"/>
  <c r="N11" i="3"/>
  <c r="N77" i="3"/>
  <c r="N23" i="3"/>
  <c r="N13" i="3"/>
  <c r="N12" i="3"/>
  <c r="N72" i="3"/>
  <c r="N43" i="3"/>
  <c r="N224" i="3"/>
  <c r="N39" i="3"/>
  <c r="N50" i="3"/>
  <c r="N7" i="3"/>
  <c r="N44" i="3"/>
  <c r="N8" i="3"/>
  <c r="N47" i="3"/>
  <c r="N33" i="3"/>
  <c r="N34" i="3"/>
  <c r="N22" i="3"/>
  <c r="N38" i="3"/>
  <c r="N61" i="3"/>
  <c r="N18" i="3"/>
  <c r="N185" i="3"/>
  <c r="N71" i="3"/>
  <c r="N20" i="3"/>
  <c r="N15" i="3"/>
  <c r="N42" i="3"/>
  <c r="N37" i="3"/>
  <c r="N32" i="3"/>
  <c r="N48" i="3"/>
  <c r="N35" i="3"/>
  <c r="N45" i="3"/>
  <c r="R228" i="3"/>
  <c r="R210" i="3"/>
  <c r="R194" i="3"/>
  <c r="R237" i="3"/>
  <c r="R229" i="3"/>
  <c r="R233" i="3"/>
  <c r="R232" i="3"/>
  <c r="R226" i="3"/>
  <c r="R221" i="3"/>
  <c r="R231" i="3"/>
  <c r="R227" i="3"/>
  <c r="R236" i="3"/>
  <c r="R209" i="3"/>
  <c r="R196" i="3"/>
  <c r="R205" i="3"/>
  <c r="R206" i="3"/>
  <c r="R200" i="3"/>
  <c r="R201" i="3"/>
  <c r="R123" i="3"/>
  <c r="R172" i="3"/>
  <c r="R169" i="3"/>
  <c r="R155" i="3"/>
  <c r="R143" i="3"/>
  <c r="R182" i="3"/>
  <c r="R178" i="3"/>
  <c r="R177" i="3"/>
  <c r="R147" i="3"/>
  <c r="R140" i="3"/>
  <c r="R173" i="3"/>
  <c r="R168" i="3"/>
  <c r="R141" i="3"/>
  <c r="R167" i="3"/>
  <c r="R131" i="3"/>
  <c r="R204" i="3"/>
  <c r="R199" i="3"/>
  <c r="R156" i="3"/>
  <c r="R151" i="3"/>
  <c r="R145" i="3"/>
  <c r="R195" i="3"/>
  <c r="R179" i="3"/>
  <c r="R175" i="3"/>
  <c r="R157" i="3"/>
  <c r="R150" i="3"/>
  <c r="R146" i="3"/>
  <c r="R142" i="3"/>
  <c r="R130" i="3"/>
  <c r="R120" i="3"/>
  <c r="R101" i="3"/>
  <c r="R98" i="3"/>
  <c r="R129" i="3"/>
  <c r="R118" i="3"/>
  <c r="R96" i="3"/>
  <c r="R128" i="3"/>
  <c r="R99" i="3"/>
  <c r="R94" i="3"/>
  <c r="R115" i="3"/>
  <c r="R93" i="3"/>
  <c r="R102" i="3"/>
  <c r="R103" i="3"/>
  <c r="R97" i="3"/>
  <c r="R92" i="3"/>
  <c r="R174" i="3"/>
  <c r="R124" i="3"/>
  <c r="R114" i="3"/>
  <c r="R113" i="3"/>
  <c r="R119" i="3"/>
  <c r="R91" i="3"/>
  <c r="R86" i="3"/>
  <c r="R87" i="3"/>
  <c r="R125" i="3"/>
  <c r="R88" i="3"/>
  <c r="R158" i="3"/>
  <c r="R116" i="3"/>
  <c r="R89" i="3"/>
  <c r="R222" i="3"/>
  <c r="R183" i="3"/>
  <c r="R153" i="3"/>
  <c r="R197" i="3"/>
  <c r="R238" i="3"/>
  <c r="R211" i="3"/>
  <c r="R152" i="3"/>
  <c r="R104" i="3"/>
  <c r="R239" i="3"/>
  <c r="R234" i="3"/>
  <c r="R212" i="3"/>
  <c r="R223" i="3"/>
  <c r="R180" i="3"/>
  <c r="R121" i="3"/>
  <c r="R184" i="3"/>
  <c r="R170" i="3"/>
  <c r="R148" i="3"/>
  <c r="R126" i="3"/>
  <c r="R207" i="3"/>
  <c r="R202" i="3"/>
  <c r="R71" i="3"/>
  <c r="R64" i="3"/>
  <c r="R70" i="3"/>
  <c r="R16" i="3"/>
  <c r="R21" i="3"/>
  <c r="R8" i="3"/>
  <c r="R74" i="3"/>
  <c r="R60" i="3"/>
  <c r="R62" i="3"/>
  <c r="R67" i="3"/>
  <c r="R5" i="3"/>
  <c r="R22" i="3"/>
  <c r="R15" i="3"/>
  <c r="R75" i="3"/>
  <c r="R65" i="3"/>
  <c r="R66" i="3"/>
  <c r="R59" i="3"/>
  <c r="R18" i="3"/>
  <c r="R17" i="3"/>
  <c r="R77" i="3"/>
  <c r="R76" i="3"/>
  <c r="R10" i="3"/>
  <c r="R43" i="3"/>
  <c r="R40" i="3"/>
  <c r="R47" i="3"/>
  <c r="R35" i="3"/>
  <c r="R38" i="3"/>
  <c r="R42" i="3"/>
  <c r="R48" i="3"/>
  <c r="R33" i="3"/>
  <c r="R20" i="3"/>
  <c r="R50" i="3"/>
  <c r="R12" i="3"/>
  <c r="R7" i="3"/>
  <c r="R34" i="3"/>
  <c r="R45" i="3"/>
  <c r="R44" i="3"/>
  <c r="R61" i="3"/>
  <c r="R13" i="3"/>
  <c r="R224" i="3"/>
  <c r="R185" i="3"/>
  <c r="R69" i="3"/>
  <c r="R6" i="3"/>
  <c r="R23" i="3"/>
  <c r="R32" i="3"/>
  <c r="R37" i="3"/>
  <c r="R49" i="3"/>
  <c r="R39" i="3"/>
  <c r="R11" i="3"/>
  <c r="R72" i="3"/>
  <c r="G4" i="3"/>
  <c r="G236" i="3"/>
  <c r="G231" i="3"/>
  <c r="G228" i="3"/>
  <c r="G234" i="3"/>
  <c r="G239" i="3"/>
  <c r="G232" i="3"/>
  <c r="G209" i="3"/>
  <c r="G206" i="3"/>
  <c r="G201" i="3"/>
  <c r="G221" i="3"/>
  <c r="G238" i="3"/>
  <c r="G226" i="3"/>
  <c r="G199" i="3"/>
  <c r="G196" i="3"/>
  <c r="G177" i="3"/>
  <c r="G167" i="3"/>
  <c r="G227" i="3"/>
  <c r="G194" i="3"/>
  <c r="G195" i="3"/>
  <c r="G237" i="3"/>
  <c r="G205" i="3"/>
  <c r="G183" i="3"/>
  <c r="G204" i="3"/>
  <c r="G172" i="3"/>
  <c r="G158" i="3"/>
  <c r="G146" i="3"/>
  <c r="G178" i="3"/>
  <c r="G156" i="3"/>
  <c r="G150" i="3"/>
  <c r="G151" i="3"/>
  <c r="G222" i="3"/>
  <c r="G200" i="3"/>
  <c r="G145" i="3"/>
  <c r="G141" i="3"/>
  <c r="G142" i="3"/>
  <c r="G140" i="3"/>
  <c r="G210" i="3"/>
  <c r="G182" i="3"/>
  <c r="G174" i="3"/>
  <c r="G147" i="3"/>
  <c r="G130" i="3"/>
  <c r="G155" i="3"/>
  <c r="G101" i="3"/>
  <c r="G97" i="3"/>
  <c r="G87" i="3"/>
  <c r="G153" i="3"/>
  <c r="G168" i="3"/>
  <c r="G157" i="3"/>
  <c r="G131" i="3"/>
  <c r="G93" i="3"/>
  <c r="G128" i="3"/>
  <c r="G129" i="3"/>
  <c r="G124" i="3"/>
  <c r="G120" i="3"/>
  <c r="G118" i="3"/>
  <c r="G116" i="3"/>
  <c r="G86" i="3"/>
  <c r="G115" i="3"/>
  <c r="G114" i="3"/>
  <c r="G98" i="3"/>
  <c r="G173" i="3"/>
  <c r="G113" i="3"/>
  <c r="G102" i="3"/>
  <c r="G96" i="3"/>
  <c r="G92" i="3"/>
  <c r="G91" i="3"/>
  <c r="G103" i="3"/>
  <c r="G99" i="3"/>
  <c r="G123" i="3"/>
  <c r="G119" i="3"/>
  <c r="G152" i="3"/>
  <c r="G233" i="3"/>
  <c r="G211" i="3"/>
  <c r="G197" i="3"/>
  <c r="G179" i="3"/>
  <c r="G175" i="3"/>
  <c r="G125" i="3"/>
  <c r="G143" i="3"/>
  <c r="G104" i="3"/>
  <c r="G88" i="3"/>
  <c r="G229" i="3"/>
  <c r="G212" i="3"/>
  <c r="G169" i="3"/>
  <c r="G94" i="3"/>
  <c r="G89" i="3"/>
  <c r="G202" i="3"/>
  <c r="G207" i="3"/>
  <c r="G184" i="3"/>
  <c r="G170" i="3"/>
  <c r="G180" i="3"/>
  <c r="G121" i="3"/>
  <c r="G126" i="3"/>
  <c r="G148" i="3"/>
  <c r="G223" i="3"/>
  <c r="G75" i="3"/>
  <c r="G74" i="3"/>
  <c r="G20" i="3"/>
  <c r="G23" i="3"/>
  <c r="G12" i="3"/>
  <c r="G40" i="3"/>
  <c r="G62" i="3"/>
  <c r="G61" i="3"/>
  <c r="G70" i="3"/>
  <c r="G13" i="3"/>
  <c r="G15" i="3"/>
  <c r="G60" i="3"/>
  <c r="G5" i="3"/>
  <c r="G6" i="3"/>
  <c r="G22" i="3"/>
  <c r="G16" i="3"/>
  <c r="G18" i="3"/>
  <c r="G17" i="3"/>
  <c r="G72" i="3"/>
  <c r="G69" i="3"/>
  <c r="G67" i="3"/>
  <c r="G77" i="3"/>
  <c r="G8" i="3"/>
  <c r="G66" i="3"/>
  <c r="G65" i="3"/>
  <c r="G44" i="3"/>
  <c r="G34" i="3"/>
  <c r="G59" i="3"/>
  <c r="G76" i="3"/>
  <c r="G11" i="3"/>
  <c r="G47" i="3"/>
  <c r="G32" i="3"/>
  <c r="G33" i="3"/>
  <c r="G43" i="3"/>
  <c r="G224" i="3"/>
  <c r="G64" i="3"/>
  <c r="G42" i="3"/>
  <c r="G38" i="3"/>
  <c r="G39" i="3"/>
  <c r="G10" i="3"/>
  <c r="G7" i="3"/>
  <c r="G49" i="3"/>
  <c r="G37" i="3"/>
  <c r="G48" i="3"/>
  <c r="G185" i="3"/>
  <c r="G71" i="3"/>
  <c r="G21" i="3"/>
  <c r="G50" i="3"/>
  <c r="G45" i="3"/>
  <c r="G35" i="3"/>
  <c r="X221" i="3"/>
  <c r="X204" i="3"/>
  <c r="X195" i="3"/>
  <c r="X237" i="3"/>
  <c r="X233" i="3"/>
  <c r="X231" i="3"/>
  <c r="X234" i="3"/>
  <c r="X228" i="3"/>
  <c r="X210" i="3"/>
  <c r="X194" i="3"/>
  <c r="X183" i="3"/>
  <c r="X178" i="3"/>
  <c r="X177" i="3"/>
  <c r="X201" i="3"/>
  <c r="X236" i="3"/>
  <c r="X227" i="3"/>
  <c r="X226" i="3"/>
  <c r="X206" i="3"/>
  <c r="X200" i="3"/>
  <c r="X179" i="3"/>
  <c r="X168" i="3"/>
  <c r="X147" i="3"/>
  <c r="X199" i="3"/>
  <c r="X173" i="3"/>
  <c r="X156" i="3"/>
  <c r="X209" i="3"/>
  <c r="X174" i="3"/>
  <c r="X150" i="3"/>
  <c r="X145" i="3"/>
  <c r="X172" i="3"/>
  <c r="X157" i="3"/>
  <c r="X142" i="3"/>
  <c r="X155" i="3"/>
  <c r="X151" i="3"/>
  <c r="X141" i="3"/>
  <c r="X140" i="3"/>
  <c r="X182" i="3"/>
  <c r="X167" i="3"/>
  <c r="X146" i="3"/>
  <c r="X120" i="3"/>
  <c r="X113" i="3"/>
  <c r="X102" i="3"/>
  <c r="X97" i="3"/>
  <c r="X91" i="3"/>
  <c r="X232" i="3"/>
  <c r="X175" i="3"/>
  <c r="X130" i="3"/>
  <c r="X131" i="3"/>
  <c r="X125" i="3"/>
  <c r="X158" i="3"/>
  <c r="X124" i="3"/>
  <c r="X119" i="3"/>
  <c r="X123" i="3"/>
  <c r="X116" i="3"/>
  <c r="X101" i="3"/>
  <c r="X93" i="3"/>
  <c r="X129" i="3"/>
  <c r="X103" i="3"/>
  <c r="X98" i="3"/>
  <c r="X99" i="3"/>
  <c r="X96" i="3"/>
  <c r="X87" i="3"/>
  <c r="X86" i="3"/>
  <c r="X118" i="3"/>
  <c r="X114" i="3"/>
  <c r="X92" i="3"/>
  <c r="X115" i="3"/>
  <c r="X128" i="3"/>
  <c r="X205" i="3"/>
  <c r="X222" i="3"/>
  <c r="X239" i="3"/>
  <c r="X212" i="3"/>
  <c r="X196" i="3"/>
  <c r="X94" i="3"/>
  <c r="X89" i="3"/>
  <c r="X197" i="3"/>
  <c r="X169" i="3"/>
  <c r="X153" i="3"/>
  <c r="X152" i="3"/>
  <c r="X88" i="3"/>
  <c r="X143" i="3"/>
  <c r="X104" i="3"/>
  <c r="X229" i="3"/>
  <c r="X238" i="3"/>
  <c r="X211" i="3"/>
  <c r="X126" i="3"/>
  <c r="X180" i="3"/>
  <c r="X184" i="3"/>
  <c r="X170" i="3"/>
  <c r="X223" i="3"/>
  <c r="X202" i="3"/>
  <c r="X148" i="3"/>
  <c r="X207" i="3"/>
  <c r="X121" i="3"/>
  <c r="X76" i="3"/>
  <c r="X64" i="3"/>
  <c r="X65" i="3"/>
  <c r="X5" i="3"/>
  <c r="X20" i="3"/>
  <c r="X40" i="3"/>
  <c r="X15" i="3"/>
  <c r="X10" i="3"/>
  <c r="X13" i="3"/>
  <c r="X59" i="3"/>
  <c r="X60" i="3"/>
  <c r="X61" i="3"/>
  <c r="X69" i="3"/>
  <c r="X71" i="3"/>
  <c r="X22" i="3"/>
  <c r="X12" i="3"/>
  <c r="X67" i="3"/>
  <c r="X74" i="3"/>
  <c r="X75" i="3"/>
  <c r="X18" i="3"/>
  <c r="X8" i="3"/>
  <c r="X66" i="3"/>
  <c r="X16" i="3"/>
  <c r="X77" i="3"/>
  <c r="X17" i="3"/>
  <c r="X44" i="3"/>
  <c r="X49" i="3"/>
  <c r="X72" i="3"/>
  <c r="X6" i="3"/>
  <c r="X47" i="3"/>
  <c r="X42" i="3"/>
  <c r="X224" i="3"/>
  <c r="X45" i="3"/>
  <c r="X38" i="3"/>
  <c r="X70" i="3"/>
  <c r="X48" i="3"/>
  <c r="X11" i="3"/>
  <c r="X7" i="3"/>
  <c r="X37" i="3"/>
  <c r="X62" i="3"/>
  <c r="X32" i="3"/>
  <c r="X33" i="3"/>
  <c r="X43" i="3"/>
  <c r="X185" i="3"/>
  <c r="X50" i="3"/>
  <c r="X35" i="3"/>
  <c r="X34" i="3"/>
  <c r="X21" i="3"/>
  <c r="X23" i="3"/>
  <c r="X39" i="3"/>
  <c r="J229" i="3"/>
  <c r="J205" i="3"/>
  <c r="J204" i="3"/>
  <c r="J199" i="3"/>
  <c r="J182" i="3"/>
  <c r="J177" i="3"/>
  <c r="J233" i="3"/>
  <c r="J123" i="3"/>
  <c r="J226" i="3"/>
  <c r="J231" i="3"/>
  <c r="J227" i="3"/>
  <c r="J195" i="3"/>
  <c r="J237" i="3"/>
  <c r="J236" i="3"/>
  <c r="J209" i="3"/>
  <c r="J228" i="3"/>
  <c r="J210" i="3"/>
  <c r="J194" i="3"/>
  <c r="J155" i="3"/>
  <c r="J143" i="3"/>
  <c r="J221" i="3"/>
  <c r="J178" i="3"/>
  <c r="J140" i="3"/>
  <c r="J173" i="3"/>
  <c r="J168" i="3"/>
  <c r="J141" i="3"/>
  <c r="J211" i="3"/>
  <c r="J200" i="3"/>
  <c r="J167" i="3"/>
  <c r="J232" i="3"/>
  <c r="J145" i="3"/>
  <c r="J174" i="3"/>
  <c r="J129" i="3"/>
  <c r="J206" i="3"/>
  <c r="J201" i="3"/>
  <c r="J172" i="3"/>
  <c r="J169" i="3"/>
  <c r="J175" i="3"/>
  <c r="J156" i="3"/>
  <c r="J114" i="3"/>
  <c r="J118" i="3"/>
  <c r="J96" i="3"/>
  <c r="J131" i="3"/>
  <c r="J99" i="3"/>
  <c r="J94" i="3"/>
  <c r="J115" i="3"/>
  <c r="J93" i="3"/>
  <c r="J151" i="3"/>
  <c r="J146" i="3"/>
  <c r="J142" i="3"/>
  <c r="J128" i="3"/>
  <c r="J103" i="3"/>
  <c r="J97" i="3"/>
  <c r="J92" i="3"/>
  <c r="J179" i="3"/>
  <c r="J130" i="3"/>
  <c r="J113" i="3"/>
  <c r="J87" i="3"/>
  <c r="J124" i="3"/>
  <c r="J119" i="3"/>
  <c r="J102" i="3"/>
  <c r="J91" i="3"/>
  <c r="J86" i="3"/>
  <c r="J157" i="3"/>
  <c r="J101" i="3"/>
  <c r="J150" i="3"/>
  <c r="J120" i="3"/>
  <c r="J98" i="3"/>
  <c r="J238" i="3"/>
  <c r="J212" i="3"/>
  <c r="J125" i="3"/>
  <c r="J152" i="3"/>
  <c r="J239" i="3"/>
  <c r="J158" i="3"/>
  <c r="J116" i="3"/>
  <c r="J196" i="3"/>
  <c r="J183" i="3"/>
  <c r="J153" i="3"/>
  <c r="J147" i="3"/>
  <c r="J104" i="3"/>
  <c r="J88" i="3"/>
  <c r="J234" i="3"/>
  <c r="J222" i="3"/>
  <c r="J89" i="3"/>
  <c r="J197" i="3"/>
  <c r="J148" i="3"/>
  <c r="J202" i="3"/>
  <c r="J207" i="3"/>
  <c r="J121" i="3"/>
  <c r="J223" i="3"/>
  <c r="J126" i="3"/>
  <c r="J180" i="3"/>
  <c r="J170" i="3"/>
  <c r="J184" i="3"/>
  <c r="J49" i="3"/>
  <c r="J74" i="3"/>
  <c r="J62" i="3"/>
  <c r="J71" i="3"/>
  <c r="J6" i="3"/>
  <c r="J75" i="3"/>
  <c r="J70" i="3"/>
  <c r="J67" i="3"/>
  <c r="J5" i="3"/>
  <c r="J16" i="3"/>
  <c r="J66" i="3"/>
  <c r="J60" i="3"/>
  <c r="J77" i="3"/>
  <c r="J8" i="3"/>
  <c r="J69" i="3"/>
  <c r="J61" i="3"/>
  <c r="J12" i="3"/>
  <c r="J22" i="3"/>
  <c r="J65" i="3"/>
  <c r="J64" i="3"/>
  <c r="J76" i="3"/>
  <c r="J17" i="3"/>
  <c r="J59" i="3"/>
  <c r="J10" i="3"/>
  <c r="J44" i="3"/>
  <c r="J72" i="3"/>
  <c r="J39" i="3"/>
  <c r="J47" i="3"/>
  <c r="J45" i="3"/>
  <c r="J7" i="3"/>
  <c r="J34" i="3"/>
  <c r="J33" i="3"/>
  <c r="J20" i="3"/>
  <c r="J37" i="3"/>
  <c r="J43" i="3"/>
  <c r="J15" i="3"/>
  <c r="J21" i="3"/>
  <c r="J23" i="3"/>
  <c r="J18" i="3"/>
  <c r="J185" i="3"/>
  <c r="J40" i="3"/>
  <c r="J50" i="3"/>
  <c r="J35" i="3"/>
  <c r="J32" i="3"/>
  <c r="J42" i="3"/>
  <c r="J38" i="3"/>
  <c r="J48" i="3"/>
  <c r="J13" i="3"/>
  <c r="J224" i="3"/>
  <c r="J11" i="3"/>
  <c r="AD232" i="3"/>
  <c r="AD231" i="3"/>
  <c r="AD221" i="3"/>
  <c r="AD197" i="3"/>
  <c r="AD177" i="3"/>
  <c r="AD237" i="3"/>
  <c r="AD227" i="3"/>
  <c r="AD226" i="3"/>
  <c r="AD196" i="3"/>
  <c r="AD229" i="3"/>
  <c r="AD195" i="3"/>
  <c r="AD206" i="3"/>
  <c r="AD205" i="3"/>
  <c r="AD199" i="3"/>
  <c r="AD200" i="3"/>
  <c r="AD141" i="3"/>
  <c r="AD236" i="3"/>
  <c r="AD233" i="3"/>
  <c r="AD209" i="3"/>
  <c r="AD194" i="3"/>
  <c r="AD172" i="3"/>
  <c r="AD168" i="3"/>
  <c r="AD167" i="3"/>
  <c r="AD146" i="3"/>
  <c r="AD140" i="3"/>
  <c r="AD210" i="3"/>
  <c r="AD204" i="3"/>
  <c r="AD175" i="3"/>
  <c r="AD150" i="3"/>
  <c r="AD147" i="3"/>
  <c r="AD130" i="3"/>
  <c r="AD234" i="3"/>
  <c r="AD179" i="3"/>
  <c r="AD158" i="3"/>
  <c r="AD151" i="3"/>
  <c r="AD143" i="3"/>
  <c r="AD182" i="3"/>
  <c r="AD173" i="3"/>
  <c r="AD155" i="3"/>
  <c r="AD128" i="3"/>
  <c r="AD178" i="3"/>
  <c r="AD157" i="3"/>
  <c r="AD156" i="3"/>
  <c r="AD145" i="3"/>
  <c r="AD142" i="3"/>
  <c r="AD124" i="3"/>
  <c r="AD116" i="3"/>
  <c r="AD102" i="3"/>
  <c r="AD113" i="3"/>
  <c r="AD98" i="3"/>
  <c r="AD93" i="3"/>
  <c r="AD131" i="3"/>
  <c r="AD114" i="3"/>
  <c r="AD120" i="3"/>
  <c r="AD96" i="3"/>
  <c r="AD91" i="3"/>
  <c r="AD115" i="3"/>
  <c r="AD101" i="3"/>
  <c r="AD99" i="3"/>
  <c r="AD123" i="3"/>
  <c r="AD118" i="3"/>
  <c r="AD104" i="3"/>
  <c r="AD119" i="3"/>
  <c r="AD97" i="3"/>
  <c r="AD86" i="3"/>
  <c r="AD87" i="3"/>
  <c r="AD92" i="3"/>
  <c r="AD129" i="3"/>
  <c r="AD103" i="3"/>
  <c r="AD201" i="3"/>
  <c r="AD88" i="3"/>
  <c r="AD89" i="3"/>
  <c r="AD174" i="3"/>
  <c r="AD152" i="3"/>
  <c r="AD125" i="3"/>
  <c r="AD183" i="3"/>
  <c r="AD94" i="3"/>
  <c r="AD212" i="3"/>
  <c r="AD169" i="3"/>
  <c r="AD238" i="3"/>
  <c r="AD228" i="3"/>
  <c r="AD222" i="3"/>
  <c r="AD153" i="3"/>
  <c r="AD211" i="3"/>
  <c r="AD239" i="3"/>
  <c r="AD207" i="3"/>
  <c r="AD126" i="3"/>
  <c r="AD170" i="3"/>
  <c r="AD202" i="3"/>
  <c r="AD180" i="3"/>
  <c r="AD223" i="3"/>
  <c r="AD121" i="3"/>
  <c r="AD184" i="3"/>
  <c r="AD148" i="3"/>
  <c r="AD65" i="3"/>
  <c r="AD60" i="3"/>
  <c r="AD74" i="3"/>
  <c r="AD67" i="3"/>
  <c r="AD15" i="3"/>
  <c r="AD49" i="3"/>
  <c r="AD6" i="3"/>
  <c r="AD21" i="3"/>
  <c r="AD77" i="3"/>
  <c r="AD18" i="3"/>
  <c r="AD61" i="3"/>
  <c r="AD59" i="3"/>
  <c r="AD62" i="3"/>
  <c r="AD64" i="3"/>
  <c r="AD16" i="3"/>
  <c r="AD76" i="3"/>
  <c r="AD69" i="3"/>
  <c r="AD66" i="3"/>
  <c r="AD75" i="3"/>
  <c r="AD5" i="3"/>
  <c r="AD20" i="3"/>
  <c r="AD10" i="3"/>
  <c r="AD7" i="3"/>
  <c r="AD224" i="3"/>
  <c r="AD34" i="3"/>
  <c r="AD22" i="3"/>
  <c r="AD17" i="3"/>
  <c r="AD44" i="3"/>
  <c r="AD45" i="3"/>
  <c r="AD35" i="3"/>
  <c r="AD70" i="3"/>
  <c r="AD13" i="3"/>
  <c r="AD8" i="3"/>
  <c r="AD39" i="3"/>
  <c r="AD50" i="3"/>
  <c r="AD71" i="3"/>
  <c r="AD43" i="3"/>
  <c r="AD12" i="3"/>
  <c r="AD72" i="3"/>
  <c r="AD47" i="3"/>
  <c r="AD23" i="3"/>
  <c r="AD42" i="3"/>
  <c r="AD33" i="3"/>
  <c r="AD185" i="3"/>
  <c r="AD11" i="3"/>
  <c r="AD32" i="3"/>
  <c r="AD38" i="3"/>
  <c r="AD48" i="3"/>
  <c r="AD37" i="3"/>
  <c r="AD40" i="3"/>
  <c r="O237" i="3"/>
  <c r="O205" i="3"/>
  <c r="O236" i="3"/>
  <c r="O231" i="3"/>
  <c r="O228" i="3"/>
  <c r="O177" i="3"/>
  <c r="O167" i="3"/>
  <c r="O234" i="3"/>
  <c r="O206" i="3"/>
  <c r="O182" i="3"/>
  <c r="O233" i="3"/>
  <c r="O232" i="3"/>
  <c r="O227" i="3"/>
  <c r="O201" i="3"/>
  <c r="O226" i="3"/>
  <c r="O199" i="3"/>
  <c r="O178" i="3"/>
  <c r="O155" i="3"/>
  <c r="O172" i="3"/>
  <c r="O158" i="3"/>
  <c r="O146" i="3"/>
  <c r="O221" i="3"/>
  <c r="O209" i="3"/>
  <c r="O156" i="3"/>
  <c r="O141" i="3"/>
  <c r="O194" i="3"/>
  <c r="O150" i="3"/>
  <c r="O151" i="3"/>
  <c r="O145" i="3"/>
  <c r="O204" i="3"/>
  <c r="O200" i="3"/>
  <c r="O142" i="3"/>
  <c r="O195" i="3"/>
  <c r="O173" i="3"/>
  <c r="O168" i="3"/>
  <c r="O140" i="3"/>
  <c r="O157" i="3"/>
  <c r="O128" i="3"/>
  <c r="O123" i="3"/>
  <c r="O119" i="3"/>
  <c r="O103" i="3"/>
  <c r="O99" i="3"/>
  <c r="O174" i="3"/>
  <c r="O101" i="3"/>
  <c r="O97" i="3"/>
  <c r="O131" i="3"/>
  <c r="O93" i="3"/>
  <c r="O129" i="3"/>
  <c r="O124" i="3"/>
  <c r="O120" i="3"/>
  <c r="O89" i="3"/>
  <c r="O130" i="3"/>
  <c r="O118" i="3"/>
  <c r="O116" i="3"/>
  <c r="O102" i="3"/>
  <c r="O92" i="3"/>
  <c r="O86" i="3"/>
  <c r="O210" i="3"/>
  <c r="O115" i="3"/>
  <c r="O114" i="3"/>
  <c r="O98" i="3"/>
  <c r="O87" i="3"/>
  <c r="O113" i="3"/>
  <c r="O96" i="3"/>
  <c r="O88" i="3"/>
  <c r="O91" i="3"/>
  <c r="O212" i="3"/>
  <c r="O179" i="3"/>
  <c r="O197" i="3"/>
  <c r="O175" i="3"/>
  <c r="O239" i="3"/>
  <c r="O196" i="3"/>
  <c r="O143" i="3"/>
  <c r="O104" i="3"/>
  <c r="O94" i="3"/>
  <c r="O152" i="3"/>
  <c r="O229" i="3"/>
  <c r="O211" i="3"/>
  <c r="O183" i="3"/>
  <c r="O169" i="3"/>
  <c r="O153" i="3"/>
  <c r="O147" i="3"/>
  <c r="O125" i="3"/>
  <c r="O222" i="3"/>
  <c r="O238" i="3"/>
  <c r="O223" i="3"/>
  <c r="O170" i="3"/>
  <c r="O184" i="3"/>
  <c r="O207" i="3"/>
  <c r="O202" i="3"/>
  <c r="O148" i="3"/>
  <c r="O121" i="3"/>
  <c r="O180" i="3"/>
  <c r="O126" i="3"/>
  <c r="O61" i="3"/>
  <c r="O64" i="3"/>
  <c r="O71" i="3"/>
  <c r="O5" i="3"/>
  <c r="O13" i="3"/>
  <c r="O17" i="3"/>
  <c r="O22" i="3"/>
  <c r="O74" i="3"/>
  <c r="O75" i="3"/>
  <c r="O62" i="3"/>
  <c r="O60" i="3"/>
  <c r="O65" i="3"/>
  <c r="O59" i="3"/>
  <c r="O66" i="3"/>
  <c r="O77" i="3"/>
  <c r="O44" i="3"/>
  <c r="O10" i="3"/>
  <c r="O8" i="3"/>
  <c r="O38" i="3"/>
  <c r="O43" i="3"/>
  <c r="O18" i="3"/>
  <c r="O35" i="3"/>
  <c r="O72" i="3"/>
  <c r="O67" i="3"/>
  <c r="O49" i="3"/>
  <c r="O33" i="3"/>
  <c r="O11" i="3"/>
  <c r="O20" i="3"/>
  <c r="O7" i="3"/>
  <c r="O21" i="3"/>
  <c r="O12" i="3"/>
  <c r="O37" i="3"/>
  <c r="O224" i="3"/>
  <c r="O16" i="3"/>
  <c r="O6" i="3"/>
  <c r="O40" i="3"/>
  <c r="O32" i="3"/>
  <c r="O47" i="3"/>
  <c r="O15" i="3"/>
  <c r="O42" i="3"/>
  <c r="O76" i="3"/>
  <c r="O23" i="3"/>
  <c r="O45" i="3"/>
  <c r="O69" i="3"/>
  <c r="O50" i="3"/>
  <c r="O48" i="3"/>
  <c r="O39" i="3"/>
  <c r="O185" i="3"/>
  <c r="O70" i="3"/>
  <c r="O34" i="3"/>
  <c r="AE194" i="3"/>
  <c r="AE195" i="3"/>
  <c r="AE177" i="3"/>
  <c r="AE237" i="3"/>
  <c r="AE227" i="3"/>
  <c r="AE236" i="3"/>
  <c r="AE231" i="3"/>
  <c r="AE228" i="3"/>
  <c r="AE209" i="3"/>
  <c r="AE197" i="3"/>
  <c r="AE167" i="3"/>
  <c r="AE210" i="3"/>
  <c r="AE206" i="3"/>
  <c r="AE234" i="3"/>
  <c r="AE221" i="3"/>
  <c r="AE211" i="3"/>
  <c r="AE196" i="3"/>
  <c r="AE182" i="3"/>
  <c r="AE226" i="3"/>
  <c r="AE199" i="3"/>
  <c r="AE178" i="3"/>
  <c r="AE200" i="3"/>
  <c r="AE173" i="3"/>
  <c r="AE141" i="3"/>
  <c r="AE204" i="3"/>
  <c r="AE157" i="3"/>
  <c r="AE146" i="3"/>
  <c r="AE128" i="3"/>
  <c r="AE155" i="3"/>
  <c r="AE172" i="3"/>
  <c r="AE168" i="3"/>
  <c r="AE158" i="3"/>
  <c r="AE232" i="3"/>
  <c r="AE222" i="3"/>
  <c r="AE175" i="3"/>
  <c r="AE156" i="3"/>
  <c r="AE145" i="3"/>
  <c r="AE183" i="3"/>
  <c r="AE150" i="3"/>
  <c r="AE151" i="3"/>
  <c r="AE205" i="3"/>
  <c r="AE174" i="3"/>
  <c r="AE147" i="3"/>
  <c r="AE140" i="3"/>
  <c r="AE233" i="3"/>
  <c r="AE115" i="3"/>
  <c r="AE114" i="3"/>
  <c r="AE98" i="3"/>
  <c r="AE123" i="3"/>
  <c r="AE113" i="3"/>
  <c r="AE96" i="3"/>
  <c r="AE91" i="3"/>
  <c r="AE103" i="3"/>
  <c r="AE99" i="3"/>
  <c r="AE102" i="3"/>
  <c r="AE101" i="3"/>
  <c r="AE97" i="3"/>
  <c r="AE92" i="3"/>
  <c r="AE119" i="3"/>
  <c r="AE131" i="3"/>
  <c r="AE124" i="3"/>
  <c r="AE93" i="3"/>
  <c r="AE130" i="3"/>
  <c r="AE129" i="3"/>
  <c r="AE120" i="3"/>
  <c r="AE89" i="3"/>
  <c r="AE86" i="3"/>
  <c r="AE118" i="3"/>
  <c r="AE116" i="3"/>
  <c r="AE87" i="3"/>
  <c r="AE142" i="3"/>
  <c r="AE143" i="3"/>
  <c r="AE104" i="3"/>
  <c r="AE179" i="3"/>
  <c r="AE239" i="3"/>
  <c r="AE238" i="3"/>
  <c r="AE229" i="3"/>
  <c r="AE88" i="3"/>
  <c r="AE153" i="3"/>
  <c r="AE152" i="3"/>
  <c r="AE125" i="3"/>
  <c r="AE94" i="3"/>
  <c r="AE212" i="3"/>
  <c r="AE169" i="3"/>
  <c r="AE201" i="3"/>
  <c r="AE207" i="3"/>
  <c r="AE202" i="3"/>
  <c r="AE148" i="3"/>
  <c r="AE223" i="3"/>
  <c r="AE121" i="3"/>
  <c r="AE180" i="3"/>
  <c r="AE126" i="3"/>
  <c r="AE170" i="3"/>
  <c r="AE184" i="3"/>
  <c r="AE70" i="3"/>
  <c r="AE76" i="3"/>
  <c r="AE5" i="3"/>
  <c r="AE8" i="3"/>
  <c r="AE77" i="3"/>
  <c r="AE62" i="3"/>
  <c r="AE69" i="3"/>
  <c r="AE65" i="3"/>
  <c r="AE61" i="3"/>
  <c r="AE60" i="3"/>
  <c r="AE40" i="3"/>
  <c r="AE67" i="3"/>
  <c r="AE59" i="3"/>
  <c r="AE71" i="3"/>
  <c r="AE12" i="3"/>
  <c r="AE22" i="3"/>
  <c r="AE74" i="3"/>
  <c r="AE11" i="3"/>
  <c r="AE18" i="3"/>
  <c r="AE66" i="3"/>
  <c r="AE20" i="3"/>
  <c r="AE23" i="3"/>
  <c r="AE21" i="3"/>
  <c r="AE64" i="3"/>
  <c r="AE34" i="3"/>
  <c r="AE38" i="3"/>
  <c r="AE13" i="3"/>
  <c r="AE37" i="3"/>
  <c r="AE224" i="3"/>
  <c r="AE16" i="3"/>
  <c r="AE7" i="3"/>
  <c r="AE72" i="3"/>
  <c r="AE32" i="3"/>
  <c r="AE45" i="3"/>
  <c r="AE75" i="3"/>
  <c r="AE49" i="3"/>
  <c r="AE39" i="3"/>
  <c r="AE43" i="3"/>
  <c r="AE33" i="3"/>
  <c r="AE185" i="3"/>
  <c r="AE6" i="3"/>
  <c r="AE10" i="3"/>
  <c r="AE44" i="3"/>
  <c r="AE35" i="3"/>
  <c r="AE17" i="3"/>
  <c r="AE50" i="3"/>
  <c r="AE15" i="3"/>
  <c r="AE47" i="3"/>
  <c r="AE42" i="3"/>
  <c r="AE48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<sst xmlns="http://schemas.openxmlformats.org/spreadsheetml/2006/main" count="656" uniqueCount="172">
  <si>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</si>
  <si>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</si>
  <si>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</si>
  <si>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</si>
  <si>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</si>
  <si>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</si>
  <si>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</si>
  <si>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</si>
  <si>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</si>
  <si>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</si>
  <si>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</si>
  <si>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</si>
  <si>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</si>
  <si>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</si>
  <si>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</si>
  <si>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</si>
  <si>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</si>
  <si>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</si>
  <si>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</si>
  <si>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</si>
  <si>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</si>
  <si>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</si>
  <si>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</si>
  <si>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</si>
  <si>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</si>
  <si>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</si>
  <si>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</si>
  <si>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</si>
  <si>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</si>
  <si>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</si>
  <si>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</si>
  <si>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</si>
  <si>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</si>
  <si>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</si>
  <si>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</si>
  <si>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</si>
  <si>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</si>
  <si>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</si>
  <si>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</si>
  <si>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</si>
  <si>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</si>
  <si>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</si>
  <si>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</si>
  <si>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</si>
  <si>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</si>
  <si>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</si>
  <si>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</si>
  <si>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</si>
  <si>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</si>
  <si>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</si>
  <si>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</si>
  <si>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</si>
  <si>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</si>
  <si>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</si>
  <si>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</si>
  <si>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</si>
  <si>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</si>
  <si>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</si>
  <si>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</si>
  <si>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</si>
  <si>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</si>
  <si>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</si>
  <si>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</si>
  <si>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</si>
  <si>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</si>
  <si>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</si>
  <si>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</si>
  <si>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</si>
  <si>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</si>
  <si>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</si>
  <si>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</si>
  <si>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</si>
  <si>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</si>
  <si>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</si>
  <si>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</si>
  <si>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</si>
  <si>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</si>
  <si>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</si>
  <si>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</si>
  <si>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</si>
  <si>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</si>
  <si>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</si>
  <si>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</si>
  <si>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</si>
  <si>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</si>
  <si>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</si>
  <si>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</si>
  <si>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</si>
  <si>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</si>
  <si>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</si>
  <si>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</si>
  <si>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</si>
  <si>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</si>
  <si>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</si>
  <si>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</si>
  <si>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</si>
  <si>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</si>
  <si>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</si>
  <si>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</si>
  <si>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</si>
  <si>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</si>
  <si>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</si>
  <si>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</si>
  <si>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</si>
  <si>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</si>
  <si>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</si>
  <si>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</si>
  <si>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</si>
  <si>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</si>
  <si>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</si>
  <si>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</si>
  <si>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</si>
  <si>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</si>
  <si>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</si>
  <si>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</si>
  <si>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</si>
  <si>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</si>
  <si>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</si>
  <si>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</si>
  <si>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</si>
  <si>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</si>
  <si>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</si>
  <si>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</si>
  <si>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</si>
  <si>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</si>
  <si>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</si>
  <si>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</si>
  <si>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</si>
  <si>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</si>
  <si>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</si>
  <si>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</si>
  <si>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</si>
  <si>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</si>
  <si>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</si>
  <si>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</si>
  <si>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</si>
  <si>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</si>
  <si>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</si>
  <si>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</si>
  <si>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</si>
  <si>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</si>
  <si>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</si>
  <si>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</si>
  <si>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</si>
  <si>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</si>
  <si>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</si>
  <si>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</si>
  <si>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</si>
  <si>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</si>
  <si>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</si>
  <si>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</si>
  <si>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</si>
  <si>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</si>
  <si>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</si>
  <si>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</si>
  <si>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</si>
  <si>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</si>
  <si>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</si>
  <si>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</si>
  <si>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</si>
  <si>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</si>
  <si>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</si>
  <si>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</si>
  <si>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IE,National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</si>
  <si>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</si>
  <si>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</si>
  <si>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</si>
  <si>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</si>
  <si>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</si>
  <si>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</si>
  <si>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Calibrated to Ankita's House Growth</t>
  </si>
  <si>
    <t>Calculation in VT_IE_RSD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</si>
</sst>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.5"/>
      <color indexed="8"/>
      <name val="Calibri"/>
      <family val="2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1"/>
      </patternFill>
    </fill>
    <fill>
      <patternFill patternType="solid">
        <fgColor indexed="9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medium">
        <color indexed="64"/>
      </bottom>
      <diagonal/>
    </border>
    <border>
      <left style="medium">
        <color indexed="64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medium">
        <color indexed="64"/>
      </top>
      <bottom style="thin">
        <color indexed="9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/>
  </cellStyleXfs>
  <cellXfs count="68">
    <xf numFmtId="0" fontId="0" fillId="0" borderId="0" xfId="0"/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0" fontId="0" fillId="0" borderId="15" xfId="0" applyBorder="1"/>
    <xf numFmtId="164" fontId="0" fillId="0" borderId="15" xfId="0" applyNumberFormat="1" applyBorder="1"/>
    <xf numFmtId="0" fontId="20" fillId="35" borderId="11" xfId="0" applyFont="1" applyFill="1" applyBorder="1"/>
    <xf numFmtId="0" fontId="21" fillId="36" borderId="11" xfId="0" applyFont="1" applyFill="1" applyBorder="1" applyAlignment="1">
      <alignment vertical="center"/>
    </xf>
    <xf numFmtId="0" fontId="22" fillId="0" borderId="0" xfId="0" applyFont="1"/>
    <xf numFmtId="0" fontId="23" fillId="0" borderId="0" xfId="0" applyFont="1"/>
    <xf numFmtId="0" fontId="24" fillId="37" borderId="11" xfId="0" applyFont="1" applyFill="1" applyBorder="1"/>
    <xf numFmtId="0" fontId="20" fillId="36" borderId="11" xfId="0" applyFont="1" applyFill="1" applyBorder="1"/>
    <xf numFmtId="0" fontId="19" fillId="36" borderId="11" xfId="0" applyFont="1" applyFill="1" applyBorder="1"/>
    <xf numFmtId="0" fontId="20" fillId="0" borderId="0" xfId="0" applyFont="1"/>
    <xf numFmtId="0" fontId="1" fillId="0" borderId="0" xfId="0" applyFont="1"/>
    <xf numFmtId="2" fontId="20" fillId="38" borderId="0" xfId="0" applyNumberFormat="1" applyFont="1" applyFill="1"/>
    <xf numFmtId="0" fontId="20" fillId="38" borderId="0" xfId="0" applyFont="1" applyFill="1"/>
    <xf numFmtId="0" fontId="25" fillId="0" borderId="0" xfId="0" applyFont="1"/>
    <xf numFmtId="0" fontId="14" fillId="0" borderId="0" xfId="0" applyFont="1"/>
    <xf numFmtId="0" fontId="19" fillId="0" borderId="0" xfId="0" applyFont="1"/>
    <xf numFmtId="0" fontId="0" fillId="39" borderId="0" xfId="0" applyFill="1"/>
    <xf numFmtId="0" fontId="0" fillId="0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1" fillId="40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27" fillId="41" borderId="0" xfId="43" applyFont="1" applyFill="1" applyAlignment="1">
      <alignment vertical="center"/>
    </xf>
    <xf numFmtId="0" fontId="26" fillId="41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21" fillId="41" borderId="0" xfId="43" applyFont="1" applyFill="1" applyAlignment="1">
      <alignment vertical="center"/>
    </xf>
    <xf numFmtId="0" fontId="28" fillId="41" borderId="0" xfId="43" applyFont="1" applyFill="1" applyAlignment="1">
      <alignment vertical="center"/>
    </xf>
    <xf numFmtId="0" fontId="29" fillId="40" borderId="0" xfId="43" applyFont="1" applyFill="1" applyAlignment="1">
      <alignment vertical="center"/>
    </xf>
    <xf numFmtId="0" fontId="30" fillId="41" borderId="0" xfId="43" applyFont="1" applyFill="1" applyAlignment="1">
      <alignment vertical="center"/>
    </xf>
    <xf numFmtId="0" fontId="31" fillId="41" borderId="0" xfId="43" applyFont="1" applyFill="1" applyAlignment="1">
      <alignment vertical="center"/>
    </xf>
    <xf numFmtId="0" fontId="30" fillId="40" borderId="0" xfId="43" applyFont="1" applyFill="1" applyAlignment="1">
      <alignment vertical="center"/>
    </xf>
    <xf numFmtId="165" fontId="30" fillId="40" borderId="0" xfId="43" applyNumberFormat="1" applyFont="1" applyFill="1" applyAlignment="1">
      <alignment horizontal="left" vertical="center"/>
    </xf>
    <xf numFmtId="0" fontId="32" fillId="41" borderId="0" xfId="43" applyFont="1" applyFill="1" applyAlignment="1">
      <alignment vertical="center"/>
    </xf>
    <xf numFmtId="0" fontId="33" fillId="40" borderId="0" xfId="43" applyFont="1" applyFill="1" applyAlignment="1">
      <alignment vertical="center"/>
    </xf>
    <xf numFmtId="0" fontId="26" fillId="40" borderId="0" xfId="42" applyFill="1" applyAlignment="1">
      <alignment vertical="center"/>
    </xf>
    <xf numFmtId="0" fontId="30" fillId="40" borderId="0" xfId="43" applyFont="1" applyFill="1" applyAlignment="1">
      <alignment vertical="center"/>
    </xf>
    <xf numFmtId="0" fontId="27" fillId="40" borderId="0" xfId="43" applyFont="1" applyFill="1" applyAlignment="1">
      <alignment horizontal="center" vertical="center"/>
    </xf>
    <xf numFmtId="0" fontId="26" fillId="40" borderId="0" xfId="42" applyFill="1" applyAlignment="1">
      <alignment vertical="center"/>
    </xf>
    <xf numFmtId="0" fontId="0" fillId="0" borderId="0" xfId="0" applyFill="1" applyBorder="1"/>
    <xf numFmtId="164" fontId="20" fillId="38" borderId="0" xfId="0" applyNumberFormat="1" applyFont="1" applyFill="1"/>
    <xf numFmtId="0" fontId="13" fillId="43" borderId="16" xfId="0" applyFont="1" applyFill="1" applyBorder="1" applyAlignment="1">
      <alignment horizontal="center" vertical="center"/>
    </xf>
    <xf numFmtId="0" fontId="13" fillId="43" borderId="17" xfId="0" applyFont="1" applyFill="1" applyBorder="1" applyAlignment="1">
      <alignment horizontal="center" vertical="center"/>
    </xf>
    <xf numFmtId="0" fontId="13" fillId="43" borderId="18" xfId="0" applyFont="1" applyFill="1" applyBorder="1" applyAlignment="1">
      <alignment horizontal="center" vertical="center"/>
    </xf>
    <xf numFmtId="0" fontId="13" fillId="43" borderId="17" xfId="0" applyFont="1" applyFill="1" applyBorder="1" applyAlignment="1">
      <alignment vertical="center"/>
    </xf>
    <xf numFmtId="1" fontId="34" fillId="44" borderId="19" xfId="0" applyNumberFormat="1" applyFont="1" applyFill="1" applyBorder="1" applyAlignment="1">
      <alignment vertical="top" wrapText="1"/>
    </xf>
    <xf numFmtId="1" fontId="34" fillId="44" borderId="20" xfId="0" applyNumberFormat="1" applyFont="1" applyFill="1" applyBorder="1" applyAlignment="1">
      <alignment vertical="top" wrapText="1"/>
    </xf>
    <xf numFmtId="1" fontId="34" fillId="44" borderId="21" xfId="0" applyNumberFormat="1" applyFont="1" applyFill="1" applyBorder="1" applyAlignment="1">
      <alignment vertical="top" wrapText="1"/>
    </xf>
    <xf numFmtId="1" fontId="34" fillId="45" borderId="19" xfId="0" applyNumberFormat="1" applyFont="1" applyFill="1" applyBorder="1" applyAlignment="1">
      <alignment vertical="top" wrapText="1"/>
    </xf>
    <xf numFmtId="1" fontId="34" fillId="45" borderId="20" xfId="0" applyNumberFormat="1" applyFont="1" applyFill="1" applyBorder="1" applyAlignment="1">
      <alignment vertical="top" wrapText="1"/>
    </xf>
    <xf numFmtId="1" fontId="34" fillId="45" borderId="21" xfId="0" applyNumberFormat="1" applyFont="1" applyFill="1" applyBorder="1" applyAlignment="1">
      <alignment vertical="top" wrapText="1"/>
    </xf>
    <xf numFmtId="1" fontId="34" fillId="44" borderId="25" xfId="0" applyNumberFormat="1" applyFont="1" applyFill="1" applyBorder="1" applyAlignment="1">
      <alignment vertical="top" wrapText="1"/>
    </xf>
    <xf numFmtId="1" fontId="34" fillId="44" borderId="26" xfId="0" applyNumberFormat="1" applyFont="1" applyFill="1" applyBorder="1" applyAlignment="1">
      <alignment vertical="top" wrapText="1"/>
    </xf>
    <xf numFmtId="1" fontId="34" fillId="44" borderId="27" xfId="0" applyNumberFormat="1" applyFont="1" applyFill="1" applyBorder="1" applyAlignment="1">
      <alignment vertical="top" wrapText="1"/>
    </xf>
    <xf numFmtId="1" fontId="34" fillId="45" borderId="22" xfId="0" applyNumberFormat="1" applyFont="1" applyFill="1" applyBorder="1" applyAlignment="1">
      <alignment vertical="top" wrapText="1"/>
    </xf>
    <xf numFmtId="1" fontId="34" fillId="45" borderId="23" xfId="0" applyNumberFormat="1" applyFont="1" applyFill="1" applyBorder="1" applyAlignment="1">
      <alignment vertical="top" wrapText="1"/>
    </xf>
    <xf numFmtId="1" fontId="34" fillId="45" borderId="24" xfId="0" applyNumberFormat="1" applyFont="1" applyFill="1" applyBorder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1BC6278B-D07D-4BD2-A7AC-63B564041BA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showGridLines="0" topLeftCell="A5" zoomScaleNormal="100" workbookViewId="0">
      <selection activeCell="B24" sqref="B24:D25"/>
    </sheetView>
  </sheetViews>
  <sheetFormatPr defaultColWidth="8.85546875" defaultRowHeight="15" x14ac:dyDescent="0.25"/>
  <cols>
    <col min="1" max="4" width="21.7109375" style="1" customWidth="1"/>
    <col min="5" max="6" width="14.140625" style="1" customWidth="1"/>
    <col min="7" max="7" width="12.140625" style="1" customWidth="1"/>
    <col min="8" max="10" width="8.140625" style="1" customWidth="1"/>
    <col min="11" max="11" width="9.7109375" style="1" customWidth="1"/>
    <col min="12" max="12" width="8.140625" style="1" customWidth="1"/>
    <col min="13" max="13" width="10" style="1" customWidth="1"/>
    <col min="14" max="14" width="11.42578125" style="1" customWidth="1"/>
    <col min="15" max="15" width="13.42578125" style="1" customWidth="1"/>
    <col min="16" max="16384" width="8.85546875" style="1"/>
  </cols>
  <sheetData>
    <row r="1" spans="1:26" x14ac:dyDescent="0.25">
      <c r="A1" s="32"/>
      <c r="B1" s="32"/>
      <c r="C1" s="32"/>
      <c r="D1" s="32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x14ac:dyDescent="0.25">
      <c r="A2" s="32"/>
      <c r="B2" s="32"/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x14ac:dyDescent="0.25">
      <c r="A3" s="32"/>
      <c r="B3" s="32"/>
      <c r="C3" s="32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x14ac:dyDescent="0.25">
      <c r="A4" s="32"/>
      <c r="B4" s="32"/>
      <c r="C4" s="32"/>
      <c r="D4" s="32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x14ac:dyDescent="0.25">
      <c r="A5" s="32"/>
      <c r="B5" s="32"/>
      <c r="C5" s="32"/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x14ac:dyDescent="0.25">
      <c r="A6" s="32"/>
      <c r="B6" s="32"/>
      <c r="C6" s="32"/>
      <c r="D6" s="32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x14ac:dyDescent="0.25">
      <c r="A7" s="32"/>
      <c r="B7" s="32"/>
      <c r="C7" s="32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32"/>
      <c r="B8" s="32"/>
      <c r="C8" s="32"/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x14ac:dyDescent="0.25">
      <c r="A9" s="32"/>
      <c r="B9" s="32"/>
      <c r="C9" s="32"/>
      <c r="D9" s="32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x14ac:dyDescent="0.25">
      <c r="A10" s="32"/>
      <c r="B10" s="32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x14ac:dyDescent="0.25">
      <c r="A11" s="32"/>
      <c r="B11" s="32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x14ac:dyDescent="0.25">
      <c r="A12" s="32"/>
      <c r="B12" s="32"/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x14ac:dyDescent="0.25">
      <c r="A13" s="32"/>
      <c r="B13" s="32"/>
      <c r="C13" s="32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x14ac:dyDescent="0.25">
      <c r="A14" s="32"/>
      <c r="B14" s="32"/>
      <c r="C14" s="32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x14ac:dyDescent="0.25">
      <c r="A15" s="32"/>
      <c r="B15" s="32"/>
      <c r="C15" s="32"/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02.75" customHeight="1" x14ac:dyDescent="0.25">
      <c r="A16" s="48" t="s">
        <v>145</v>
      </c>
      <c r="B16" s="48"/>
      <c r="C16" s="48"/>
      <c r="D16" s="48"/>
      <c r="E16" s="34"/>
      <c r="F16" s="34"/>
      <c r="G16" s="35"/>
      <c r="H16" s="35"/>
      <c r="I16" s="35"/>
      <c r="J16" s="35"/>
      <c r="K16" s="35"/>
      <c r="L16" s="35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7.25" customHeight="1" x14ac:dyDescent="0.25">
      <c r="A17" s="36"/>
      <c r="B17" s="36"/>
      <c r="C17" s="36"/>
      <c r="D17" s="36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7.25" customHeight="1" x14ac:dyDescent="0.25">
      <c r="A18" s="36"/>
      <c r="B18" s="36"/>
      <c r="C18" s="36"/>
      <c r="D18" s="36"/>
      <c r="E18" s="37"/>
      <c r="F18" s="37"/>
      <c r="G18" s="38"/>
      <c r="H18" s="38"/>
      <c r="I18" s="38"/>
      <c r="J18" s="38"/>
      <c r="K18" s="38"/>
      <c r="L18" s="38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7.25" customHeight="1" x14ac:dyDescent="0.25">
      <c r="A19" s="39" t="s">
        <v>146</v>
      </c>
      <c r="B19" s="47" t="s">
        <v>157</v>
      </c>
      <c r="C19" s="47"/>
      <c r="D19" s="47"/>
      <c r="E19" s="40"/>
      <c r="F19" s="40"/>
      <c r="G19" s="41"/>
      <c r="H19" s="41"/>
      <c r="I19" s="41"/>
      <c r="J19" s="41"/>
      <c r="K19" s="41"/>
      <c r="L19" s="41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7.25" customHeight="1" x14ac:dyDescent="0.25">
      <c r="A20" s="39" t="s">
        <v>147</v>
      </c>
      <c r="B20" s="47" t="s">
        <v>158</v>
      </c>
      <c r="C20" s="47"/>
      <c r="D20" s="47"/>
      <c r="E20" s="40"/>
      <c r="F20" s="40"/>
      <c r="G20" s="41"/>
      <c r="H20" s="41"/>
      <c r="I20" s="41"/>
      <c r="J20" s="41"/>
      <c r="K20" s="41"/>
      <c r="L20" s="41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7.25" customHeight="1" x14ac:dyDescent="0.25">
      <c r="A21" s="39" t="s">
        <v>148</v>
      </c>
      <c r="B21" s="42" t="s">
        <v>159</v>
      </c>
      <c r="C21" s="42"/>
      <c r="D21" s="42"/>
      <c r="E21" s="40"/>
      <c r="F21" s="40"/>
      <c r="G21" s="41"/>
      <c r="H21" s="41"/>
      <c r="I21" s="41"/>
      <c r="J21" s="41"/>
      <c r="K21" s="41"/>
      <c r="L21" s="41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7.25" customHeight="1" x14ac:dyDescent="0.25">
      <c r="A22" s="39"/>
      <c r="B22" s="42"/>
      <c r="C22" s="42"/>
      <c r="D22" s="42"/>
      <c r="E22" s="40"/>
      <c r="F22" s="40"/>
      <c r="G22" s="41"/>
      <c r="H22" s="41"/>
      <c r="I22" s="41"/>
      <c r="J22" s="41"/>
      <c r="K22" s="41"/>
      <c r="L22" s="41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7.25" customHeight="1" x14ac:dyDescent="0.25">
      <c r="A23" s="39" t="s">
        <v>149</v>
      </c>
      <c r="B23" s="47" t="s">
        <v>160</v>
      </c>
      <c r="C23" s="47"/>
      <c r="D23" s="47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7.25" customHeight="1" x14ac:dyDescent="0.25">
      <c r="A24" s="39"/>
      <c r="B24" s="47" t="s">
        <v>162</v>
      </c>
      <c r="C24" s="47"/>
      <c r="D24" s="47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7.25" customHeight="1" x14ac:dyDescent="0.25">
      <c r="A25" s="39"/>
      <c r="B25" s="42" t="s">
        <v>161</v>
      </c>
      <c r="C25" s="42"/>
      <c r="D25" s="42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7.25" customHeight="1" x14ac:dyDescent="0.25">
      <c r="A26" s="39" t="s">
        <v>150</v>
      </c>
      <c r="B26" s="47" t="s">
        <v>160</v>
      </c>
      <c r="C26" s="47"/>
      <c r="D26" s="47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7.25" customHeight="1" x14ac:dyDescent="0.25">
      <c r="A27" s="39"/>
      <c r="B27" s="47" t="s">
        <v>162</v>
      </c>
      <c r="C27" s="47"/>
      <c r="D27" s="47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7.25" customHeight="1" x14ac:dyDescent="0.25">
      <c r="A28" s="39"/>
      <c r="B28" s="42" t="s">
        <v>161</v>
      </c>
      <c r="C28" s="42"/>
      <c r="D28" s="4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7.25" customHeight="1" x14ac:dyDescent="0.25">
      <c r="A29" s="39" t="s">
        <v>151</v>
      </c>
      <c r="B29" s="43">
        <v>1</v>
      </c>
      <c r="C29" s="42"/>
      <c r="D29" s="4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7.25" customHeight="1" x14ac:dyDescent="0.25">
      <c r="A30" s="39" t="s">
        <v>152</v>
      </c>
      <c r="B30" s="49" t="s">
        <v>153</v>
      </c>
      <c r="C30" s="47"/>
      <c r="D30" s="47"/>
      <c r="E30" s="44"/>
      <c r="F30" s="44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7.25" customHeight="1" x14ac:dyDescent="0.25">
      <c r="A31" s="39" t="s">
        <v>154</v>
      </c>
      <c r="B31" s="47" t="s">
        <v>155</v>
      </c>
      <c r="C31" s="47"/>
      <c r="D31" s="47"/>
      <c r="E31" s="44"/>
      <c r="F31" s="44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7.25" customHeight="1" x14ac:dyDescent="0.25">
      <c r="A32" s="45"/>
      <c r="B32" s="46" t="s">
        <v>156</v>
      </c>
      <c r="C32" s="45"/>
      <c r="D32" s="45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x14ac:dyDescent="0.25">
      <c r="A33" s="32"/>
      <c r="B33" s="32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x14ac:dyDescent="0.25">
      <c r="A34" s="32"/>
      <c r="B34" s="32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x14ac:dyDescent="0.25">
      <c r="A35" s="32"/>
      <c r="B35" s="32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x14ac:dyDescent="0.25">
      <c r="A36" s="32"/>
      <c r="B36" s="32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x14ac:dyDescent="0.25">
      <c r="A37" s="32"/>
      <c r="B37" s="32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x14ac:dyDescent="0.25">
      <c r="A38" s="32"/>
      <c r="B38" s="32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x14ac:dyDescent="0.25">
      <c r="A39" s="32"/>
      <c r="B39" s="32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x14ac:dyDescent="0.25">
      <c r="A40" s="32"/>
      <c r="B40" s="32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x14ac:dyDescent="0.25">
      <c r="A41" s="32"/>
      <c r="B41" s="32"/>
      <c r="C41" s="32"/>
      <c r="D41" s="32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x14ac:dyDescent="0.25">
      <c r="A42" s="32"/>
      <c r="B42" s="32"/>
      <c r="C42" s="32"/>
      <c r="D42" s="32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x14ac:dyDescent="0.2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x14ac:dyDescent="0.2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x14ac:dyDescent="0.2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x14ac:dyDescent="0.2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x14ac:dyDescent="0.2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x14ac:dyDescent="0.2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x14ac:dyDescent="0.2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x14ac:dyDescent="0.2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x14ac:dyDescent="0.2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x14ac:dyDescent="0.2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x14ac:dyDescent="0.2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x14ac:dyDescent="0.2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x14ac:dyDescent="0.2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x14ac:dyDescent="0.2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x14ac:dyDescent="0.2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x14ac:dyDescent="0.2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x14ac:dyDescent="0.2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x14ac:dyDescent="0.2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x14ac:dyDescent="0.2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x14ac:dyDescent="0.2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x14ac:dyDescent="0.2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x14ac:dyDescent="0.2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x14ac:dyDescent="0.2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x14ac:dyDescent="0.2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x14ac:dyDescent="0.2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x14ac:dyDescent="0.2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x14ac:dyDescent="0.2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x14ac:dyDescent="0.2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x14ac:dyDescent="0.2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x14ac:dyDescent="0.2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x14ac:dyDescent="0.2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x14ac:dyDescent="0.2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x14ac:dyDescent="0.2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x14ac:dyDescent="0.2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x14ac:dyDescent="0.2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x14ac:dyDescent="0.2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x14ac:dyDescent="0.2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x14ac:dyDescent="0.2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x14ac:dyDescent="0.2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x14ac:dyDescent="0.2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x14ac:dyDescent="0.2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x14ac:dyDescent="0.2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x14ac:dyDescent="0.2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x14ac:dyDescent="0.2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x14ac:dyDescent="0.2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x14ac:dyDescent="0.2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x14ac:dyDescent="0.2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x14ac:dyDescent="0.2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x14ac:dyDescent="0.2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x14ac:dyDescent="0.2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x14ac:dyDescent="0.2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x14ac:dyDescent="0.2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B45C3D35-AB05-4065-93A3-F792B508BE20}"/>
    <hyperlink ref="B32" r:id="rId2" xr:uid="{80766905-BA2C-4D1B-8E59-0FE40558186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C4:AK42"/>
  <sheetViews>
    <sheetView tabSelected="1" topLeftCell="H1" zoomScale="90" zoomScaleNormal="90" workbookViewId="0">
      <selection activeCell="AL32" sqref="AL32"/>
    </sheetView>
  </sheetViews>
  <sheetFormatPr defaultColWidth="9.140625" defaultRowHeight="15" x14ac:dyDescent="0.25"/>
  <cols>
    <col min="1" max="6" width="9.140625" style="1"/>
    <col min="7" max="7" width="10.5703125" style="1" bestFit="1" customWidth="1"/>
    <col min="8" max="8" width="9.140625" style="1"/>
    <col min="9" max="9" width="11.5703125" style="1" bestFit="1" customWidth="1"/>
    <col min="10" max="16384" width="9.140625" style="1"/>
  </cols>
  <sheetData>
    <row r="4" spans="3:37" x14ac:dyDescent="0.25">
      <c r="C4" s="15" t="s">
        <v>125</v>
      </c>
    </row>
    <row r="5" spans="3:37" ht="15.75" thickBot="1" x14ac:dyDescent="0.3">
      <c r="C5" s="16" t="s">
        <v>126</v>
      </c>
      <c r="D5" s="17" t="s">
        <v>127</v>
      </c>
      <c r="E5" s="18" t="s">
        <v>123</v>
      </c>
      <c r="F5" s="18" t="s">
        <v>2</v>
      </c>
      <c r="G5" s="18" t="s">
        <v>3</v>
      </c>
      <c r="H5" s="18" t="s">
        <v>122</v>
      </c>
      <c r="I5" s="19" t="s">
        <v>7</v>
      </c>
      <c r="J5" s="13" t="str">
        <f>Regions!C$3</f>
        <v>IE</v>
      </c>
      <c r="K5" s="13" t="str">
        <f>Regions!D$3</f>
        <v>National</v>
      </c>
      <c r="L5" s="13" t="str">
        <f>Regions!E$3</f>
        <v>IE-CW</v>
      </c>
      <c r="M5" s="13" t="str">
        <f>Regions!F$3</f>
        <v>IE-D</v>
      </c>
      <c r="N5" s="13" t="str">
        <f>Regions!G$3</f>
        <v>IE-KE</v>
      </c>
      <c r="O5" s="13" t="str">
        <f>Regions!H$3</f>
        <v>IE-KK</v>
      </c>
      <c r="P5" s="13" t="str">
        <f>Regions!I$3</f>
        <v>IE-LS</v>
      </c>
      <c r="Q5" s="13" t="str">
        <f>Regions!J$3</f>
        <v>IE-LD</v>
      </c>
      <c r="R5" s="13" t="str">
        <f>Regions!K$3</f>
        <v>IE-LH</v>
      </c>
      <c r="S5" s="13" t="str">
        <f>Regions!L$3</f>
        <v>IE-MH</v>
      </c>
      <c r="T5" s="13" t="str">
        <f>Regions!M$3</f>
        <v>IE-OY</v>
      </c>
      <c r="U5" s="13" t="str">
        <f>Regions!N$3</f>
        <v>IE-WH</v>
      </c>
      <c r="V5" s="13" t="str">
        <f>Regions!O$3</f>
        <v>IE-WX</v>
      </c>
      <c r="W5" s="13" t="str">
        <f>Regions!P$3</f>
        <v>IE-WW</v>
      </c>
      <c r="X5" s="13" t="str">
        <f>Regions!Q$3</f>
        <v>IE-CE</v>
      </c>
      <c r="Y5" s="13" t="str">
        <f>Regions!R$3</f>
        <v>IE-CO</v>
      </c>
      <c r="Z5" s="13" t="str">
        <f>Regions!S$3</f>
        <v>IE-KY</v>
      </c>
      <c r="AA5" s="13" t="str">
        <f>Regions!T$3</f>
        <v>IE-LK</v>
      </c>
      <c r="AB5" s="13" t="str">
        <f>Regions!U$3</f>
        <v>IE-TA</v>
      </c>
      <c r="AC5" s="13" t="str">
        <f>Regions!V$3</f>
        <v>IE-WD</v>
      </c>
      <c r="AD5" s="13" t="str">
        <f>Regions!W$3</f>
        <v>IE-G</v>
      </c>
      <c r="AE5" s="13" t="str">
        <f>Regions!X$3</f>
        <v>IE-LM</v>
      </c>
      <c r="AF5" s="13" t="str">
        <f>Regions!Y$3</f>
        <v>IE-MO</v>
      </c>
      <c r="AG5" s="13" t="str">
        <f>Regions!Z$3</f>
        <v>IE-RN</v>
      </c>
      <c r="AH5" s="13" t="str">
        <f>Regions!AA$3</f>
        <v>IE-SO</v>
      </c>
      <c r="AI5" s="13" t="str">
        <f>Regions!AB$3</f>
        <v>IE-CN</v>
      </c>
      <c r="AJ5" s="13" t="str">
        <f>Regions!AC$3</f>
        <v>IE-DL</v>
      </c>
      <c r="AK5" s="13" t="str">
        <f>Regions!AD$3</f>
        <v>IE-MN</v>
      </c>
    </row>
    <row r="6" spans="3:37" x14ac:dyDescent="0.25">
      <c r="C6" s="1" t="s">
        <v>128</v>
      </c>
      <c r="D6" s="20" t="s">
        <v>129</v>
      </c>
      <c r="G6" s="21" t="s">
        <v>8</v>
      </c>
      <c r="H6" s="1">
        <v>2018</v>
      </c>
      <c r="I6" s="1" t="s">
        <v>37</v>
      </c>
      <c r="J6" s="22">
        <v>14.5565610923972</v>
      </c>
      <c r="K6" s="23"/>
      <c r="L6" s="22">
        <v>0.19075815329593299</v>
      </c>
      <c r="M6" s="22">
        <v>3.8137077787050999</v>
      </c>
      <c r="N6" s="22">
        <v>0.70334338163959498</v>
      </c>
      <c r="O6" s="22">
        <v>0.32630593319176299</v>
      </c>
      <c r="P6" s="22">
        <v>0.25725946218495199</v>
      </c>
      <c r="Q6" s="22">
        <v>0.129264106093787</v>
      </c>
      <c r="R6" s="22">
        <v>0.37066642356770202</v>
      </c>
      <c r="S6" s="22">
        <v>0.61012642539130302</v>
      </c>
      <c r="T6" s="22">
        <v>0.25256357827040099</v>
      </c>
      <c r="U6" s="22">
        <v>0.28627808516599801</v>
      </c>
      <c r="V6" s="22">
        <v>0.49824919039150301</v>
      </c>
      <c r="W6" s="22">
        <v>0.44072764898712002</v>
      </c>
      <c r="X6" s="22">
        <v>0.38789417997018399</v>
      </c>
      <c r="Y6" s="22">
        <v>1.6403528726431</v>
      </c>
      <c r="Z6" s="22">
        <v>0.50223766282260596</v>
      </c>
      <c r="AA6" s="22">
        <v>0.59887772521592197</v>
      </c>
      <c r="AB6" s="22">
        <v>0.54597893159747002</v>
      </c>
      <c r="AC6" s="22">
        <v>0.36254754715780002</v>
      </c>
      <c r="AD6" s="22">
        <v>0.81031808544859996</v>
      </c>
      <c r="AE6" s="22">
        <v>0.103998215898054</v>
      </c>
      <c r="AF6" s="22">
        <v>0.43396473286285803</v>
      </c>
      <c r="AG6" s="22">
        <v>0.22701130303233</v>
      </c>
      <c r="AH6" s="22">
        <v>0.20014421509334299</v>
      </c>
      <c r="AI6" s="22">
        <v>0.22324073939976699</v>
      </c>
      <c r="AJ6" s="22">
        <v>0.43304852577361902</v>
      </c>
      <c r="AK6" s="22">
        <v>0.20769618859639599</v>
      </c>
    </row>
    <row r="7" spans="3:37" x14ac:dyDescent="0.25">
      <c r="C7" s="1" t="s">
        <v>128</v>
      </c>
      <c r="D7" s="20" t="s">
        <v>129</v>
      </c>
      <c r="G7" s="21" t="s">
        <v>8</v>
      </c>
      <c r="H7" s="1">
        <v>2018</v>
      </c>
      <c r="I7" s="1" t="s">
        <v>39</v>
      </c>
      <c r="J7" s="22">
        <v>31.276118540281001</v>
      </c>
      <c r="K7" s="23"/>
      <c r="L7" s="22">
        <v>0.43519149385547101</v>
      </c>
      <c r="M7" s="22">
        <v>7.6211536449989303</v>
      </c>
      <c r="N7" s="22">
        <v>1.55190938276765</v>
      </c>
      <c r="O7" s="22">
        <v>0.73703191607760699</v>
      </c>
      <c r="P7" s="22">
        <v>0.55451713599955699</v>
      </c>
      <c r="Q7" s="22">
        <v>0.28568437258778701</v>
      </c>
      <c r="R7" s="22">
        <v>0.76950577172521395</v>
      </c>
      <c r="S7" s="22">
        <v>1.33594997982505</v>
      </c>
      <c r="T7" s="22">
        <v>0.56616320344762305</v>
      </c>
      <c r="U7" s="22">
        <v>0.63911185847442997</v>
      </c>
      <c r="V7" s="22">
        <v>1.1334816009734401</v>
      </c>
      <c r="W7" s="22">
        <v>0.96185938421931305</v>
      </c>
      <c r="X7" s="22">
        <v>0.87235861089184197</v>
      </c>
      <c r="Y7" s="22">
        <v>3.5254749048173299</v>
      </c>
      <c r="Z7" s="22">
        <v>1.15388698840036</v>
      </c>
      <c r="AA7" s="22">
        <v>1.29957366713114</v>
      </c>
      <c r="AB7" s="22">
        <v>1.2604324784412999</v>
      </c>
      <c r="AC7" s="22">
        <v>0.79517788054022298</v>
      </c>
      <c r="AD7" s="22">
        <v>1.7803554187858499</v>
      </c>
      <c r="AE7" s="22">
        <v>0.23333731031609201</v>
      </c>
      <c r="AF7" s="22">
        <v>0.98601597898071303</v>
      </c>
      <c r="AG7" s="22">
        <v>0.53090140271719199</v>
      </c>
      <c r="AH7" s="22">
        <v>0.43310682655274901</v>
      </c>
      <c r="AI7" s="22">
        <v>0.47060177269377002</v>
      </c>
      <c r="AJ7" s="22">
        <v>0.86668930093951202</v>
      </c>
      <c r="AK7" s="22">
        <v>0.47664625412085698</v>
      </c>
    </row>
    <row r="8" spans="3:37" x14ac:dyDescent="0.25">
      <c r="C8" s="1" t="s">
        <v>128</v>
      </c>
      <c r="D8" s="20" t="s">
        <v>129</v>
      </c>
      <c r="G8" s="21" t="s">
        <v>8</v>
      </c>
      <c r="H8" s="1">
        <v>2018</v>
      </c>
      <c r="I8" s="1" t="s">
        <v>41</v>
      </c>
      <c r="J8" s="22">
        <v>27.131577542973599</v>
      </c>
      <c r="K8" s="23"/>
      <c r="L8" s="22">
        <v>0.373897486374975</v>
      </c>
      <c r="M8" s="22">
        <v>6.66074493403499</v>
      </c>
      <c r="N8" s="22">
        <v>1.3457957919305099</v>
      </c>
      <c r="O8" s="22">
        <v>0.64805463087287196</v>
      </c>
      <c r="P8" s="22">
        <v>0.48149946813234101</v>
      </c>
      <c r="Q8" s="22">
        <v>0.247929982488685</v>
      </c>
      <c r="R8" s="22">
        <v>0.67368745787157902</v>
      </c>
      <c r="S8" s="22">
        <v>1.1456149031137799</v>
      </c>
      <c r="T8" s="22">
        <v>0.49378011021821799</v>
      </c>
      <c r="U8" s="22">
        <v>0.54722173482691405</v>
      </c>
      <c r="V8" s="22">
        <v>0.97262646758485305</v>
      </c>
      <c r="W8" s="22">
        <v>0.83286416374941896</v>
      </c>
      <c r="X8" s="22">
        <v>0.74674766413249005</v>
      </c>
      <c r="Y8" s="22">
        <v>3.0449422514531701</v>
      </c>
      <c r="Z8" s="22">
        <v>1.0126394376791299</v>
      </c>
      <c r="AA8" s="22">
        <v>1.1217784798314201</v>
      </c>
      <c r="AB8" s="22">
        <v>1.08524276473925</v>
      </c>
      <c r="AC8" s="22">
        <v>0.68342924139985906</v>
      </c>
      <c r="AD8" s="22">
        <v>1.55274051805081</v>
      </c>
      <c r="AE8" s="22">
        <v>0.20031586047476799</v>
      </c>
      <c r="AF8" s="22">
        <v>0.86102306186829503</v>
      </c>
      <c r="AG8" s="22">
        <v>0.451316097288886</v>
      </c>
      <c r="AH8" s="22">
        <v>0.37617525772313698</v>
      </c>
      <c r="AI8" s="22">
        <v>0.40231788404487301</v>
      </c>
      <c r="AJ8" s="22">
        <v>0.74109890371757103</v>
      </c>
      <c r="AK8" s="22">
        <v>0.42809298937083901</v>
      </c>
    </row>
    <row r="9" spans="3:37" x14ac:dyDescent="0.25">
      <c r="C9" s="1" t="s">
        <v>128</v>
      </c>
      <c r="D9" s="20" t="s">
        <v>129</v>
      </c>
      <c r="G9" s="21" t="s">
        <v>8</v>
      </c>
      <c r="H9" s="1">
        <v>2018</v>
      </c>
      <c r="I9" s="1" t="s">
        <v>43</v>
      </c>
      <c r="J9" s="22">
        <v>11.625551</v>
      </c>
      <c r="K9" s="23"/>
      <c r="L9" s="22">
        <v>0.17794099599204999</v>
      </c>
      <c r="M9" s="22">
        <v>2.6576907930321299</v>
      </c>
      <c r="N9" s="22">
        <v>0.48228404218784598</v>
      </c>
      <c r="O9" s="22">
        <v>0.31014966827589202</v>
      </c>
      <c r="P9" s="22">
        <v>0.22090468018989401</v>
      </c>
      <c r="Q9" s="22">
        <v>0.106603976450188</v>
      </c>
      <c r="R9" s="22">
        <v>0.27935990585939302</v>
      </c>
      <c r="S9" s="22">
        <v>0.43225128206324598</v>
      </c>
      <c r="T9" s="22">
        <v>0.20333600685129699</v>
      </c>
      <c r="U9" s="22">
        <v>0.23152778091853199</v>
      </c>
      <c r="V9" s="22">
        <v>0.46795618987426502</v>
      </c>
      <c r="W9" s="22">
        <v>0.30871042636808299</v>
      </c>
      <c r="X9" s="22">
        <v>0.30378726686741397</v>
      </c>
      <c r="Y9" s="22">
        <v>1.6254277052660899</v>
      </c>
      <c r="Z9" s="22">
        <v>0.44225677339931202</v>
      </c>
      <c r="AA9" s="22">
        <v>0.49831113834882401</v>
      </c>
      <c r="AB9" s="22">
        <v>0.40793968700183098</v>
      </c>
      <c r="AC9" s="22">
        <v>0.3789208277735</v>
      </c>
      <c r="AD9" s="22">
        <v>0.60506096800451603</v>
      </c>
      <c r="AE9" s="22">
        <v>8.0693470189707697E-2</v>
      </c>
      <c r="AF9" s="22">
        <v>0.34078379979033402</v>
      </c>
      <c r="AG9" s="22">
        <v>0.15133440977952001</v>
      </c>
      <c r="AH9" s="22">
        <v>0.16503078794415499</v>
      </c>
      <c r="AI9" s="22">
        <v>0.19182704360164701</v>
      </c>
      <c r="AJ9" s="22">
        <v>0.40087863270627699</v>
      </c>
      <c r="AK9" s="22">
        <v>0.154582741264056</v>
      </c>
    </row>
    <row r="10" spans="3:37" x14ac:dyDescent="0.25">
      <c r="C10" s="1" t="s">
        <v>128</v>
      </c>
      <c r="D10" s="20" t="s">
        <v>129</v>
      </c>
      <c r="G10" s="21" t="s">
        <v>8</v>
      </c>
      <c r="H10" s="1">
        <v>2018</v>
      </c>
      <c r="I10" s="1" t="s">
        <v>45</v>
      </c>
      <c r="J10" s="22">
        <v>7.7245727925227703</v>
      </c>
      <c r="K10" s="23"/>
      <c r="L10" s="22">
        <v>9.2353600579585193E-2</v>
      </c>
      <c r="M10" s="22">
        <v>2.18565051154552</v>
      </c>
      <c r="N10" s="22">
        <v>0.36094016622216002</v>
      </c>
      <c r="O10" s="22">
        <v>0.160971553655473</v>
      </c>
      <c r="P10" s="22">
        <v>0.13739325701343899</v>
      </c>
      <c r="Q10" s="22">
        <v>6.6303111018221506E-2</v>
      </c>
      <c r="R10" s="22">
        <v>0.20907225210952099</v>
      </c>
      <c r="S10" s="22">
        <v>0.31639527280693802</v>
      </c>
      <c r="T10" s="22">
        <v>0.126466294083908</v>
      </c>
      <c r="U10" s="22">
        <v>0.14400037102947</v>
      </c>
      <c r="V10" s="22">
        <v>0.24287511041201201</v>
      </c>
      <c r="W10" s="22">
        <v>0.23103810796296301</v>
      </c>
      <c r="X10" s="22">
        <v>0.19274182814699201</v>
      </c>
      <c r="Y10" s="22">
        <v>0.880626263602864</v>
      </c>
      <c r="Z10" s="22">
        <v>0.239606430141375</v>
      </c>
      <c r="AA10" s="22">
        <v>0.31616005760135901</v>
      </c>
      <c r="AB10" s="22">
        <v>0.25882270135028701</v>
      </c>
      <c r="AC10" s="22">
        <v>0.18845766705778599</v>
      </c>
      <c r="AD10" s="22">
        <v>0.418614934630201</v>
      </c>
      <c r="AE10" s="22">
        <v>5.1980938259190403E-2</v>
      </c>
      <c r="AF10" s="22">
        <v>0.21170504023817699</v>
      </c>
      <c r="AG10" s="22">
        <v>0.104701587785582</v>
      </c>
      <c r="AH10" s="22">
        <v>0.106309162052679</v>
      </c>
      <c r="AI10" s="22">
        <v>0.12357071379453501</v>
      </c>
      <c r="AJ10" s="22">
        <v>0.25823709659708599</v>
      </c>
      <c r="AK10" s="22">
        <v>9.95787628254481E-2</v>
      </c>
    </row>
    <row r="11" spans="3:37" x14ac:dyDescent="0.25">
      <c r="C11" s="1" t="s">
        <v>128</v>
      </c>
      <c r="D11" s="20" t="s">
        <v>129</v>
      </c>
      <c r="G11" s="21" t="s">
        <v>8</v>
      </c>
      <c r="H11" s="1">
        <v>2018</v>
      </c>
      <c r="I11" s="1" t="s">
        <v>47</v>
      </c>
      <c r="J11" s="22">
        <v>3.5132998087277101</v>
      </c>
      <c r="K11" s="23"/>
      <c r="L11" s="22">
        <v>4.2004379525771102E-2</v>
      </c>
      <c r="M11" s="22">
        <v>0.99408028513777102</v>
      </c>
      <c r="N11" s="22">
        <v>0.16416325549782501</v>
      </c>
      <c r="O11" s="22">
        <v>7.3213282321037701E-2</v>
      </c>
      <c r="P11" s="22">
        <v>6.2489372105217399E-2</v>
      </c>
      <c r="Q11" s="22">
        <v>3.0156063450376601E-2</v>
      </c>
      <c r="R11" s="22">
        <v>9.5090501840783506E-2</v>
      </c>
      <c r="S11" s="22">
        <v>0.143903291650118</v>
      </c>
      <c r="T11" s="22">
        <v>5.75195572298293E-2</v>
      </c>
      <c r="U11" s="22">
        <v>6.5494427922832596E-2</v>
      </c>
      <c r="V11" s="22">
        <v>0.110464759912835</v>
      </c>
      <c r="W11" s="22">
        <v>0.105081039730871</v>
      </c>
      <c r="X11" s="22">
        <v>8.7663078095158206E-2</v>
      </c>
      <c r="Y11" s="22">
        <v>0.40052753292342302</v>
      </c>
      <c r="Z11" s="22">
        <v>0.108978094685117</v>
      </c>
      <c r="AA11" s="22">
        <v>0.14379631077765201</v>
      </c>
      <c r="AB11" s="22">
        <v>0.117718063066032</v>
      </c>
      <c r="AC11" s="22">
        <v>8.5714550618035304E-2</v>
      </c>
      <c r="AD11" s="22">
        <v>0.190394965426499</v>
      </c>
      <c r="AE11" s="22">
        <v>2.36420350158753E-2</v>
      </c>
      <c r="AF11" s="22">
        <v>9.6287949813282703E-2</v>
      </c>
      <c r="AG11" s="22">
        <v>4.7620506430678201E-2</v>
      </c>
      <c r="AH11" s="22">
        <v>4.8351665359049598E-2</v>
      </c>
      <c r="AI11" s="22">
        <v>5.6202585799816303E-2</v>
      </c>
      <c r="AJ11" s="22">
        <v>0.117451717583548</v>
      </c>
      <c r="AK11" s="22">
        <v>4.5290536808279797E-2</v>
      </c>
    </row>
    <row r="12" spans="3:37" x14ac:dyDescent="0.25">
      <c r="C12" s="1" t="s">
        <v>128</v>
      </c>
      <c r="D12" s="20" t="s">
        <v>129</v>
      </c>
      <c r="G12" s="21" t="s">
        <v>8</v>
      </c>
      <c r="H12" s="1">
        <v>2018</v>
      </c>
      <c r="I12" s="1" t="s">
        <v>49</v>
      </c>
      <c r="J12" s="22">
        <v>21.784659175997099</v>
      </c>
      <c r="K12" s="23"/>
      <c r="L12" s="22">
        <v>0.26045346019004401</v>
      </c>
      <c r="M12" s="22">
        <v>6.1639203553045503</v>
      </c>
      <c r="N12" s="22">
        <v>1.0179149987024101</v>
      </c>
      <c r="O12" s="22">
        <v>0.45396820349853301</v>
      </c>
      <c r="P12" s="22">
        <v>0.387473243829765</v>
      </c>
      <c r="Q12" s="22">
        <v>0.18698647998221901</v>
      </c>
      <c r="R12" s="22">
        <v>0.58962066611279595</v>
      </c>
      <c r="S12" s="22">
        <v>0.89229053413382597</v>
      </c>
      <c r="T12" s="22">
        <v>0.35665727903246103</v>
      </c>
      <c r="U12" s="22">
        <v>0.40610647195022498</v>
      </c>
      <c r="V12" s="22">
        <v>0.68495069497951599</v>
      </c>
      <c r="W12" s="22">
        <v>0.65156825805464502</v>
      </c>
      <c r="X12" s="22">
        <v>0.54356598713202597</v>
      </c>
      <c r="Y12" s="22">
        <v>2.4835215524915499</v>
      </c>
      <c r="Z12" s="22">
        <v>0.67573243947675998</v>
      </c>
      <c r="AA12" s="22">
        <v>0.89162718572295796</v>
      </c>
      <c r="AB12" s="22">
        <v>0.72992571723638999</v>
      </c>
      <c r="AC12" s="22">
        <v>0.53148389642096905</v>
      </c>
      <c r="AD12" s="22">
        <v>1.1805680290473299</v>
      </c>
      <c r="AE12" s="22">
        <v>0.146595423985277</v>
      </c>
      <c r="AF12" s="22">
        <v>0.59704559349789399</v>
      </c>
      <c r="AG12" s="22">
        <v>0.29527696435231898</v>
      </c>
      <c r="AH12" s="22">
        <v>0.29981060762935702</v>
      </c>
      <c r="AI12" s="22">
        <v>0.34849123135384003</v>
      </c>
      <c r="AJ12" s="22">
        <v>0.72827420843415902</v>
      </c>
      <c r="AK12" s="22">
        <v>0.28082969344526898</v>
      </c>
    </row>
    <row r="13" spans="3:37" x14ac:dyDescent="0.25">
      <c r="C13" s="1" t="s">
        <v>128</v>
      </c>
      <c r="D13" s="20" t="s">
        <v>129</v>
      </c>
      <c r="G13" s="21" t="s">
        <v>8</v>
      </c>
      <c r="H13" s="1">
        <v>2018</v>
      </c>
      <c r="I13" s="1" t="s">
        <v>51</v>
      </c>
      <c r="J13" s="22">
        <v>0.23349320028657899</v>
      </c>
      <c r="K13" s="23"/>
      <c r="L13" s="22">
        <v>0</v>
      </c>
      <c r="M13" s="22">
        <v>0.13599128494106499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4.7489540821759602E-2</v>
      </c>
      <c r="Y13" s="22">
        <v>4.7056267691773199E-4</v>
      </c>
      <c r="Z13" s="22">
        <v>4.7235778638893701E-2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9.4112535383546506E-5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</row>
    <row r="14" spans="3:37" x14ac:dyDescent="0.25">
      <c r="C14" s="1" t="s">
        <v>128</v>
      </c>
      <c r="D14" s="20" t="s">
        <v>129</v>
      </c>
      <c r="G14" s="21" t="s">
        <v>8</v>
      </c>
      <c r="H14" s="1">
        <v>2018</v>
      </c>
      <c r="I14" s="8" t="s">
        <v>53</v>
      </c>
      <c r="J14" s="22">
        <v>45.935836654432002</v>
      </c>
      <c r="K14" s="23"/>
      <c r="L14" s="22">
        <v>0</v>
      </c>
      <c r="M14" s="22">
        <v>40.411547456014503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2.3928132767411898</v>
      </c>
      <c r="Y14" s="22">
        <v>2.2124403851853902</v>
      </c>
      <c r="Z14" s="22">
        <v>0.24110252653151401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0.68832808501139198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</row>
    <row r="15" spans="3:37" x14ac:dyDescent="0.25">
      <c r="C15" s="1" t="s">
        <v>128</v>
      </c>
      <c r="D15" s="24" t="s">
        <v>129</v>
      </c>
      <c r="G15" s="21" t="s">
        <v>8</v>
      </c>
      <c r="H15" s="1">
        <v>2018</v>
      </c>
      <c r="I15" s="1" t="s">
        <v>130</v>
      </c>
      <c r="J15" s="23">
        <v>1.1293662452688</v>
      </c>
      <c r="K15" s="23">
        <v>1.1293662452688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3:37" x14ac:dyDescent="0.25">
      <c r="C16" s="1" t="s">
        <v>128</v>
      </c>
      <c r="D16" s="24" t="s">
        <v>129</v>
      </c>
      <c r="G16" s="21" t="s">
        <v>8</v>
      </c>
      <c r="H16" s="1">
        <v>2018</v>
      </c>
      <c r="I16" s="1" t="s">
        <v>131</v>
      </c>
      <c r="J16" s="23">
        <v>2.0006897535500099</v>
      </c>
      <c r="K16" s="23">
        <v>2.0006897535500099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3:37" x14ac:dyDescent="0.25">
      <c r="C17" s="1" t="s">
        <v>128</v>
      </c>
      <c r="D17" s="24" t="s">
        <v>129</v>
      </c>
      <c r="G17" s="21" t="s">
        <v>8</v>
      </c>
      <c r="H17" s="1">
        <v>2018</v>
      </c>
      <c r="I17" s="1" t="s">
        <v>132</v>
      </c>
      <c r="J17" s="23">
        <v>0.77162665337257497</v>
      </c>
      <c r="K17" s="23">
        <v>0.77162665337257497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3:37" x14ac:dyDescent="0.25">
      <c r="C18" s="1" t="s">
        <v>128</v>
      </c>
      <c r="D18" s="24" t="s">
        <v>129</v>
      </c>
      <c r="G18" s="21" t="s">
        <v>8</v>
      </c>
      <c r="H18" s="1">
        <v>2018</v>
      </c>
      <c r="I18" s="1" t="s">
        <v>133</v>
      </c>
      <c r="J18" s="23">
        <v>1.0288379823457801</v>
      </c>
      <c r="K18" s="23">
        <v>1.0288379823457801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</row>
    <row r="19" spans="3:37" x14ac:dyDescent="0.25">
      <c r="C19" s="1" t="s">
        <v>128</v>
      </c>
      <c r="D19" s="24" t="s">
        <v>129</v>
      </c>
      <c r="G19" s="21" t="s">
        <v>8</v>
      </c>
      <c r="H19" s="1">
        <v>2018</v>
      </c>
      <c r="I19" s="1" t="s">
        <v>134</v>
      </c>
      <c r="J19" s="23">
        <v>0.83034086441921995</v>
      </c>
      <c r="K19" s="23">
        <v>0.83034086441921995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r="20" spans="3:37" x14ac:dyDescent="0.25">
      <c r="C20" s="1" t="s">
        <v>128</v>
      </c>
      <c r="D20" s="24" t="s">
        <v>129</v>
      </c>
      <c r="G20" s="21" t="s">
        <v>8</v>
      </c>
      <c r="H20" s="1">
        <v>2018</v>
      </c>
      <c r="I20" s="1" t="s">
        <v>135</v>
      </c>
      <c r="J20" s="23">
        <v>9.2169270601308995</v>
      </c>
      <c r="K20" s="23">
        <v>9.2169270601308995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3:37" x14ac:dyDescent="0.25">
      <c r="C21" s="1" t="s">
        <v>128</v>
      </c>
      <c r="D21" s="24" t="s">
        <v>129</v>
      </c>
      <c r="G21" s="21" t="s">
        <v>8</v>
      </c>
      <c r="H21" s="1">
        <v>2018</v>
      </c>
      <c r="I21" s="1" t="s">
        <v>136</v>
      </c>
      <c r="J21" s="23">
        <v>0</v>
      </c>
      <c r="K21" s="23">
        <v>0</v>
      </c>
      <c r="L21" s="22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3:37" x14ac:dyDescent="0.25">
      <c r="C22" s="1" t="s">
        <v>128</v>
      </c>
      <c r="D22" s="24" t="s">
        <v>129</v>
      </c>
      <c r="G22" s="21" t="s">
        <v>8</v>
      </c>
      <c r="H22" s="1">
        <v>2018</v>
      </c>
      <c r="I22" s="1" t="s">
        <v>55</v>
      </c>
      <c r="J22" s="23">
        <v>211.739</v>
      </c>
      <c r="K22" s="23">
        <v>211.739</v>
      </c>
      <c r="L22" s="51">
        <f>INDEX(REG_RSD_DEMANDS!$G$15:$I$40,MATCH(L5,REG_RSD_DEMANDS!$B$15:$B$40,0),MATCH($I$22,REG_RSD_DEMANDS!$G$14:$I$14,0))/1000</f>
        <v>1.272084432974631</v>
      </c>
      <c r="M22" s="51">
        <f>INDEX(REG_RSD_DEMANDS!$G$15:$I$40,MATCH(M5,REG_RSD_DEMANDS!$B$15:$B$40,0),MATCH($I$22,REG_RSD_DEMANDS!$G$14:$I$14,0))/1000</f>
        <v>123.31467820831671</v>
      </c>
      <c r="N22" s="51">
        <f>INDEX(REG_RSD_DEMANDS!$G$15:$I$40,MATCH(N5,REG_RSD_DEMANDS!$B$15:$B$40,0),MATCH($I$22,REG_RSD_DEMANDS!$G$14:$I$14,0))/1000</f>
        <v>7.3637968231969131</v>
      </c>
      <c r="O22" s="51">
        <f>INDEX(REG_RSD_DEMANDS!$G$15:$I$40,MATCH(O5,REG_RSD_DEMANDS!$B$15:$B$40,0),MATCH($I$22,REG_RSD_DEMANDS!$G$14:$I$14,0))/1000</f>
        <v>1.7513817529766174</v>
      </c>
      <c r="P22" s="51">
        <f>INDEX(REG_RSD_DEMANDS!$G$15:$I$40,MATCH(P5,REG_RSD_DEMANDS!$B$15:$B$40,0),MATCH($I$22,REG_RSD_DEMANDS!$G$14:$I$14,0))/1000</f>
        <v>1.4349997251520255</v>
      </c>
      <c r="Q22" s="51">
        <f>INDEX(REG_RSD_DEMANDS!$G$15:$I$40,MATCH(Q5,REG_RSD_DEMANDS!$B$15:$B$40,0),MATCH($I$22,REG_RSD_DEMANDS!$G$14:$I$14,0))/1000</f>
        <v>0.69143208570294923</v>
      </c>
      <c r="R22" s="51">
        <f>INDEX(REG_RSD_DEMANDS!$G$15:$I$40,MATCH(R5,REG_RSD_DEMANDS!$B$15:$B$40,0),MATCH($I$22,REG_RSD_DEMANDS!$G$14:$I$14,0))/1000</f>
        <v>3.0388153054039786</v>
      </c>
      <c r="S22" s="51">
        <f>INDEX(REG_RSD_DEMANDS!$G$15:$I$40,MATCH(S5,REG_RSD_DEMANDS!$B$15:$B$40,0),MATCH($I$22,REG_RSD_DEMANDS!$G$14:$I$14,0))/1000</f>
        <v>5.4114225176697692</v>
      </c>
      <c r="T22" s="51">
        <f>INDEX(REG_RSD_DEMANDS!$G$15:$I$40,MATCH(T5,REG_RSD_DEMANDS!$B$15:$B$40,0),MATCH($I$22,REG_RSD_DEMANDS!$G$14:$I$14,0))/1000</f>
        <v>1.1752936766265591</v>
      </c>
      <c r="U22" s="51">
        <f>INDEX(REG_RSD_DEMANDS!$G$15:$I$40,MATCH(U5,REG_RSD_DEMANDS!$B$15:$B$40,0),MATCH($I$22,REG_RSD_DEMANDS!$G$14:$I$14,0))/1000</f>
        <v>2.8889605821519497</v>
      </c>
      <c r="V22" s="51">
        <f>INDEX(REG_RSD_DEMANDS!$G$15:$I$40,MATCH(V5,REG_RSD_DEMANDS!$B$15:$B$40,0),MATCH($I$22,REG_RSD_DEMANDS!$G$14:$I$14,0))/1000</f>
        <v>2.6689797196485481</v>
      </c>
      <c r="W22" s="51">
        <f>INDEX(REG_RSD_DEMANDS!$G$15:$I$40,MATCH(W5,REG_RSD_DEMANDS!$B$15:$B$40,0),MATCH($I$22,REG_RSD_DEMANDS!$G$14:$I$14,0))/1000</f>
        <v>4.5131911767694204</v>
      </c>
      <c r="X22" s="51">
        <f>INDEX(REG_RSD_DEMANDS!$G$15:$I$40,MATCH(X5,REG_RSD_DEMANDS!$B$15:$B$40,0),MATCH($I$22,REG_RSD_DEMANDS!$G$14:$I$14,0))/1000</f>
        <v>2.4912235846235253</v>
      </c>
      <c r="Y22" s="51">
        <f>INDEX(REG_RSD_DEMANDS!$G$15:$I$40,MATCH(Y5,REG_RSD_DEMANDS!$B$15:$B$40,0),MATCH($I$22,REG_RSD_DEMANDS!$G$14:$I$14,0))/1000</f>
        <v>18.164569738528382</v>
      </c>
      <c r="Z22" s="51">
        <f>INDEX(REG_RSD_DEMANDS!$G$15:$I$40,MATCH(Z5,REG_RSD_DEMANDS!$B$15:$B$40,0),MATCH($I$22,REG_RSD_DEMANDS!$G$14:$I$14,0))/1000</f>
        <v>2.9060721193547803</v>
      </c>
      <c r="AA22" s="51">
        <f>INDEX(REG_RSD_DEMANDS!$G$15:$I$40,MATCH(AA5,REG_RSD_DEMANDS!$B$15:$B$40,0),MATCH($I$22,REG_RSD_DEMANDS!$G$14:$I$14,0))/1000</f>
        <v>7.461125800292038</v>
      </c>
      <c r="AB22" s="51">
        <f>INDEX(REG_RSD_DEMANDS!$G$15:$I$40,MATCH(AB5,REG_RSD_DEMANDS!$B$15:$B$40,0),MATCH($I$22,REG_RSD_DEMANDS!$G$14:$I$14,0))/1000</f>
        <v>2.3822341251096568</v>
      </c>
      <c r="AC22" s="51">
        <f>INDEX(REG_RSD_DEMANDS!$G$15:$I$40,MATCH(AC5,REG_RSD_DEMANDS!$B$15:$B$40,0),MATCH($I$22,REG_RSD_DEMANDS!$G$14:$I$14,0))/1000</f>
        <v>3.1991719442467104</v>
      </c>
      <c r="AD22" s="51">
        <f>INDEX(REG_RSD_DEMANDS!$G$15:$I$40,MATCH(AD5,REG_RSD_DEMANDS!$B$15:$B$40,0),MATCH($I$22,REG_RSD_DEMANDS!$G$14:$I$14,0))/1000</f>
        <v>9.8815892011882625</v>
      </c>
      <c r="AE22" s="51">
        <f>INDEX(REG_RSD_DEMANDS!$G$15:$I$40,MATCH(AE5,REG_RSD_DEMANDS!$B$15:$B$40,0),MATCH($I$22,REG_RSD_DEMANDS!$G$14:$I$14,0))/1000</f>
        <v>0.54302409251525863</v>
      </c>
      <c r="AF22" s="51">
        <f>INDEX(REG_RSD_DEMANDS!$G$15:$I$40,MATCH(AF5,REG_RSD_DEMANDS!$B$15:$B$40,0),MATCH($I$22,REG_RSD_DEMANDS!$G$14:$I$14,0))/1000</f>
        <v>2.1413166117916522</v>
      </c>
      <c r="AG22" s="51">
        <f>INDEX(REG_RSD_DEMANDS!$G$15:$I$40,MATCH(AG5,REG_RSD_DEMANDS!$B$15:$B$40,0),MATCH($I$22,REG_RSD_DEMANDS!$G$14:$I$14,0))/1000</f>
        <v>0.67645175529921286</v>
      </c>
      <c r="AH22" s="51">
        <f>INDEX(REG_RSD_DEMANDS!$G$15:$I$40,MATCH(AH5,REG_RSD_DEMANDS!$B$15:$B$40,0),MATCH($I$22,REG_RSD_DEMANDS!$G$14:$I$14,0))/1000</f>
        <v>1.6760939551367242</v>
      </c>
      <c r="AI22" s="51">
        <f>INDEX(REG_RSD_DEMANDS!$G$15:$I$40,MATCH(AI5,REG_RSD_DEMANDS!$B$15:$B$40,0),MATCH($I$22,REG_RSD_DEMANDS!$G$14:$I$14,0))/1000</f>
        <v>1.271052567009926</v>
      </c>
      <c r="AJ22" s="51">
        <f>INDEX(REG_RSD_DEMANDS!$G$15:$I$40,MATCH(AJ5,REG_RSD_DEMANDS!$B$15:$B$40,0),MATCH($I$22,REG_RSD_DEMANDS!$G$14:$I$14,0))/1000</f>
        <v>2.3929923596273825</v>
      </c>
      <c r="AK22" s="51">
        <f>INDEX(REG_RSD_DEMANDS!$G$15:$I$40,MATCH(AK5,REG_RSD_DEMANDS!$B$15:$B$40,0),MATCH($I$22,REG_RSD_DEMANDS!$G$14:$I$14,0))/1000</f>
        <v>1.0275356632394301</v>
      </c>
    </row>
    <row r="23" spans="3:37" x14ac:dyDescent="0.25">
      <c r="C23" s="1" t="s">
        <v>128</v>
      </c>
      <c r="D23" s="24" t="s">
        <v>129</v>
      </c>
      <c r="G23" s="21" t="s">
        <v>8</v>
      </c>
      <c r="H23" s="1">
        <v>2018</v>
      </c>
      <c r="I23" s="1" t="s">
        <v>57</v>
      </c>
      <c r="J23" s="23">
        <v>776.10400000000004</v>
      </c>
      <c r="K23" s="23">
        <v>776.10400000000004</v>
      </c>
      <c r="L23" s="51">
        <f>INDEX(REG_RSD_DEMANDS!$G$15:$I$40,MATCH(L5,REG_RSD_DEMANDS!$B$15:$B$40,0),MATCH($I$23,REG_RSD_DEMANDS!$G$14:$I$14,0))/1000</f>
        <v>9.0173696255538793</v>
      </c>
      <c r="M23" s="51">
        <f>INDEX(REG_RSD_DEMANDS!$G$15:$I$40,MATCH(M5,REG_RSD_DEMANDS!$B$15:$B$40,0),MATCH($I$23,REG_RSD_DEMANDS!$G$14:$I$14,0))/1000</f>
        <v>299.73987494657928</v>
      </c>
      <c r="N23" s="51">
        <f>INDEX(REG_RSD_DEMANDS!$G$15:$I$40,MATCH(N5,REG_RSD_DEMANDS!$B$15:$B$40,0),MATCH($I$23,REG_RSD_DEMANDS!$G$14:$I$14,0))/1000</f>
        <v>38.144204386107944</v>
      </c>
      <c r="O23" s="51">
        <f>INDEX(REG_RSD_DEMANDS!$G$15:$I$40,MATCH(O5,REG_RSD_DEMANDS!$B$15:$B$40,0),MATCH($I$23,REG_RSD_DEMANDS!$G$14:$I$14,0))/1000</f>
        <v>12.508441600918088</v>
      </c>
      <c r="P23" s="51">
        <f>INDEX(REG_RSD_DEMANDS!$G$15:$I$40,MATCH(P5,REG_RSD_DEMANDS!$B$15:$B$40,0),MATCH($I$23,REG_RSD_DEMANDS!$G$14:$I$14,0))/1000</f>
        <v>11.510583914522281</v>
      </c>
      <c r="Q23" s="51">
        <f>INDEX(REG_RSD_DEMANDS!$G$15:$I$40,MATCH(Q5,REG_RSD_DEMANDS!$B$15:$B$40,0),MATCH($I$23,REG_RSD_DEMANDS!$G$14:$I$14,0))/1000</f>
        <v>4.7462770797513549</v>
      </c>
      <c r="R23" s="51">
        <f>INDEX(REG_RSD_DEMANDS!$G$15:$I$40,MATCH(R5,REG_RSD_DEMANDS!$B$15:$B$40,0),MATCH($I$23,REG_RSD_DEMANDS!$G$14:$I$14,0))/1000</f>
        <v>24.289540001760251</v>
      </c>
      <c r="S23" s="51">
        <f>INDEX(REG_RSD_DEMANDS!$G$15:$I$40,MATCH(S5,REG_RSD_DEMANDS!$B$15:$B$40,0),MATCH($I$23,REG_RSD_DEMANDS!$G$14:$I$14,0))/1000</f>
        <v>27.103374443441172</v>
      </c>
      <c r="T23" s="51">
        <f>INDEX(REG_RSD_DEMANDS!$G$15:$I$40,MATCH(T5,REG_RSD_DEMANDS!$B$15:$B$40,0),MATCH($I$23,REG_RSD_DEMANDS!$G$14:$I$14,0))/1000</f>
        <v>10.239258420802399</v>
      </c>
      <c r="U23" s="51">
        <f>INDEX(REG_RSD_DEMANDS!$G$15:$I$40,MATCH(U5,REG_RSD_DEMANDS!$B$15:$B$40,0),MATCH($I$23,REG_RSD_DEMANDS!$G$14:$I$14,0))/1000</f>
        <v>12.264197780781444</v>
      </c>
      <c r="V23" s="51">
        <f>INDEX(REG_RSD_DEMANDS!$G$15:$I$40,MATCH(V5,REG_RSD_DEMANDS!$B$15:$B$40,0),MATCH($I$23,REG_RSD_DEMANDS!$G$14:$I$14,0))/1000</f>
        <v>18.38550107756636</v>
      </c>
      <c r="W23" s="51">
        <f>INDEX(REG_RSD_DEMANDS!$G$15:$I$40,MATCH(W5,REG_RSD_DEMANDS!$B$15:$B$40,0),MATCH($I$23,REG_RSD_DEMANDS!$G$14:$I$14,0))/1000</f>
        <v>23.167339151815657</v>
      </c>
      <c r="X23" s="51">
        <f>INDEX(REG_RSD_DEMANDS!$G$15:$I$40,MATCH(X5,REG_RSD_DEMANDS!$B$15:$B$40,0),MATCH($I$23,REG_RSD_DEMANDS!$G$14:$I$14,0))/1000</f>
        <v>15.118989670799881</v>
      </c>
      <c r="Y23" s="51">
        <f>INDEX(REG_RSD_DEMANDS!$G$15:$I$40,MATCH(Y5,REG_RSD_DEMANDS!$B$15:$B$40,0),MATCH($I$23,REG_RSD_DEMANDS!$G$14:$I$14,0))/1000</f>
        <v>91.446903647123108</v>
      </c>
      <c r="Z23" s="51">
        <f>INDEX(REG_RSD_DEMANDS!$G$15:$I$40,MATCH(Z5,REG_RSD_DEMANDS!$B$15:$B$40,0),MATCH($I$23,REG_RSD_DEMANDS!$G$14:$I$14,0))/1000</f>
        <v>15.686699374231551</v>
      </c>
      <c r="AA23" s="51">
        <f>INDEX(REG_RSD_DEMANDS!$G$15:$I$40,MATCH(AA5,REG_RSD_DEMANDS!$B$15:$B$40,0),MATCH($I$23,REG_RSD_DEMANDS!$G$14:$I$14,0))/1000</f>
        <v>31.695949118274743</v>
      </c>
      <c r="AB23" s="51">
        <f>INDEX(REG_RSD_DEMANDS!$G$15:$I$40,MATCH(AB5,REG_RSD_DEMANDS!$B$15:$B$40,0),MATCH($I$23,REG_RSD_DEMANDS!$G$14:$I$14,0))/1000</f>
        <v>21.954232438086233</v>
      </c>
      <c r="AC23" s="51">
        <f>INDEX(REG_RSD_DEMANDS!$G$15:$I$40,MATCH(AC5,REG_RSD_DEMANDS!$B$15:$B$40,0),MATCH($I$23,REG_RSD_DEMANDS!$G$14:$I$14,0))/1000</f>
        <v>21.769226916806353</v>
      </c>
      <c r="AD23" s="51">
        <f>INDEX(REG_RSD_DEMANDS!$G$15:$I$40,MATCH(AD5,REG_RSD_DEMANDS!$B$15:$B$40,0),MATCH($I$23,REG_RSD_DEMANDS!$G$14:$I$14,0))/1000</f>
        <v>27.589465054026704</v>
      </c>
      <c r="AE23" s="51">
        <f>INDEX(REG_RSD_DEMANDS!$G$15:$I$40,MATCH(AE5,REG_RSD_DEMANDS!$B$15:$B$40,0),MATCH($I$23,REG_RSD_DEMANDS!$G$14:$I$14,0))/1000</f>
        <v>2.7377793125602312</v>
      </c>
      <c r="AF23" s="51">
        <f>INDEX(REG_RSD_DEMANDS!$G$15:$I$40,MATCH(AF5,REG_RSD_DEMANDS!$B$15:$B$40,0),MATCH($I$23,REG_RSD_DEMANDS!$G$14:$I$14,0))/1000</f>
        <v>12.519701036831018</v>
      </c>
      <c r="AG23" s="51">
        <f>INDEX(REG_RSD_DEMANDS!$G$15:$I$40,MATCH(AG5,REG_RSD_DEMANDS!$B$15:$B$40,0),MATCH($I$23,REG_RSD_DEMANDS!$G$14:$I$14,0))/1000</f>
        <v>5.3722948402948401</v>
      </c>
      <c r="AH23" s="51">
        <f>INDEX(REG_RSD_DEMANDS!$G$15:$I$40,MATCH(AH5,REG_RSD_DEMANDS!$B$15:$B$40,0),MATCH($I$23,REG_RSD_DEMANDS!$G$14:$I$14,0))/1000</f>
        <v>8.8895641738149855</v>
      </c>
      <c r="AI23" s="51">
        <f>INDEX(REG_RSD_DEMANDS!$G$15:$I$40,MATCH(AI5,REG_RSD_DEMANDS!$B$15:$B$40,0),MATCH($I$23,REG_RSD_DEMANDS!$G$14:$I$14,0))/1000</f>
        <v>7.7068792520168046</v>
      </c>
      <c r="AJ23" s="51">
        <f>INDEX(REG_RSD_DEMANDS!$G$15:$I$40,MATCH(AJ5,REG_RSD_DEMANDS!$B$15:$B$40,0),MATCH($I$23,REG_RSD_DEMANDS!$G$14:$I$14,0))/1000</f>
        <v>15.881582138278784</v>
      </c>
      <c r="AK23" s="51">
        <f>INDEX(REG_RSD_DEMANDS!$G$15:$I$40,MATCH(AK5,REG_RSD_DEMANDS!$B$15:$B$40,0),MATCH($I$23,REG_RSD_DEMANDS!$G$14:$I$14,0))/1000</f>
        <v>6.6191242565355708</v>
      </c>
    </row>
    <row r="24" spans="3:37" x14ac:dyDescent="0.25">
      <c r="C24" s="1" t="s">
        <v>128</v>
      </c>
      <c r="D24" s="24" t="s">
        <v>129</v>
      </c>
      <c r="G24" s="21" t="s">
        <v>8</v>
      </c>
      <c r="H24" s="1">
        <v>2018</v>
      </c>
      <c r="I24" s="1" t="s">
        <v>59</v>
      </c>
      <c r="J24" s="23">
        <v>729.49900000000002</v>
      </c>
      <c r="K24" s="23">
        <v>729.49900000000002</v>
      </c>
      <c r="L24" s="51">
        <f>INDEX(REG_RSD_DEMANDS!$G$15:$I$40,MATCH(L5,REG_RSD_DEMANDS!$B$15:$B$40,0),MATCH($I$24,REG_RSD_DEMANDS!$G$14:$I$14,0))/1000</f>
        <v>10.817005161415981</v>
      </c>
      <c r="M24" s="51">
        <f>INDEX(REG_RSD_DEMANDS!$G$15:$I$40,MATCH(M5,REG_RSD_DEMANDS!$B$15:$B$40,0),MATCH($I$24,REG_RSD_DEMANDS!$G$14:$I$14,0))/1000</f>
        <v>56.159174425610253</v>
      </c>
      <c r="N24" s="51">
        <f>INDEX(REG_RSD_DEMANDS!$G$15:$I$40,MATCH(N5,REG_RSD_DEMANDS!$B$15:$B$40,0),MATCH($I$24,REG_RSD_DEMANDS!$G$14:$I$14,0))/1000</f>
        <v>30.304517514538837</v>
      </c>
      <c r="O24" s="51">
        <f>INDEX(REG_RSD_DEMANDS!$G$15:$I$40,MATCH(O5,REG_RSD_DEMANDS!$B$15:$B$40,0),MATCH($I$24,REG_RSD_DEMANDS!$G$14:$I$14,0))/1000</f>
        <v>20.891382011189211</v>
      </c>
      <c r="P24" s="51">
        <f>INDEX(REG_RSD_DEMANDS!$G$15:$I$40,MATCH(P5,REG_RSD_DEMANDS!$B$15:$B$40,0),MATCH($I$24,REG_RSD_DEMANDS!$G$14:$I$14,0))/1000</f>
        <v>16.295614216511488</v>
      </c>
      <c r="Q24" s="51">
        <f>INDEX(REG_RSD_DEMANDS!$G$15:$I$40,MATCH(Q5,REG_RSD_DEMANDS!$B$15:$B$40,0),MATCH($I$24,REG_RSD_DEMANDS!$G$14:$I$14,0))/1000</f>
        <v>9.7189087422298659</v>
      </c>
      <c r="R24" s="51">
        <f>INDEX(REG_RSD_DEMANDS!$G$15:$I$40,MATCH(R5,REG_RSD_DEMANDS!$B$15:$B$40,0),MATCH($I$24,REG_RSD_DEMANDS!$G$14:$I$14,0))/1000</f>
        <v>18.866743201020949</v>
      </c>
      <c r="S24" s="51">
        <f>INDEX(REG_RSD_DEMANDS!$G$15:$I$40,MATCH(S5,REG_RSD_DEMANDS!$B$15:$B$40,0),MATCH($I$24,REG_RSD_DEMANDS!$G$14:$I$14,0))/1000</f>
        <v>34.324098203443661</v>
      </c>
      <c r="T24" s="51">
        <f>INDEX(REG_RSD_DEMANDS!$G$15:$I$40,MATCH(T5,REG_RSD_DEMANDS!$B$15:$B$40,0),MATCH($I$24,REG_RSD_DEMANDS!$G$14:$I$14,0))/1000</f>
        <v>15.966202026112715</v>
      </c>
      <c r="U24" s="51">
        <f>INDEX(REG_RSD_DEMANDS!$G$15:$I$40,MATCH(U5,REG_RSD_DEMANDS!$B$15:$B$40,0),MATCH($I$24,REG_RSD_DEMANDS!$G$14:$I$14,0))/1000</f>
        <v>16.822932669034671</v>
      </c>
      <c r="V24" s="51">
        <f>INDEX(REG_RSD_DEMANDS!$G$15:$I$40,MATCH(V5,REG_RSD_DEMANDS!$B$15:$B$40,0),MATCH($I$24,REG_RSD_DEMANDS!$G$14:$I$14,0))/1000</f>
        <v>33.878287885206944</v>
      </c>
      <c r="W24" s="51">
        <f>INDEX(REG_RSD_DEMANDS!$G$15:$I$40,MATCH(W5,REG_RSD_DEMANDS!$B$15:$B$40,0),MATCH($I$24,REG_RSD_DEMANDS!$G$14:$I$14,0))/1000</f>
        <v>22.529580764463226</v>
      </c>
      <c r="X24" s="51">
        <f>INDEX(REG_RSD_DEMANDS!$G$15:$I$40,MATCH(X5,REG_RSD_DEMANDS!$B$15:$B$40,0),MATCH($I$24,REG_RSD_DEMANDS!$G$14:$I$14,0))/1000</f>
        <v>26.221499459384844</v>
      </c>
      <c r="Y24" s="51">
        <f>INDEX(REG_RSD_DEMANDS!$G$15:$I$40,MATCH(Y5,REG_RSD_DEMANDS!$B$15:$B$40,0),MATCH($I$24,REG_RSD_DEMANDS!$G$14:$I$14,0))/1000</f>
        <v>88.706618668082697</v>
      </c>
      <c r="Z24" s="51">
        <f>INDEX(REG_RSD_DEMANDS!$G$15:$I$40,MATCH(Z5,REG_RSD_DEMANDS!$B$15:$B$40,0),MATCH($I$24,REG_RSD_DEMANDS!$G$14:$I$14,0))/1000</f>
        <v>36.376580790193238</v>
      </c>
      <c r="AA24" s="51">
        <f>INDEX(REG_RSD_DEMANDS!$G$15:$I$40,MATCH(AA5,REG_RSD_DEMANDS!$B$15:$B$40,0),MATCH($I$24,REG_RSD_DEMANDS!$G$14:$I$14,0))/1000</f>
        <v>32.750827361563516</v>
      </c>
      <c r="AB24" s="51">
        <f>INDEX(REG_RSD_DEMANDS!$G$15:$I$40,MATCH(AB5,REG_RSD_DEMANDS!$B$15:$B$40,0),MATCH($I$24,REG_RSD_DEMANDS!$G$14:$I$14,0))/1000</f>
        <v>34.965040184897767</v>
      </c>
      <c r="AC24" s="51">
        <f>INDEX(REG_RSD_DEMANDS!$G$15:$I$40,MATCH(AC5,REG_RSD_DEMANDS!$B$15:$B$40,0),MATCH($I$24,REG_RSD_DEMANDS!$G$14:$I$14,0))/1000</f>
        <v>19.142703253806058</v>
      </c>
      <c r="AD24" s="51">
        <f>INDEX(REG_RSD_DEMANDS!$G$15:$I$40,MATCH(AD5,REG_RSD_DEMANDS!$B$15:$B$40,0),MATCH($I$24,REG_RSD_DEMANDS!$G$14:$I$14,0))/1000</f>
        <v>55.372585087977008</v>
      </c>
      <c r="AE24" s="51">
        <f>INDEX(REG_RSD_DEMANDS!$G$15:$I$40,MATCH(AE5,REG_RSD_DEMANDS!$B$15:$B$40,0),MATCH($I$24,REG_RSD_DEMANDS!$G$14:$I$14,0))/1000</f>
        <v>9.101160857693543</v>
      </c>
      <c r="AF24" s="51">
        <f>INDEX(REG_RSD_DEMANDS!$G$15:$I$40,MATCH(AF5,REG_RSD_DEMANDS!$B$15:$B$40,0),MATCH($I$24,REG_RSD_DEMANDS!$G$14:$I$14,0))/1000</f>
        <v>34.699308942923167</v>
      </c>
      <c r="AG24" s="51">
        <f>INDEX(REG_RSD_DEMANDS!$G$15:$I$40,MATCH(AG5,REG_RSD_DEMANDS!$B$15:$B$40,0),MATCH($I$24,REG_RSD_DEMANDS!$G$14:$I$14,0))/1000</f>
        <v>18.080993461874819</v>
      </c>
      <c r="AH24" s="51">
        <f>INDEX(REG_RSD_DEMANDS!$G$15:$I$40,MATCH(AH5,REG_RSD_DEMANDS!$B$15:$B$40,0),MATCH($I$24,REG_RSD_DEMANDS!$G$14:$I$14,0))/1000</f>
        <v>14.4942150134912</v>
      </c>
      <c r="AI24" s="51">
        <f>INDEX(REG_RSD_DEMANDS!$G$15:$I$40,MATCH(AI5,REG_RSD_DEMANDS!$B$15:$B$40,0),MATCH($I$24,REG_RSD_DEMANDS!$G$14:$I$14,0))/1000</f>
        <v>18.119875348525962</v>
      </c>
      <c r="AJ24" s="51">
        <f>INDEX(REG_RSD_DEMANDS!$G$15:$I$40,MATCH(AJ5,REG_RSD_DEMANDS!$B$15:$B$40,0),MATCH($I$24,REG_RSD_DEMANDS!$G$14:$I$14,0))/1000</f>
        <v>40.738467908725752</v>
      </c>
      <c r="AK24" s="51">
        <f>INDEX(REG_RSD_DEMANDS!$G$15:$I$40,MATCH(AK5,REG_RSD_DEMANDS!$B$15:$B$40,0),MATCH($I$24,REG_RSD_DEMANDS!$G$14:$I$14,0))/1000</f>
        <v>14.155109041449583</v>
      </c>
    </row>
    <row r="25" spans="3:37" x14ac:dyDescent="0.25">
      <c r="C25" s="1" t="s">
        <v>128</v>
      </c>
      <c r="D25" s="20" t="s">
        <v>129</v>
      </c>
      <c r="G25" s="21" t="s">
        <v>8</v>
      </c>
      <c r="H25" s="1">
        <v>2018</v>
      </c>
      <c r="I25" s="1" t="s">
        <v>9</v>
      </c>
      <c r="J25" s="22">
        <v>2.0712927345907701</v>
      </c>
      <c r="K25" s="22">
        <v>2.0712927345907701</v>
      </c>
      <c r="L25" s="22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3:37" x14ac:dyDescent="0.25">
      <c r="C26" s="1" t="s">
        <v>128</v>
      </c>
      <c r="D26" s="20" t="s">
        <v>129</v>
      </c>
      <c r="G26" s="21" t="s">
        <v>8</v>
      </c>
      <c r="H26" s="1">
        <v>2018</v>
      </c>
      <c r="I26" s="1" t="s">
        <v>11</v>
      </c>
      <c r="J26" s="22">
        <v>22.2490403410117</v>
      </c>
      <c r="K26" s="22">
        <v>22.2490403410117</v>
      </c>
      <c r="L26" s="22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3:37" x14ac:dyDescent="0.25">
      <c r="C27" s="1" t="s">
        <v>128</v>
      </c>
      <c r="D27" s="20" t="s">
        <v>129</v>
      </c>
      <c r="G27" s="21" t="s">
        <v>8</v>
      </c>
      <c r="H27" s="1">
        <v>2018</v>
      </c>
      <c r="I27" s="1" t="s">
        <v>13</v>
      </c>
      <c r="J27" s="22">
        <v>1.2014578872914701</v>
      </c>
      <c r="K27" s="22">
        <v>1.2014578872914701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3:37" x14ac:dyDescent="0.25">
      <c r="C28" s="1" t="s">
        <v>128</v>
      </c>
      <c r="D28" s="20" t="s">
        <v>129</v>
      </c>
      <c r="G28" s="21" t="s">
        <v>8</v>
      </c>
      <c r="H28" s="1">
        <v>2018</v>
      </c>
      <c r="I28" s="1" t="s">
        <v>15</v>
      </c>
      <c r="J28" s="22">
        <v>6.6890404714869804</v>
      </c>
      <c r="K28" s="22">
        <v>6.6890404714869804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3:37" x14ac:dyDescent="0.25">
      <c r="C29" s="1" t="s">
        <v>128</v>
      </c>
      <c r="D29" s="20" t="s">
        <v>129</v>
      </c>
      <c r="G29" s="21" t="s">
        <v>8</v>
      </c>
      <c r="H29" s="1">
        <v>2018</v>
      </c>
      <c r="I29" s="1" t="s">
        <v>17</v>
      </c>
      <c r="J29" s="22">
        <v>0.67287296253748397</v>
      </c>
      <c r="K29" s="22">
        <v>0.67287296253748397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3:37" x14ac:dyDescent="0.25">
      <c r="C30" s="1" t="s">
        <v>128</v>
      </c>
      <c r="D30" s="20" t="s">
        <v>129</v>
      </c>
      <c r="G30" s="21" t="s">
        <v>8</v>
      </c>
      <c r="H30" s="1">
        <v>2018</v>
      </c>
      <c r="I30" s="1" t="s">
        <v>19</v>
      </c>
      <c r="J30" s="22">
        <v>10.5976971594968</v>
      </c>
      <c r="K30" s="22">
        <v>10.5976971594968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3:37" x14ac:dyDescent="0.25">
      <c r="C31" s="1" t="s">
        <v>128</v>
      </c>
      <c r="D31" s="20" t="s">
        <v>129</v>
      </c>
      <c r="G31" s="21" t="s">
        <v>8</v>
      </c>
      <c r="H31" s="1">
        <v>2018</v>
      </c>
      <c r="I31" s="1" t="s">
        <v>21</v>
      </c>
      <c r="J31" s="22">
        <v>1.14056826967015</v>
      </c>
      <c r="K31" s="22">
        <v>1.14056826967015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3:37" x14ac:dyDescent="0.25">
      <c r="C32" s="1" t="s">
        <v>128</v>
      </c>
      <c r="D32" s="20" t="s">
        <v>129</v>
      </c>
      <c r="G32" s="21" t="s">
        <v>8</v>
      </c>
      <c r="H32" s="1">
        <v>2018</v>
      </c>
      <c r="I32" s="1" t="s">
        <v>23</v>
      </c>
      <c r="J32" s="22">
        <v>17.770098364755199</v>
      </c>
      <c r="K32" s="22">
        <v>17.770098364755199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3:37" x14ac:dyDescent="0.25">
      <c r="C33" s="1" t="s">
        <v>128</v>
      </c>
      <c r="D33" s="20" t="s">
        <v>129</v>
      </c>
      <c r="G33" s="21" t="s">
        <v>8</v>
      </c>
      <c r="H33" s="1">
        <v>2018</v>
      </c>
      <c r="I33" s="1" t="s">
        <v>25</v>
      </c>
      <c r="J33" s="22">
        <v>19.5397050142764</v>
      </c>
      <c r="K33" s="22">
        <v>19.5397050142764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3:37" x14ac:dyDescent="0.25">
      <c r="C34" s="1" t="s">
        <v>128</v>
      </c>
      <c r="D34" s="20" t="s">
        <v>129</v>
      </c>
      <c r="G34" s="21" t="s">
        <v>8</v>
      </c>
      <c r="H34" s="1">
        <v>2018</v>
      </c>
      <c r="I34" s="1" t="s">
        <v>27</v>
      </c>
      <c r="J34" s="22">
        <v>1.28965569884044</v>
      </c>
      <c r="K34" s="22">
        <v>1.28965569884044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3:37" x14ac:dyDescent="0.25">
      <c r="C35" s="1" t="s">
        <v>128</v>
      </c>
      <c r="D35" s="20" t="s">
        <v>129</v>
      </c>
      <c r="G35" s="21" t="s">
        <v>8</v>
      </c>
      <c r="H35" s="1">
        <v>2018</v>
      </c>
      <c r="I35" s="1" t="s">
        <v>29</v>
      </c>
      <c r="J35" s="22">
        <v>4.2689583715443504</v>
      </c>
      <c r="K35" s="22">
        <v>4.2689583715443504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3:37" x14ac:dyDescent="0.25">
      <c r="C36" s="1" t="s">
        <v>128</v>
      </c>
      <c r="D36" s="20" t="s">
        <v>129</v>
      </c>
      <c r="G36" s="21" t="s">
        <v>8</v>
      </c>
      <c r="H36" s="1">
        <v>2018</v>
      </c>
      <c r="I36" s="1" t="s">
        <v>31</v>
      </c>
      <c r="J36" s="22">
        <v>0.16518244671693</v>
      </c>
      <c r="K36" s="22">
        <v>0.16518244671693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3:37" x14ac:dyDescent="0.25">
      <c r="C37" s="1" t="s">
        <v>128</v>
      </c>
      <c r="D37" s="20" t="s">
        <v>129</v>
      </c>
      <c r="G37" s="21" t="s">
        <v>8</v>
      </c>
      <c r="H37" s="1">
        <v>2018</v>
      </c>
      <c r="I37" s="1" t="s">
        <v>33</v>
      </c>
      <c r="J37" s="22">
        <v>4.2546573385120396</v>
      </c>
      <c r="K37" s="22">
        <v>4.2546573385120396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3:37" x14ac:dyDescent="0.25">
      <c r="C38" s="1" t="s">
        <v>128</v>
      </c>
      <c r="D38" s="20" t="s">
        <v>129</v>
      </c>
      <c r="G38" s="21" t="s">
        <v>8</v>
      </c>
      <c r="H38" s="1">
        <v>2018</v>
      </c>
      <c r="I38" s="26" t="s">
        <v>35</v>
      </c>
      <c r="J38" s="1">
        <v>4.0239683065477196</v>
      </c>
      <c r="K38" s="1">
        <v>4.0239683065477196</v>
      </c>
    </row>
    <row r="39" spans="3:37" x14ac:dyDescent="0.25">
      <c r="C39" s="1" t="s">
        <v>128</v>
      </c>
      <c r="D39" s="20" t="s">
        <v>129</v>
      </c>
      <c r="G39" s="21" t="s">
        <v>8</v>
      </c>
      <c r="H39" s="1">
        <v>2018</v>
      </c>
      <c r="I39" s="1" t="s">
        <v>137</v>
      </c>
    </row>
    <row r="40" spans="3:37" x14ac:dyDescent="0.25">
      <c r="C40" s="1" t="s">
        <v>128</v>
      </c>
      <c r="D40" s="20" t="s">
        <v>129</v>
      </c>
      <c r="G40" s="21" t="s">
        <v>8</v>
      </c>
      <c r="H40" s="1">
        <v>2018</v>
      </c>
      <c r="I40" s="1" t="s">
        <v>139</v>
      </c>
    </row>
    <row r="41" spans="3:37" x14ac:dyDescent="0.25">
      <c r="C41" s="1" t="s">
        <v>128</v>
      </c>
      <c r="D41" s="20" t="s">
        <v>129</v>
      </c>
      <c r="G41" s="21" t="s">
        <v>8</v>
      </c>
      <c r="H41" s="1">
        <v>2018</v>
      </c>
      <c r="I41" s="1" t="s">
        <v>141</v>
      </c>
      <c r="J41" s="1">
        <v>5.6291760000000002</v>
      </c>
      <c r="K41" s="1">
        <v>5.6291760000000002</v>
      </c>
    </row>
    <row r="42" spans="3:37" x14ac:dyDescent="0.25">
      <c r="C42" s="1" t="s">
        <v>128</v>
      </c>
      <c r="D42" s="20" t="s">
        <v>129</v>
      </c>
      <c r="G42" s="21" t="s">
        <v>8</v>
      </c>
      <c r="H42" s="1">
        <v>2018</v>
      </c>
      <c r="I42" s="1" t="s">
        <v>143</v>
      </c>
      <c r="J42" s="1">
        <v>0.48</v>
      </c>
      <c r="K42" s="1">
        <v>0.48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zoomScale="80" zoomScaleNormal="80" workbookViewId="0">
      <selection activeCell="D247" sqref="D247:AF249"/>
    </sheetView>
  </sheetViews>
  <sheetFormatPr defaultColWidth="9.140625" defaultRowHeight="15" x14ac:dyDescent="0.25"/>
  <cols>
    <col min="1" max="3" width="9.140625" style="1"/>
    <col min="4" max="4" width="11.140625" style="1" bestFit="1" customWidth="1"/>
    <col min="5" max="5" width="11.5703125" style="1" customWidth="1"/>
    <col min="6" max="26" width="9.140625" style="1"/>
    <col min="27" max="27" width="9.140625" style="1" customWidth="1"/>
    <col min="28" max="16384" width="9.140625" style="1"/>
  </cols>
  <sheetData>
    <row r="2" spans="2:32" x14ac:dyDescent="0.25">
      <c r="B2" s="1" t="s">
        <v>124</v>
      </c>
    </row>
    <row r="3" spans="2:32" ht="15.75" thickBot="1" x14ac:dyDescent="0.3">
      <c r="B3" s="14" t="s">
        <v>123</v>
      </c>
      <c r="C3" s="14" t="s">
        <v>2</v>
      </c>
      <c r="D3" s="14" t="s">
        <v>3</v>
      </c>
      <c r="E3" s="14" t="s">
        <v>7</v>
      </c>
      <c r="F3" s="14" t="s">
        <v>122</v>
      </c>
      <c r="G3" s="13" t="str">
        <f>Regions!E$3</f>
        <v>IE-CW</v>
      </c>
      <c r="H3" s="13" t="str">
        <f>Regions!F$3</f>
        <v>IE-D</v>
      </c>
      <c r="I3" s="13" t="str">
        <f>Regions!G$3</f>
        <v>IE-KE</v>
      </c>
      <c r="J3" s="13" t="str">
        <f>Regions!H$3</f>
        <v>IE-KK</v>
      </c>
      <c r="K3" s="13" t="str">
        <f>Regions!I$3</f>
        <v>IE-LS</v>
      </c>
      <c r="L3" s="13" t="str">
        <f>Regions!J$3</f>
        <v>IE-LD</v>
      </c>
      <c r="M3" s="13" t="str">
        <f>Regions!K$3</f>
        <v>IE-LH</v>
      </c>
      <c r="N3" s="13" t="str">
        <f>Regions!L$3</f>
        <v>IE-MH</v>
      </c>
      <c r="O3" s="13" t="str">
        <f>Regions!M$3</f>
        <v>IE-OY</v>
      </c>
      <c r="P3" s="13" t="str">
        <f>Regions!N$3</f>
        <v>IE-WH</v>
      </c>
      <c r="Q3" s="13" t="str">
        <f>Regions!O$3</f>
        <v>IE-WX</v>
      </c>
      <c r="R3" s="13" t="str">
        <f>Regions!P$3</f>
        <v>IE-WW</v>
      </c>
      <c r="S3" s="13" t="str">
        <f>Regions!Q$3</f>
        <v>IE-CE</v>
      </c>
      <c r="T3" s="13" t="str">
        <f>Regions!R$3</f>
        <v>IE-CO</v>
      </c>
      <c r="U3" s="13" t="str">
        <f>Regions!S$3</f>
        <v>IE-KY</v>
      </c>
      <c r="V3" s="13" t="str">
        <f>Regions!T$3</f>
        <v>IE-LK</v>
      </c>
      <c r="W3" s="13" t="str">
        <f>Regions!U$3</f>
        <v>IE-TA</v>
      </c>
      <c r="X3" s="13" t="str">
        <f>Regions!V$3</f>
        <v>IE-WD</v>
      </c>
      <c r="Y3" s="13" t="str">
        <f>Regions!W$3</f>
        <v>IE-G</v>
      </c>
      <c r="Z3" s="13" t="str">
        <f>Regions!X$3</f>
        <v>IE-LM</v>
      </c>
      <c r="AA3" s="13" t="str">
        <f>Regions!Y$3</f>
        <v>IE-MO</v>
      </c>
      <c r="AB3" s="13" t="str">
        <f>Regions!Z$3</f>
        <v>IE-RN</v>
      </c>
      <c r="AC3" s="13" t="str">
        <f>Regions!AA$3</f>
        <v>IE-SO</v>
      </c>
      <c r="AD3" s="13" t="str">
        <f>Regions!AB$3</f>
        <v>IE-CN</v>
      </c>
      <c r="AE3" s="13" t="str">
        <f>Regions!AC$3</f>
        <v>IE-DL</v>
      </c>
      <c r="AF3" s="13" t="str">
        <f>Regions!AD$3</f>
        <v>IE-MN</v>
      </c>
    </row>
    <row r="4" spans="2:32" x14ac:dyDescent="0.25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s="1" t="s">
        <v>8</v>
      </c>
      <c r="E5" s="1" t="str">
        <f>DEMANDS!$F$17</f>
        <v>TRAPS</v>
      </c>
      <c r="F5" s="1">
        <v>2021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25">
      <c r="D6" s="1" t="s">
        <v>8</v>
      </c>
      <c r="E6" s="1" t="str">
        <f>DEMANDS!$F$17</f>
        <v>TRAPS</v>
      </c>
      <c r="F6" s="1">
        <v>2022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25">
      <c r="D7" s="1" t="s">
        <v>8</v>
      </c>
      <c r="E7" s="1" t="str">
        <f>DEMANDS!$F$17</f>
        <v>TRAPS</v>
      </c>
      <c r="F7" s="1">
        <v>2023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25">
      <c r="D8" s="1" t="s">
        <v>8</v>
      </c>
      <c r="E8" s="1" t="str">
        <f>DEMANDS!$F$17</f>
        <v>TRAPS</v>
      </c>
      <c r="F8" s="1">
        <v>2024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25">
      <c r="D9" s="1" t="s">
        <v>8</v>
      </c>
      <c r="E9" s="1" t="str">
        <f>DEMANDS!$F$17</f>
        <v>TRAPS</v>
      </c>
      <c r="F9" s="1">
        <v>2025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25">
      <c r="D10" s="1" t="s">
        <v>8</v>
      </c>
      <c r="E10" s="1" t="str">
        <f>DEMANDS!$F$17</f>
        <v>TRAPS</v>
      </c>
      <c r="F10" s="1">
        <v>2026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25">
      <c r="D11" s="1" t="s">
        <v>8</v>
      </c>
      <c r="E11" s="1" t="str">
        <f>DEMANDS!$F$17</f>
        <v>TRAPS</v>
      </c>
      <c r="F11" s="1">
        <v>2027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25">
      <c r="D12" s="1" t="s">
        <v>8</v>
      </c>
      <c r="E12" s="1" t="str">
        <f>DEMANDS!$F$17</f>
        <v>TRAPS</v>
      </c>
      <c r="F12" s="1">
        <v>2028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25">
      <c r="D13" s="1" t="s">
        <v>8</v>
      </c>
      <c r="E13" s="1" t="str">
        <f>DEMANDS!$F$17</f>
        <v>TRAPS</v>
      </c>
      <c r="F13" s="1">
        <v>2029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25">
      <c r="D14" s="1" t="s">
        <v>8</v>
      </c>
      <c r="E14" s="1" t="str">
        <f>DEMANDS!$F$17</f>
        <v>TRAPS</v>
      </c>
      <c r="F14" s="1">
        <v>2030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25">
      <c r="D15" s="1" t="s">
        <v>8</v>
      </c>
      <c r="E15" s="1" t="str">
        <f>DEMANDS!$F$17</f>
        <v>TRAPS</v>
      </c>
      <c r="F15" s="1">
        <v>2031</v>
      </c>
      <c r="G15" s="10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10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10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10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10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10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10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10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10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10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10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10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10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10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10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10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10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10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10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10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10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10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10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10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10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10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25">
      <c r="D16" s="1" t="s">
        <v>8</v>
      </c>
      <c r="E16" s="1" t="str">
        <f>DEMANDS!$F$17</f>
        <v>TRAPS</v>
      </c>
      <c r="F16" s="1">
        <v>2032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25">
      <c r="D17" s="1" t="s">
        <v>8</v>
      </c>
      <c r="E17" s="1" t="str">
        <f>DEMANDS!$F$17</f>
        <v>TRAPS</v>
      </c>
      <c r="F17" s="1">
        <v>2033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25">
      <c r="D18" s="1" t="s">
        <v>8</v>
      </c>
      <c r="E18" s="1" t="str">
        <f>DEMANDS!$F$17</f>
        <v>TRAPS</v>
      </c>
      <c r="F18" s="1">
        <v>2034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25">
      <c r="D19" s="1" t="s">
        <v>8</v>
      </c>
      <c r="E19" s="1" t="str">
        <f>DEMANDS!$F$17</f>
        <v>TRAPS</v>
      </c>
      <c r="F19" s="1">
        <v>2035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25">
      <c r="D20" s="1" t="s">
        <v>8</v>
      </c>
      <c r="E20" s="1" t="str">
        <f>DEMANDS!$F$17</f>
        <v>TRAPS</v>
      </c>
      <c r="F20" s="1">
        <v>2036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25">
      <c r="D21" s="1" t="s">
        <v>8</v>
      </c>
      <c r="E21" s="1" t="str">
        <f>DEMANDS!$F$17</f>
        <v>TRAPS</v>
      </c>
      <c r="F21" s="1">
        <v>2037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25">
      <c r="D22" s="1" t="s">
        <v>8</v>
      </c>
      <c r="E22" s="1" t="str">
        <f>DEMANDS!$F$17</f>
        <v>TRAPS</v>
      </c>
      <c r="F22" s="1">
        <v>2038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25">
      <c r="D23" s="1" t="s">
        <v>8</v>
      </c>
      <c r="E23" s="1" t="str">
        <f>DEMANDS!$F$17</f>
        <v>TRAPS</v>
      </c>
      <c r="F23" s="1">
        <v>2039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25">
      <c r="D24" s="1" t="s">
        <v>8</v>
      </c>
      <c r="E24" s="1" t="str">
        <f>DEMANDS!$F$17</f>
        <v>TRAPS</v>
      </c>
      <c r="F24" s="1">
        <v>2040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25">
      <c r="D25" s="1" t="s">
        <v>8</v>
      </c>
      <c r="E25" s="1" t="str">
        <f>DEMANDS!$F$17</f>
        <v>TRAPS</v>
      </c>
      <c r="F25" s="1">
        <v>2045</v>
      </c>
      <c r="G25" s="10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10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10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10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10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10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10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10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10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10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10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10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10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10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10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10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10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10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10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10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10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10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10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10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10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10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25">
      <c r="D26" s="1" t="s">
        <v>8</v>
      </c>
      <c r="E26" s="1" t="str">
        <f>DEMANDS!$F$17</f>
        <v>TRAPS</v>
      </c>
      <c r="F26" s="1">
        <v>2050</v>
      </c>
      <c r="G26" s="10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10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10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10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10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10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10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10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10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10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10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10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10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10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10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10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10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10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10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10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10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10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10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10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10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10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25">
      <c r="D27" s="1" t="s">
        <v>8</v>
      </c>
      <c r="E27" s="1" t="str">
        <f>DEMANDS!$F$17</f>
        <v>TRAPS</v>
      </c>
      <c r="F27" s="1">
        <v>2055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25">
      <c r="D28" s="1" t="s">
        <v>8</v>
      </c>
      <c r="E28" s="1" t="str">
        <f>DEMANDS!$F$17</f>
        <v>TRAPS</v>
      </c>
      <c r="F28" s="1">
        <v>2060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25">
      <c r="D29" s="1" t="s">
        <v>8</v>
      </c>
      <c r="E29" s="1" t="str">
        <f>DEMANDS!$F$17</f>
        <v>TRAPS</v>
      </c>
      <c r="F29" s="1">
        <v>2065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25">
      <c r="D30" s="1" t="s">
        <v>8</v>
      </c>
      <c r="E30" s="1" t="str">
        <f>DEMANDS!$F$17</f>
        <v>TRAPS</v>
      </c>
      <c r="F30" s="1">
        <v>2070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25">
      <c r="D31" s="11" t="s">
        <v>8</v>
      </c>
      <c r="E31" s="11" t="str">
        <f>DEMANDS!$F$18</f>
        <v>TRAPM</v>
      </c>
      <c r="F31" s="11">
        <v>2020</v>
      </c>
      <c r="G31" s="12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2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2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2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2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2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2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2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2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2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2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2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2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2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2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2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2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2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2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2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2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2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2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2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2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2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25">
      <c r="D32" s="1" t="s">
        <v>8</v>
      </c>
      <c r="E32" s="1" t="str">
        <f>DEMANDS!$F$18</f>
        <v>TRAPM</v>
      </c>
      <c r="F32" s="1">
        <v>2021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25">
      <c r="D33" s="1" t="s">
        <v>8</v>
      </c>
      <c r="E33" s="1" t="str">
        <f>DEMANDS!$F$18</f>
        <v>TRAPM</v>
      </c>
      <c r="F33" s="1">
        <v>2022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25">
      <c r="D34" s="1" t="s">
        <v>8</v>
      </c>
      <c r="E34" s="1" t="str">
        <f>DEMANDS!$F$18</f>
        <v>TRAPM</v>
      </c>
      <c r="F34" s="1">
        <v>2023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25">
      <c r="D35" s="1" t="s">
        <v>8</v>
      </c>
      <c r="E35" s="1" t="str">
        <f>DEMANDS!$F$18</f>
        <v>TRAPM</v>
      </c>
      <c r="F35" s="1">
        <v>2024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25">
      <c r="D36" s="1" t="s">
        <v>8</v>
      </c>
      <c r="E36" s="1" t="str">
        <f>DEMANDS!$F$18</f>
        <v>TRAPM</v>
      </c>
      <c r="F36" s="1">
        <v>2025</v>
      </c>
      <c r="G36" s="10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10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10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10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10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10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10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10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10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10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10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10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10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10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10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10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10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10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10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10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10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10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10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10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10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10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25">
      <c r="D37" s="1" t="s">
        <v>8</v>
      </c>
      <c r="E37" s="1" t="str">
        <f>DEMANDS!$F$18</f>
        <v>TRAPM</v>
      </c>
      <c r="F37" s="1">
        <v>2026</v>
      </c>
      <c r="G37" s="10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10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10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10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10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10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10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10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10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10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10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10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10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10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10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10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10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10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10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10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10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10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10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10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10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10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25">
      <c r="D38" s="1" t="s">
        <v>8</v>
      </c>
      <c r="E38" s="1" t="str">
        <f>DEMANDS!$F$18</f>
        <v>TRAPM</v>
      </c>
      <c r="F38" s="1">
        <v>2027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25">
      <c r="D39" s="1" t="s">
        <v>8</v>
      </c>
      <c r="E39" s="1" t="str">
        <f>DEMANDS!$F$18</f>
        <v>TRAPM</v>
      </c>
      <c r="F39" s="1">
        <v>2028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25">
      <c r="D40" s="1" t="s">
        <v>8</v>
      </c>
      <c r="E40" s="1" t="str">
        <f>DEMANDS!$F$18</f>
        <v>TRAPM</v>
      </c>
      <c r="F40" s="1">
        <v>2029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25">
      <c r="D41" s="1" t="s">
        <v>8</v>
      </c>
      <c r="E41" s="1" t="str">
        <f>DEMANDS!$F$18</f>
        <v>TRAPM</v>
      </c>
      <c r="F41" s="1">
        <v>2030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25">
      <c r="D42" s="1" t="s">
        <v>8</v>
      </c>
      <c r="E42" s="1" t="str">
        <f>DEMANDS!$F$18</f>
        <v>TRAPM</v>
      </c>
      <c r="F42" s="1">
        <v>2031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25">
      <c r="D43" s="1" t="s">
        <v>8</v>
      </c>
      <c r="E43" s="1" t="str">
        <f>DEMANDS!$F$18</f>
        <v>TRAPM</v>
      </c>
      <c r="F43" s="1">
        <v>2032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25">
      <c r="D44" s="1" t="s">
        <v>8</v>
      </c>
      <c r="E44" s="1" t="str">
        <f>DEMANDS!$F$18</f>
        <v>TRAPM</v>
      </c>
      <c r="F44" s="1">
        <v>2033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25">
      <c r="D45" s="1" t="s">
        <v>8</v>
      </c>
      <c r="E45" s="1" t="str">
        <f>DEMANDS!$F$18</f>
        <v>TRAPM</v>
      </c>
      <c r="F45" s="1">
        <v>2034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25">
      <c r="D46" s="1" t="s">
        <v>8</v>
      </c>
      <c r="E46" s="1" t="str">
        <f>DEMANDS!$F$18</f>
        <v>TRAPM</v>
      </c>
      <c r="F46" s="1">
        <v>2035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25">
      <c r="D47" s="1" t="s">
        <v>8</v>
      </c>
      <c r="E47" s="1" t="str">
        <f>DEMANDS!$F$18</f>
        <v>TRAPM</v>
      </c>
      <c r="F47" s="1">
        <v>2036</v>
      </c>
      <c r="G47" s="10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10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10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10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10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10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10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10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10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10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10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10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10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10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10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10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10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10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10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10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10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10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10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10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10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10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25">
      <c r="D48" s="1" t="s">
        <v>8</v>
      </c>
      <c r="E48" s="1" t="str">
        <f>DEMANDS!$F$18</f>
        <v>TRAPM</v>
      </c>
      <c r="F48" s="1">
        <v>2037</v>
      </c>
      <c r="G48" s="10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10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10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10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10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10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10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10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10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10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10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10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10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10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10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10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10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10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10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10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10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10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10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10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10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10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25">
      <c r="D49" s="1" t="s">
        <v>8</v>
      </c>
      <c r="E49" s="1" t="str">
        <f>DEMANDS!$F$18</f>
        <v>TRAPM</v>
      </c>
      <c r="F49" s="1">
        <v>2038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25">
      <c r="D50" s="1" t="s">
        <v>8</v>
      </c>
      <c r="E50" s="1" t="str">
        <f>DEMANDS!$F$18</f>
        <v>TRAPM</v>
      </c>
      <c r="F50" s="1">
        <v>2039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25">
      <c r="D51" s="1" t="s">
        <v>8</v>
      </c>
      <c r="E51" s="1" t="str">
        <f>DEMANDS!$F$18</f>
        <v>TRAPM</v>
      </c>
      <c r="F51" s="1">
        <v>2040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25">
      <c r="D52" s="1" t="s">
        <v>8</v>
      </c>
      <c r="E52" s="1" t="str">
        <f>DEMANDS!$F$18</f>
        <v>TRAPM</v>
      </c>
      <c r="F52" s="1">
        <v>2045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25">
      <c r="D53" s="1" t="s">
        <v>8</v>
      </c>
      <c r="E53" s="1" t="str">
        <f>DEMANDS!$F$18</f>
        <v>TRAPM</v>
      </c>
      <c r="F53" s="1">
        <v>2050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25">
      <c r="D54" s="1" t="s">
        <v>8</v>
      </c>
      <c r="E54" s="1" t="str">
        <f>DEMANDS!$F$18</f>
        <v>TRAPM</v>
      </c>
      <c r="F54" s="1">
        <v>2055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25">
      <c r="D55" s="1" t="s">
        <v>8</v>
      </c>
      <c r="E55" s="1" t="str">
        <f>DEMANDS!$F$18</f>
        <v>TRAPM</v>
      </c>
      <c r="F55" s="1">
        <v>2060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25">
      <c r="D56" s="1" t="s">
        <v>8</v>
      </c>
      <c r="E56" s="1" t="str">
        <f>DEMANDS!$F$18</f>
        <v>TRAPM</v>
      </c>
      <c r="F56" s="1">
        <v>2065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25">
      <c r="D57" s="1" t="s">
        <v>8</v>
      </c>
      <c r="E57" s="1" t="str">
        <f>DEMANDS!$F$18</f>
        <v>TRAPM</v>
      </c>
      <c r="F57" s="1">
        <v>2070</v>
      </c>
      <c r="G57" s="9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9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9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9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9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9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9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9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9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9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9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9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9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9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9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9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9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9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9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9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9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9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9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9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9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9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25">
      <c r="D58" s="11" t="s">
        <v>8</v>
      </c>
      <c r="E58" s="11" t="str">
        <f>DEMANDS!$F$19</f>
        <v>TRAPL</v>
      </c>
      <c r="F58" s="11">
        <v>2020</v>
      </c>
      <c r="G58" s="12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2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2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2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2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2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2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2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2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2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2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2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2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2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2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2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2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2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2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2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2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2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2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2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2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2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25">
      <c r="D59" s="1" t="s">
        <v>8</v>
      </c>
      <c r="E59" s="1" t="str">
        <f>DEMANDS!$F$19</f>
        <v>TRAPL</v>
      </c>
      <c r="F59" s="1">
        <v>2021</v>
      </c>
      <c r="G59" s="10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10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10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10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10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10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10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10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10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10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10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10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10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10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10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10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10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10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10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10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10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10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10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10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10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10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25">
      <c r="D60" s="1" t="s">
        <v>8</v>
      </c>
      <c r="E60" s="1" t="str">
        <f>DEMANDS!$F$19</f>
        <v>TRAPL</v>
      </c>
      <c r="F60" s="1">
        <v>2022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25">
      <c r="D61" s="1" t="s">
        <v>8</v>
      </c>
      <c r="E61" s="1" t="str">
        <f>DEMANDS!$F$19</f>
        <v>TRAPL</v>
      </c>
      <c r="F61" s="1">
        <v>2023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25">
      <c r="D62" s="1" t="s">
        <v>8</v>
      </c>
      <c r="E62" s="1" t="str">
        <f>DEMANDS!$F$19</f>
        <v>TRAPL</v>
      </c>
      <c r="F62" s="1">
        <v>2024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25">
      <c r="D63" s="1" t="s">
        <v>8</v>
      </c>
      <c r="E63" s="1" t="str">
        <f>DEMANDS!$F$19</f>
        <v>TRAPL</v>
      </c>
      <c r="F63" s="1">
        <v>2025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25">
      <c r="D64" s="1" t="s">
        <v>8</v>
      </c>
      <c r="E64" s="1" t="str">
        <f>DEMANDS!$F$19</f>
        <v>TRAPL</v>
      </c>
      <c r="F64" s="1">
        <v>2026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25">
      <c r="D65" s="1" t="s">
        <v>8</v>
      </c>
      <c r="E65" s="1" t="str">
        <f>DEMANDS!$F$19</f>
        <v>TRAPL</v>
      </c>
      <c r="F65" s="1">
        <v>2027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25">
      <c r="D66" s="1" t="s">
        <v>8</v>
      </c>
      <c r="E66" s="1" t="str">
        <f>DEMANDS!$F$19</f>
        <v>TRAPL</v>
      </c>
      <c r="F66" s="1">
        <v>2028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25">
      <c r="D67" s="1" t="s">
        <v>8</v>
      </c>
      <c r="E67" s="1" t="str">
        <f>DEMANDS!$F$19</f>
        <v>TRAPL</v>
      </c>
      <c r="F67" s="1">
        <v>2029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25">
      <c r="D68" s="1" t="s">
        <v>8</v>
      </c>
      <c r="E68" s="1" t="str">
        <f>DEMANDS!$F$19</f>
        <v>TRAPL</v>
      </c>
      <c r="F68" s="1">
        <v>2030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25">
      <c r="D69" s="1" t="s">
        <v>8</v>
      </c>
      <c r="E69" s="1" t="str">
        <f>DEMANDS!$F$19</f>
        <v>TRAPL</v>
      </c>
      <c r="F69" s="1">
        <v>2031</v>
      </c>
      <c r="G69" s="10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10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10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10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10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10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10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10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10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10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10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10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10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10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10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10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10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10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10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10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10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10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10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10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10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10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25">
      <c r="D70" s="1" t="s">
        <v>8</v>
      </c>
      <c r="E70" s="1" t="str">
        <f>DEMANDS!$F$19</f>
        <v>TRAPL</v>
      </c>
      <c r="F70" s="1">
        <v>2032</v>
      </c>
      <c r="G70" s="10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10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10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10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10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10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10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10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10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10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10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10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10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10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10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10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10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10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10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10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10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10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10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10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10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10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25">
      <c r="D71" s="1" t="s">
        <v>8</v>
      </c>
      <c r="E71" s="1" t="str">
        <f>DEMANDS!$F$19</f>
        <v>TRAPL</v>
      </c>
      <c r="F71" s="1">
        <v>2033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25">
      <c r="D72" s="1" t="s">
        <v>8</v>
      </c>
      <c r="E72" s="1" t="str">
        <f>DEMANDS!$F$19</f>
        <v>TRAPL</v>
      </c>
      <c r="F72" s="1">
        <v>2034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25">
      <c r="D73" s="1" t="s">
        <v>8</v>
      </c>
      <c r="E73" s="1" t="str">
        <f>DEMANDS!$F$19</f>
        <v>TRAPL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25">
      <c r="D74" s="1" t="s">
        <v>8</v>
      </c>
      <c r="E74" s="1" t="str">
        <f>DEMANDS!$F$19</f>
        <v>TRAPL</v>
      </c>
      <c r="F74" s="1">
        <v>2036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25">
      <c r="D75" s="1" t="s">
        <v>8</v>
      </c>
      <c r="E75" s="1" t="str">
        <f>DEMANDS!$F$19</f>
        <v>TRAPL</v>
      </c>
      <c r="F75" s="1">
        <v>2037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25">
      <c r="D76" s="1" t="s">
        <v>8</v>
      </c>
      <c r="E76" s="1" t="str">
        <f>DEMANDS!$F$19</f>
        <v>TRAPL</v>
      </c>
      <c r="F76" s="1">
        <v>2038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25">
      <c r="D77" s="1" t="s">
        <v>8</v>
      </c>
      <c r="E77" s="1" t="str">
        <f>DEMANDS!$F$19</f>
        <v>TRAPL</v>
      </c>
      <c r="F77" s="1">
        <v>2039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25">
      <c r="D78" s="1" t="s">
        <v>8</v>
      </c>
      <c r="E78" s="1" t="str">
        <f>DEMANDS!$F$19</f>
        <v>TRAPL</v>
      </c>
      <c r="F78" s="1">
        <v>2040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25">
      <c r="D79" s="1" t="s">
        <v>8</v>
      </c>
      <c r="E79" s="1" t="str">
        <f>DEMANDS!$F$19</f>
        <v>TRAPL</v>
      </c>
      <c r="F79" s="1">
        <v>2045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25">
      <c r="D80" s="1" t="s">
        <v>8</v>
      </c>
      <c r="E80" s="1" t="str">
        <f>DEMANDS!$F$19</f>
        <v>TRAPL</v>
      </c>
      <c r="F80" s="1">
        <v>2050</v>
      </c>
      <c r="G80" s="10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10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10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10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10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10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10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10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10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10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10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10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10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10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10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10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10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10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10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10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10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10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10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10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10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10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25">
      <c r="D81" s="1" t="s">
        <v>8</v>
      </c>
      <c r="E81" s="1" t="str">
        <f>DEMANDS!$F$19</f>
        <v>TRAPL</v>
      </c>
      <c r="F81" s="1">
        <v>2055</v>
      </c>
      <c r="G81" s="10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10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10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10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10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10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10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10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10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10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10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10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10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10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10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10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10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10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10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10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10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10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10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10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10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10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25">
      <c r="D82" s="1" t="s">
        <v>8</v>
      </c>
      <c r="E82" s="1" t="str">
        <f>DEMANDS!$F$19</f>
        <v>TRAPL</v>
      </c>
      <c r="F82" s="1">
        <v>2060</v>
      </c>
      <c r="G82" s="10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10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10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10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10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10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10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10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10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10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10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10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10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10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10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10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10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10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10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10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10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10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25">
      <c r="D83" s="1" t="s">
        <v>8</v>
      </c>
      <c r="E83" s="1" t="str">
        <f>DEMANDS!$F$19</f>
        <v>TRAPL</v>
      </c>
      <c r="F83" s="1">
        <v>2065</v>
      </c>
      <c r="G83" s="10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10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10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10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10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10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10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10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10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10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10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10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10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10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10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10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10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10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10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10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10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10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25">
      <c r="D84" s="1" t="s">
        <v>8</v>
      </c>
      <c r="E84" s="1" t="str">
        <f>DEMANDS!$F$19</f>
        <v>TRAPL</v>
      </c>
      <c r="F84" s="1">
        <v>2070</v>
      </c>
      <c r="G84" s="9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9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9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9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9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9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9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9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9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9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9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9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9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9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9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9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9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9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9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9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9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9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9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9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9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9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25">
      <c r="D85" s="11" t="s">
        <v>8</v>
      </c>
      <c r="E85" s="11" t="str">
        <f>DEMANDS!$F$20</f>
        <v>TRAF</v>
      </c>
      <c r="F85" s="11">
        <v>2020</v>
      </c>
      <c r="G85" s="12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0.18129579916441468</v>
      </c>
      <c r="H85" s="12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2.7077974559397995</v>
      </c>
      <c r="I85" s="12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0.49137676433257832</v>
      </c>
      <c r="J85" s="12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0.3159970621563124</v>
      </c>
      <c r="K85" s="12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0.22506949739662907</v>
      </c>
      <c r="L85" s="12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0.10861383008952448</v>
      </c>
      <c r="M85" s="12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0.2846268062337759</v>
      </c>
      <c r="N85" s="12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0.44040071364442734</v>
      </c>
      <c r="O85" s="12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0.20716959380543079</v>
      </c>
      <c r="P85" s="12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0.23589288031333783</v>
      </c>
      <c r="Q85" s="12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0.4767787824508965</v>
      </c>
      <c r="R85" s="12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0.3145306855610121</v>
      </c>
      <c r="S85" s="12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0.3095147074773133</v>
      </c>
      <c r="T85" s="12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1.6560726389514095</v>
      </c>
      <c r="U85" s="12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0.45059484309555037</v>
      </c>
      <c r="V85" s="12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0.50770602668491038</v>
      </c>
      <c r="W85" s="12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0.4156307609359588</v>
      </c>
      <c r="X85" s="12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0.38606479585124626</v>
      </c>
      <c r="Y85" s="12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0.61646845981728682</v>
      </c>
      <c r="Z85" s="12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8.2214821176152891E-2</v>
      </c>
      <c r="AA85" s="12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0.34720875299604825</v>
      </c>
      <c r="AB85" s="12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0.15418758678454786</v>
      </c>
      <c r="AC85" s="12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0.16814218904566186</v>
      </c>
      <c r="AD85" s="12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0.19544364679548829</v>
      </c>
      <c r="AE85" s="12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0.40843658134671468</v>
      </c>
      <c r="AF85" s="12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0.15749716055172061</v>
      </c>
    </row>
    <row r="86" spans="4:32" x14ac:dyDescent="0.25">
      <c r="D86" s="1" t="s">
        <v>8</v>
      </c>
      <c r="E86" s="1" t="str">
        <f>DEMANDS!$F$20</f>
        <v>TRAF</v>
      </c>
      <c r="F86" s="1">
        <v>2021</v>
      </c>
      <c r="G86" s="10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0.19722798306850711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2.9457573383082951</v>
      </c>
      <c r="I86" s="10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0.53455870793870019</v>
      </c>
      <c r="J86" s="10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0.34376672549452114</v>
      </c>
      <c r="K86" s="10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0.2448484919472573</v>
      </c>
      <c r="L86" s="10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0.11815875900398227</v>
      </c>
      <c r="M86" s="10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0.30963966721484326</v>
      </c>
      <c r="N86" s="10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0.4791029074824289</v>
      </c>
      <c r="O86" s="10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0.22537555380592111</v>
      </c>
      <c r="P86" s="10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0.25662302832636391</v>
      </c>
      <c r="Q86" s="10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0.51867786273067817</v>
      </c>
      <c r="R86" s="10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0.34217148445946743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0.33671470473746962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1.8016074718814408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0.49019289191698767</v>
      </c>
      <c r="V86" s="10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0.55232297767683258</v>
      </c>
      <c r="W86" s="10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0.45215618375297767</v>
      </c>
      <c r="X86" s="10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0.41999197648503384</v>
      </c>
      <c r="Y86" s="10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0.67064339888454283</v>
      </c>
      <c r="Z86" s="10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8.9439818427372419E-2</v>
      </c>
      <c r="AA86" s="10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0.37772128407144806</v>
      </c>
      <c r="AB86" s="10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0.16773751458045794</v>
      </c>
      <c r="AC86" s="10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0.18291844028953505</v>
      </c>
      <c r="AD86" s="10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0.21261913645373628</v>
      </c>
      <c r="AE86" s="10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0.44432978326957501</v>
      </c>
      <c r="AF86" s="10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0.1713379320304175</v>
      </c>
    </row>
    <row r="87" spans="4:32" x14ac:dyDescent="0.25">
      <c r="D87" s="1" t="s">
        <v>8</v>
      </c>
      <c r="E87" s="1" t="str">
        <f>DEMANDS!$F$20</f>
        <v>TRAF</v>
      </c>
      <c r="F87" s="1">
        <v>2022</v>
      </c>
      <c r="G87" s="10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0.20334205054363083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3.0370758157958524</v>
      </c>
      <c r="I87" s="10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0.55113002788479981</v>
      </c>
      <c r="J87" s="10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0.35442349398485129</v>
      </c>
      <c r="K87" s="10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0.2524387951976223</v>
      </c>
      <c r="L87" s="10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0.12182168053310573</v>
      </c>
      <c r="M87" s="10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0.31923849689850337</v>
      </c>
      <c r="N87" s="10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0.49395509761438422</v>
      </c>
      <c r="O87" s="10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0.23236219597390464</v>
      </c>
      <c r="P87" s="10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0.26457834220448123</v>
      </c>
      <c r="Q87" s="10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0.53475687647532921</v>
      </c>
      <c r="R87" s="10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0.35277880047771093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0.3471528605843312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1.8574573035097655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0.50538887156641432</v>
      </c>
      <c r="V87" s="10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0.5694449899848143</v>
      </c>
      <c r="W87" s="10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0.46617302544931999</v>
      </c>
      <c r="X87" s="10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0.43301172775606989</v>
      </c>
      <c r="Y87" s="10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0.69143334424996372</v>
      </c>
      <c r="Z87" s="10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9.2212452798620961E-2</v>
      </c>
      <c r="AA87" s="10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0.38943064387766302</v>
      </c>
      <c r="AB87" s="10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0.17293737753245211</v>
      </c>
      <c r="AC87" s="10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0.18858891193851063</v>
      </c>
      <c r="AD87" s="10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0.21921032968380211</v>
      </c>
      <c r="AE87" s="10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0.45810400655093186</v>
      </c>
      <c r="AF87" s="10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0.17664940792336045</v>
      </c>
    </row>
    <row r="88" spans="4:32" x14ac:dyDescent="0.25">
      <c r="D88" s="1" t="s">
        <v>8</v>
      </c>
      <c r="E88" s="1" t="str">
        <f>DEMANDS!$F$20</f>
        <v>TRAF</v>
      </c>
      <c r="F88" s="1">
        <v>2023</v>
      </c>
      <c r="G88" s="10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0.20964565411048339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3.1312251660855233</v>
      </c>
      <c r="I88" s="10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0.56821505874922862</v>
      </c>
      <c r="J88" s="10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0.36541062229838167</v>
      </c>
      <c r="K88" s="10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0.26026439784874855</v>
      </c>
      <c r="L88" s="10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0.12559815262963198</v>
      </c>
      <c r="M88" s="10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0.32913489030235693</v>
      </c>
      <c r="N88" s="10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0.50926770564043011</v>
      </c>
      <c r="O88" s="10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0.23956542404909567</v>
      </c>
      <c r="P88" s="10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0.27278027081282008</v>
      </c>
      <c r="Q88" s="10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0.55133433964606426</v>
      </c>
      <c r="R88" s="10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0.36371494329251991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0.3579145992624454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1.915038479918568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0.52105592658497313</v>
      </c>
      <c r="V88" s="10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0.58709778467434348</v>
      </c>
      <c r="W88" s="10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0.48062438923824879</v>
      </c>
      <c r="X88" s="10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0.44643509131650805</v>
      </c>
      <c r="Y88" s="10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0.71286777792171241</v>
      </c>
      <c r="Z88" s="10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9.5071038835378208E-2</v>
      </c>
      <c r="AA88" s="10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0.40150299383787053</v>
      </c>
      <c r="AB88" s="10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0.17829843623595812</v>
      </c>
      <c r="AC88" s="10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0.19443516820860443</v>
      </c>
      <c r="AD88" s="10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0.22600584990399991</v>
      </c>
      <c r="AE88" s="10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0.47230523075401065</v>
      </c>
      <c r="AF88" s="10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0.18212553956898461</v>
      </c>
    </row>
    <row r="89" spans="4:32" x14ac:dyDescent="0.25">
      <c r="D89" s="1" t="s">
        <v>8</v>
      </c>
      <c r="E89" s="1" t="str">
        <f>DEMANDS!$F$20</f>
        <v>TRAF</v>
      </c>
      <c r="F89" s="1">
        <v>2024</v>
      </c>
      <c r="G89" s="10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0.21614466938790836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3.2282931462341744</v>
      </c>
      <c r="I89" s="10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0.58582972557045465</v>
      </c>
      <c r="J89" s="10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0.37673835158963148</v>
      </c>
      <c r="K89" s="10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0.26833259418205974</v>
      </c>
      <c r="L89" s="10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0.12949169536115057</v>
      </c>
      <c r="M89" s="10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0.33933807190172993</v>
      </c>
      <c r="N89" s="10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0.52505500451528331</v>
      </c>
      <c r="O89" s="10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0.24699195219461761</v>
      </c>
      <c r="P89" s="10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0.28123645920801749</v>
      </c>
      <c r="Q89" s="10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0.56842570417509219</v>
      </c>
      <c r="R89" s="10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0.37499010653458803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0.36900995183958119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1.9744046727960436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0.53720866030910719</v>
      </c>
      <c r="V89" s="10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0.60529781599924815</v>
      </c>
      <c r="W89" s="10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0.4955237453046345</v>
      </c>
      <c r="X89" s="10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0.46027457914731978</v>
      </c>
      <c r="Y89" s="10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0.73496667903728541</v>
      </c>
      <c r="Z89" s="10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9.8018241039274923E-2</v>
      </c>
      <c r="AA89" s="10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0.41394958664684445</v>
      </c>
      <c r="AB89" s="10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0.18382568775927283</v>
      </c>
      <c r="AC89" s="10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0.20046265842307118</v>
      </c>
      <c r="AD89" s="10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0.23301203125102393</v>
      </c>
      <c r="AE89" s="10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0.4869466929073849</v>
      </c>
      <c r="AF89" s="10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0.18777143129562313</v>
      </c>
    </row>
    <row r="90" spans="4:32" x14ac:dyDescent="0.25">
      <c r="D90" s="1" t="s">
        <v>8</v>
      </c>
      <c r="E90" s="1" t="str">
        <f>DEMANDS!$F$20</f>
        <v>TRAF</v>
      </c>
      <c r="F90" s="1">
        <v>2025</v>
      </c>
      <c r="G90" s="10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0.22284515413893349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3.328370233767433</v>
      </c>
      <c r="I90" s="10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0.60399044706313865</v>
      </c>
      <c r="J90" s="10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0.38841724048890991</v>
      </c>
      <c r="K90" s="10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0.27665090460170355</v>
      </c>
      <c r="L90" s="10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0.13350593791734622</v>
      </c>
      <c r="M90" s="10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0.34985755213068354</v>
      </c>
      <c r="N90" s="10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0.54133170965525701</v>
      </c>
      <c r="O90" s="10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0.25464870271265072</v>
      </c>
      <c r="P90" s="10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0.28995478944346598</v>
      </c>
      <c r="Q90" s="10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0.58604690100451995</v>
      </c>
      <c r="R90" s="10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0.38661479983716018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0.3804492603466082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2.0356112176527206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0.55386212877868946</v>
      </c>
      <c r="V90" s="10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0.62406204829522471</v>
      </c>
      <c r="W90" s="10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0.51088498140907812</v>
      </c>
      <c r="X90" s="10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0.4745430911008866</v>
      </c>
      <c r="Y90" s="10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0.75775064608744125</v>
      </c>
      <c r="Z90" s="10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0.10105680651149243</v>
      </c>
      <c r="AA90" s="10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0.42678202383289654</v>
      </c>
      <c r="AB90" s="10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0.18952428407981023</v>
      </c>
      <c r="AC90" s="10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0.20667700083418633</v>
      </c>
      <c r="AD90" s="10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0.24023540421980563</v>
      </c>
      <c r="AE90" s="10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0.50204204038751388</v>
      </c>
      <c r="AF90" s="10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0.19359234566578742</v>
      </c>
    </row>
    <row r="91" spans="4:32" x14ac:dyDescent="0.25">
      <c r="D91" s="1" t="s">
        <v>8</v>
      </c>
      <c r="E91" s="1" t="str">
        <f>DEMANDS!$F$20</f>
        <v>TRAF</v>
      </c>
      <c r="F91" s="1">
        <v>2026</v>
      </c>
      <c r="G91" s="10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0.22730205722171218</v>
      </c>
      <c r="H91" s="10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3.3949376384427823</v>
      </c>
      <c r="I91" s="10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0.61607025600440146</v>
      </c>
      <c r="J91" s="10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0.39618558529868814</v>
      </c>
      <c r="K91" s="10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0.28218392269373765</v>
      </c>
      <c r="L91" s="10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0.13617605667569316</v>
      </c>
      <c r="M91" s="10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0.35685470317329726</v>
      </c>
      <c r="N91" s="10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0.55215834384836215</v>
      </c>
      <c r="O91" s="10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0.25974167676690374</v>
      </c>
      <c r="P91" s="10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0.29575388523233531</v>
      </c>
      <c r="Q91" s="10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0.59776783902461039</v>
      </c>
      <c r="R91" s="10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0.39434709583390343</v>
      </c>
      <c r="S91" s="10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0.38805824555354035</v>
      </c>
      <c r="T91" s="10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2.076323442005775</v>
      </c>
      <c r="U91" s="10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0.56493937135426331</v>
      </c>
      <c r="V91" s="10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0.63654328926112924</v>
      </c>
      <c r="W91" s="10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0.52110268103725976</v>
      </c>
      <c r="X91" s="10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0.4840339529229043</v>
      </c>
      <c r="Y91" s="10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0.77290565900919006</v>
      </c>
      <c r="Z91" s="10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0.10307794264172228</v>
      </c>
      <c r="AA91" s="10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0.43531766430955449</v>
      </c>
      <c r="AB91" s="10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0.19331476976140644</v>
      </c>
      <c r="AC91" s="10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0.21081054085087006</v>
      </c>
      <c r="AD91" s="10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0.24504011230420175</v>
      </c>
      <c r="AE91" s="10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0.51208288119526413</v>
      </c>
      <c r="AF91" s="10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0.19746419257910316</v>
      </c>
    </row>
    <row r="92" spans="4:32" x14ac:dyDescent="0.25">
      <c r="D92" s="1" t="s">
        <v>8</v>
      </c>
      <c r="E92" s="1" t="str">
        <f>DEMANDS!$F$20</f>
        <v>TRAF</v>
      </c>
      <c r="F92" s="1">
        <v>2027</v>
      </c>
      <c r="G92" s="10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0.23184809836614639</v>
      </c>
      <c r="H92" s="10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3.4628363912116371</v>
      </c>
      <c r="I92" s="10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0.62839166112448941</v>
      </c>
      <c r="J92" s="10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0.40410929700466186</v>
      </c>
      <c r="K92" s="10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0.28782760114761236</v>
      </c>
      <c r="L92" s="10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0.13889957780920703</v>
      </c>
      <c r="M92" s="10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0.36399179723676317</v>
      </c>
      <c r="N92" s="10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0.56320151072532942</v>
      </c>
      <c r="O92" s="10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0.2649365103022418</v>
      </c>
      <c r="P92" s="10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0.30166896293698203</v>
      </c>
      <c r="Q92" s="10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0.60972319580510259</v>
      </c>
      <c r="R92" s="10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0.40223403775058147</v>
      </c>
      <c r="S92" s="10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0.39581941046461111</v>
      </c>
      <c r="T92" s="10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2.1178499108458904</v>
      </c>
      <c r="U92" s="10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0.57623815878134854</v>
      </c>
      <c r="V92" s="10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0.64927415504635189</v>
      </c>
      <c r="W92" s="10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0.53152473465800487</v>
      </c>
      <c r="X92" s="10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0.4937146319813624</v>
      </c>
      <c r="Y92" s="10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0.78836377218937392</v>
      </c>
      <c r="Z92" s="10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0.10513950149455673</v>
      </c>
      <c r="AA92" s="10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0.44402401759574556</v>
      </c>
      <c r="AB92" s="10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0.19718106515663458</v>
      </c>
      <c r="AC92" s="10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0.21502675166788746</v>
      </c>
      <c r="AD92" s="10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0.24994091455028578</v>
      </c>
      <c r="AE92" s="10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0.5223245388191694</v>
      </c>
      <c r="AF92" s="10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0.20141347643068522</v>
      </c>
    </row>
    <row r="93" spans="4:32" x14ac:dyDescent="0.25">
      <c r="D93" s="1" t="s">
        <v>8</v>
      </c>
      <c r="E93" s="1" t="str">
        <f>DEMANDS!$F$20</f>
        <v>TRAF</v>
      </c>
      <c r="F93" s="1">
        <v>2028</v>
      </c>
      <c r="G93" s="10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0.2364850603334693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3.5320931190358702</v>
      </c>
      <c r="I93" s="10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0.64095949434697919</v>
      </c>
      <c r="J93" s="10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0.41219148294475516</v>
      </c>
      <c r="K93" s="10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0.29358415317056463</v>
      </c>
      <c r="L93" s="10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0.14167756936539114</v>
      </c>
      <c r="M93" s="10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0.37127163318149842</v>
      </c>
      <c r="N93" s="10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0.57446554093983593</v>
      </c>
      <c r="O93" s="10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0.27023524050828668</v>
      </c>
      <c r="P93" s="10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0.30770234219572168</v>
      </c>
      <c r="Q93" s="10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0.62191765972120461</v>
      </c>
      <c r="R93" s="10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0.41027871850559305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0.40373579867390336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2.1602069090628082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0.58776292195697555</v>
      </c>
      <c r="V93" s="10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0.66225963814727884</v>
      </c>
      <c r="W93" s="10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0.542155229351165</v>
      </c>
      <c r="X93" s="10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0.5035889246209897</v>
      </c>
      <c r="Y93" s="10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0.80413104763316123</v>
      </c>
      <c r="Z93" s="10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0.10724229152444785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0.45290449794766052</v>
      </c>
      <c r="AB93" s="10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0.20112468645976725</v>
      </c>
      <c r="AC93" s="10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0.21932728670124518</v>
      </c>
      <c r="AD93" s="10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0.25493973284129146</v>
      </c>
      <c r="AE93" s="10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0.53277102959555278</v>
      </c>
      <c r="AF93" s="10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0.2054417459592989</v>
      </c>
    </row>
    <row r="94" spans="4:32" x14ac:dyDescent="0.25">
      <c r="D94" s="1" t="s">
        <v>8</v>
      </c>
      <c r="E94" s="1" t="str">
        <f>DEMANDS!$F$20</f>
        <v>TRAF</v>
      </c>
      <c r="F94" s="1">
        <v>2029</v>
      </c>
      <c r="G94" s="10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0.24121476154013868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3.6027349814165874</v>
      </c>
      <c r="I94" s="10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0.65377868423391872</v>
      </c>
      <c r="J94" s="10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0.42043531260365025</v>
      </c>
      <c r="K94" s="10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0.29945583623397592</v>
      </c>
      <c r="L94" s="10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0.14451112075269895</v>
      </c>
      <c r="M94" s="10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0.37869706584512836</v>
      </c>
      <c r="N94" s="10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0.58595485175863271</v>
      </c>
      <c r="O94" s="10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0.27563994531845237</v>
      </c>
      <c r="P94" s="10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0.31385638903963609</v>
      </c>
      <c r="Q94" s="10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0.63435601291562871</v>
      </c>
      <c r="R94" s="10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0.41848429287570493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0.41181051464738144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2.2034110472440642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0.59951818039611493</v>
      </c>
      <c r="V94" s="10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0.6755048309102244</v>
      </c>
      <c r="W94" s="10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0.5529983339381882</v>
      </c>
      <c r="X94" s="10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0.51366070311340939</v>
      </c>
      <c r="Y94" s="10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0.82021366858582456</v>
      </c>
      <c r="Z94" s="10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0.1093871373549368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0.46196258790661365</v>
      </c>
      <c r="AB94" s="10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0.20514718018896261</v>
      </c>
      <c r="AC94" s="10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0.2237138324352701</v>
      </c>
      <c r="AD94" s="10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0.26003852749811729</v>
      </c>
      <c r="AE94" s="10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0.54342645018746383</v>
      </c>
      <c r="AF94" s="10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0.20955058087848485</v>
      </c>
    </row>
    <row r="95" spans="4:32" x14ac:dyDescent="0.25">
      <c r="D95" s="1" t="s">
        <v>8</v>
      </c>
      <c r="E95" s="1" t="str">
        <f>DEMANDS!$F$20</f>
        <v>TRAF</v>
      </c>
      <c r="F95" s="1">
        <v>2030</v>
      </c>
      <c r="G95" s="10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0.24603905677094148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3.6747896810449197</v>
      </c>
      <c r="I95" s="10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0.6668542579185972</v>
      </c>
      <c r="J95" s="10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0.42884401885572321</v>
      </c>
      <c r="K95" s="10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0.30544495295865542</v>
      </c>
      <c r="L95" s="10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0.14740134316775294</v>
      </c>
      <c r="M95" s="10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0.386271007162031</v>
      </c>
      <c r="N95" s="10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0.59767394879380531</v>
      </c>
      <c r="O95" s="10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0.28115274422482139</v>
      </c>
      <c r="P95" s="10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0.32013351682042884</v>
      </c>
      <c r="Q95" s="10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0.64704313317394124</v>
      </c>
      <c r="R95" s="10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0.42685397873321906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0.42004672494032907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2.2474792681889455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0.61150854400403731</v>
      </c>
      <c r="V95" s="10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0.68901492752842886</v>
      </c>
      <c r="W95" s="10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0.56405830061695206</v>
      </c>
      <c r="X95" s="10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0.52393391717567761</v>
      </c>
      <c r="Y95" s="10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0.83661794195754102</v>
      </c>
      <c r="Z95" s="10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0.11157488010203555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0.47120183966474594</v>
      </c>
      <c r="AB95" s="10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0.20925012379274185</v>
      </c>
      <c r="AC95" s="10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0.22818810908397552</v>
      </c>
      <c r="AD95" s="10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0.26523929804807966</v>
      </c>
      <c r="AE95" s="10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0.55429497919121307</v>
      </c>
      <c r="AF95" s="10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0.21374159249605457</v>
      </c>
    </row>
    <row r="96" spans="4:32" x14ac:dyDescent="0.25">
      <c r="D96" s="1" t="s">
        <v>8</v>
      </c>
      <c r="E96" s="1" t="str">
        <f>DEMANDS!$F$20</f>
        <v>TRAF</v>
      </c>
      <c r="F96" s="1">
        <v>2031</v>
      </c>
      <c r="G96" s="10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0.25169795507667314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3.7593098437089525</v>
      </c>
      <c r="I96" s="10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0.68219190585072498</v>
      </c>
      <c r="J96" s="10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0.43870743128940498</v>
      </c>
      <c r="K96" s="10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0.31247018687670453</v>
      </c>
      <c r="L96" s="10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0.15079157406061131</v>
      </c>
      <c r="M96" s="10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0.3951552403267577</v>
      </c>
      <c r="N96" s="10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0.61142044961606301</v>
      </c>
      <c r="O96" s="10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0.28761925734199234</v>
      </c>
      <c r="P96" s="10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0.32749658770729873</v>
      </c>
      <c r="Q96" s="10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0.66192512523694202</v>
      </c>
      <c r="R96" s="10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0.43667162024408313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0.42970779961395661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2.2991712913572915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0.62557324051613017</v>
      </c>
      <c r="V96" s="10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0.70486227086158282</v>
      </c>
      <c r="W96" s="10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0.57703164153114195</v>
      </c>
      <c r="X96" s="10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0.53598439727071823</v>
      </c>
      <c r="Y96" s="10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0.85586015462256448</v>
      </c>
      <c r="Z96" s="10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0.11414110234438238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0.48203948197703517</v>
      </c>
      <c r="AB96" s="10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0.21406287663997495</v>
      </c>
      <c r="AC96" s="10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0.23343643559290697</v>
      </c>
      <c r="AD96" s="10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0.27133980190318552</v>
      </c>
      <c r="AE96" s="10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0.567043763712611</v>
      </c>
      <c r="AF96" s="10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0.21865764912346386</v>
      </c>
    </row>
    <row r="97" spans="4:32" x14ac:dyDescent="0.25">
      <c r="D97" s="1" t="s">
        <v>8</v>
      </c>
      <c r="E97" s="1" t="str">
        <f>DEMANDS!$F$20</f>
        <v>TRAF</v>
      </c>
      <c r="F97" s="1">
        <v>2032</v>
      </c>
      <c r="G97" s="10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0.2574870080434366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3.845773970114259</v>
      </c>
      <c r="I97" s="10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0.69788231968529169</v>
      </c>
      <c r="J97" s="10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0.44879770220906123</v>
      </c>
      <c r="K97" s="10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0.31965700117486873</v>
      </c>
      <c r="L97" s="10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0.15425978026400533</v>
      </c>
      <c r="M97" s="10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0.40424381085427319</v>
      </c>
      <c r="N97" s="10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0.62548311995723238</v>
      </c>
      <c r="O97" s="10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0.29423450026085818</v>
      </c>
      <c r="P97" s="10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0.33502900922456658</v>
      </c>
      <c r="Q97" s="10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0.67714940311739169</v>
      </c>
      <c r="R97" s="10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0.44671506750969703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0.43959107900507766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2.3520522310585092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0.63996142504800124</v>
      </c>
      <c r="V97" s="10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0.7210741030913993</v>
      </c>
      <c r="W97" s="10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0.59030336928635818</v>
      </c>
      <c r="X97" s="10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0.54831203840794474</v>
      </c>
      <c r="Y97" s="10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0.87554493817888357</v>
      </c>
      <c r="Z97" s="10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0.11676634769830317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0.49312639006250697</v>
      </c>
      <c r="AB97" s="10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0.21898632280269437</v>
      </c>
      <c r="AC97" s="10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0.23880547361154381</v>
      </c>
      <c r="AD97" s="10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0.27758061734695877</v>
      </c>
      <c r="AE97" s="10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0.58008577027800112</v>
      </c>
      <c r="AF97" s="10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0.22368677505330353</v>
      </c>
    </row>
    <row r="98" spans="4:32" x14ac:dyDescent="0.25">
      <c r="D98" s="1" t="s">
        <v>8</v>
      </c>
      <c r="E98" s="1" t="str">
        <f>DEMANDS!$F$20</f>
        <v>TRAF</v>
      </c>
      <c r="F98" s="1">
        <v>2033</v>
      </c>
      <c r="G98" s="10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0.26340920922843564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3.9342267714268866</v>
      </c>
      <c r="I98" s="10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0.71393361303805325</v>
      </c>
      <c r="J98" s="10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0.45912004935986966</v>
      </c>
      <c r="K98" s="10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0.32700911220189066</v>
      </c>
      <c r="L98" s="10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0.15780775521007745</v>
      </c>
      <c r="M98" s="10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0.41354141850392134</v>
      </c>
      <c r="N98" s="10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0.63986923171624865</v>
      </c>
      <c r="O98" s="10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0.30100189376685788</v>
      </c>
      <c r="P98" s="10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0.34273467643673156</v>
      </c>
      <c r="Q98" s="10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0.69272383938909154</v>
      </c>
      <c r="R98" s="10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0.45698951406242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0.44970167382219439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2.4061494323728549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0.65468053782410518</v>
      </c>
      <c r="V98" s="10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0.73765880746250134</v>
      </c>
      <c r="W98" s="10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0.6038803467799444</v>
      </c>
      <c r="X98" s="10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0.56092321529132738</v>
      </c>
      <c r="Y98" s="10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0.89568247175699789</v>
      </c>
      <c r="Z98" s="10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0.11945197369536413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0.50446829703394458</v>
      </c>
      <c r="AB98" s="10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0.22402300822715634</v>
      </c>
      <c r="AC98" s="10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0.24429799950460931</v>
      </c>
      <c r="AD98" s="10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0.2839649715459388</v>
      </c>
      <c r="AE98" s="10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0.59342774299439505</v>
      </c>
      <c r="AF98" s="10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0.22883157087952949</v>
      </c>
    </row>
    <row r="99" spans="4:32" x14ac:dyDescent="0.25">
      <c r="D99" s="1" t="s">
        <v>8</v>
      </c>
      <c r="E99" s="1" t="str">
        <f>DEMANDS!$F$20</f>
        <v>TRAF</v>
      </c>
      <c r="F99" s="1">
        <v>2034</v>
      </c>
      <c r="G99" s="10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0.26946762104068961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4.0247139871697044</v>
      </c>
      <c r="I99" s="10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0.7303540861379284</v>
      </c>
      <c r="J99" s="10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0.46967981049514651</v>
      </c>
      <c r="K99" s="10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0.33453032178253411</v>
      </c>
      <c r="L99" s="10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0.16143733357990922</v>
      </c>
      <c r="M99" s="10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0.42305287112951151</v>
      </c>
      <c r="N99" s="10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0.65458622404572231</v>
      </c>
      <c r="O99" s="10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0.30792493732349557</v>
      </c>
      <c r="P99" s="10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0.35061757399477639</v>
      </c>
      <c r="Q99" s="10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0.70865648769504064</v>
      </c>
      <c r="R99" s="10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0.46750027288585561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0.4600448123201048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2.46149086931743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0.66973819019405956</v>
      </c>
      <c r="V99" s="10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0.75462496003413881</v>
      </c>
      <c r="W99" s="10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0.61776959475588311</v>
      </c>
      <c r="X99" s="10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0.57382444924302789</v>
      </c>
      <c r="Y99" s="10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0.91628316860740855</v>
      </c>
      <c r="Z99" s="10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0.12219936909035749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0.51607106786572521</v>
      </c>
      <c r="AB99" s="10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0.22917553741638089</v>
      </c>
      <c r="AC99" s="10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0.2499168534932153</v>
      </c>
      <c r="AD99" s="10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0.29049616589149535</v>
      </c>
      <c r="AE99" s="10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0.60707658108326601</v>
      </c>
      <c r="AF99" s="10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0.23409469700975863</v>
      </c>
    </row>
    <row r="100" spans="4:32" x14ac:dyDescent="0.25">
      <c r="D100" s="1" t="s">
        <v>8</v>
      </c>
      <c r="E100" s="1" t="str">
        <f>DEMANDS!$F$20</f>
        <v>TRAF</v>
      </c>
      <c r="F100" s="1">
        <v>2035</v>
      </c>
      <c r="G100" s="10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0.27566537632462551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4.1172824088746074</v>
      </c>
      <c r="I100" s="10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0.7471522301191007</v>
      </c>
      <c r="J100" s="10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0.4804824461365349</v>
      </c>
      <c r="K100" s="10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0.34222451918353242</v>
      </c>
      <c r="L100" s="10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0.16515039225224712</v>
      </c>
      <c r="M100" s="10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0.43278308716549024</v>
      </c>
      <c r="N100" s="10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0.66964170719877392</v>
      </c>
      <c r="O100" s="10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0.31500721088193595</v>
      </c>
      <c r="P100" s="10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0.3586817781966562</v>
      </c>
      <c r="Q100" s="10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0.72495558691202666</v>
      </c>
      <c r="R100" s="10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0.47825277916223025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0.47062584300346721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2.5181051593117307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0.68514216856852284</v>
      </c>
      <c r="V100" s="10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0.77198133411492387</v>
      </c>
      <c r="W100" s="10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0.63197829543526829</v>
      </c>
      <c r="X100" s="10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0.58702241157561752</v>
      </c>
      <c r="Y100" s="10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0.9373576814853789</v>
      </c>
      <c r="Z100" s="10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0.12500995457943573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0.52794070242663693</v>
      </c>
      <c r="AB100" s="10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0.23444657477695763</v>
      </c>
      <c r="AC100" s="10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0.25566494112355925</v>
      </c>
      <c r="AD100" s="10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0.29717757770699976</v>
      </c>
      <c r="AE100" s="10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0.62103934244818115</v>
      </c>
      <c r="AF100" s="10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0.23947887504098309</v>
      </c>
    </row>
    <row r="101" spans="4:32" x14ac:dyDescent="0.25">
      <c r="D101" s="1" t="s">
        <v>8</v>
      </c>
      <c r="E101" s="1" t="str">
        <f>DEMANDS!$F$20</f>
        <v>TRAF</v>
      </c>
      <c r="F101" s="1">
        <v>2036</v>
      </c>
      <c r="G101" s="10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0.28200567998009185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4.2119799042787234</v>
      </c>
      <c r="I101" s="10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0.76433673141184011</v>
      </c>
      <c r="J101" s="10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0.49153354239767516</v>
      </c>
      <c r="K101" s="10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0.35009568312475364</v>
      </c>
      <c r="L101" s="10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0.16894885127404879</v>
      </c>
      <c r="M101" s="10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0.44273709817029655</v>
      </c>
      <c r="N101" s="10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0.68504346646434577</v>
      </c>
      <c r="O101" s="10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0.32225237673222046</v>
      </c>
      <c r="P101" s="10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0.36693145909517932</v>
      </c>
      <c r="Q101" s="10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0.74162956541100311</v>
      </c>
      <c r="R101" s="10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0.4892525930829616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0.48145023739254689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2.5760215779759008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0.70090043844559891</v>
      </c>
      <c r="V101" s="10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0.78973690479956715</v>
      </c>
      <c r="W101" s="10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0.64651379623027949</v>
      </c>
      <c r="X101" s="10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0.60052392704185675</v>
      </c>
      <c r="Y101" s="10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0.95891690815954278</v>
      </c>
      <c r="Z101" s="10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0.12788518353476272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0.5400833385824495</v>
      </c>
      <c r="AB101" s="10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0.23983884599682767</v>
      </c>
      <c r="AC101" s="10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0.26154523476940111</v>
      </c>
      <c r="AD101" s="10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0.30401266199426075</v>
      </c>
      <c r="AE101" s="10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0.6353232473244893</v>
      </c>
      <c r="AF101" s="10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0.24498688916692568</v>
      </c>
    </row>
    <row r="102" spans="4:32" x14ac:dyDescent="0.25">
      <c r="D102" s="1" t="s">
        <v>8</v>
      </c>
      <c r="E102" s="1" t="str">
        <f>DEMANDS!$F$20</f>
        <v>TRAF</v>
      </c>
      <c r="F102" s="1">
        <v>2037</v>
      </c>
      <c r="G102" s="10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0.28849181061963397</v>
      </c>
      <c r="H102" s="10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4.3088554420771343</v>
      </c>
      <c r="I102" s="10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0.78191647623431237</v>
      </c>
      <c r="J102" s="10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0.5028388138728217</v>
      </c>
      <c r="K102" s="10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0.35814788383662299</v>
      </c>
      <c r="L102" s="10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0.17283467485335194</v>
      </c>
      <c r="M102" s="10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0.45292005142821334</v>
      </c>
      <c r="N102" s="10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0.70079946619302558</v>
      </c>
      <c r="O102" s="10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0.32966418139706155</v>
      </c>
      <c r="P102" s="10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0.37537088265436841</v>
      </c>
      <c r="Q102" s="10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0.75868704541545628</v>
      </c>
      <c r="R102" s="10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0.50050540272386967</v>
      </c>
      <c r="S102" s="10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0.49252359285257552</v>
      </c>
      <c r="T102" s="10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2.6352700742693465</v>
      </c>
      <c r="U102" s="10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0.71702114852984766</v>
      </c>
      <c r="V102" s="10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0.80790085360995723</v>
      </c>
      <c r="W102" s="10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0.661383613543576</v>
      </c>
      <c r="X102" s="10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0.6143359773638194</v>
      </c>
      <c r="Y102" s="10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0.98097199704721216</v>
      </c>
      <c r="Z102" s="10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0.13082654275606229</v>
      </c>
      <c r="AA102" s="10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0.55250525536984596</v>
      </c>
      <c r="AB102" s="10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0.24535513945475471</v>
      </c>
      <c r="AC102" s="10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0.26756077516909732</v>
      </c>
      <c r="AD102" s="10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0.31100495322012872</v>
      </c>
      <c r="AE102" s="10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0.6499356820129526</v>
      </c>
      <c r="AF102" s="10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0.25062158761776498</v>
      </c>
    </row>
    <row r="103" spans="4:32" x14ac:dyDescent="0.25">
      <c r="D103" s="1" t="s">
        <v>8</v>
      </c>
      <c r="E103" s="1" t="str">
        <f>DEMANDS!$F$20</f>
        <v>TRAF</v>
      </c>
      <c r="F103" s="1">
        <v>2038</v>
      </c>
      <c r="G103" s="10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0.29512712226388549</v>
      </c>
      <c r="H103" s="10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4.4079591172449071</v>
      </c>
      <c r="I103" s="10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0.79990055518770142</v>
      </c>
      <c r="J103" s="10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0.5144041065918965</v>
      </c>
      <c r="K103" s="10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0.36638528516486518</v>
      </c>
      <c r="L103" s="10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0.17680987237497897</v>
      </c>
      <c r="M103" s="10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0.46333721261106214</v>
      </c>
      <c r="N103" s="10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0.71691785391546514</v>
      </c>
      <c r="O103" s="10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0.33724645756919386</v>
      </c>
      <c r="P103" s="10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0.38400441295541882</v>
      </c>
      <c r="Q103" s="10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0.77613684746001144</v>
      </c>
      <c r="R103" s="10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0.51201702698651852</v>
      </c>
      <c r="S103" s="10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0.50385163548818468</v>
      </c>
      <c r="T103" s="10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2.6958812859775407</v>
      </c>
      <c r="U103" s="10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0.73351263494603403</v>
      </c>
      <c r="V103" s="10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0.82648257324298613</v>
      </c>
      <c r="W103" s="10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0.67659543665507804</v>
      </c>
      <c r="X103" s="10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0.62846570484318709</v>
      </c>
      <c r="Y103" s="10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1.0035343529792979</v>
      </c>
      <c r="Z103" s="10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0.13383555323945168</v>
      </c>
      <c r="AA103" s="10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0.56521287624335215</v>
      </c>
      <c r="AB103" s="10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0.25099830766221398</v>
      </c>
      <c r="AC103" s="10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0.27371467299798652</v>
      </c>
      <c r="AD103" s="10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0.31815806714419159</v>
      </c>
      <c r="AE103" s="10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0.6648842026992503</v>
      </c>
      <c r="AF103" s="10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0.25638588413297347</v>
      </c>
    </row>
    <row r="104" spans="4:32" x14ac:dyDescent="0.25">
      <c r="D104" s="1" t="s">
        <v>8</v>
      </c>
      <c r="E104" s="1" t="str">
        <f>DEMANDS!$F$20</f>
        <v>TRAF</v>
      </c>
      <c r="F104" s="1">
        <v>2039</v>
      </c>
      <c r="G104" s="10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0.30191504607595482</v>
      </c>
      <c r="H104" s="10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4.5093421769415398</v>
      </c>
      <c r="I104" s="10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0.81829826795701854</v>
      </c>
      <c r="J104" s="10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0.52623540104351019</v>
      </c>
      <c r="K104" s="10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0.37481214672365709</v>
      </c>
      <c r="L104" s="10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0.18087649943960349</v>
      </c>
      <c r="M104" s="10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0.47399396850111664</v>
      </c>
      <c r="N104" s="10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0.73340696455552079</v>
      </c>
      <c r="O104" s="10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0.34500312609328537</v>
      </c>
      <c r="P104" s="10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0.3928365144533934</v>
      </c>
      <c r="Q104" s="10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0.79398799495159189</v>
      </c>
      <c r="R104" s="10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0.52379341860720852</v>
      </c>
      <c r="S104" s="10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0.51544022310441284</v>
      </c>
      <c r="T104" s="10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2.7578865555550243</v>
      </c>
      <c r="U104" s="10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0.75038342554979276</v>
      </c>
      <c r="V104" s="10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0.84549167242757461</v>
      </c>
      <c r="W104" s="10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0.69215713169814486</v>
      </c>
      <c r="X104" s="10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0.6429204160545805</v>
      </c>
      <c r="Y104" s="10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1.0266156430978215</v>
      </c>
      <c r="Z104" s="10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0.13691377096395907</v>
      </c>
      <c r="AA104" s="10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0.57821277239694935</v>
      </c>
      <c r="AB104" s="10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0.25677126873844491</v>
      </c>
      <c r="AC104" s="10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0.28001011047694019</v>
      </c>
      <c r="AD104" s="10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0.32547570268850801</v>
      </c>
      <c r="AE104" s="10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0.68017653936133315</v>
      </c>
      <c r="AF104" s="10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0.26228275946803187</v>
      </c>
    </row>
    <row r="105" spans="4:32" x14ac:dyDescent="0.25">
      <c r="D105" s="1" t="s">
        <v>8</v>
      </c>
      <c r="E105" s="1" t="str">
        <f>DEMANDS!$F$20</f>
        <v>TRAF</v>
      </c>
      <c r="F105" s="1">
        <v>2040</v>
      </c>
      <c r="G105" s="10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0.30885909213570173</v>
      </c>
      <c r="H105" s="10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4.6130570470111945</v>
      </c>
      <c r="I105" s="10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0.83711912812002975</v>
      </c>
      <c r="J105" s="10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0.53833881526751071</v>
      </c>
      <c r="K105" s="10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0.38343282609830115</v>
      </c>
      <c r="L105" s="10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0.18503665892671434</v>
      </c>
      <c r="M105" s="10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0.4848958297766422</v>
      </c>
      <c r="N105" s="10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0.75027532474029768</v>
      </c>
      <c r="O105" s="10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0.35293819799343079</v>
      </c>
      <c r="P105" s="10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0.40187175428582139</v>
      </c>
      <c r="Q105" s="10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0.81224971883547825</v>
      </c>
      <c r="R105" s="10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0.5358406672351741</v>
      </c>
      <c r="S105" s="10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0.52729534823581425</v>
      </c>
      <c r="T105" s="10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2.8213179463327891</v>
      </c>
      <c r="U105" s="10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0.76764224433743777</v>
      </c>
      <c r="V105" s="10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0.86493798089340879</v>
      </c>
      <c r="W105" s="10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0.70807674572720203</v>
      </c>
      <c r="X105" s="10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0.65770758562383569</v>
      </c>
      <c r="Y105" s="10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1.0502278028890715</v>
      </c>
      <c r="Z105" s="10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0.14006278769613009</v>
      </c>
      <c r="AA105" s="10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0.59151166616207895</v>
      </c>
      <c r="AB105" s="10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0.26267700791942911</v>
      </c>
      <c r="AC105" s="10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0.28645034301790978</v>
      </c>
      <c r="AD105" s="10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0.33296164385034366</v>
      </c>
      <c r="AE105" s="10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0.69582059976664368</v>
      </c>
      <c r="AF105" s="10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0.26831526293579661</v>
      </c>
    </row>
    <row r="106" spans="4:32" x14ac:dyDescent="0.25">
      <c r="D106" s="1" t="s">
        <v>8</v>
      </c>
      <c r="E106" s="1" t="str">
        <f>DEMANDS!$F$20</f>
        <v>TRAF</v>
      </c>
      <c r="F106" s="1">
        <v>2045</v>
      </c>
      <c r="G106" s="10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0.34604976535955428</v>
      </c>
      <c r="H106" s="10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5.1685294341507806</v>
      </c>
      <c r="I106" s="10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0.93791921701516134</v>
      </c>
      <c r="J106" s="10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0.60316184775098813</v>
      </c>
      <c r="K106" s="10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0.42960315199064952</v>
      </c>
      <c r="L106" s="10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0.20731749213447806</v>
      </c>
      <c r="M106" s="10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0.5432836280057084</v>
      </c>
      <c r="N106" s="10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0.84061828417008377</v>
      </c>
      <c r="O106" s="10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0.39543657192513287</v>
      </c>
      <c r="P106" s="10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0.45026236823275895</v>
      </c>
      <c r="Q106" s="10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0.91005520566927378</v>
      </c>
      <c r="R106" s="10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0.60036289003067056</v>
      </c>
      <c r="S106" s="10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0.59078860288826129</v>
      </c>
      <c r="T106" s="10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3.1610415176128361</v>
      </c>
      <c r="U106" s="10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0.86007640797033158</v>
      </c>
      <c r="V106" s="10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0.96908782341179667</v>
      </c>
      <c r="W106" s="10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0.79333844447032698</v>
      </c>
      <c r="X106" s="10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0.73690417888144322</v>
      </c>
      <c r="Y106" s="10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1.1766889627589938</v>
      </c>
      <c r="Z106" s="10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0.15692817874552148</v>
      </c>
      <c r="AA106" s="10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0.66273740516238988</v>
      </c>
      <c r="AB106" s="10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0.29430675434327275</v>
      </c>
      <c r="AC106" s="10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0.32094270983921375</v>
      </c>
      <c r="AD106" s="10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0.37305457945696069</v>
      </c>
      <c r="AE106" s="10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0.77960649827914863</v>
      </c>
      <c r="AF106" s="10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0.3006239289874113</v>
      </c>
    </row>
    <row r="107" spans="4:32" x14ac:dyDescent="0.25">
      <c r="D107" s="1" t="s">
        <v>8</v>
      </c>
      <c r="E107" s="1" t="str">
        <f>DEMANDS!$F$20</f>
        <v>TRAF</v>
      </c>
      <c r="F107" s="1">
        <v>2050</v>
      </c>
      <c r="G107" s="10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0.38771868193146314</v>
      </c>
      <c r="H107" s="10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5.790887959859683</v>
      </c>
      <c r="I107" s="10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1.0508569546390769</v>
      </c>
      <c r="J107" s="10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0.67579042094819974</v>
      </c>
      <c r="K107" s="10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0.48133298882705872</v>
      </c>
      <c r="L107" s="10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0.23228122899664036</v>
      </c>
      <c r="M107" s="10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0.60870208059946274</v>
      </c>
      <c r="N107" s="10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0.94183971720735149</v>
      </c>
      <c r="O107" s="10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0.44305230577170701</v>
      </c>
      <c r="P107" s="10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0.50447984483722008</v>
      </c>
      <c r="Q107" s="10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1.0196377519873254</v>
      </c>
      <c r="R107" s="10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0.67265443212018861</v>
      </c>
      <c r="S107" s="10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0.66192727561588849</v>
      </c>
      <c r="T107" s="10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3.5416722489785744</v>
      </c>
      <c r="U107" s="10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0.96364085354059725</v>
      </c>
      <c r="V107" s="10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1.0857786687953852</v>
      </c>
      <c r="W107" s="10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0.88886676659351749</v>
      </c>
      <c r="X107" s="10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0.82563707751351578</v>
      </c>
      <c r="Y107" s="10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1.3183776998380254</v>
      </c>
      <c r="Z107" s="10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0.17582438340306403</v>
      </c>
      <c r="AA107" s="10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0.7425396544605557</v>
      </c>
      <c r="AB107" s="10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0.32974513581576725</v>
      </c>
      <c r="AC107" s="10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0.35958840863562042</v>
      </c>
      <c r="AD107" s="10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0.41797522875146098</v>
      </c>
      <c r="AE107" s="10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0.8734813145269178</v>
      </c>
      <c r="AF107" s="10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0.33682298088817003</v>
      </c>
    </row>
    <row r="108" spans="4:32" x14ac:dyDescent="0.25">
      <c r="D108" s="1" t="s">
        <v>8</v>
      </c>
      <c r="E108" s="1" t="str">
        <f>DEMANDS!$F$20</f>
        <v>TRAF</v>
      </c>
      <c r="F108" s="1">
        <v>2055</v>
      </c>
      <c r="G108" s="10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0.43440508090643798</v>
      </c>
      <c r="H108" s="10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6.4881865898008062</v>
      </c>
      <c r="I108" s="10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1.1773938726062627</v>
      </c>
      <c r="J108" s="10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0.75716442402353001</v>
      </c>
      <c r="K108" s="10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0.53929177441936482</v>
      </c>
      <c r="L108" s="10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0.2602509261938768</v>
      </c>
      <c r="M108" s="10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0.68199777027372843</v>
      </c>
      <c r="N108" s="10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1.0552495343174608</v>
      </c>
      <c r="O108" s="10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0.49640159657966676</v>
      </c>
      <c r="P108" s="10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0.56522581455313703</v>
      </c>
      <c r="Q108" s="10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1.1424154697441435</v>
      </c>
      <c r="R108" s="10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0.75365082113556114</v>
      </c>
      <c r="S108" s="10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0.74163197472369236</v>
      </c>
      <c r="T108" s="10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3.9681358973916749</v>
      </c>
      <c r="U108" s="10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1.0796758125290689</v>
      </c>
      <c r="V108" s="10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1.2165206177708001</v>
      </c>
      <c r="W108" s="10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0.9958979477944182</v>
      </c>
      <c r="X108" s="10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0.92505457738044761</v>
      </c>
      <c r="Y108" s="10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1.4771276135324805</v>
      </c>
      <c r="Z108" s="10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0.1969959381813696</v>
      </c>
      <c r="AA108" s="10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0.8319511380398108</v>
      </c>
      <c r="AB108" s="10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0.36945076179711606</v>
      </c>
      <c r="AC108" s="10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0.40288755488441136</v>
      </c>
      <c r="AD108" s="10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0.46830491158731807</v>
      </c>
      <c r="AE108" s="10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0.97865988612434685</v>
      </c>
      <c r="AF108" s="10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0.37738087196359965</v>
      </c>
    </row>
    <row r="109" spans="4:32" x14ac:dyDescent="0.25">
      <c r="D109" s="1" t="s">
        <v>8</v>
      </c>
      <c r="E109" s="1" t="str">
        <f>DEMANDS!$F$20</f>
        <v>TRAF</v>
      </c>
      <c r="F109" s="1">
        <v>2060</v>
      </c>
      <c r="G109" s="10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0.48671313277260853</v>
      </c>
      <c r="H109" s="10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7.2694490924136357</v>
      </c>
      <c r="I109" s="10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1.3191674900480539</v>
      </c>
      <c r="J109" s="10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0.8483369210864089</v>
      </c>
      <c r="K109" s="10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0.60422955564527769</v>
      </c>
      <c r="L109" s="10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0.29158854065538958</v>
      </c>
      <c r="M109" s="10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0.76411921937292582</v>
      </c>
      <c r="N109" s="10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1.1823153763137209</v>
      </c>
      <c r="O109" s="10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0.55617483957709746</v>
      </c>
      <c r="P109" s="10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0.63328639331536341</v>
      </c>
      <c r="Q109" s="10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1.2799772301162851</v>
      </c>
      <c r="R109" s="10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0.84440023446811752</v>
      </c>
      <c r="S109" s="10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0.83093416179413448</v>
      </c>
      <c r="T109" s="10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4.4459513453594255</v>
      </c>
      <c r="U109" s="10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1.2096828978112597</v>
      </c>
      <c r="V109" s="10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1.3630056069376884</v>
      </c>
      <c r="W109" s="10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1.1158170827132454</v>
      </c>
      <c r="X109" s="10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1.0364432441789297</v>
      </c>
      <c r="Y109" s="10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1.654993092592683</v>
      </c>
      <c r="Z109" s="10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0.22071682498664011</v>
      </c>
      <c r="AA109" s="10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0.93212893335449976</v>
      </c>
      <c r="AB109" s="10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0.41393746432314377</v>
      </c>
      <c r="AC109" s="10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0.45140048450566361</v>
      </c>
      <c r="AD109" s="10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0.52469494632949409</v>
      </c>
      <c r="AE109" s="10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1.0965033330193856</v>
      </c>
      <c r="AF109" s="10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0.42282246344494845</v>
      </c>
    </row>
    <row r="110" spans="4:32" x14ac:dyDescent="0.25">
      <c r="D110" s="1" t="s">
        <v>8</v>
      </c>
      <c r="E110" s="1" t="str">
        <f>DEMANDS!$F$20</f>
        <v>TRAF</v>
      </c>
      <c r="F110" s="1">
        <v>2065</v>
      </c>
      <c r="G110" s="10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0.54531975804479138</v>
      </c>
      <c r="H110" s="10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8.1447858158493265</v>
      </c>
      <c r="I110" s="10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1.4780125048108099</v>
      </c>
      <c r="J110" s="10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0.95048777893453018</v>
      </c>
      <c r="K110" s="10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0.67698669483392715</v>
      </c>
      <c r="L110" s="10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0.32669961365747568</v>
      </c>
      <c r="M110" s="10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0.85612916473428158</v>
      </c>
      <c r="N110" s="10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1.3246816071537073</v>
      </c>
      <c r="O110" s="10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0.62314556260490594</v>
      </c>
      <c r="P110" s="10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0.7095423556962791</v>
      </c>
      <c r="Q110" s="10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1.4341032251454735</v>
      </c>
      <c r="R110" s="10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0.94607706377269418</v>
      </c>
      <c r="S110" s="10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0.93098949987122714</v>
      </c>
      <c r="T110" s="10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4.9813020210059182</v>
      </c>
      <c r="U110" s="10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1.3553445360874452</v>
      </c>
      <c r="V110" s="10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1.5271293041854501</v>
      </c>
      <c r="W110" s="10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1.2501760494958973</v>
      </c>
      <c r="X110" s="10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1.1612445629382055</v>
      </c>
      <c r="Y110" s="10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1.854275901036945</v>
      </c>
      <c r="Z110" s="10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0.24729401672907333</v>
      </c>
      <c r="AA110" s="10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1.0443694451139989</v>
      </c>
      <c r="AB110" s="10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0.463780947525472</v>
      </c>
      <c r="AC110" s="10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0.5057550051909826</v>
      </c>
      <c r="AD110" s="10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0.58787507859049748</v>
      </c>
      <c r="AE110" s="10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1.228536671799233</v>
      </c>
      <c r="AF110" s="10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0.47373581671860376</v>
      </c>
    </row>
    <row r="111" spans="4:32" x14ac:dyDescent="0.25">
      <c r="D111" s="1" t="s">
        <v>8</v>
      </c>
      <c r="E111" s="1" t="str">
        <f>DEMANDS!$F$20</f>
        <v>TRAF</v>
      </c>
      <c r="F111" s="1">
        <v>2070</v>
      </c>
      <c r="G111" s="9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0.61098338731895729</v>
      </c>
      <c r="H111" s="9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9.1255245263757239</v>
      </c>
      <c r="I111" s="9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1.655984536351444</v>
      </c>
      <c r="J111" s="9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1.0649389357555454</v>
      </c>
      <c r="K111" s="9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0.75850474492714726</v>
      </c>
      <c r="L111" s="9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0.36603851894881062</v>
      </c>
      <c r="M111" s="9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0.95921831060618978</v>
      </c>
      <c r="N111" s="9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1.4841905937166016</v>
      </c>
      <c r="O111" s="9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0.69818043637041738</v>
      </c>
      <c r="P111" s="9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0.79498053304347149</v>
      </c>
      <c r="Q111" s="9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1.6067880052724084</v>
      </c>
      <c r="R111" s="9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1.0599971128152945</v>
      </c>
      <c r="S111" s="9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1.0430928089405167</v>
      </c>
      <c r="T111" s="9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5.5811159180536754</v>
      </c>
      <c r="U111" s="9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1.5185457402314229</v>
      </c>
      <c r="V111" s="9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1.7110156406044432</v>
      </c>
      <c r="W111" s="9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1.4007135927088417</v>
      </c>
      <c r="X111" s="9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1.3010735923333812</v>
      </c>
      <c r="Y111" s="9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2.0775549653684253</v>
      </c>
      <c r="Z111" s="9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0.27707144987112264</v>
      </c>
      <c r="AA111" s="9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1.1701251821060177</v>
      </c>
      <c r="AB111" s="9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0.51962623784087003</v>
      </c>
      <c r="AC111" s="9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0.56665452088703194</v>
      </c>
      <c r="AD111" s="9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0.65866292489647515</v>
      </c>
      <c r="AE111" s="9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1.3764685509887571</v>
      </c>
      <c r="AF111" s="9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0.53077980345115405</v>
      </c>
    </row>
    <row r="112" spans="4:32" x14ac:dyDescent="0.25">
      <c r="D112" s="11" t="s">
        <v>8</v>
      </c>
      <c r="E112" s="11" t="str">
        <f>DEMANDS!$F$21</f>
        <v>TTURS</v>
      </c>
      <c r="F112" s="11">
        <v>2020</v>
      </c>
      <c r="G112" s="12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0.11877072280331726</v>
      </c>
      <c r="H112" s="12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2.8108410437988307</v>
      </c>
      <c r="I112" s="12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0.46418465725126973</v>
      </c>
      <c r="J112" s="12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0.20701637682180085</v>
      </c>
      <c r="K112" s="12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0.17669366804736417</v>
      </c>
      <c r="L112" s="12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8.5268667061406372E-2</v>
      </c>
      <c r="M112" s="12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0.26887595443305573</v>
      </c>
      <c r="N112" s="12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0.40689799863785192</v>
      </c>
      <c r="O112" s="12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0.16264112134598166</v>
      </c>
      <c r="P112" s="12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0.18519070229836443</v>
      </c>
      <c r="Q112" s="12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0.31234789151194903</v>
      </c>
      <c r="R112" s="12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0.29712499464734149</v>
      </c>
      <c r="S112" s="12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0.2478743232509259</v>
      </c>
      <c r="T112" s="12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1.1325234445793442</v>
      </c>
      <c r="U112" s="12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0.30814422737844349</v>
      </c>
      <c r="V112" s="12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0.4065955017150939</v>
      </c>
      <c r="W112" s="12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0.33285718287496763</v>
      </c>
      <c r="X112" s="12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0.2423647068853749</v>
      </c>
      <c r="Y112" s="12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0.53835690271162884</v>
      </c>
      <c r="Z112" s="12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6.6849733743931328E-2</v>
      </c>
      <c r="AA112" s="12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0.27226183378227509</v>
      </c>
      <c r="AB112" s="12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0.13465076815529611</v>
      </c>
      <c r="AC112" s="12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0.13671817815842413</v>
      </c>
      <c r="AD112" s="12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0.15891727991754154</v>
      </c>
      <c r="AE112" s="12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0.33210406984658275</v>
      </c>
      <c r="AF112" s="12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0.12806259379618537</v>
      </c>
    </row>
    <row r="113" spans="4:32" x14ac:dyDescent="0.25">
      <c r="D113" s="1" t="s">
        <v>8</v>
      </c>
      <c r="E113" s="1" t="str">
        <f>DEMANDS!$F$21</f>
        <v>TTURS</v>
      </c>
      <c r="F113" s="1">
        <v>2021</v>
      </c>
      <c r="G113" s="10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0.10689365052298552</v>
      </c>
      <c r="H113" s="10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2.5297569394189474</v>
      </c>
      <c r="I113" s="10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0.4177661915261428</v>
      </c>
      <c r="J113" s="10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0.18631473913962077</v>
      </c>
      <c r="K113" s="10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0.15902430124262779</v>
      </c>
      <c r="L113" s="10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7.6741800355265746E-2</v>
      </c>
      <c r="M113" s="10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0.24198835898975019</v>
      </c>
      <c r="N113" s="10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0.3662081987740668</v>
      </c>
      <c r="O113" s="10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0.1463770092113835</v>
      </c>
      <c r="P113" s="10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0.16667163206852798</v>
      </c>
      <c r="Q113" s="10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0.28111310236075415</v>
      </c>
      <c r="R113" s="10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0.26741249518260735</v>
      </c>
      <c r="S113" s="10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0.22308689092583334</v>
      </c>
      <c r="T113" s="10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1.0192711001214099</v>
      </c>
      <c r="U113" s="10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0.27732980464059914</v>
      </c>
      <c r="V113" s="10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0.36593595154358449</v>
      </c>
      <c r="W113" s="10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0.29957146458747086</v>
      </c>
      <c r="X113" s="10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0.21812823619683741</v>
      </c>
      <c r="Y113" s="10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0.48452121244046603</v>
      </c>
      <c r="Z113" s="10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6.0164760369538196E-2</v>
      </c>
      <c r="AA113" s="10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0.24503565040404757</v>
      </c>
      <c r="AB113" s="10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0.12118569133976652</v>
      </c>
      <c r="AC113" s="10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0.12304636034258173</v>
      </c>
      <c r="AD113" s="10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0.14302555192578742</v>
      </c>
      <c r="AE113" s="10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0.29889366286192448</v>
      </c>
      <c r="AF113" s="10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0.11525633441656685</v>
      </c>
    </row>
    <row r="114" spans="4:32" x14ac:dyDescent="0.25">
      <c r="D114" s="1" t="s">
        <v>8</v>
      </c>
      <c r="E114" s="1" t="str">
        <f>DEMANDS!$F$21</f>
        <v>TTURS</v>
      </c>
      <c r="F114" s="1">
        <v>2022</v>
      </c>
      <c r="G114" s="10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9.5016578242653818E-2</v>
      </c>
      <c r="H114" s="10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2.248672835039065</v>
      </c>
      <c r="I114" s="10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0.37134772580101583</v>
      </c>
      <c r="J114" s="10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0.16561310145744071</v>
      </c>
      <c r="K114" s="10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0.14135493443789138</v>
      </c>
      <c r="L114" s="10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6.8214933649125106E-2</v>
      </c>
      <c r="M114" s="10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0.21510076354644464</v>
      </c>
      <c r="N114" s="10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0.32551839891028156</v>
      </c>
      <c r="O114" s="10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0.13011289707678533</v>
      </c>
      <c r="P114" s="10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0.14815256183869155</v>
      </c>
      <c r="Q114" s="10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0.24987831320955928</v>
      </c>
      <c r="R114" s="10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0.2376999957178732</v>
      </c>
      <c r="S114" s="10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0.19829945860074075</v>
      </c>
      <c r="T114" s="10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0.90601875566347556</v>
      </c>
      <c r="U114" s="10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0.24651538190275485</v>
      </c>
      <c r="V114" s="10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0.32527640137207514</v>
      </c>
      <c r="W114" s="10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0.26628574629997415</v>
      </c>
      <c r="X114" s="10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0.19389176550829995</v>
      </c>
      <c r="Y114" s="10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0.43068552216930311</v>
      </c>
      <c r="Z114" s="10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5.3479786995145065E-2</v>
      </c>
      <c r="AA114" s="10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0.21780946702582007</v>
      </c>
      <c r="AB114" s="10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0.10772061452423691</v>
      </c>
      <c r="AC114" s="10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0.10937454252673931</v>
      </c>
      <c r="AD114" s="10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0.12713382393403327</v>
      </c>
      <c r="AE114" s="10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0.26568325587726621</v>
      </c>
      <c r="AF114" s="10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0.10245007503694832</v>
      </c>
    </row>
    <row r="115" spans="4:32" x14ac:dyDescent="0.25">
      <c r="D115" s="1" t="s">
        <v>8</v>
      </c>
      <c r="E115" s="1" t="str">
        <f>DEMANDS!$F$21</f>
        <v>TTURS</v>
      </c>
      <c r="F115" s="1">
        <v>2023</v>
      </c>
      <c r="G115" s="10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8.3139505962322099E-2</v>
      </c>
      <c r="H115" s="10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1.9675887306591819</v>
      </c>
      <c r="I115" s="10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0.3249292600758889</v>
      </c>
      <c r="J115" s="10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0.14491146377526062</v>
      </c>
      <c r="K115" s="10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0.12368556763315496</v>
      </c>
      <c r="L115" s="10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5.9688066942984473E-2</v>
      </c>
      <c r="M115" s="10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0.18821316810313907</v>
      </c>
      <c r="N115" s="10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0.28482859904649638</v>
      </c>
      <c r="O115" s="10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0.11384878494218718</v>
      </c>
      <c r="P115" s="10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0.12963349160885512</v>
      </c>
      <c r="Q115" s="10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0.21864352405836437</v>
      </c>
      <c r="R115" s="10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0.20798749625313906</v>
      </c>
      <c r="S115" s="10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0.17351202627564818</v>
      </c>
      <c r="T115" s="10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0.79276641120554125</v>
      </c>
      <c r="U115" s="10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0.2157009591649105</v>
      </c>
      <c r="V115" s="10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0.28461685120056579</v>
      </c>
      <c r="W115" s="10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0.23300002801247741</v>
      </c>
      <c r="X115" s="10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0.16965529481976244</v>
      </c>
      <c r="Y115" s="10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0.37684983189814031</v>
      </c>
      <c r="Z115" s="10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4.6794813620751934E-2</v>
      </c>
      <c r="AA115" s="10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0.19058328364759258</v>
      </c>
      <c r="AB115" s="10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9.4255537708707315E-2</v>
      </c>
      <c r="AC115" s="10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9.5702724710896914E-2</v>
      </c>
      <c r="AD115" s="10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0.11124209594227912</v>
      </c>
      <c r="AE115" s="10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0.23247284889260794</v>
      </c>
      <c r="AF115" s="10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8.964381565732979E-2</v>
      </c>
    </row>
    <row r="116" spans="4:32" x14ac:dyDescent="0.25">
      <c r="D116" s="1" t="s">
        <v>8</v>
      </c>
      <c r="E116" s="1" t="str">
        <f>DEMANDS!$F$21</f>
        <v>TTURS</v>
      </c>
      <c r="F116" s="1">
        <v>2024</v>
      </c>
      <c r="G116" s="10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7.1262433681990367E-2</v>
      </c>
      <c r="H116" s="10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1.6865046262792989</v>
      </c>
      <c r="I116" s="10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0.27851079435076198</v>
      </c>
      <c r="J116" s="10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0.12420982609308055</v>
      </c>
      <c r="K116" s="10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0.10601620082841855</v>
      </c>
      <c r="L116" s="10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5.1161200236843847E-2</v>
      </c>
      <c r="M116" s="10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0.16132557265983349</v>
      </c>
      <c r="N116" s="10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0.24413879918271125</v>
      </c>
      <c r="O116" s="10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9.7584672807589035E-2</v>
      </c>
      <c r="P116" s="10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0.1111144213790187</v>
      </c>
      <c r="Q116" s="10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0.1874087349071695</v>
      </c>
      <c r="R116" s="10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0.17827499678840494</v>
      </c>
      <c r="S116" s="10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0.14872459395055559</v>
      </c>
      <c r="T116" s="10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0.67951406674760684</v>
      </c>
      <c r="U116" s="10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0.18488653642706615</v>
      </c>
      <c r="V116" s="10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0.24395730102905641</v>
      </c>
      <c r="W116" s="10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0.19971430972498064</v>
      </c>
      <c r="X116" s="10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0.14541882413122498</v>
      </c>
      <c r="Y116" s="10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0.32301414162697739</v>
      </c>
      <c r="Z116" s="10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4.0109840246358809E-2</v>
      </c>
      <c r="AA116" s="10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0.16335710026936509</v>
      </c>
      <c r="AB116" s="10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8.0790460893177693E-2</v>
      </c>
      <c r="AC116" s="10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8.2030906895054517E-2</v>
      </c>
      <c r="AD116" s="10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9.535036795052497E-2</v>
      </c>
      <c r="AE116" s="10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0.1992624419079497</v>
      </c>
      <c r="AF116" s="10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7.6837556277711258E-2</v>
      </c>
    </row>
    <row r="117" spans="4:32" x14ac:dyDescent="0.25">
      <c r="D117" s="1" t="s">
        <v>8</v>
      </c>
      <c r="E117" s="1" t="str">
        <f>DEMANDS!$F$21</f>
        <v>TTURS</v>
      </c>
      <c r="F117" s="1">
        <v>2025</v>
      </c>
      <c r="G117" s="10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5.9385361401658655E-2</v>
      </c>
      <c r="H117" s="10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1.405420521899416</v>
      </c>
      <c r="I117" s="10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0.232092328625635</v>
      </c>
      <c r="J117" s="10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0.10350818841090048</v>
      </c>
      <c r="K117" s="10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8.8346834023682139E-2</v>
      </c>
      <c r="L117" s="10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4.2634333530703207E-2</v>
      </c>
      <c r="M117" s="10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0.13443797721652795</v>
      </c>
      <c r="N117" s="10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0.2034489993189261</v>
      </c>
      <c r="O117" s="10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8.1320560672990871E-2</v>
      </c>
      <c r="P117" s="10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9.259535114918227E-2</v>
      </c>
      <c r="Q117" s="10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0.1561739457559746</v>
      </c>
      <c r="R117" s="10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0.14856249732367083</v>
      </c>
      <c r="S117" s="10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0.12393716162546302</v>
      </c>
      <c r="T117" s="10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0.56626172228967253</v>
      </c>
      <c r="U117" s="10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0.15407211368922183</v>
      </c>
      <c r="V117" s="10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0.20329775085754706</v>
      </c>
      <c r="W117" s="10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0.1664285914374839</v>
      </c>
      <c r="X117" s="10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0.1211823534426875</v>
      </c>
      <c r="Y117" s="10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0.26917845135581459</v>
      </c>
      <c r="Z117" s="10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3.3424866871965685E-2</v>
      </c>
      <c r="AA117" s="10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0.1361309168911376</v>
      </c>
      <c r="AB117" s="10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6.7325384077648098E-2</v>
      </c>
      <c r="AC117" s="10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6.8359089079212107E-2</v>
      </c>
      <c r="AD117" s="10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7.945863995877081E-2</v>
      </c>
      <c r="AE117" s="10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0.16605203492329146</v>
      </c>
      <c r="AF117" s="10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6.4031296898092727E-2</v>
      </c>
    </row>
    <row r="118" spans="4:32" x14ac:dyDescent="0.25">
      <c r="D118" s="1" t="s">
        <v>8</v>
      </c>
      <c r="E118" s="1" t="str">
        <f>DEMANDS!$F$21</f>
        <v>TTURS</v>
      </c>
      <c r="F118" s="1">
        <v>2026</v>
      </c>
      <c r="G118" s="10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4.7508289121326937E-2</v>
      </c>
      <c r="H118" s="10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1.1243364175195329</v>
      </c>
      <c r="I118" s="10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0.18567386290050805</v>
      </c>
      <c r="J118" s="10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8.2806550728720396E-2</v>
      </c>
      <c r="K118" s="10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7.067746721894573E-2</v>
      </c>
      <c r="L118" s="10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3.4107466824562574E-2</v>
      </c>
      <c r="M118" s="10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0.10755038177322238</v>
      </c>
      <c r="N118" s="10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0.16275919945514089</v>
      </c>
      <c r="O118" s="10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6.5056448538392708E-2</v>
      </c>
      <c r="P118" s="10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7.4076280919345816E-2</v>
      </c>
      <c r="Q118" s="10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0.12493915660477971</v>
      </c>
      <c r="R118" s="10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0.11884999785893667</v>
      </c>
      <c r="S118" s="10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9.9149729300370429E-2</v>
      </c>
      <c r="T118" s="10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0.45300937783173806</v>
      </c>
      <c r="U118" s="10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0.12325769095137748</v>
      </c>
      <c r="V118" s="10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0.16263820068603765</v>
      </c>
      <c r="W118" s="10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0.13314287314998713</v>
      </c>
      <c r="X118" s="10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9.6945882754150017E-2</v>
      </c>
      <c r="Y118" s="10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0.21534276108465167</v>
      </c>
      <c r="Z118" s="10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2.673989349757255E-2</v>
      </c>
      <c r="AA118" s="10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0.10890473351291009</v>
      </c>
      <c r="AB118" s="10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5.386030726211849E-2</v>
      </c>
      <c r="AC118" s="10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5.4687271263369697E-2</v>
      </c>
      <c r="AD118" s="10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6.3566911967016665E-2</v>
      </c>
      <c r="AE118" s="10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0.13284162793863316</v>
      </c>
      <c r="AF118" s="10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5.1225037518474188E-2</v>
      </c>
    </row>
    <row r="119" spans="4:32" x14ac:dyDescent="0.25">
      <c r="D119" s="1" t="s">
        <v>8</v>
      </c>
      <c r="E119" s="1" t="str">
        <f>DEMANDS!$F$21</f>
        <v>TTURS</v>
      </c>
      <c r="F119" s="1">
        <v>2027</v>
      </c>
      <c r="G119" s="10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3.5631216840995204E-2</v>
      </c>
      <c r="H119" s="10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0.84325231313964988</v>
      </c>
      <c r="I119" s="10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0.13925539717538107</v>
      </c>
      <c r="J119" s="10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6.2104913046540311E-2</v>
      </c>
      <c r="K119" s="10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5.3008100414209308E-2</v>
      </c>
      <c r="L119" s="10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2.5580600118421937E-2</v>
      </c>
      <c r="M119" s="10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8.0662786329916789E-2</v>
      </c>
      <c r="N119" s="10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0.1220693995913557</v>
      </c>
      <c r="O119" s="10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4.8792336403794545E-2</v>
      </c>
      <c r="P119" s="10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5.5557210689509376E-2</v>
      </c>
      <c r="Q119" s="10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9.3704367453584805E-2</v>
      </c>
      <c r="R119" s="10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8.9137498394202527E-2</v>
      </c>
      <c r="S119" s="10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7.4362296975277839E-2</v>
      </c>
      <c r="T119" s="10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0.33975703337380364</v>
      </c>
      <c r="U119" s="10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9.2443268213533131E-2</v>
      </c>
      <c r="V119" s="10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0.12197865051452828</v>
      </c>
      <c r="W119" s="10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9.9857154862490374E-2</v>
      </c>
      <c r="X119" s="10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7.270941206561253E-2</v>
      </c>
      <c r="Y119" s="10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0.16150707081348881</v>
      </c>
      <c r="Z119" s="10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2.0054920123179418E-2</v>
      </c>
      <c r="AA119" s="10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8.1678550134682601E-2</v>
      </c>
      <c r="AB119" s="10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4.0395230446588874E-2</v>
      </c>
      <c r="AC119" s="10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4.1015453447527279E-2</v>
      </c>
      <c r="AD119" s="10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4.7675183975262513E-2</v>
      </c>
      <c r="AE119" s="10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9.9631220953974906E-2</v>
      </c>
      <c r="AF119" s="10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3.841877813885565E-2</v>
      </c>
    </row>
    <row r="120" spans="4:32" x14ac:dyDescent="0.25">
      <c r="D120" s="1" t="s">
        <v>8</v>
      </c>
      <c r="E120" s="1" t="str">
        <f>DEMANDS!$F$21</f>
        <v>TTURS</v>
      </c>
      <c r="F120" s="1">
        <v>2028</v>
      </c>
      <c r="G120" s="10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2.3754144560663486E-2</v>
      </c>
      <c r="H120" s="10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0.56216820875976692</v>
      </c>
      <c r="I120" s="10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9.2836931450254095E-2</v>
      </c>
      <c r="J120" s="10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4.1403275364360233E-2</v>
      </c>
      <c r="K120" s="10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3.5338733609472893E-2</v>
      </c>
      <c r="L120" s="10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1.7053733412281297E-2</v>
      </c>
      <c r="M120" s="10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5.3775190886611229E-2</v>
      </c>
      <c r="N120" s="10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8.1379599727570501E-2</v>
      </c>
      <c r="O120" s="10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3.2528224269196375E-2</v>
      </c>
      <c r="P120" s="10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3.7038140459672943E-2</v>
      </c>
      <c r="Q120" s="10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6.2469578302389903E-2</v>
      </c>
      <c r="R120" s="10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5.9424998929468391E-2</v>
      </c>
      <c r="S120" s="10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4.9574864650185249E-2</v>
      </c>
      <c r="T120" s="10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0.2265046889158692</v>
      </c>
      <c r="U120" s="10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6.1628845475688789E-2</v>
      </c>
      <c r="V120" s="10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8.1319100343018896E-2</v>
      </c>
      <c r="W120" s="10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6.657143657499362E-2</v>
      </c>
      <c r="X120" s="10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4.847294137707505E-2</v>
      </c>
      <c r="Y120" s="10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0.10767138054232592</v>
      </c>
      <c r="Z120" s="10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1.3369946748786284E-2</v>
      </c>
      <c r="AA120" s="10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5.4452366756455088E-2</v>
      </c>
      <c r="AB120" s="10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2.6930153631059262E-2</v>
      </c>
      <c r="AC120" s="10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2.7343635631684869E-2</v>
      </c>
      <c r="AD120" s="10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3.178345598350836E-2</v>
      </c>
      <c r="AE120" s="10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6.6420813969316636E-2</v>
      </c>
      <c r="AF120" s="10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2.5612518759237111E-2</v>
      </c>
    </row>
    <row r="121" spans="4:32" x14ac:dyDescent="0.25">
      <c r="D121" s="1" t="s">
        <v>8</v>
      </c>
      <c r="E121" s="1" t="str">
        <f>DEMANDS!$F$21</f>
        <v>TTURS</v>
      </c>
      <c r="F121" s="1">
        <v>2029</v>
      </c>
      <c r="G121" s="10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1.187707228033176E-2</v>
      </c>
      <c r="H121" s="10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0.2810841043798839</v>
      </c>
      <c r="I121" s="10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4.6418465725127117E-2</v>
      </c>
      <c r="J121" s="10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2.0701637682180148E-2</v>
      </c>
      <c r="K121" s="10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1.7669366804736471E-2</v>
      </c>
      <c r="L121" s="10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8.5268667061406626E-3</v>
      </c>
      <c r="M121" s="10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2.6887595443305653E-2</v>
      </c>
      <c r="N121" s="10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4.068979986378532E-2</v>
      </c>
      <c r="O121" s="10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1.6264112134598219E-2</v>
      </c>
      <c r="P121" s="10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1.8519070229836499E-2</v>
      </c>
      <c r="Q121" s="10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3.1234789151195E-2</v>
      </c>
      <c r="R121" s="10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2.9712499464734241E-2</v>
      </c>
      <c r="S121" s="10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2.4787432325092666E-2</v>
      </c>
      <c r="T121" s="10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0.11325234445793476</v>
      </c>
      <c r="U121" s="10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3.0814422737844446E-2</v>
      </c>
      <c r="V121" s="10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4.0659550171509518E-2</v>
      </c>
      <c r="W121" s="10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3.3285718287496859E-2</v>
      </c>
      <c r="X121" s="10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2.4236470688537563E-2</v>
      </c>
      <c r="Y121" s="10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5.3835690271163049E-2</v>
      </c>
      <c r="Z121" s="10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6.6849733743931531E-3</v>
      </c>
      <c r="AA121" s="10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2.7226183378227589E-2</v>
      </c>
      <c r="AB121" s="10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1.3465076815529652E-2</v>
      </c>
      <c r="AC121" s="10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1.3671817815842455E-2</v>
      </c>
      <c r="AD121" s="10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1.5891727991754204E-2</v>
      </c>
      <c r="AE121" s="10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3.3210406984658374E-2</v>
      </c>
      <c r="AF121" s="10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1.2806259379618577E-2</v>
      </c>
    </row>
    <row r="122" spans="4:32" x14ac:dyDescent="0.25">
      <c r="D122" s="1" t="s">
        <v>8</v>
      </c>
      <c r="E122" s="1" t="str">
        <f>DEMANDS!$F$21</f>
        <v>TTURS</v>
      </c>
      <c r="F122" s="1">
        <v>2030</v>
      </c>
      <c r="G122" s="10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10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10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10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10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10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10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10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10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10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10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10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10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10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10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10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10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10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10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10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10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10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10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10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10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10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25">
      <c r="D123" s="1" t="s">
        <v>8</v>
      </c>
      <c r="E123" s="1" t="str">
        <f>DEMANDS!$F$21</f>
        <v>TTURS</v>
      </c>
      <c r="F123" s="1">
        <v>2031</v>
      </c>
      <c r="G123" s="10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10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10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10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10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10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10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10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10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10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10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10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10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10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10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10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10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10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10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10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10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10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10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10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10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10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25">
      <c r="D124" s="1" t="s">
        <v>8</v>
      </c>
      <c r="E124" s="1" t="str">
        <f>DEMANDS!$F$21</f>
        <v>TTURS</v>
      </c>
      <c r="F124" s="1">
        <v>2032</v>
      </c>
      <c r="G124" s="10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10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10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10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10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10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10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10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10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10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10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10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10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10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10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10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10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10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10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10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10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10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10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10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10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10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25">
      <c r="D125" s="1" t="s">
        <v>8</v>
      </c>
      <c r="E125" s="1" t="str">
        <f>DEMANDS!$F$21</f>
        <v>TTURS</v>
      </c>
      <c r="F125" s="1">
        <v>2033</v>
      </c>
      <c r="G125" s="10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10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10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10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10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10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10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10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10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10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10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10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10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10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10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10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10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10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10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10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10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10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10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10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10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10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25">
      <c r="D126" s="1" t="s">
        <v>8</v>
      </c>
      <c r="E126" s="1" t="str">
        <f>DEMANDS!$F$21</f>
        <v>TTURS</v>
      </c>
      <c r="F126" s="1">
        <v>2034</v>
      </c>
      <c r="G126" s="10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10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10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10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10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10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10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10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10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10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10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10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10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10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10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10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10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10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10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10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10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10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10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10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10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10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25">
      <c r="D127" s="1" t="s">
        <v>8</v>
      </c>
      <c r="E127" s="1" t="str">
        <f>DEMANDS!$F$21</f>
        <v>TTURS</v>
      </c>
      <c r="F127" s="1">
        <v>2035</v>
      </c>
      <c r="G127" s="10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10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10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10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10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10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10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10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10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10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10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10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10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10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10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10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10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10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10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10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10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10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10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10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10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10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25">
      <c r="D128" s="1" t="s">
        <v>8</v>
      </c>
      <c r="E128" s="1" t="str">
        <f>DEMANDS!$F$21</f>
        <v>TTURS</v>
      </c>
      <c r="F128" s="1">
        <v>2036</v>
      </c>
      <c r="G128" s="10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10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10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10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10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10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10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10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10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10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10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10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10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10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10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10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10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10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10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10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10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10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10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10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10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10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25">
      <c r="D129" s="1" t="s">
        <v>8</v>
      </c>
      <c r="E129" s="1" t="str">
        <f>DEMANDS!$F$21</f>
        <v>TTURS</v>
      </c>
      <c r="F129" s="1">
        <v>2037</v>
      </c>
      <c r="G129" s="10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10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10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10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10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10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10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10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10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10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10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10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10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10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10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10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10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10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10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10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10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10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10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10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10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10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25">
      <c r="D130" s="1" t="s">
        <v>8</v>
      </c>
      <c r="E130" s="1" t="str">
        <f>DEMANDS!$F$21</f>
        <v>TTURS</v>
      </c>
      <c r="F130" s="1">
        <v>2038</v>
      </c>
      <c r="G130" s="10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10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10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10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10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10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10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10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10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10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10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10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10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10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10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10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10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10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10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10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10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10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10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10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10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10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25">
      <c r="D131" s="1" t="s">
        <v>8</v>
      </c>
      <c r="E131" s="1" t="str">
        <f>DEMANDS!$F$21</f>
        <v>TTURS</v>
      </c>
      <c r="F131" s="1">
        <v>2039</v>
      </c>
      <c r="G131" s="10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10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10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10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10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10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10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10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10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10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10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10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10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10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10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10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10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10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10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10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10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10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10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10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10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10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25">
      <c r="D132" s="1" t="s">
        <v>8</v>
      </c>
      <c r="E132" s="1" t="str">
        <f>DEMANDS!$F$21</f>
        <v>TTURS</v>
      </c>
      <c r="F132" s="1">
        <v>2040</v>
      </c>
      <c r="G132" s="10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10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10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10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10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10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10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10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10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10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10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10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10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10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10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10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10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10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10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10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10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10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10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10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10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10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25">
      <c r="D133" s="1" t="s">
        <v>8</v>
      </c>
      <c r="E133" s="1" t="str">
        <f>DEMANDS!$F$21</f>
        <v>TTURS</v>
      </c>
      <c r="F133" s="1">
        <v>2045</v>
      </c>
      <c r="G133" s="10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10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10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10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10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10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10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10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10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10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10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10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10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10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10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10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10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10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10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10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10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10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10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10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10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10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25">
      <c r="D134" s="1" t="s">
        <v>8</v>
      </c>
      <c r="E134" s="1" t="str">
        <f>DEMANDS!$F$21</f>
        <v>TTURS</v>
      </c>
      <c r="F134" s="1">
        <v>2050</v>
      </c>
      <c r="G134" s="10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10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10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10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10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10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10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10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10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10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10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10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10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10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10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10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10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10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10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10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10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10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10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10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10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10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25">
      <c r="D135" s="1" t="s">
        <v>8</v>
      </c>
      <c r="E135" s="1" t="str">
        <f>DEMANDS!$F$21</f>
        <v>TTURS</v>
      </c>
      <c r="F135" s="1">
        <v>2055</v>
      </c>
      <c r="G135" s="10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10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10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10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10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10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10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10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10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10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10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10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10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10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10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10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10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10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10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10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10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10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10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10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10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10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25">
      <c r="D136" s="1" t="s">
        <v>8</v>
      </c>
      <c r="E136" s="1" t="str">
        <f>DEMANDS!$F$21</f>
        <v>TTURS</v>
      </c>
      <c r="F136" s="1">
        <v>2060</v>
      </c>
      <c r="G136" s="10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10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10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10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10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10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10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10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10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10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10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10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10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10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10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10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10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10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10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10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10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10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10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10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10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10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25">
      <c r="D137" s="1" t="s">
        <v>8</v>
      </c>
      <c r="E137" s="1" t="str">
        <f>DEMANDS!$F$21</f>
        <v>TTURS</v>
      </c>
      <c r="F137" s="1">
        <v>2065</v>
      </c>
      <c r="G137" s="10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10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10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10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10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10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10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10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10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10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10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10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10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10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10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10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10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10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10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10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10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10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10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10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10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10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25">
      <c r="D138" s="1" t="s">
        <v>8</v>
      </c>
      <c r="E138" s="1" t="str">
        <f>DEMANDS!$F$21</f>
        <v>TTURS</v>
      </c>
      <c r="F138" s="1">
        <v>2070</v>
      </c>
      <c r="G138" s="9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9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9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9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9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9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9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9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9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9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9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9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9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9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9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9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9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9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9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9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9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9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9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9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9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9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25">
      <c r="D139" s="11" t="s">
        <v>8</v>
      </c>
      <c r="E139" s="11" t="str">
        <f>DEMANDS!$F$22</f>
        <v>TNAV</v>
      </c>
      <c r="F139" s="11">
        <v>2020</v>
      </c>
      <c r="G139" s="12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5.2718404005341231E-2</v>
      </c>
      <c r="H139" s="12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1.2476395718090483</v>
      </c>
      <c r="I139" s="12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0.20603624964526884</v>
      </c>
      <c r="J139" s="12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9.1887737410560347E-2</v>
      </c>
      <c r="K139" s="12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7.8428487740469136E-2</v>
      </c>
      <c r="L139" s="12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3.7847947145898793E-2</v>
      </c>
      <c r="M139" s="12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0.11934516233092819</v>
      </c>
      <c r="N139" s="12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0.18060859254580552</v>
      </c>
      <c r="O139" s="12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7.2191026042654552E-2</v>
      </c>
      <c r="P139" s="12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8.2200040812796776E-2</v>
      </c>
      <c r="Q139" s="12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0.13864092047508828</v>
      </c>
      <c r="R139" s="12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0.13188397896544515</v>
      </c>
      <c r="S139" s="12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0.11002323137607375</v>
      </c>
      <c r="T139" s="12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0.50268977983509444</v>
      </c>
      <c r="U139" s="12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0.1367750527017661</v>
      </c>
      <c r="V139" s="12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0.18047432414524395</v>
      </c>
      <c r="W139" s="12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0.14774431803316554</v>
      </c>
      <c r="X139" s="12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0.10757769450791341</v>
      </c>
      <c r="Y139" s="12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0.23895886146297948</v>
      </c>
      <c r="Z139" s="12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2.967239053514998E-2</v>
      </c>
      <c r="AA139" s="12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0.12084804242824897</v>
      </c>
      <c r="AB139" s="12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5.9767032040341915E-2</v>
      </c>
      <c r="AC139" s="12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6.068468710900795E-2</v>
      </c>
      <c r="AD139" s="12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7.0538135732292492E-2</v>
      </c>
      <c r="AE139" s="12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0.1474100360152161</v>
      </c>
      <c r="AF139" s="12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5.6842758875006623E-2</v>
      </c>
    </row>
    <row r="140" spans="4:32" x14ac:dyDescent="0.25">
      <c r="D140" s="1" t="s">
        <v>8</v>
      </c>
      <c r="E140" s="1" t="str">
        <f>DEMANDS!$F$22</f>
        <v>TNAV</v>
      </c>
      <c r="F140" s="1">
        <v>2021</v>
      </c>
      <c r="G140" s="10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5.4149909452945226E-2</v>
      </c>
      <c r="H140" s="10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1.2815177378383165</v>
      </c>
      <c r="I140" s="10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0.21163091851538898</v>
      </c>
      <c r="J140" s="10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9.4382839437129579E-2</v>
      </c>
      <c r="K140" s="10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8.0558119878734361E-2</v>
      </c>
      <c r="L140" s="10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3.8875663055403437E-2</v>
      </c>
      <c r="M140" s="10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0.12258583801611392</v>
      </c>
      <c r="N140" s="10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0.18551280368404893</v>
      </c>
      <c r="O140" s="10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7.4151287340354533E-2</v>
      </c>
      <c r="P140" s="10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8.4432084980994054E-2</v>
      </c>
      <c r="Q140" s="10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0.14240554948208198</v>
      </c>
      <c r="R140" s="10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0.13546513127653556</v>
      </c>
      <c r="S140" s="10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0.11301078113311662</v>
      </c>
      <c r="T140" s="10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0.51633972185943733</v>
      </c>
      <c r="U140" s="10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0.14048901629252777</v>
      </c>
      <c r="V140" s="10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0.18537488938504881</v>
      </c>
      <c r="W140" s="10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0.1517561389542918</v>
      </c>
      <c r="X140" s="10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0.11049883862512062</v>
      </c>
      <c r="Y140" s="10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0.24544750463022802</v>
      </c>
      <c r="Z140" s="10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3.0478108945938685E-2</v>
      </c>
      <c r="AA140" s="10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0.12412952703181909</v>
      </c>
      <c r="AB140" s="10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6.1389934583905334E-2</v>
      </c>
      <c r="AC140" s="10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6.2332507482589207E-2</v>
      </c>
      <c r="AD140" s="10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7.2453514763007779E-2</v>
      </c>
      <c r="AE140" s="10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0.15141277990643678</v>
      </c>
      <c r="AF140" s="10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5.8386256264991505E-2</v>
      </c>
    </row>
    <row r="141" spans="4:32" x14ac:dyDescent="0.25">
      <c r="D141" s="1" t="s">
        <v>8</v>
      </c>
      <c r="E141" s="1" t="str">
        <f>DEMANDS!$F$22</f>
        <v>TNAV</v>
      </c>
      <c r="F141" s="1">
        <v>2022</v>
      </c>
      <c r="G141" s="10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10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10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10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10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10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10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10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10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10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10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10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10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10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10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10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10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10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10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10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10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10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10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10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10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10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25">
      <c r="D142" s="1" t="s">
        <v>8</v>
      </c>
      <c r="E142" s="1" t="str">
        <f>DEMANDS!$F$22</f>
        <v>TNAV</v>
      </c>
      <c r="F142" s="1">
        <v>2023</v>
      </c>
      <c r="G142" s="10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10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10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10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10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10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10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10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10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10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10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10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10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10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10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10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10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10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10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10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10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10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10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10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10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10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25">
      <c r="D143" s="1" t="s">
        <v>8</v>
      </c>
      <c r="E143" s="1" t="str">
        <f>DEMANDS!$F$22</f>
        <v>TNAV</v>
      </c>
      <c r="F143" s="1">
        <v>2024</v>
      </c>
      <c r="G143" s="10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10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10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10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10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10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10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10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10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10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10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10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10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10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10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10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10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10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10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10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10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10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10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10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10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10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25">
      <c r="D144" s="1" t="s">
        <v>8</v>
      </c>
      <c r="E144" s="1" t="str">
        <f>DEMANDS!$F$22</f>
        <v>TNAV</v>
      </c>
      <c r="F144" s="1">
        <v>2025</v>
      </c>
      <c r="G144" s="10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10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10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10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10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10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10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10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10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10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10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10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10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10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10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10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10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10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10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10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10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10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10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10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10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10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25">
      <c r="D145" s="1" t="s">
        <v>8</v>
      </c>
      <c r="E145" s="1" t="str">
        <f>DEMANDS!$F$22</f>
        <v>TNAV</v>
      </c>
      <c r="F145" s="1">
        <v>2026</v>
      </c>
      <c r="G145" s="10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10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10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10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10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10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10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10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10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10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10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10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10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10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10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10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10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10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10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10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10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10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10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10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10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10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25">
      <c r="D146" s="1" t="s">
        <v>8</v>
      </c>
      <c r="E146" s="1" t="str">
        <f>DEMANDS!$F$22</f>
        <v>TNAV</v>
      </c>
      <c r="F146" s="1">
        <v>2027</v>
      </c>
      <c r="G146" s="10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10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10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10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10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10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10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10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10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10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10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10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10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10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10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10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10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10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10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10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10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10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10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10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10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10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25">
      <c r="D147" s="1" t="s">
        <v>8</v>
      </c>
      <c r="E147" s="1" t="str">
        <f>DEMANDS!$F$22</f>
        <v>TNAV</v>
      </c>
      <c r="F147" s="1">
        <v>2028</v>
      </c>
      <c r="G147" s="10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10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10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10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10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10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10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10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10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10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10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10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10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10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10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10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10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10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10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10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10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10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10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10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10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10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25">
      <c r="D148" s="1" t="s">
        <v>8</v>
      </c>
      <c r="E148" s="1" t="str">
        <f>DEMANDS!$F$22</f>
        <v>TNAV</v>
      </c>
      <c r="F148" s="1">
        <v>2029</v>
      </c>
      <c r="G148" s="10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10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10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10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10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10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10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10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10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10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10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10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10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10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10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10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10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10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10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10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10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10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10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10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10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10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25">
      <c r="D149" s="1" t="s">
        <v>8</v>
      </c>
      <c r="E149" s="1" t="str">
        <f>DEMANDS!$F$22</f>
        <v>TNAV</v>
      </c>
      <c r="F149" s="1">
        <v>2030</v>
      </c>
      <c r="G149" s="10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10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10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10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10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10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10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10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10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10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10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10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10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10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10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10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10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10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10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10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10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10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10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10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10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10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25">
      <c r="D150" s="1" t="s">
        <v>8</v>
      </c>
      <c r="E150" s="1" t="str">
        <f>DEMANDS!$F$22</f>
        <v>TNAV</v>
      </c>
      <c r="F150" s="1">
        <v>2031</v>
      </c>
      <c r="G150" s="10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10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10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10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10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10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10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10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10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10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10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10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10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10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10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10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10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10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10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10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10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10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10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10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10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10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25">
      <c r="D151" s="1" t="s">
        <v>8</v>
      </c>
      <c r="E151" s="1" t="str">
        <f>DEMANDS!$F$22</f>
        <v>TNAV</v>
      </c>
      <c r="F151" s="1">
        <v>2032</v>
      </c>
      <c r="G151" s="10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10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10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10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10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10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10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10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10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10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10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10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10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10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10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10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10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10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10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10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10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10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10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10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10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10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25">
      <c r="D152" s="1" t="s">
        <v>8</v>
      </c>
      <c r="E152" s="1" t="str">
        <f>DEMANDS!$F$22</f>
        <v>TNAV</v>
      </c>
      <c r="F152" s="1">
        <v>2033</v>
      </c>
      <c r="G152" s="10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10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10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10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10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10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10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10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10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10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10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10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10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10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10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10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10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10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10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10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10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10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10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10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10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10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25">
      <c r="D153" s="1" t="s">
        <v>8</v>
      </c>
      <c r="E153" s="1" t="str">
        <f>DEMANDS!$F$22</f>
        <v>TNAV</v>
      </c>
      <c r="F153" s="1">
        <v>2034</v>
      </c>
      <c r="G153" s="10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10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10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10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10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10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10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10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10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10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10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10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10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10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10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10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10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10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10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10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10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10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10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10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10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10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25">
      <c r="D154" s="1" t="s">
        <v>8</v>
      </c>
      <c r="E154" s="1" t="str">
        <f>DEMANDS!$F$22</f>
        <v>TNAV</v>
      </c>
      <c r="F154" s="1">
        <v>2035</v>
      </c>
      <c r="G154" s="10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10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10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10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10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10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10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10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10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10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10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10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10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10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10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10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10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10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10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10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10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10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10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10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10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10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25">
      <c r="D155" s="1" t="s">
        <v>8</v>
      </c>
      <c r="E155" s="1" t="str">
        <f>DEMANDS!$F$22</f>
        <v>TNAV</v>
      </c>
      <c r="F155" s="1">
        <v>2036</v>
      </c>
      <c r="G155" s="10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10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10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10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10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10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10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10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10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10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10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10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10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10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10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10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10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10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10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10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10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10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10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10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10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10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25">
      <c r="D156" s="1" t="s">
        <v>8</v>
      </c>
      <c r="E156" s="1" t="str">
        <f>DEMANDS!$F$22</f>
        <v>TNAV</v>
      </c>
      <c r="F156" s="1">
        <v>2037</v>
      </c>
      <c r="G156" s="10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10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10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10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10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10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10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10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10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10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10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10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10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10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10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10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10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10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10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10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10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10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10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10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10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10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25">
      <c r="D157" s="1" t="s">
        <v>8</v>
      </c>
      <c r="E157" s="1" t="str">
        <f>DEMANDS!$F$22</f>
        <v>TNAV</v>
      </c>
      <c r="F157" s="1">
        <v>2038</v>
      </c>
      <c r="G157" s="10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10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10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10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10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10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10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10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10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10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10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10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10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10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10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10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10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10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10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10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10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10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10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10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10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10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25">
      <c r="D158" s="1" t="s">
        <v>8</v>
      </c>
      <c r="E158" s="1" t="str">
        <f>DEMANDS!$F$22</f>
        <v>TNAV</v>
      </c>
      <c r="F158" s="1">
        <v>2039</v>
      </c>
      <c r="G158" s="10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10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10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10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10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10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10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10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10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10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10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10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10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10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10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10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10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10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10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10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10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10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10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10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10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10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25">
      <c r="D159" s="1" t="s">
        <v>8</v>
      </c>
      <c r="E159" s="1" t="str">
        <f>DEMANDS!$F$22</f>
        <v>TNAV</v>
      </c>
      <c r="F159" s="1">
        <v>2040</v>
      </c>
      <c r="G159" s="10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10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10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10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10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10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10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10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10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10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10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10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10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10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10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10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10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10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10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10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10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10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10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10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10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10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25">
      <c r="D160" s="1" t="s">
        <v>8</v>
      </c>
      <c r="E160" s="1" t="str">
        <f>DEMANDS!$F$22</f>
        <v>TNAV</v>
      </c>
      <c r="F160" s="1">
        <v>2045</v>
      </c>
      <c r="G160" s="10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10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10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10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10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10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10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10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10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10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10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10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10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10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10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10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10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10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10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10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10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10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10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10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10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10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25">
      <c r="D161" s="1" t="s">
        <v>8</v>
      </c>
      <c r="E161" s="1" t="str">
        <f>DEMANDS!$F$22</f>
        <v>TNAV</v>
      </c>
      <c r="F161" s="1">
        <v>2050</v>
      </c>
      <c r="G161" s="10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10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10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10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10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10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10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10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10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10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10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10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10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10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10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10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10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10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10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10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10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10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10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10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10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10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25">
      <c r="D162" s="1" t="s">
        <v>8</v>
      </c>
      <c r="E162" s="1" t="str">
        <f>DEMANDS!$F$22</f>
        <v>TNAV</v>
      </c>
      <c r="F162" s="1">
        <v>2055</v>
      </c>
      <c r="G162" s="10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10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10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10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10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10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10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10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10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10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10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10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10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10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10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10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10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10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10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10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10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10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10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10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10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10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25">
      <c r="D163" s="1" t="s">
        <v>8</v>
      </c>
      <c r="E163" s="1" t="str">
        <f>DEMANDS!$F$22</f>
        <v>TNAV</v>
      </c>
      <c r="F163" s="1">
        <v>2060</v>
      </c>
      <c r="G163" s="10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10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10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10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10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10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10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10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10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10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10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10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10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10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10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10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10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10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10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10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10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10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10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10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10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10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25">
      <c r="D164" s="1" t="s">
        <v>8</v>
      </c>
      <c r="E164" s="1" t="str">
        <f>DEMANDS!$F$22</f>
        <v>TNAV</v>
      </c>
      <c r="F164" s="1">
        <v>2065</v>
      </c>
      <c r="G164" s="10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10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10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10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10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10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10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10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10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10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10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10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10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10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10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10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10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10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10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10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10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10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10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10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10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10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25">
      <c r="D165" s="1" t="s">
        <v>8</v>
      </c>
      <c r="E165" s="1" t="str">
        <f>DEMANDS!$F$22</f>
        <v>TNAV</v>
      </c>
      <c r="F165" s="1">
        <v>2070</v>
      </c>
      <c r="G165" s="9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9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9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9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9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9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9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9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9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9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9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9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9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9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9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9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9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9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9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9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9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9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9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9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9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9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25">
      <c r="D166" s="11" t="s">
        <v>8</v>
      </c>
      <c r="E166" s="11" t="str">
        <f>DEMANDS!$F$23</f>
        <v>TOTH</v>
      </c>
      <c r="F166" s="11">
        <v>2020</v>
      </c>
      <c r="G166" s="12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0.16235731275947515</v>
      </c>
      <c r="H166" s="12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3.8423660957334085</v>
      </c>
      <c r="I166" s="12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0.63453157307374231</v>
      </c>
      <c r="J166" s="12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0.28298743869437681</v>
      </c>
      <c r="K166" s="12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0.24153687414440531</v>
      </c>
      <c r="L166" s="12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0.11656064154461539</v>
      </c>
      <c r="M166" s="12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0.3675483014419349</v>
      </c>
      <c r="N166" s="12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0.55622180337699523</v>
      </c>
      <c r="O166" s="12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0.22232731082767995</v>
      </c>
      <c r="P166" s="12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0.25315215790168288</v>
      </c>
      <c r="Q166" s="12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0.42697361028901426</v>
      </c>
      <c r="R166" s="12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0.40616420062123709</v>
      </c>
      <c r="S166" s="12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0.3388394721798389</v>
      </c>
      <c r="T166" s="12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1.5481379481330504</v>
      </c>
      <c r="U166" s="12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0.4212272815949526</v>
      </c>
      <c r="V166" s="12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0.55580829585310521</v>
      </c>
      <c r="W166" s="12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0.45500942040877851</v>
      </c>
      <c r="X166" s="12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0.33130793169298151</v>
      </c>
      <c r="Y166" s="12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0.73592361793165129</v>
      </c>
      <c r="Z166" s="12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9.1382311003734881E-2</v>
      </c>
      <c r="AA166" s="12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0.37217673393347922</v>
      </c>
      <c r="AB166" s="12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0.18406503187570397</v>
      </c>
      <c r="AC166" s="12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0.18689114191829229</v>
      </c>
      <c r="AD166" s="12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0.21723689061978846</v>
      </c>
      <c r="AE166" s="12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0.45397992926309294</v>
      </c>
      <c r="AF166" s="12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0.17505912318297531</v>
      </c>
    </row>
    <row r="167" spans="4:32" x14ac:dyDescent="0.25">
      <c r="D167" s="1" t="s">
        <v>8</v>
      </c>
      <c r="E167" s="1" t="str">
        <f>DEMANDS!$F$23</f>
        <v>TOTH</v>
      </c>
      <c r="F167" s="1">
        <v>2021</v>
      </c>
      <c r="G167" s="10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0.16088250822344569</v>
      </c>
      <c r="H167" s="10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3.807463208695185</v>
      </c>
      <c r="I167" s="10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0.62876768091318758</v>
      </c>
      <c r="J167" s="10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0.2804168667186992</v>
      </c>
      <c r="K167" s="10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0.23934282651235145</v>
      </c>
      <c r="L167" s="10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0.11550184006563814</v>
      </c>
      <c r="M167" s="10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0.36420960426246424</v>
      </c>
      <c r="N167" s="10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0.5511692533888457</v>
      </c>
      <c r="O167" s="10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0.22030775703660646</v>
      </c>
      <c r="P167" s="10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0.25085260055847808</v>
      </c>
      <c r="Q167" s="10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0.42309511164601199</v>
      </c>
      <c r="R167" s="10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0.40247472833774101</v>
      </c>
      <c r="S167" s="10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0.33576155728913742</v>
      </c>
      <c r="T167" s="10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1.5340751330402163</v>
      </c>
      <c r="U167" s="10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0.41740098085717225</v>
      </c>
      <c r="V167" s="10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0.55075950204175816</v>
      </c>
      <c r="W167" s="10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0.4508762529785616</v>
      </c>
      <c r="X167" s="10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0.32829843102942213</v>
      </c>
      <c r="Y167" s="10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0.72923871121910488</v>
      </c>
      <c r="Z167" s="10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9.0552221835033128E-2</v>
      </c>
      <c r="AA167" s="10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0.3687959934784874</v>
      </c>
      <c r="AB167" s="10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0.18239304100987305</v>
      </c>
      <c r="AC167" s="10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0.18519347952686582</v>
      </c>
      <c r="AD167" s="10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0.21526357666038812</v>
      </c>
      <c r="AE167" s="10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0.44985611341788095</v>
      </c>
      <c r="AF167" s="10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0.1734689392574377</v>
      </c>
    </row>
    <row r="168" spans="4:32" x14ac:dyDescent="0.25">
      <c r="D168" s="1" t="s">
        <v>8</v>
      </c>
      <c r="E168" s="1" t="str">
        <f>DEMANDS!$F$23</f>
        <v>TOTH</v>
      </c>
      <c r="F168" s="1">
        <v>2022</v>
      </c>
      <c r="G168" s="10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10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10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10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10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10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10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10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10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10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10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10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10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10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10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10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10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10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10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10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10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10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10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10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10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10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x14ac:dyDescent="0.25">
      <c r="D169" s="1" t="s">
        <v>8</v>
      </c>
      <c r="E169" s="1" t="str">
        <f>DEMANDS!$F$23</f>
        <v>TOTH</v>
      </c>
      <c r="F169" s="1">
        <v>2023</v>
      </c>
      <c r="G169" s="10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10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10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10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10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10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10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10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10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10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10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10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10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10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10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10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10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10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10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10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10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10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10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10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10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10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x14ac:dyDescent="0.25">
      <c r="D170" s="1" t="s">
        <v>8</v>
      </c>
      <c r="E170" s="1" t="str">
        <f>DEMANDS!$F$23</f>
        <v>TOTH</v>
      </c>
      <c r="F170" s="1">
        <v>2024</v>
      </c>
      <c r="G170" s="10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10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10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10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10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10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10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10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10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10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10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10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10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10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10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10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10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10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10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10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10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10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10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10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10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10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x14ac:dyDescent="0.25">
      <c r="D171" s="1" t="s">
        <v>8</v>
      </c>
      <c r="E171" s="1" t="str">
        <f>DEMANDS!$F$23</f>
        <v>TOTH</v>
      </c>
      <c r="F171" s="1">
        <v>2025</v>
      </c>
      <c r="G171" s="10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10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10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10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10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10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10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10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10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10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10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10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10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10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10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10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10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10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10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10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10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10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10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10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10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10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x14ac:dyDescent="0.25">
      <c r="D172" s="1" t="s">
        <v>8</v>
      </c>
      <c r="E172" s="1" t="str">
        <f>DEMANDS!$F$23</f>
        <v>TOTH</v>
      </c>
      <c r="F172" s="1">
        <v>2026</v>
      </c>
      <c r="G172" s="10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10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10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10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10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10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10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10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10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10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10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10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10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10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10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10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10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10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10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10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10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10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10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10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10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10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x14ac:dyDescent="0.25">
      <c r="D173" s="1" t="s">
        <v>8</v>
      </c>
      <c r="E173" s="1" t="str">
        <f>DEMANDS!$F$23</f>
        <v>TOTH</v>
      </c>
      <c r="F173" s="1">
        <v>2027</v>
      </c>
      <c r="G173" s="10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10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10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10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10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10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10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10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10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10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10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10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10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10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10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10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10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10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10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10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10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10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10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10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10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10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x14ac:dyDescent="0.25">
      <c r="D174" s="1" t="s">
        <v>8</v>
      </c>
      <c r="E174" s="1" t="str">
        <f>DEMANDS!$F$23</f>
        <v>TOTH</v>
      </c>
      <c r="F174" s="1">
        <v>2028</v>
      </c>
      <c r="G174" s="10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10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10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10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10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10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10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10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10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10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10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10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10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10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10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10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10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10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10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10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10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10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10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10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10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10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x14ac:dyDescent="0.25">
      <c r="D175" s="1" t="s">
        <v>8</v>
      </c>
      <c r="E175" s="1" t="str">
        <f>DEMANDS!$F$23</f>
        <v>TOTH</v>
      </c>
      <c r="F175" s="1">
        <v>2029</v>
      </c>
      <c r="G175" s="10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10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10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10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10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10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10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10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10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10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10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10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10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10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10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10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10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10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10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10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10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10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10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10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10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10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x14ac:dyDescent="0.25">
      <c r="D176" s="1" t="s">
        <v>8</v>
      </c>
      <c r="E176" s="1" t="str">
        <f>DEMANDS!$F$23</f>
        <v>TOTH</v>
      </c>
      <c r="F176" s="1">
        <v>2030</v>
      </c>
      <c r="G176" s="10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10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10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10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10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10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10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10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10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10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10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10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10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10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10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10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10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10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10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10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10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10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10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10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10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10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25">
      <c r="D177" s="1" t="s">
        <v>8</v>
      </c>
      <c r="E177" s="1" t="str">
        <f>DEMANDS!$F$23</f>
        <v>TOTH</v>
      </c>
      <c r="F177" s="1">
        <v>2031</v>
      </c>
      <c r="G177" s="10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10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10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10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10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10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10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10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10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10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10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10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10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10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10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10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10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10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10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10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10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10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10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10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10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10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25">
      <c r="D178" s="1" t="s">
        <v>8</v>
      </c>
      <c r="E178" s="1" t="str">
        <f>DEMANDS!$F$23</f>
        <v>TOTH</v>
      </c>
      <c r="F178" s="1">
        <v>2032</v>
      </c>
      <c r="G178" s="10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10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10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10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10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10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10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10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10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10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10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10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10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10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10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10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10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10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10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10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10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10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10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10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10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10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25">
      <c r="D179" s="1" t="s">
        <v>8</v>
      </c>
      <c r="E179" s="1" t="str">
        <f>DEMANDS!$F$23</f>
        <v>TOTH</v>
      </c>
      <c r="F179" s="1">
        <v>2033</v>
      </c>
      <c r="G179" s="10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10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10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10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10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10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10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10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10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10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10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10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10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10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10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10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10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10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10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10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10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10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10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10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10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10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25">
      <c r="D180" s="1" t="s">
        <v>8</v>
      </c>
      <c r="E180" s="1" t="str">
        <f>DEMANDS!$F$23</f>
        <v>TOTH</v>
      </c>
      <c r="F180" s="1">
        <v>2034</v>
      </c>
      <c r="G180" s="10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10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10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10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10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10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10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10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10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10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10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10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10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10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10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10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10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10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10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10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10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10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10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10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10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10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25">
      <c r="D181" s="1" t="s">
        <v>8</v>
      </c>
      <c r="E181" s="1" t="str">
        <f>DEMANDS!$F$23</f>
        <v>TOTH</v>
      </c>
      <c r="F181" s="1">
        <v>2035</v>
      </c>
      <c r="G181" s="10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10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10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10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10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10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10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10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10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10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10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10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10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10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10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10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10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10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10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10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10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10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10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10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10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10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25">
      <c r="D182" s="1" t="s">
        <v>8</v>
      </c>
      <c r="E182" s="1" t="str">
        <f>DEMANDS!$F$23</f>
        <v>TOTH</v>
      </c>
      <c r="F182" s="1">
        <v>2036</v>
      </c>
      <c r="G182" s="10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10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10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10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10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10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10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10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10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10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10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10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10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10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10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10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10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10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10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10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10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10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10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10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10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10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25">
      <c r="D183" s="1" t="s">
        <v>8</v>
      </c>
      <c r="E183" s="1" t="str">
        <f>DEMANDS!$F$23</f>
        <v>TOTH</v>
      </c>
      <c r="F183" s="1">
        <v>2037</v>
      </c>
      <c r="G183" s="10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10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10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10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10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10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10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10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10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10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10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10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10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10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10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10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10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10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10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10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10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10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10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10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10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10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25">
      <c r="D184" s="1" t="s">
        <v>8</v>
      </c>
      <c r="E184" s="1" t="str">
        <f>DEMANDS!$F$23</f>
        <v>TOTH</v>
      </c>
      <c r="F184" s="1">
        <v>2038</v>
      </c>
      <c r="G184" s="10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10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10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10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10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10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10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10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10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10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10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10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10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10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10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10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10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10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10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10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10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10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10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10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10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10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25">
      <c r="D185" s="1" t="s">
        <v>8</v>
      </c>
      <c r="E185" s="1" t="str">
        <f>DEMANDS!$F$23</f>
        <v>TOTH</v>
      </c>
      <c r="F185" s="1">
        <v>2039</v>
      </c>
      <c r="G185" s="10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10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10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10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10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10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10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10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10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10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10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10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10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10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10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10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10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10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10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10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10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10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10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10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10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10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25">
      <c r="D186" s="1" t="s">
        <v>8</v>
      </c>
      <c r="E186" s="1" t="str">
        <f>DEMANDS!$F$23</f>
        <v>TOTH</v>
      </c>
      <c r="F186" s="1">
        <v>2040</v>
      </c>
      <c r="G186" s="10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10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10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10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10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10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10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10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10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10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10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10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10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10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10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10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10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10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10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10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10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10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10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10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10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10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25">
      <c r="D187" s="1" t="s">
        <v>8</v>
      </c>
      <c r="E187" s="1" t="str">
        <f>DEMANDS!$F$23</f>
        <v>TOTH</v>
      </c>
      <c r="F187" s="1">
        <v>2045</v>
      </c>
      <c r="G187" s="10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10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10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10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10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10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10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10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10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10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10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10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10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10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10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10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10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10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10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10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10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10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10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10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10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10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25">
      <c r="D188" s="1" t="s">
        <v>8</v>
      </c>
      <c r="E188" s="1" t="str">
        <f>DEMANDS!$F$23</f>
        <v>TOTH</v>
      </c>
      <c r="F188" s="1">
        <v>2050</v>
      </c>
      <c r="G188" s="10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10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10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10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10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10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10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10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10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10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10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10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10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10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10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10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10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10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10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10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10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10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10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10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10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10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25">
      <c r="D189" s="1" t="s">
        <v>8</v>
      </c>
      <c r="E189" s="1" t="str">
        <f>DEMANDS!$F$23</f>
        <v>TOTH</v>
      </c>
      <c r="F189" s="1">
        <v>2055</v>
      </c>
      <c r="G189" s="10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10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10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10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10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10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10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10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10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10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10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10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10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10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10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10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10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10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10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10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10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10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10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10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10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10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25">
      <c r="D190" s="1" t="s">
        <v>8</v>
      </c>
      <c r="E190" s="1" t="str">
        <f>DEMANDS!$F$23</f>
        <v>TOTH</v>
      </c>
      <c r="F190" s="1">
        <v>2060</v>
      </c>
      <c r="G190" s="10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10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10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10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10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10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10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10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10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10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10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10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10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10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10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10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10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10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10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10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10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10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10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10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10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10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25">
      <c r="D191" s="1" t="s">
        <v>8</v>
      </c>
      <c r="E191" s="1" t="str">
        <f>DEMANDS!$F$23</f>
        <v>TOTH</v>
      </c>
      <c r="F191" s="1">
        <v>2065</v>
      </c>
      <c r="G191" s="10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10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10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10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10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10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10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10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10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10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10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10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10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10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10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10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10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10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10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10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10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10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10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10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10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10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25">
      <c r="D192" s="1" t="s">
        <v>8</v>
      </c>
      <c r="E192" s="1" t="str">
        <f>DEMANDS!$F$23</f>
        <v>TOTH</v>
      </c>
      <c r="F192" s="1">
        <v>2070</v>
      </c>
      <c r="G192" s="9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9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9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9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9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9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9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9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9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9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9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9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9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9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9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9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9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9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9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9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9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9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9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9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9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9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25">
      <c r="D193" s="11" t="s">
        <v>8</v>
      </c>
      <c r="E193" s="11" t="str">
        <f>DEMANDS!$F$24</f>
        <v>TAVIDOM</v>
      </c>
      <c r="F193" s="11">
        <v>2020</v>
      </c>
      <c r="G193" s="11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2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0.13395677260860595</v>
      </c>
      <c r="I193" s="11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1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1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1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1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1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1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1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1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1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2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4.6779068407982807E-2</v>
      </c>
      <c r="T193" s="12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4.6352277307537207E-4</v>
      </c>
      <c r="U193" s="12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4.6529102661710439E-2</v>
      </c>
      <c r="V193" s="11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1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1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1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1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31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9.2704554615074527E-5</v>
      </c>
      <c r="AB193" s="11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1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1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1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1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25">
      <c r="D194" s="1" t="s">
        <v>8</v>
      </c>
      <c r="E194" s="1" t="str">
        <f>DEMANDS!$F$24</f>
        <v>TAVIDOM</v>
      </c>
      <c r="F194" s="1">
        <v>2021</v>
      </c>
      <c r="G194" s="29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10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0.13395677260860595</v>
      </c>
      <c r="I194" s="29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9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9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9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9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9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9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9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9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9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10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4.6779068407982807E-2</v>
      </c>
      <c r="T194" s="10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4.6352277307537207E-4</v>
      </c>
      <c r="U194" s="10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4.6529102661710439E-2</v>
      </c>
      <c r="V194" s="29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9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9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9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9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9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9.2704554615074527E-5</v>
      </c>
      <c r="AB194" s="29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9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9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9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9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25">
      <c r="D195" s="1" t="s">
        <v>8</v>
      </c>
      <c r="E195" s="1" t="str">
        <f>DEMANDS!$F$24</f>
        <v>TAVIDOM</v>
      </c>
      <c r="F195" s="1">
        <v>2022</v>
      </c>
      <c r="G195" s="29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10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9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9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9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9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9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9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9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9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9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9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10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10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10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9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9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9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9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9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9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9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9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9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9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9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25">
      <c r="D196" s="1" t="s">
        <v>8</v>
      </c>
      <c r="E196" s="1" t="str">
        <f>DEMANDS!$F$24</f>
        <v>TAVIDOM</v>
      </c>
      <c r="F196" s="1">
        <v>2023</v>
      </c>
      <c r="G196" s="29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10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9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9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9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9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9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9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9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9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9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9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10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10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10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9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9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9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9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9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9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9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9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9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9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9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25">
      <c r="D197" s="1" t="s">
        <v>8</v>
      </c>
      <c r="E197" s="1" t="str">
        <f>DEMANDS!$F$24</f>
        <v>TAVIDOM</v>
      </c>
      <c r="F197" s="1">
        <v>2024</v>
      </c>
      <c r="G197" s="29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10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9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9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9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9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9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9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9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9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9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9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10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10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10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9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9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9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9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9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9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9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9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9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9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9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25">
      <c r="D198" s="1" t="s">
        <v>8</v>
      </c>
      <c r="E198" s="1" t="str">
        <f>DEMANDS!$F$24</f>
        <v>TAVIDOM</v>
      </c>
      <c r="F198" s="1">
        <v>2025</v>
      </c>
      <c r="G198" s="29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10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9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9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9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9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9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9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9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9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9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9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10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10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10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9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9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9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9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9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9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9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9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9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9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9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25">
      <c r="D199" s="1" t="s">
        <v>8</v>
      </c>
      <c r="E199" s="1" t="str">
        <f>DEMANDS!$F$24</f>
        <v>TAVIDOM</v>
      </c>
      <c r="F199" s="1">
        <v>2026</v>
      </c>
      <c r="G199" s="29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10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9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9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9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9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9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9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9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9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9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9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10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10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10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9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9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9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9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9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9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9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9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9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9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9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25">
      <c r="D200" s="1" t="s">
        <v>8</v>
      </c>
      <c r="E200" s="1" t="str">
        <f>DEMANDS!$F$24</f>
        <v>TAVIDOM</v>
      </c>
      <c r="F200" s="1">
        <v>2027</v>
      </c>
      <c r="G200" s="29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10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9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9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9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9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9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9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9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9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9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9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10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10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10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9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9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9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9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9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9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9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9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9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9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9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25">
      <c r="D201" s="1" t="s">
        <v>8</v>
      </c>
      <c r="E201" s="1" t="str">
        <f>DEMANDS!$F$24</f>
        <v>TAVIDOM</v>
      </c>
      <c r="F201" s="1">
        <v>2028</v>
      </c>
      <c r="G201" s="29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10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9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9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9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9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9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9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9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9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9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9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10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10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10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9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9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9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9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9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9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9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9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9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9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9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25">
      <c r="D202" s="1" t="s">
        <v>8</v>
      </c>
      <c r="E202" s="1" t="str">
        <f>DEMANDS!$F$24</f>
        <v>TAVIDOM</v>
      </c>
      <c r="F202" s="1">
        <v>2029</v>
      </c>
      <c r="G202" s="29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10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9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9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9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9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9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9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9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9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9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9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10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10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10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9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9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9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9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9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9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9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9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9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9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9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25">
      <c r="D203" s="1" t="s">
        <v>8</v>
      </c>
      <c r="E203" s="1" t="str">
        <f>DEMANDS!$F$24</f>
        <v>TAVIDOM</v>
      </c>
      <c r="F203" s="1">
        <v>2030</v>
      </c>
      <c r="G203" s="29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10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9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9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9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9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9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9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9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9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9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9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10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10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10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9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9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9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9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9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9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9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9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9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9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9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25">
      <c r="D204" s="1" t="s">
        <v>8</v>
      </c>
      <c r="E204" s="1" t="str">
        <f>DEMANDS!$F$24</f>
        <v>TAVIDOM</v>
      </c>
      <c r="F204" s="1">
        <v>2031</v>
      </c>
      <c r="G204" s="29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10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9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9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9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9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9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9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9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9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9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9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10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10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10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9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9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9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9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9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9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9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9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9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9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9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25">
      <c r="D205" s="1" t="s">
        <v>8</v>
      </c>
      <c r="E205" s="1" t="str">
        <f>DEMANDS!$F$24</f>
        <v>TAVIDOM</v>
      </c>
      <c r="F205" s="1">
        <v>2032</v>
      </c>
      <c r="G205" s="29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10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9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9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9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9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9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9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9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9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9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9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10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10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10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9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9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9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9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9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9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9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9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9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9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9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25">
      <c r="D206" s="1" t="s">
        <v>8</v>
      </c>
      <c r="E206" s="1" t="str">
        <f>DEMANDS!$F$24</f>
        <v>TAVIDOM</v>
      </c>
      <c r="F206" s="1">
        <v>2033</v>
      </c>
      <c r="G206" s="29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10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9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9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9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9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9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9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9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9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9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9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10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10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10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9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9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9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9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9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9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9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9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9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9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9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25">
      <c r="D207" s="1" t="s">
        <v>8</v>
      </c>
      <c r="E207" s="1" t="str">
        <f>DEMANDS!$F$24</f>
        <v>TAVIDOM</v>
      </c>
      <c r="F207" s="1">
        <v>2034</v>
      </c>
      <c r="G207" s="29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10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9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9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9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9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9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9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9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9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9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9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10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10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10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9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9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9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9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9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9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9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9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9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9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9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25">
      <c r="D208" s="1" t="s">
        <v>8</v>
      </c>
      <c r="E208" s="1" t="str">
        <f>DEMANDS!$F$24</f>
        <v>TAVIDOM</v>
      </c>
      <c r="F208" s="1">
        <v>2035</v>
      </c>
      <c r="G208" s="29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10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9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9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9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9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9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9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9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9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9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9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10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10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10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9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9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9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9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9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9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9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9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9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9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9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25">
      <c r="D209" s="1" t="s">
        <v>8</v>
      </c>
      <c r="E209" s="1" t="str">
        <f>DEMANDS!$F$24</f>
        <v>TAVIDOM</v>
      </c>
      <c r="F209" s="1">
        <v>2036</v>
      </c>
      <c r="G209" s="29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10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9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9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9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9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9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9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9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9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9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9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10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10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10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9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9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9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9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9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9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9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9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9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9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9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25">
      <c r="D210" s="1" t="s">
        <v>8</v>
      </c>
      <c r="E210" s="1" t="str">
        <f>DEMANDS!$F$24</f>
        <v>TAVIDOM</v>
      </c>
      <c r="F210" s="1">
        <v>2037</v>
      </c>
      <c r="G210" s="29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10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9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9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9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9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9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9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9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9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9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9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10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10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10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9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9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9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9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9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9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9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9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9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9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9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25">
      <c r="D211" s="1" t="s">
        <v>8</v>
      </c>
      <c r="E211" s="1" t="str">
        <f>DEMANDS!$F$24</f>
        <v>TAVIDOM</v>
      </c>
      <c r="F211" s="1">
        <v>2038</v>
      </c>
      <c r="G211" s="29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10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9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9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9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9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9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9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9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9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9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9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10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10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10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9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9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9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9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9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9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9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9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9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9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9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25">
      <c r="D212" s="1" t="s">
        <v>8</v>
      </c>
      <c r="E212" s="1" t="str">
        <f>DEMANDS!$F$24</f>
        <v>TAVIDOM</v>
      </c>
      <c r="F212" s="1">
        <v>2039</v>
      </c>
      <c r="G212" s="29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10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9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9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9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9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9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9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9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9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9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9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10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10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10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9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9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9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9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9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9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9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9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9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9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9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25">
      <c r="D213" s="1" t="s">
        <v>8</v>
      </c>
      <c r="E213" s="1" t="str">
        <f>DEMANDS!$F$24</f>
        <v>TAVIDOM</v>
      </c>
      <c r="F213" s="1">
        <v>2040</v>
      </c>
      <c r="G213" s="1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10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9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9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9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9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9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9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9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9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9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9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10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10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10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9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9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9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9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9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9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9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9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9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9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9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25">
      <c r="D214" s="1" t="s">
        <v>8</v>
      </c>
      <c r="E214" s="1" t="str">
        <f>DEMANDS!$F$24</f>
        <v>TAVIDOM</v>
      </c>
      <c r="F214" s="1">
        <v>2045</v>
      </c>
      <c r="G214" s="1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10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9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9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9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9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9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9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9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9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9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9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10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10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10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9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9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9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9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9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9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9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9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9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9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9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25">
      <c r="D215" s="1" t="s">
        <v>8</v>
      </c>
      <c r="E215" s="1" t="str">
        <f>DEMANDS!$F$24</f>
        <v>TAVIDOM</v>
      </c>
      <c r="F215" s="1">
        <v>2050</v>
      </c>
      <c r="G215" s="1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10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9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9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9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9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9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9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9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9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9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9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10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10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10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9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9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9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9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9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9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9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9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9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9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9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25">
      <c r="D216" s="1" t="s">
        <v>8</v>
      </c>
      <c r="E216" s="1" t="str">
        <f>DEMANDS!$F$24</f>
        <v>TAVIDOM</v>
      </c>
      <c r="F216" s="1">
        <v>2055</v>
      </c>
      <c r="G216" s="1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10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9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9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9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9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9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9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9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9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9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9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10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10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10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9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9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9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9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9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9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9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9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9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9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9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25">
      <c r="D217" s="1" t="s">
        <v>8</v>
      </c>
      <c r="E217" s="1" t="str">
        <f>DEMANDS!$F$24</f>
        <v>TAVIDOM</v>
      </c>
      <c r="F217" s="1">
        <v>2060</v>
      </c>
      <c r="G217" s="1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10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9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9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9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9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9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9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9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9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9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9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10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10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10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9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9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9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9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9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9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9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9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9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9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9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25">
      <c r="D218" s="1" t="s">
        <v>8</v>
      </c>
      <c r="E218" s="1" t="str">
        <f>DEMANDS!$F$24</f>
        <v>TAVIDOM</v>
      </c>
      <c r="F218" s="1">
        <v>2065</v>
      </c>
      <c r="G218" s="1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10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9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9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9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9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9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9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9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9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9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9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10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10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10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9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9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9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9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9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9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9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9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9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9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9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25">
      <c r="D219" s="1" t="s">
        <v>8</v>
      </c>
      <c r="E219" s="1" t="str">
        <f>DEMANDS!$F$24</f>
        <v>TAVIDOM</v>
      </c>
      <c r="F219" s="1">
        <v>2070</v>
      </c>
      <c r="G219" s="8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9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30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30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30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30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30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30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30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30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30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30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9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9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9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30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30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30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30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30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30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30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30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30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30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30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25">
      <c r="D220" s="11" t="s">
        <v>8</v>
      </c>
      <c r="E220" s="11" t="str">
        <f>DEMANDS!$F$25</f>
        <v>TAVIINT</v>
      </c>
      <c r="F220" s="11">
        <v>2020</v>
      </c>
      <c r="G220" s="11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2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41.184477806263274</v>
      </c>
      <c r="I220" s="31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31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31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31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31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31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31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31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31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31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2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2.4385793540260186</v>
      </c>
      <c r="T220" s="12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2.2547565653239303</v>
      </c>
      <c r="U220" s="12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0.24571396736982151</v>
      </c>
      <c r="V220" s="31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31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31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31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31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2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0.70149337318584271</v>
      </c>
      <c r="AB220" s="31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31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31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31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31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25">
      <c r="D221" s="1" t="s">
        <v>8</v>
      </c>
      <c r="E221" s="1" t="str">
        <f>DEMANDS!$F$25</f>
        <v>TAVIINT</v>
      </c>
      <c r="F221" s="1">
        <v>2021</v>
      </c>
      <c r="G221" s="29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10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41.79672788585475</v>
      </c>
      <c r="I221" s="29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9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9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9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9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9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9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9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9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9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10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2.47483137136653</v>
      </c>
      <c r="T221" s="10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2.288275865800991</v>
      </c>
      <c r="U221" s="10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0.24936676094866914</v>
      </c>
      <c r="V221" s="29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9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9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9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9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10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0.71192180147832451</v>
      </c>
      <c r="AB221" s="29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9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9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9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9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25">
      <c r="D222" s="1" t="s">
        <v>8</v>
      </c>
      <c r="E222" s="1" t="str">
        <f>DEMANDS!$F$25</f>
        <v>TAVIINT</v>
      </c>
      <c r="F222" s="1">
        <v>2022</v>
      </c>
      <c r="G222" s="29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10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9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9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9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9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9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9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9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9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9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9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10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10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10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9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9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9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9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9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10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9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9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9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9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9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25">
      <c r="D223" s="1" t="s">
        <v>8</v>
      </c>
      <c r="E223" s="1" t="str">
        <f>DEMANDS!$F$25</f>
        <v>TAVIINT</v>
      </c>
      <c r="F223" s="1">
        <v>2023</v>
      </c>
      <c r="G223" s="29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10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9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9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9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9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9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9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9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9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9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9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10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10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10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9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9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9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9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9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10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9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9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9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9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9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25">
      <c r="D224" s="1" t="s">
        <v>8</v>
      </c>
      <c r="E224" s="1" t="str">
        <f>DEMANDS!$F$25</f>
        <v>TAVIINT</v>
      </c>
      <c r="F224" s="1">
        <v>2024</v>
      </c>
      <c r="G224" s="29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10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9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9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9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9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9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9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9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9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9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9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10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10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10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9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9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9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9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9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10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9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9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9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9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9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25">
      <c r="D225" s="1" t="s">
        <v>8</v>
      </c>
      <c r="E225" s="1" t="str">
        <f>DEMANDS!$F$25</f>
        <v>TAVIINT</v>
      </c>
      <c r="F225" s="1">
        <v>2025</v>
      </c>
      <c r="G225" s="29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10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9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9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9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9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9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9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9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9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9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9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10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10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10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9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9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9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9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9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10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9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9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9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9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9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25">
      <c r="D226" s="1" t="s">
        <v>8</v>
      </c>
      <c r="E226" s="1" t="str">
        <f>DEMANDS!$F$25</f>
        <v>TAVIINT</v>
      </c>
      <c r="F226" s="1">
        <v>2026</v>
      </c>
      <c r="G226" s="29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10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9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9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9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9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9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9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9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9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9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9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10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10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10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9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9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9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9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9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10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9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9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9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9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9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25">
      <c r="D227" s="1" t="s">
        <v>8</v>
      </c>
      <c r="E227" s="1" t="str">
        <f>DEMANDS!$F$25</f>
        <v>TAVIINT</v>
      </c>
      <c r="F227" s="1">
        <v>2027</v>
      </c>
      <c r="G227" s="29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10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9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9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9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9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9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9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9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9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9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9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10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10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10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9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9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9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9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9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10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9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9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9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9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9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25">
      <c r="D228" s="1" t="s">
        <v>8</v>
      </c>
      <c r="E228" s="1" t="str">
        <f>DEMANDS!$F$25</f>
        <v>TAVIINT</v>
      </c>
      <c r="F228" s="1">
        <v>2028</v>
      </c>
      <c r="G228" s="29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10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9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9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9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9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9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9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9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9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9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9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10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10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10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9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9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9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9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9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10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9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9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9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9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9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25">
      <c r="D229" s="1" t="s">
        <v>8</v>
      </c>
      <c r="E229" s="1" t="str">
        <f>DEMANDS!$F$25</f>
        <v>TAVIINT</v>
      </c>
      <c r="F229" s="1">
        <v>2029</v>
      </c>
      <c r="G229" s="29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10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9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9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9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9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9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9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9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9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9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9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10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10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10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9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9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9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9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9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10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9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9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9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9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9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25">
      <c r="D230" s="1" t="s">
        <v>8</v>
      </c>
      <c r="E230" s="1" t="str">
        <f>DEMANDS!$F$25</f>
        <v>TAVIINT</v>
      </c>
      <c r="F230" s="1">
        <v>2030</v>
      </c>
      <c r="G230" s="29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10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9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9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9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9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9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9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9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9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9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9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10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10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10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9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9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9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9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9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10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9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9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9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9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9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25">
      <c r="D231" s="1" t="s">
        <v>8</v>
      </c>
      <c r="E231" s="1" t="str">
        <f>DEMANDS!$F$25</f>
        <v>TAVIINT</v>
      </c>
      <c r="F231" s="1">
        <v>2031</v>
      </c>
      <c r="G231" s="29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10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9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9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9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9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9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9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9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9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9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9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10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10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10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9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9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9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9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9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10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9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9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9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9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9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25">
      <c r="D232" s="1" t="s">
        <v>8</v>
      </c>
      <c r="E232" s="1" t="str">
        <f>DEMANDS!$F$25</f>
        <v>TAVIINT</v>
      </c>
      <c r="F232" s="1">
        <v>2032</v>
      </c>
      <c r="G232" s="29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10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9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9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9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9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9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9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9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9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9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9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10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10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10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9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9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9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9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9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10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9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9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9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9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9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25">
      <c r="D233" s="1" t="s">
        <v>8</v>
      </c>
      <c r="E233" s="1" t="str">
        <f>DEMANDS!$F$25</f>
        <v>TAVIINT</v>
      </c>
      <c r="F233" s="1">
        <v>2033</v>
      </c>
      <c r="G233" s="29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10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9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9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9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9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9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9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9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9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9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9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10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10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10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9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9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9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9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9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10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9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9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9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9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9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25">
      <c r="D234" s="1" t="s">
        <v>8</v>
      </c>
      <c r="E234" s="1" t="str">
        <f>DEMANDS!$F$25</f>
        <v>TAVIINT</v>
      </c>
      <c r="F234" s="1">
        <v>2034</v>
      </c>
      <c r="G234" s="29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10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9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9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9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9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9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9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9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9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9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9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10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10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10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9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9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9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9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9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10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9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9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9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9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9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25">
      <c r="D235" s="1" t="s">
        <v>8</v>
      </c>
      <c r="E235" s="1" t="str">
        <f>DEMANDS!$F$25</f>
        <v>TAVIINT</v>
      </c>
      <c r="F235" s="1">
        <v>2035</v>
      </c>
      <c r="G235" s="29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10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9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9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9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9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9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9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9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9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9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9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10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10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10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9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9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9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9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9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10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9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9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9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9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9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25">
      <c r="D236" s="1" t="s">
        <v>8</v>
      </c>
      <c r="E236" s="1" t="str">
        <f>DEMANDS!$F$25</f>
        <v>TAVIINT</v>
      </c>
      <c r="F236" s="1">
        <v>2036</v>
      </c>
      <c r="G236" s="29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10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9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9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9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9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9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9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9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9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9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9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10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10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10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9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9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9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9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9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10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9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9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9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9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9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25">
      <c r="D237" s="1" t="s">
        <v>8</v>
      </c>
      <c r="E237" s="1" t="str">
        <f>DEMANDS!$F$25</f>
        <v>TAVIINT</v>
      </c>
      <c r="F237" s="1">
        <v>2037</v>
      </c>
      <c r="G237" s="29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10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9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9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9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9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9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9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9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9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9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9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10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10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10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9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9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9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9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9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10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9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9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9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9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9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25">
      <c r="D238" s="1" t="s">
        <v>8</v>
      </c>
      <c r="E238" s="1" t="str">
        <f>DEMANDS!$F$25</f>
        <v>TAVIINT</v>
      </c>
      <c r="F238" s="1">
        <v>2038</v>
      </c>
      <c r="G238" s="29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10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9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9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9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9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9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9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9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9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9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9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10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10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10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9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9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9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9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9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10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9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9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9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9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9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25">
      <c r="D239" s="1" t="s">
        <v>8</v>
      </c>
      <c r="E239" s="1" t="str">
        <f>DEMANDS!$F$25</f>
        <v>TAVIINT</v>
      </c>
      <c r="F239" s="1">
        <v>2039</v>
      </c>
      <c r="G239" s="29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10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9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9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9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9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9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9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9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9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9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9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10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10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10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9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9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9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9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9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10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9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9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9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9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9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25">
      <c r="D240" s="1" t="s">
        <v>8</v>
      </c>
      <c r="E240" s="1" t="str">
        <f>DEMANDS!$F$25</f>
        <v>TAVIINT</v>
      </c>
      <c r="F240" s="1">
        <v>2040</v>
      </c>
      <c r="G240" s="1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10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9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9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9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9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9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9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9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9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9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9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10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10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10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 s="1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 s="1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 s="1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 s="1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 s="1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10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 s="1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 s="1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 s="1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 s="1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 s="1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25">
      <c r="D241" s="1" t="s">
        <v>8</v>
      </c>
      <c r="E241" s="1" t="str">
        <f>DEMANDS!$F$25</f>
        <v>TAVIINT</v>
      </c>
      <c r="F241" s="1">
        <v>2045</v>
      </c>
      <c r="G241" s="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10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9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9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9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9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9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9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9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9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9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9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10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10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10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 s="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 s="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 s="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 s="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 s="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10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 s="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 s="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 s="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 s="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 s="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25">
      <c r="D242" s="1" t="s">
        <v>8</v>
      </c>
      <c r="E242" s="1" t="str">
        <f>DEMANDS!$F$25</f>
        <v>TAVIINT</v>
      </c>
      <c r="F242" s="1">
        <v>2050</v>
      </c>
      <c r="G242" s="1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10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9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9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9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9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9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9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9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9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9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9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10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10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10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 s="1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 s="1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 s="1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 s="1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 s="1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10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 s="1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 s="1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 s="1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 s="1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 s="1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25">
      <c r="D243" s="1" t="s">
        <v>8</v>
      </c>
      <c r="E243" s="1" t="str">
        <f>DEMANDS!$F$25</f>
        <v>TAVIINT</v>
      </c>
      <c r="F243" s="1">
        <v>2055</v>
      </c>
      <c r="G243" s="1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10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9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9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9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9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9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9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9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9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9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9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10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10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10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 s="1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 s="1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 s="1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 s="1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 s="1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10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 s="1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 s="1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 s="1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 s="1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 s="1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25">
      <c r="D244" s="1" t="s">
        <v>8</v>
      </c>
      <c r="E244" s="1" t="str">
        <f>DEMANDS!$F$25</f>
        <v>TAVIINT</v>
      </c>
      <c r="F244" s="1">
        <v>2060</v>
      </c>
      <c r="G244" s="1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10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9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9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9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9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9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9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9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9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9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9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10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10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10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 s="1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 s="1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 s="1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 s="1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 s="1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10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 s="1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 s="1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 s="1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 s="1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 s="1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25">
      <c r="D245" s="1" t="s">
        <v>8</v>
      </c>
      <c r="E245" s="1" t="str">
        <f>DEMANDS!$F$25</f>
        <v>TAVIINT</v>
      </c>
      <c r="F245" s="1">
        <v>2065</v>
      </c>
      <c r="G245" s="1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10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9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9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9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9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9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9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9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9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9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9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10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10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10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 s="1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 s="1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 s="1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 s="1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 s="1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10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 s="1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 s="1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 s="1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 s="1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 s="1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25">
      <c r="D246" s="8" t="s">
        <v>8</v>
      </c>
      <c r="E246" s="8" t="str">
        <f>DEMANDS!$F$25</f>
        <v>TAVIINT</v>
      </c>
      <c r="F246" s="8">
        <v>2070</v>
      </c>
      <c r="G246" s="8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9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30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30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30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30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30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30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30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30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30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30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9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9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9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8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8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8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8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8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9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8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8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8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8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8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EAB7-C981-48F6-A18C-B7D6DE78B9B6}">
  <dimension ref="A1:AI43"/>
  <sheetViews>
    <sheetView topLeftCell="A7" workbookViewId="0">
      <selection activeCell="H5" sqref="H5"/>
    </sheetView>
  </sheetViews>
  <sheetFormatPr defaultRowHeight="15" x14ac:dyDescent="0.25"/>
  <cols>
    <col min="2" max="2" width="9.140625" style="1"/>
    <col min="3" max="5" width="15.7109375" customWidth="1"/>
  </cols>
  <sheetData>
    <row r="1" spans="1:35" x14ac:dyDescent="0.25">
      <c r="A1" s="1"/>
      <c r="C1" s="1"/>
      <c r="D1" s="1"/>
      <c r="E1" s="1"/>
      <c r="F1" s="1"/>
    </row>
    <row r="2" spans="1:35" x14ac:dyDescent="0.25">
      <c r="C2" s="1" t="s">
        <v>124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5" ht="15.75" thickBot="1" x14ac:dyDescent="0.3">
      <c r="C3" s="14" t="s">
        <v>123</v>
      </c>
      <c r="D3" s="14" t="s">
        <v>2</v>
      </c>
      <c r="E3" s="14" t="s">
        <v>3</v>
      </c>
      <c r="F3" s="14" t="s">
        <v>7</v>
      </c>
      <c r="G3" s="14" t="s">
        <v>122</v>
      </c>
      <c r="H3" s="13" t="str">
        <f>Regions!E$3</f>
        <v>IE-CW</v>
      </c>
      <c r="I3" s="13" t="str">
        <f>Regions!F$3</f>
        <v>IE-D</v>
      </c>
      <c r="J3" s="13" t="str">
        <f>Regions!G$3</f>
        <v>IE-KE</v>
      </c>
      <c r="K3" s="13" t="str">
        <f>Regions!H$3</f>
        <v>IE-KK</v>
      </c>
      <c r="L3" s="13" t="str">
        <f>Regions!I$3</f>
        <v>IE-LS</v>
      </c>
      <c r="M3" s="13" t="str">
        <f>Regions!J$3</f>
        <v>IE-LD</v>
      </c>
      <c r="N3" s="13" t="str">
        <f>Regions!K$3</f>
        <v>IE-LH</v>
      </c>
      <c r="O3" s="13" t="str">
        <f>Regions!L$3</f>
        <v>IE-MH</v>
      </c>
      <c r="P3" s="13" t="str">
        <f>Regions!M$3</f>
        <v>IE-OY</v>
      </c>
      <c r="Q3" s="13" t="str">
        <f>Regions!N$3</f>
        <v>IE-WH</v>
      </c>
      <c r="R3" s="13" t="str">
        <f>Regions!O$3</f>
        <v>IE-WX</v>
      </c>
      <c r="S3" s="13" t="str">
        <f>Regions!P$3</f>
        <v>IE-WW</v>
      </c>
      <c r="T3" s="13" t="str">
        <f>Regions!Q$3</f>
        <v>IE-CE</v>
      </c>
      <c r="U3" s="13" t="str">
        <f>Regions!R$3</f>
        <v>IE-CO</v>
      </c>
      <c r="V3" s="13" t="str">
        <f>Regions!S$3</f>
        <v>IE-KY</v>
      </c>
      <c r="W3" s="13" t="str">
        <f>Regions!T$3</f>
        <v>IE-LK</v>
      </c>
      <c r="X3" s="13" t="str">
        <f>Regions!U$3</f>
        <v>IE-TA</v>
      </c>
      <c r="Y3" s="13" t="str">
        <f>Regions!V$3</f>
        <v>IE-WD</v>
      </c>
      <c r="Z3" s="13" t="str">
        <f>Regions!W$3</f>
        <v>IE-G</v>
      </c>
      <c r="AA3" s="13" t="str">
        <f>Regions!X$3</f>
        <v>IE-LM</v>
      </c>
      <c r="AB3" s="13" t="str">
        <f>Regions!Y$3</f>
        <v>IE-MO</v>
      </c>
      <c r="AC3" s="13" t="str">
        <f>Regions!Z$3</f>
        <v>IE-RN</v>
      </c>
      <c r="AD3" s="13" t="str">
        <f>Regions!AA$3</f>
        <v>IE-SO</v>
      </c>
      <c r="AE3" s="13" t="str">
        <f>Regions!AB$3</f>
        <v>IE-CN</v>
      </c>
      <c r="AF3" s="13" t="str">
        <f>Regions!AC$3</f>
        <v>IE-DL</v>
      </c>
      <c r="AG3" s="13" t="str">
        <f>Regions!AD$3</f>
        <v>IE-MN</v>
      </c>
    </row>
    <row r="4" spans="1:35" x14ac:dyDescent="0.25">
      <c r="C4" s="1"/>
      <c r="D4" s="1"/>
      <c r="E4" s="8" t="s">
        <v>8</v>
      </c>
      <c r="F4" s="1" t="s">
        <v>55</v>
      </c>
      <c r="G4" s="50">
        <v>2040</v>
      </c>
      <c r="H4" s="10">
        <f>INDEX($C$15:$E$40,MATCH(H3,$B$15:$B$40,0),MATCH($F$4,$C$14:$E$14,0))/1000</f>
        <v>1.898024348656248</v>
      </c>
      <c r="I4" s="10">
        <f>INDEX($C$15:$E$40,MATCH(I3,$B$15:$B$40,0),MATCH($F$4,$C$14:$E$14,0))/1000</f>
        <v>352.54149222482624</v>
      </c>
      <c r="J4" s="10">
        <f>INDEX($C$15:$E$40,MATCH(J3,$B$15:$B$40,0),MATCH($F$4,$C$14:$E$14,0))/1000</f>
        <v>11.531970900521817</v>
      </c>
      <c r="K4" s="10">
        <f>INDEX($C$15:$E$40,MATCH(K3,$B$15:$B$40,0),MATCH($F$4,$C$14:$E$14,0))/1000</f>
        <v>2.8193319188906125</v>
      </c>
      <c r="L4" s="10">
        <f>INDEX($C$15:$E$40,MATCH(L3,$B$15:$B$40,0),MATCH($F$4,$C$14:$E$14,0))/1000</f>
        <v>2.1904610585192965</v>
      </c>
      <c r="M4" s="10">
        <f>INDEX($C$15:$E$40,MATCH(M3,$B$15:$B$40,0),MATCH($F$4,$C$14:$E$14,0))/1000</f>
        <v>1.0636660866109462</v>
      </c>
      <c r="N4" s="10">
        <f>INDEX($C$15:$E$40,MATCH(N3,$B$15:$B$40,0),MATCH($F$4,$C$14:$E$14,0))/1000</f>
        <v>4.8314791915712432</v>
      </c>
      <c r="O4" s="10">
        <f>INDEX($C$15:$E$40,MATCH(O3,$B$15:$B$40,0),MATCH($F$4,$C$14:$E$14,0))/1000</f>
        <v>8.2769198246279583</v>
      </c>
      <c r="P4" s="10">
        <f>INDEX($C$15:$E$40,MATCH(P3,$B$15:$B$40,0),MATCH($F$4,$C$14:$E$14,0))/1000</f>
        <v>1.7740660907168857</v>
      </c>
      <c r="Q4" s="10">
        <f>INDEX($C$15:$E$40,MATCH(Q3,$B$15:$B$40,0),MATCH($F$4,$C$14:$E$14,0))/1000</f>
        <v>4.6475483450853865</v>
      </c>
      <c r="R4" s="10">
        <f>INDEX($C$15:$E$40,MATCH(R3,$B$15:$B$40,0),MATCH($F$4,$C$14:$E$14,0))/1000</f>
        <v>4.4533614651362834</v>
      </c>
      <c r="S4" s="10">
        <f>INDEX($C$15:$E$40,MATCH(S3,$B$15:$B$40,0),MATCH($F$4,$C$14:$E$14,0))/1000</f>
        <v>7.3675351531837938</v>
      </c>
      <c r="T4" s="10">
        <f>INDEX($C$15:$E$40,MATCH(T3,$B$15:$B$40,0),MATCH($F$4,$C$14:$E$14,0))/1000</f>
        <v>3.7464162802365828</v>
      </c>
      <c r="U4" s="10">
        <f>INDEX($C$15:$E$40,MATCH(U3,$B$15:$B$40,0),MATCH($F$4,$C$14:$E$14,0))/1000</f>
        <v>28.304629988516766</v>
      </c>
      <c r="V4" s="10">
        <f>INDEX($C$15:$E$40,MATCH(V3,$B$15:$B$40,0),MATCH($F$4,$C$14:$E$14,0))/1000</f>
        <v>4.5849275481868714</v>
      </c>
      <c r="W4" s="10">
        <f>INDEX($C$15:$E$40,MATCH(W3,$B$15:$B$40,0),MATCH($F$4,$C$14:$E$14,0))/1000</f>
        <v>11.740392462903955</v>
      </c>
      <c r="X4" s="10">
        <f>INDEX($C$15:$E$40,MATCH(X3,$B$15:$B$40,0),MATCH($F$4,$C$14:$E$14,0))/1000</f>
        <v>3.8209536362051768</v>
      </c>
      <c r="Y4" s="10">
        <f>INDEX($C$15:$E$40,MATCH(Y3,$B$15:$B$40,0),MATCH($F$4,$C$14:$E$14,0))/1000</f>
        <v>5.0222245743974074</v>
      </c>
      <c r="Z4" s="10">
        <f>INDEX($C$15:$E$40,MATCH(Z3,$B$15:$B$40,0),MATCH($F$4,$C$14:$E$14,0))/1000</f>
        <v>16.855601638525954</v>
      </c>
      <c r="AA4" s="10">
        <f>INDEX($C$15:$E$40,MATCH(AA3,$B$15:$B$40,0),MATCH($F$4,$C$14:$E$14,0))/1000</f>
        <v>0.83435424328525776</v>
      </c>
      <c r="AB4" s="10">
        <f>INDEX($C$15:$E$40,MATCH(AB3,$B$15:$B$40,0),MATCH($F$4,$C$14:$E$14,0))/1000</f>
        <v>3.4379525937310516</v>
      </c>
      <c r="AC4" s="10">
        <f>INDEX($C$15:$E$40,MATCH(AC3,$B$15:$B$40,0),MATCH($F$4,$C$14:$E$14,0))/1000</f>
        <v>1.0643323461381018</v>
      </c>
      <c r="AD4" s="10">
        <f>INDEX($C$15:$E$40,MATCH(AD3,$B$15:$B$40,0),MATCH($F$4,$C$14:$E$14,0))/1000</f>
        <v>2.6734939364728261</v>
      </c>
      <c r="AE4" s="10">
        <f>INDEX($C$15:$E$40,MATCH(AE3,$B$15:$B$40,0),MATCH($F$4,$C$14:$E$14,0))/1000</f>
        <v>1.948444511371501</v>
      </c>
      <c r="AF4" s="10">
        <f>INDEX($C$15:$E$40,MATCH(AF3,$B$15:$B$40,0),MATCH($F$4,$C$14:$E$14,0))/1000</f>
        <v>3.7796752791541932</v>
      </c>
      <c r="AG4" s="10">
        <f>INDEX($C$15:$E$40,MATCH(AG3,$B$15:$B$40,0),MATCH($F$4,$C$14:$E$14,0))/1000</f>
        <v>1.6187443525275589</v>
      </c>
      <c r="AH4" s="1"/>
      <c r="AI4" s="1"/>
    </row>
    <row r="5" spans="1:35" x14ac:dyDescent="0.25">
      <c r="C5" s="1"/>
      <c r="D5" s="1"/>
      <c r="E5" s="8" t="s">
        <v>8</v>
      </c>
      <c r="F5" s="1" t="s">
        <v>57</v>
      </c>
      <c r="G5" s="50">
        <v>2040</v>
      </c>
      <c r="H5" s="10">
        <f>INDEX($C$15:$E$40,MATCH(H3,$B$15:$B$40,0),MATCH($F$5,$C$14:$E$14,0))/1000</f>
        <v>14.882562334288119</v>
      </c>
      <c r="I5" s="10">
        <f>INDEX($C$15:$E$40,MATCH(I3,$B$15:$B$40,0),MATCH($F$5,$C$14:$E$14,0))/1000</f>
        <v>294.6282189604147</v>
      </c>
      <c r="J5" s="10">
        <f>INDEX($C$15:$E$40,MATCH(J3,$B$15:$B$40,0),MATCH($F$5,$C$14:$E$14,0))/1000</f>
        <v>66.508577329663908</v>
      </c>
      <c r="K5" s="10">
        <f>INDEX($C$15:$E$40,MATCH(K3,$B$15:$B$40,0),MATCH($F$5,$C$14:$E$14,0))/1000</f>
        <v>16.260719026274394</v>
      </c>
      <c r="L5" s="10">
        <f>INDEX($C$15:$E$40,MATCH(L3,$B$15:$B$40,0),MATCH($F$5,$C$14:$E$14,0))/1000</f>
        <v>16.876353272311565</v>
      </c>
      <c r="M5" s="10">
        <f>INDEX($C$15:$E$40,MATCH(M3,$B$15:$B$40,0),MATCH($F$5,$C$14:$E$14,0))/1000</f>
        <v>6.2061339395167128</v>
      </c>
      <c r="N5" s="10">
        <f>INDEX($C$15:$E$40,MATCH(N3,$B$15:$B$40,0),MATCH($F$5,$C$14:$E$14,0))/1000</f>
        <v>39.595380994559413</v>
      </c>
      <c r="O5" s="10">
        <f>INDEX($C$15:$E$40,MATCH(O3,$B$15:$B$40,0),MATCH($F$5,$C$14:$E$14,0))/1000</f>
        <v>43.98144032563691</v>
      </c>
      <c r="P5" s="10">
        <f>INDEX($C$15:$E$40,MATCH(P3,$B$15:$B$40,0),MATCH($F$5,$C$14:$E$14,0))/1000</f>
        <v>16.363542206528219</v>
      </c>
      <c r="Q5" s="10">
        <f>INDEX($C$15:$E$40,MATCH(Q3,$B$15:$B$40,0),MATCH($F$5,$C$14:$E$14,0))/1000</f>
        <v>15.748209671662629</v>
      </c>
      <c r="R5" s="10">
        <f>INDEX($C$15:$E$40,MATCH(R3,$B$15:$B$40,0),MATCH($F$5,$C$14:$E$14,0))/1000</f>
        <v>27.100913509858838</v>
      </c>
      <c r="S5" s="10">
        <f>INDEX($C$15:$E$40,MATCH(S3,$B$15:$B$40,0),MATCH($F$5,$C$14:$E$14,0))/1000</f>
        <v>38.205671990089542</v>
      </c>
      <c r="T5" s="10">
        <f>INDEX($C$15:$E$40,MATCH(T3,$B$15:$B$40,0),MATCH($F$5,$C$14:$E$14,0))/1000</f>
        <v>24.021053414399443</v>
      </c>
      <c r="U5" s="10">
        <f>INDEX($C$15:$E$40,MATCH(U3,$B$15:$B$40,0),MATCH($F$5,$C$14:$E$14,0))/1000</f>
        <v>139.35830108119632</v>
      </c>
      <c r="V5" s="10">
        <f>INDEX($C$15:$E$40,MATCH(V3,$B$15:$B$40,0),MATCH($F$5,$C$14:$E$14,0))/1000</f>
        <v>22.053323527721862</v>
      </c>
      <c r="W5" s="10">
        <f>INDEX($C$15:$E$40,MATCH(W3,$B$15:$B$40,0),MATCH($F$5,$C$14:$E$14,0))/1000</f>
        <v>48.097907782305406</v>
      </c>
      <c r="X5" s="10">
        <f>INDEX($C$15:$E$40,MATCH(X3,$B$15:$B$40,0),MATCH($F$5,$C$14:$E$14,0))/1000</f>
        <v>27.916985955357909</v>
      </c>
      <c r="Y5" s="10">
        <f>INDEX($C$15:$E$40,MATCH(Y3,$B$15:$B$40,0),MATCH($F$5,$C$14:$E$14,0))/1000</f>
        <v>34.383196043194772</v>
      </c>
      <c r="Z5" s="10">
        <f>INDEX($C$15:$E$40,MATCH(Z3,$B$15:$B$40,0),MATCH($F$5,$C$14:$E$14,0))/1000</f>
        <v>35.04069401220216</v>
      </c>
      <c r="AA5" s="10">
        <f>INDEX($C$15:$E$40,MATCH(AA3,$B$15:$B$40,0),MATCH($F$5,$C$14:$E$14,0))/1000</f>
        <v>3.5403716365228903</v>
      </c>
      <c r="AB5" s="10">
        <f>INDEX($C$15:$E$40,MATCH(AB3,$B$15:$B$40,0),MATCH($F$5,$C$14:$E$14,0))/1000</f>
        <v>15.9308201018025</v>
      </c>
      <c r="AC5" s="10">
        <f>INDEX($C$15:$E$40,MATCH(AC3,$B$15:$B$40,0),MATCH($F$5,$C$14:$E$14,0))/1000</f>
        <v>7.1044326005771232</v>
      </c>
      <c r="AD5" s="10">
        <f>INDEX($C$15:$E$40,MATCH(AD3,$B$15:$B$40,0),MATCH($F$5,$C$14:$E$14,0))/1000</f>
        <v>11.956461700934486</v>
      </c>
      <c r="AE5" s="10">
        <f>INDEX($C$15:$E$40,MATCH(AE3,$B$15:$B$40,0),MATCH($F$5,$C$14:$E$14,0))/1000</f>
        <v>9.6650425675056582</v>
      </c>
      <c r="AF5" s="10">
        <f>INDEX($C$15:$E$40,MATCH(AF3,$B$15:$B$40,0),MATCH($F$5,$C$14:$E$14,0))/1000</f>
        <v>19.579577044605177</v>
      </c>
      <c r="AG5" s="10">
        <f>INDEX($C$15:$E$40,MATCH(AG3,$B$15:$B$40,0),MATCH($F$5,$C$14:$E$14,0))/1000</f>
        <v>8.4291089708693985</v>
      </c>
      <c r="AH5" s="1"/>
      <c r="AI5" s="1"/>
    </row>
    <row r="6" spans="1:35" x14ac:dyDescent="0.25">
      <c r="C6" s="1"/>
      <c r="D6" s="1"/>
      <c r="E6" s="8" t="s">
        <v>8</v>
      </c>
      <c r="F6" s="1" t="s">
        <v>59</v>
      </c>
      <c r="G6" s="50">
        <v>2040</v>
      </c>
      <c r="H6" s="10">
        <f>INDEX($C$15:$E$40,MATCH(H3,$B$15:$B$40,0),MATCH($F$6,$C$14:$E$14,0))/1000</f>
        <v>11.699476472334901</v>
      </c>
      <c r="I6" s="10">
        <f>INDEX($C$15:$E$40,MATCH(I3,$B$15:$B$40,0),MATCH($F$6,$C$14:$E$14,0))/1000</f>
        <v>50.208458106570049</v>
      </c>
      <c r="J6" s="10">
        <f>INDEX($C$15:$E$40,MATCH(J3,$B$15:$B$40,0),MATCH($F$6,$C$14:$E$14,0))/1000</f>
        <v>28.73174004390096</v>
      </c>
      <c r="K6" s="10">
        <f>INDEX($C$15:$E$40,MATCH(K3,$B$15:$B$40,0),MATCH($F$6,$C$14:$E$14,0))/1000</f>
        <v>28.096042626753711</v>
      </c>
      <c r="L6" s="10">
        <f>INDEX($C$15:$E$40,MATCH(L3,$B$15:$B$40,0),MATCH($F$6,$C$14:$E$14,0))/1000</f>
        <v>20.151195529321292</v>
      </c>
      <c r="M6" s="10">
        <f>INDEX($C$15:$E$40,MATCH(M3,$B$15:$B$40,0),MATCH($F$6,$C$14:$E$14,0))/1000</f>
        <v>13.418730176409857</v>
      </c>
      <c r="N6" s="10">
        <f>INDEX($C$15:$E$40,MATCH(N3,$B$15:$B$40,0),MATCH($F$6,$C$14:$E$14,0))/1000</f>
        <v>19.657712024770355</v>
      </c>
      <c r="O6" s="10">
        <f>INDEX($C$15:$E$40,MATCH(O3,$B$15:$B$40,0),MATCH($F$6,$C$14:$E$14,0))/1000</f>
        <v>37.25577467320025</v>
      </c>
      <c r="P6" s="10">
        <f>INDEX($C$15:$E$40,MATCH(P3,$B$15:$B$40,0),MATCH($F$6,$C$14:$E$14,0))/1000</f>
        <v>17.897844903664769</v>
      </c>
      <c r="Q6" s="10">
        <f>INDEX($C$15:$E$40,MATCH(Q3,$B$15:$B$40,0),MATCH($F$6,$C$14:$E$14,0))/1000</f>
        <v>22.890301958540569</v>
      </c>
      <c r="R6" s="10">
        <f>INDEX($C$15:$E$40,MATCH(R3,$B$15:$B$40,0),MATCH($F$6,$C$14:$E$14,0))/1000</f>
        <v>38.736304474165742</v>
      </c>
      <c r="S6" s="10">
        <f>INDEX($C$15:$E$40,MATCH(S3,$B$15:$B$40,0),MATCH($F$6,$C$14:$E$14,0))/1000</f>
        <v>22.488634461883326</v>
      </c>
      <c r="T6" s="10">
        <f>INDEX($C$15:$E$40,MATCH(T3,$B$15:$B$40,0),MATCH($F$6,$C$14:$E$14,0))/1000</f>
        <v>29.715767526447191</v>
      </c>
      <c r="U6" s="10">
        <f>INDEX($C$15:$E$40,MATCH(U3,$B$15:$B$40,0),MATCH($F$6,$C$14:$E$14,0))/1000</f>
        <v>103.10740083484252</v>
      </c>
      <c r="V6" s="10">
        <f>INDEX($C$15:$E$40,MATCH(V3,$B$15:$B$40,0),MATCH($F$6,$C$14:$E$14,0))/1000</f>
        <v>45.951267915163555</v>
      </c>
      <c r="W6" s="10">
        <f>INDEX($C$15:$E$40,MATCH(W3,$B$15:$B$40,0),MATCH($F$6,$C$14:$E$14,0))/1000</f>
        <v>37.966736182551422</v>
      </c>
      <c r="X6" s="10">
        <f>INDEX($C$15:$E$40,MATCH(X3,$B$15:$B$40,0),MATCH($F$6,$C$14:$E$14,0))/1000</f>
        <v>48.09276788271314</v>
      </c>
      <c r="Y6" s="10">
        <f>INDEX($C$15:$E$40,MATCH(Y3,$B$15:$B$40,0),MATCH($F$6,$C$14:$E$14,0))/1000</f>
        <v>21.102638216483093</v>
      </c>
      <c r="Z6" s="10">
        <f>INDEX($C$15:$E$40,MATCH(Z3,$B$15:$B$40,0),MATCH($F$6,$C$14:$E$14,0))/1000</f>
        <v>72.843085360214531</v>
      </c>
      <c r="AA6" s="10">
        <f>INDEX($C$15:$E$40,MATCH(AA3,$B$15:$B$40,0),MATCH($F$6,$C$14:$E$14,0))/1000</f>
        <v>12.70122308265802</v>
      </c>
      <c r="AB6" s="10">
        <f>INDEX($C$15:$E$40,MATCH(AB3,$B$15:$B$40,0),MATCH($F$6,$C$14:$E$14,0))/1000</f>
        <v>47.665402084137867</v>
      </c>
      <c r="AC6" s="10">
        <f>INDEX($C$15:$E$40,MATCH(AC3,$B$15:$B$40,0),MATCH($F$6,$C$14:$E$14,0))/1000</f>
        <v>24.325996479165351</v>
      </c>
      <c r="AD6" s="10">
        <f>INDEX($C$15:$E$40,MATCH(AD3,$B$15:$B$40,0),MATCH($F$6,$C$14:$E$14,0))/1000</f>
        <v>18.99883505692911</v>
      </c>
      <c r="AE6" s="10">
        <f>INDEX($C$15:$E$40,MATCH(AE3,$B$15:$B$40,0),MATCH($F$6,$C$14:$E$14,0))/1000</f>
        <v>26.001584617873359</v>
      </c>
      <c r="AF6" s="10">
        <f>INDEX($C$15:$E$40,MATCH(AF3,$B$15:$B$40,0),MATCH($F$6,$C$14:$E$14,0))/1000</f>
        <v>58.140475423879238</v>
      </c>
      <c r="AG6" s="10">
        <f>INDEX($C$15:$E$40,MATCH(AG3,$B$15:$B$40,0),MATCH($F$6,$C$14:$E$14,0))/1000</f>
        <v>19.688603885425856</v>
      </c>
      <c r="AH6" s="1"/>
      <c r="AI6" s="1"/>
    </row>
    <row r="10" spans="1:35" x14ac:dyDescent="0.25">
      <c r="A10" s="1"/>
      <c r="B10"/>
    </row>
    <row r="11" spans="1:35" ht="15.75" thickBot="1" x14ac:dyDescent="0.3">
      <c r="A11" s="1"/>
      <c r="B11"/>
      <c r="C11" t="s">
        <v>171</v>
      </c>
    </row>
    <row r="12" spans="1:35" ht="15.75" thickBot="1" x14ac:dyDescent="0.3">
      <c r="A12" s="1"/>
      <c r="B12"/>
      <c r="C12" s="52" t="s">
        <v>170</v>
      </c>
      <c r="D12" s="52"/>
      <c r="E12" s="52"/>
    </row>
    <row r="13" spans="1:35" ht="15.75" thickBot="1" x14ac:dyDescent="0.3">
      <c r="A13" s="1"/>
      <c r="B13"/>
      <c r="C13" s="53">
        <v>2040</v>
      </c>
      <c r="D13" s="52"/>
      <c r="E13" s="54"/>
      <c r="G13" s="53">
        <v>2018</v>
      </c>
      <c r="H13" s="52"/>
      <c r="I13" s="54"/>
    </row>
    <row r="14" spans="1:35" ht="15.75" thickBot="1" x14ac:dyDescent="0.3">
      <c r="A14" s="1"/>
      <c r="B14" s="55" t="s">
        <v>4</v>
      </c>
      <c r="C14" s="55" t="s">
        <v>55</v>
      </c>
      <c r="D14" s="55" t="s">
        <v>57</v>
      </c>
      <c r="E14" s="55" t="s">
        <v>59</v>
      </c>
      <c r="F14" s="1"/>
      <c r="G14" s="55" t="s">
        <v>55</v>
      </c>
      <c r="H14" s="55" t="s">
        <v>57</v>
      </c>
      <c r="I14" s="55" t="s">
        <v>59</v>
      </c>
      <c r="J14" s="1"/>
    </row>
    <row r="15" spans="1:35" x14ac:dyDescent="0.25">
      <c r="A15" s="1"/>
      <c r="B15" s="62" t="s">
        <v>69</v>
      </c>
      <c r="C15" s="62">
        <v>1898.0243486562481</v>
      </c>
      <c r="D15" s="63">
        <v>14882.562334288119</v>
      </c>
      <c r="E15" s="64">
        <v>11699.4764723349</v>
      </c>
      <c r="F15" s="1"/>
      <c r="G15" s="62">
        <v>1272.084432974631</v>
      </c>
      <c r="H15" s="63">
        <v>9017.3696255538798</v>
      </c>
      <c r="I15" s="64">
        <v>10817.00516141598</v>
      </c>
      <c r="J15" s="1"/>
      <c r="K15" s="1"/>
    </row>
    <row r="16" spans="1:35" x14ac:dyDescent="0.25">
      <c r="A16" s="1"/>
      <c r="B16" s="59" t="s">
        <v>71</v>
      </c>
      <c r="C16" s="59">
        <v>1948.444511371501</v>
      </c>
      <c r="D16" s="60">
        <v>9665.0425675056576</v>
      </c>
      <c r="E16" s="61">
        <v>26001.584617873359</v>
      </c>
      <c r="F16" s="1"/>
      <c r="G16" s="59">
        <v>1271.052567009926</v>
      </c>
      <c r="H16" s="60">
        <v>7706.8792520168045</v>
      </c>
      <c r="I16" s="61">
        <v>18119.875348525962</v>
      </c>
    </row>
    <row r="17" spans="1:9" x14ac:dyDescent="0.25">
      <c r="A17" s="1"/>
      <c r="B17" s="56" t="s">
        <v>73</v>
      </c>
      <c r="C17" s="56">
        <v>3746.4162802365827</v>
      </c>
      <c r="D17" s="57">
        <v>24021.053414399445</v>
      </c>
      <c r="E17" s="58">
        <v>29715.767526447191</v>
      </c>
      <c r="F17" s="1"/>
      <c r="G17" s="56">
        <v>2491.2235846235253</v>
      </c>
      <c r="H17" s="57">
        <v>15118.989670799881</v>
      </c>
      <c r="I17" s="58">
        <v>26221.499459384846</v>
      </c>
    </row>
    <row r="18" spans="1:9" x14ac:dyDescent="0.25">
      <c r="A18" s="1"/>
      <c r="B18" s="59" t="s">
        <v>75</v>
      </c>
      <c r="C18" s="59">
        <v>28304.629988516765</v>
      </c>
      <c r="D18" s="60">
        <v>139358.30108119632</v>
      </c>
      <c r="E18" s="61">
        <v>103107.40083484253</v>
      </c>
      <c r="F18" s="1"/>
      <c r="G18" s="59">
        <v>18164.569738528382</v>
      </c>
      <c r="H18" s="60">
        <v>91446.903647123108</v>
      </c>
      <c r="I18" s="61">
        <v>88706.618668082694</v>
      </c>
    </row>
    <row r="19" spans="1:9" x14ac:dyDescent="0.25">
      <c r="A19" s="1"/>
      <c r="B19" s="56" t="s">
        <v>77</v>
      </c>
      <c r="C19" s="56">
        <v>3779.675279154193</v>
      </c>
      <c r="D19" s="57">
        <v>19579.577044605176</v>
      </c>
      <c r="E19" s="58">
        <v>58140.475423879237</v>
      </c>
      <c r="F19" s="1"/>
      <c r="G19" s="56">
        <v>2392.9923596273825</v>
      </c>
      <c r="H19" s="57">
        <v>15881.582138278784</v>
      </c>
      <c r="I19" s="58">
        <v>40738.467908725754</v>
      </c>
    </row>
    <row r="20" spans="1:9" x14ac:dyDescent="0.25">
      <c r="A20" s="1"/>
      <c r="B20" s="59" t="s">
        <v>79</v>
      </c>
      <c r="C20" s="59">
        <v>352541.49222482624</v>
      </c>
      <c r="D20" s="60">
        <v>294628.2189604147</v>
      </c>
      <c r="E20" s="61">
        <v>50208.458106570048</v>
      </c>
      <c r="F20" s="1"/>
      <c r="G20" s="59">
        <v>123314.67820831671</v>
      </c>
      <c r="H20" s="60">
        <v>299739.87494657928</v>
      </c>
      <c r="I20" s="61">
        <v>56159.174425610254</v>
      </c>
    </row>
    <row r="21" spans="1:9" x14ac:dyDescent="0.25">
      <c r="A21" s="1"/>
      <c r="B21" s="56" t="s">
        <v>81</v>
      </c>
      <c r="C21" s="56">
        <v>16855.601638525954</v>
      </c>
      <c r="D21" s="57">
        <v>35040.694012202162</v>
      </c>
      <c r="E21" s="58">
        <v>72843.085360214536</v>
      </c>
      <c r="F21" s="1"/>
      <c r="G21" s="56">
        <v>9881.5892011882625</v>
      </c>
      <c r="H21" s="57">
        <v>27589.465054026703</v>
      </c>
      <c r="I21" s="58">
        <v>55372.585087977008</v>
      </c>
    </row>
    <row r="22" spans="1:9" x14ac:dyDescent="0.25">
      <c r="A22" s="1"/>
      <c r="B22" s="59" t="s">
        <v>83</v>
      </c>
      <c r="C22" s="59">
        <v>4584.9275481868717</v>
      </c>
      <c r="D22" s="60">
        <v>22053.323527721863</v>
      </c>
      <c r="E22" s="61">
        <v>45951.267915163553</v>
      </c>
      <c r="F22" s="1"/>
      <c r="G22" s="59">
        <v>2906.0721193547802</v>
      </c>
      <c r="H22" s="60">
        <v>15686.699374231552</v>
      </c>
      <c r="I22" s="61">
        <v>36376.580790193235</v>
      </c>
    </row>
    <row r="23" spans="1:9" x14ac:dyDescent="0.25">
      <c r="A23" s="1"/>
      <c r="B23" s="56" t="s">
        <v>85</v>
      </c>
      <c r="C23" s="56">
        <v>11531.970900521817</v>
      </c>
      <c r="D23" s="57">
        <v>66508.577329663909</v>
      </c>
      <c r="E23" s="58">
        <v>28731.740043900958</v>
      </c>
      <c r="F23" s="1"/>
      <c r="G23" s="56">
        <v>7363.7968231969135</v>
      </c>
      <c r="H23" s="57">
        <v>38144.204386107944</v>
      </c>
      <c r="I23" s="58">
        <v>30304.517514538838</v>
      </c>
    </row>
    <row r="24" spans="1:9" x14ac:dyDescent="0.25">
      <c r="A24" s="1"/>
      <c r="B24" s="59" t="s">
        <v>87</v>
      </c>
      <c r="C24" s="59">
        <v>2819.3319188906125</v>
      </c>
      <c r="D24" s="60">
        <v>16260.719026274393</v>
      </c>
      <c r="E24" s="61">
        <v>28096.042626753711</v>
      </c>
      <c r="F24" s="1"/>
      <c r="G24" s="59">
        <v>1751.3817529766175</v>
      </c>
      <c r="H24" s="60">
        <v>12508.441600918088</v>
      </c>
      <c r="I24" s="61">
        <v>20891.382011189213</v>
      </c>
    </row>
    <row r="25" spans="1:9" x14ac:dyDescent="0.25">
      <c r="A25" s="1"/>
      <c r="B25" s="56" t="s">
        <v>89</v>
      </c>
      <c r="C25" s="56">
        <v>2190.4610585192963</v>
      </c>
      <c r="D25" s="57">
        <v>16876.353272311564</v>
      </c>
      <c r="E25" s="58">
        <v>20151.195529321292</v>
      </c>
      <c r="F25" s="1"/>
      <c r="G25" s="56">
        <v>1434.9997251520253</v>
      </c>
      <c r="H25" s="57">
        <v>11510.58391452228</v>
      </c>
      <c r="I25" s="58">
        <v>16295.614216511489</v>
      </c>
    </row>
    <row r="26" spans="1:9" x14ac:dyDescent="0.25">
      <c r="A26" s="1"/>
      <c r="B26" s="59" t="s">
        <v>91</v>
      </c>
      <c r="C26" s="59">
        <v>834.35424328525778</v>
      </c>
      <c r="D26" s="60">
        <v>3540.3716365228902</v>
      </c>
      <c r="E26" s="61">
        <v>12701.22308265802</v>
      </c>
      <c r="F26" s="1"/>
      <c r="G26" s="59">
        <v>543.02409251525864</v>
      </c>
      <c r="H26" s="60">
        <v>2737.7793125602311</v>
      </c>
      <c r="I26" s="61">
        <v>9101.1608576935432</v>
      </c>
    </row>
    <row r="27" spans="1:9" x14ac:dyDescent="0.25">
      <c r="A27" s="1"/>
      <c r="B27" s="56" t="s">
        <v>93</v>
      </c>
      <c r="C27" s="56">
        <v>11740.392462903956</v>
      </c>
      <c r="D27" s="57">
        <v>48097.907782305403</v>
      </c>
      <c r="E27" s="58">
        <v>37966.736182551424</v>
      </c>
      <c r="F27" s="1"/>
      <c r="G27" s="56">
        <v>7461.1258002920376</v>
      </c>
      <c r="H27" s="57">
        <v>31695.949118274744</v>
      </c>
      <c r="I27" s="58">
        <v>32750.827361563519</v>
      </c>
    </row>
    <row r="28" spans="1:9" x14ac:dyDescent="0.25">
      <c r="A28" s="1"/>
      <c r="B28" s="59" t="s">
        <v>95</v>
      </c>
      <c r="C28" s="59">
        <v>1063.6660866109462</v>
      </c>
      <c r="D28" s="60">
        <v>6206.1339395167124</v>
      </c>
      <c r="E28" s="61">
        <v>13418.730176409857</v>
      </c>
      <c r="F28" s="1"/>
      <c r="G28" s="59">
        <v>691.43208570294928</v>
      </c>
      <c r="H28" s="60">
        <v>4746.2770797513549</v>
      </c>
      <c r="I28" s="61">
        <v>9718.9087422298653</v>
      </c>
    </row>
    <row r="29" spans="1:9" x14ac:dyDescent="0.25">
      <c r="A29" s="1"/>
      <c r="B29" s="56" t="s">
        <v>97</v>
      </c>
      <c r="C29" s="56">
        <v>4831.4791915712431</v>
      </c>
      <c r="D29" s="57">
        <v>39595.380994559411</v>
      </c>
      <c r="E29" s="58">
        <v>19657.712024770353</v>
      </c>
      <c r="F29" s="1"/>
      <c r="G29" s="56">
        <v>3038.8153054039785</v>
      </c>
      <c r="H29" s="57">
        <v>24289.540001760251</v>
      </c>
      <c r="I29" s="58">
        <v>18866.743201020949</v>
      </c>
    </row>
    <row r="30" spans="1:9" x14ac:dyDescent="0.25">
      <c r="A30" s="1"/>
      <c r="B30" s="59" t="s">
        <v>99</v>
      </c>
      <c r="C30" s="59">
        <v>3437.9525937310514</v>
      </c>
      <c r="D30" s="60">
        <v>15930.820101802499</v>
      </c>
      <c r="E30" s="61">
        <v>47665.402084137866</v>
      </c>
      <c r="F30" s="1"/>
      <c r="G30" s="59">
        <v>2141.3166117916521</v>
      </c>
      <c r="H30" s="60">
        <v>12519.701036831018</v>
      </c>
      <c r="I30" s="61">
        <v>34699.30894292317</v>
      </c>
    </row>
    <row r="31" spans="1:9" x14ac:dyDescent="0.25">
      <c r="A31" s="1"/>
      <c r="B31" s="56" t="s">
        <v>101</v>
      </c>
      <c r="C31" s="56">
        <v>8276.9198246279575</v>
      </c>
      <c r="D31" s="57">
        <v>43981.440325636911</v>
      </c>
      <c r="E31" s="58">
        <v>37255.774673200249</v>
      </c>
      <c r="F31" s="1"/>
      <c r="G31" s="56">
        <v>5411.4225176697691</v>
      </c>
      <c r="H31" s="57">
        <v>27103.374443441171</v>
      </c>
      <c r="I31" s="58">
        <v>34324.09820344366</v>
      </c>
    </row>
    <row r="32" spans="1:9" x14ac:dyDescent="0.25">
      <c r="A32" s="1"/>
      <c r="B32" s="59" t="s">
        <v>103</v>
      </c>
      <c r="C32" s="59">
        <v>1618.7443525275589</v>
      </c>
      <c r="D32" s="60">
        <v>8429.108970869398</v>
      </c>
      <c r="E32" s="61">
        <v>19688.603885425855</v>
      </c>
      <c r="F32" s="1"/>
      <c r="G32" s="59">
        <v>1027.5356632394301</v>
      </c>
      <c r="H32" s="60">
        <v>6619.1242565355706</v>
      </c>
      <c r="I32" s="61">
        <v>14155.109041449583</v>
      </c>
    </row>
    <row r="33" spans="1:9" x14ac:dyDescent="0.25">
      <c r="A33" s="1"/>
      <c r="B33" s="56" t="s">
        <v>105</v>
      </c>
      <c r="C33" s="56">
        <v>1774.0660907168858</v>
      </c>
      <c r="D33" s="57">
        <v>16363.542206528218</v>
      </c>
      <c r="E33" s="58">
        <v>17897.844903664769</v>
      </c>
      <c r="F33" s="1"/>
      <c r="G33" s="56">
        <v>1175.2936766265591</v>
      </c>
      <c r="H33" s="57">
        <v>10239.258420802398</v>
      </c>
      <c r="I33" s="58">
        <v>15966.202026112715</v>
      </c>
    </row>
    <row r="34" spans="1:9" x14ac:dyDescent="0.25">
      <c r="A34" s="1"/>
      <c r="B34" s="59" t="s">
        <v>107</v>
      </c>
      <c r="C34" s="59">
        <v>1064.3323461381017</v>
      </c>
      <c r="D34" s="60">
        <v>7104.4326005771236</v>
      </c>
      <c r="E34" s="61">
        <v>24325.996479165351</v>
      </c>
      <c r="F34" s="1"/>
      <c r="G34" s="59">
        <v>676.45175529921289</v>
      </c>
      <c r="H34" s="60">
        <v>5372.2948402948405</v>
      </c>
      <c r="I34" s="61">
        <v>18080.993461874819</v>
      </c>
    </row>
    <row r="35" spans="1:9" x14ac:dyDescent="0.25">
      <c r="A35" s="1"/>
      <c r="B35" s="56" t="s">
        <v>109</v>
      </c>
      <c r="C35" s="56">
        <v>2673.4939364728261</v>
      </c>
      <c r="D35" s="57">
        <v>11956.461700934486</v>
      </c>
      <c r="E35" s="58">
        <v>18998.835056929111</v>
      </c>
      <c r="F35" s="1"/>
      <c r="G35" s="56">
        <v>1676.0939551367242</v>
      </c>
      <c r="H35" s="57">
        <v>8889.5641738149861</v>
      </c>
      <c r="I35" s="58">
        <v>14494.215013491199</v>
      </c>
    </row>
    <row r="36" spans="1:9" x14ac:dyDescent="0.25">
      <c r="A36" s="1"/>
      <c r="B36" s="59" t="s">
        <v>111</v>
      </c>
      <c r="C36" s="59">
        <v>3820.9536362051767</v>
      </c>
      <c r="D36" s="60">
        <v>27916.985955357908</v>
      </c>
      <c r="E36" s="61">
        <v>48092.767882713139</v>
      </c>
      <c r="F36" s="1"/>
      <c r="G36" s="59">
        <v>2382.2341251096568</v>
      </c>
      <c r="H36" s="60">
        <v>21954.232438086234</v>
      </c>
      <c r="I36" s="61">
        <v>34965.040184897764</v>
      </c>
    </row>
    <row r="37" spans="1:9" x14ac:dyDescent="0.25">
      <c r="A37" s="1"/>
      <c r="B37" s="56" t="s">
        <v>113</v>
      </c>
      <c r="C37" s="56">
        <v>5022.2245743974072</v>
      </c>
      <c r="D37" s="57">
        <v>34383.196043194774</v>
      </c>
      <c r="E37" s="58">
        <v>21102.638216483094</v>
      </c>
      <c r="G37" s="56">
        <v>3199.1719442467102</v>
      </c>
      <c r="H37" s="57">
        <v>21769.226916806354</v>
      </c>
      <c r="I37" s="58">
        <v>19142.703253806059</v>
      </c>
    </row>
    <row r="38" spans="1:9" x14ac:dyDescent="0.25">
      <c r="A38" s="1"/>
      <c r="B38" s="59" t="s">
        <v>115</v>
      </c>
      <c r="C38" s="59">
        <v>4647.5483450853862</v>
      </c>
      <c r="D38" s="60">
        <v>15748.209671662629</v>
      </c>
      <c r="E38" s="61">
        <v>22890.301958540567</v>
      </c>
      <c r="G38" s="59">
        <v>2888.9605821519499</v>
      </c>
      <c r="H38" s="60">
        <v>12264.197780781444</v>
      </c>
      <c r="I38" s="61">
        <v>16822.932669034672</v>
      </c>
    </row>
    <row r="39" spans="1:9" x14ac:dyDescent="0.25">
      <c r="A39" s="1"/>
      <c r="B39" s="56" t="s">
        <v>117</v>
      </c>
      <c r="C39" s="56">
        <v>4453.3614651362832</v>
      </c>
      <c r="D39" s="57">
        <v>27100.913509858838</v>
      </c>
      <c r="E39" s="58">
        <v>38736.304474165743</v>
      </c>
      <c r="G39" s="56">
        <v>2668.9797196485479</v>
      </c>
      <c r="H39" s="57">
        <v>18385.501077566361</v>
      </c>
      <c r="I39" s="58">
        <v>33878.287885206948</v>
      </c>
    </row>
    <row r="40" spans="1:9" ht="15.75" thickBot="1" x14ac:dyDescent="0.3">
      <c r="A40" s="1"/>
      <c r="B40" s="65" t="s">
        <v>119</v>
      </c>
      <c r="C40" s="65">
        <v>7367.5351531837941</v>
      </c>
      <c r="D40" s="66">
        <v>38205.67199008954</v>
      </c>
      <c r="E40" s="67">
        <v>22488.634461883325</v>
      </c>
      <c r="G40" s="65">
        <v>4513.1911767694201</v>
      </c>
      <c r="H40" s="66">
        <v>23167.339151815657</v>
      </c>
      <c r="I40" s="67">
        <v>22529.580764463226</v>
      </c>
    </row>
    <row r="41" spans="1:9" x14ac:dyDescent="0.25">
      <c r="A41" s="1"/>
      <c r="B41"/>
    </row>
    <row r="42" spans="1:9" x14ac:dyDescent="0.25">
      <c r="A42" s="1"/>
      <c r="B42"/>
      <c r="C42" s="1"/>
    </row>
    <row r="43" spans="1:9" x14ac:dyDescent="0.25">
      <c r="A43" s="1"/>
      <c r="B43"/>
      <c r="C43" s="1"/>
    </row>
  </sheetData>
  <mergeCells count="3">
    <mergeCell ref="C12:E12"/>
    <mergeCell ref="C13:E13"/>
    <mergeCell ref="G13:I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zoomScaleNormal="100" workbookViewId="0">
      <selection activeCell="H20" sqref="H20"/>
    </sheetView>
  </sheetViews>
  <sheetFormatPr defaultColWidth="9.140625" defaultRowHeight="15" x14ac:dyDescent="0.25"/>
  <cols>
    <col min="1" max="1" width="12.140625" style="1" customWidth="1"/>
    <col min="2" max="2" width="11.570312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5703125" style="1" bestFit="1" customWidth="1"/>
    <col min="8" max="8" width="5.85546875" style="1" bestFit="1" customWidth="1"/>
    <col min="9" max="9" width="5.42578125" style="1" bestFit="1" customWidth="1"/>
    <col min="10" max="11" width="5.5703125" style="1" bestFit="1" customWidth="1"/>
    <col min="12" max="12" width="6.5703125" style="1" bestFit="1" customWidth="1"/>
    <col min="13" max="13" width="6.140625" style="1" bestFit="1" customWidth="1"/>
    <col min="14" max="15" width="6.5703125" style="1" bestFit="1" customWidth="1"/>
    <col min="16" max="16" width="7.42578125" style="1" bestFit="1" customWidth="1"/>
    <col min="17" max="17" width="5.5703125" style="1" bestFit="1" customWidth="1"/>
    <col min="18" max="18" width="6.140625" style="1" bestFit="1" customWidth="1"/>
    <col min="19" max="20" width="5.5703125" style="1" bestFit="1" customWidth="1"/>
    <col min="21" max="21" width="5.85546875" style="1" bestFit="1" customWidth="1"/>
    <col min="22" max="22" width="6.5703125" style="1" bestFit="1" customWidth="1"/>
    <col min="23" max="23" width="4.85546875" style="1" bestFit="1" customWidth="1"/>
    <col min="24" max="24" width="7.5703125" style="1" customWidth="1"/>
    <col min="25" max="25" width="6.5703125" style="1" bestFit="1" customWidth="1"/>
    <col min="26" max="26" width="6.140625" style="1" bestFit="1" customWidth="1"/>
    <col min="27" max="28" width="6" style="1" bestFit="1" customWidth="1"/>
    <col min="29" max="29" width="5.5703125" style="1" bestFit="1" customWidth="1"/>
    <col min="30" max="30" width="6.5703125" style="1" bestFit="1" customWidth="1"/>
    <col min="31" max="16384" width="9.140625" style="1"/>
  </cols>
  <sheetData>
    <row r="3" spans="1:30" x14ac:dyDescent="0.2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5">
      <c r="A4" s="1">
        <v>1</v>
      </c>
    </row>
    <row r="5" spans="1:30" x14ac:dyDescent="0.25">
      <c r="A5" s="1" t="s">
        <v>62</v>
      </c>
      <c r="C5" s="3" t="s">
        <v>63</v>
      </c>
      <c r="D5" s="3" t="s">
        <v>64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65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66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67</v>
      </c>
      <c r="B10" s="4" t="s">
        <v>68</v>
      </c>
    </row>
    <row r="11" spans="1:30" x14ac:dyDescent="0.25">
      <c r="A11" s="5" t="s">
        <v>69</v>
      </c>
      <c r="B11" s="5" t="s">
        <v>70</v>
      </c>
    </row>
    <row r="12" spans="1:30" x14ac:dyDescent="0.25">
      <c r="A12" s="6" t="s">
        <v>71</v>
      </c>
      <c r="B12" s="6" t="s">
        <v>72</v>
      </c>
    </row>
    <row r="13" spans="1:30" x14ac:dyDescent="0.25">
      <c r="A13" s="6" t="s">
        <v>73</v>
      </c>
      <c r="B13" s="6" t="s">
        <v>74</v>
      </c>
    </row>
    <row r="14" spans="1:30" x14ac:dyDescent="0.25">
      <c r="A14" s="6" t="s">
        <v>75</v>
      </c>
      <c r="B14" s="6" t="s">
        <v>76</v>
      </c>
    </row>
    <row r="15" spans="1:30" x14ac:dyDescent="0.25">
      <c r="A15" s="6" t="s">
        <v>77</v>
      </c>
      <c r="B15" s="6" t="s">
        <v>78</v>
      </c>
    </row>
    <row r="16" spans="1:30" x14ac:dyDescent="0.25">
      <c r="A16" s="6" t="s">
        <v>79</v>
      </c>
      <c r="B16" s="6" t="s">
        <v>80</v>
      </c>
    </row>
    <row r="17" spans="1:2" x14ac:dyDescent="0.25">
      <c r="A17" s="6" t="s">
        <v>81</v>
      </c>
      <c r="B17" s="6" t="s">
        <v>82</v>
      </c>
    </row>
    <row r="18" spans="1:2" x14ac:dyDescent="0.25">
      <c r="A18" s="6" t="s">
        <v>83</v>
      </c>
      <c r="B18" s="6" t="s">
        <v>84</v>
      </c>
    </row>
    <row r="19" spans="1:2" x14ac:dyDescent="0.25">
      <c r="A19" s="6" t="s">
        <v>85</v>
      </c>
      <c r="B19" s="6" t="s">
        <v>86</v>
      </c>
    </row>
    <row r="20" spans="1:2" x14ac:dyDescent="0.25">
      <c r="A20" s="6" t="s">
        <v>87</v>
      </c>
      <c r="B20" s="6" t="s">
        <v>88</v>
      </c>
    </row>
    <row r="21" spans="1:2" x14ac:dyDescent="0.25">
      <c r="A21" s="6" t="s">
        <v>89</v>
      </c>
      <c r="B21" s="6" t="s">
        <v>90</v>
      </c>
    </row>
    <row r="22" spans="1:2" x14ac:dyDescent="0.25">
      <c r="A22" s="6" t="s">
        <v>91</v>
      </c>
      <c r="B22" s="6" t="s">
        <v>92</v>
      </c>
    </row>
    <row r="23" spans="1:2" x14ac:dyDescent="0.25">
      <c r="A23" s="6" t="s">
        <v>93</v>
      </c>
      <c r="B23" s="6" t="s">
        <v>94</v>
      </c>
    </row>
    <row r="24" spans="1:2" x14ac:dyDescent="0.25">
      <c r="A24" s="6" t="s">
        <v>95</v>
      </c>
      <c r="B24" s="6" t="s">
        <v>96</v>
      </c>
    </row>
    <row r="25" spans="1:2" x14ac:dyDescent="0.25">
      <c r="A25" s="6" t="s">
        <v>97</v>
      </c>
      <c r="B25" s="6" t="s">
        <v>98</v>
      </c>
    </row>
    <row r="26" spans="1:2" x14ac:dyDescent="0.25">
      <c r="A26" s="6" t="s">
        <v>99</v>
      </c>
      <c r="B26" s="6" t="s">
        <v>100</v>
      </c>
    </row>
    <row r="27" spans="1:2" x14ac:dyDescent="0.25">
      <c r="A27" s="6" t="s">
        <v>101</v>
      </c>
      <c r="B27" s="6" t="s">
        <v>102</v>
      </c>
    </row>
    <row r="28" spans="1:2" x14ac:dyDescent="0.25">
      <c r="A28" s="6" t="s">
        <v>103</v>
      </c>
      <c r="B28" s="6" t="s">
        <v>104</v>
      </c>
    </row>
    <row r="29" spans="1:2" x14ac:dyDescent="0.25">
      <c r="A29" s="6" t="s">
        <v>105</v>
      </c>
      <c r="B29" s="6" t="s">
        <v>106</v>
      </c>
    </row>
    <row r="30" spans="1:2" x14ac:dyDescent="0.25">
      <c r="A30" s="6" t="s">
        <v>107</v>
      </c>
      <c r="B30" s="6" t="s">
        <v>108</v>
      </c>
    </row>
    <row r="31" spans="1:2" x14ac:dyDescent="0.25">
      <c r="A31" s="6" t="s">
        <v>109</v>
      </c>
      <c r="B31" s="6" t="s">
        <v>110</v>
      </c>
    </row>
    <row r="32" spans="1:2" x14ac:dyDescent="0.25">
      <c r="A32" s="6" t="s">
        <v>111</v>
      </c>
      <c r="B32" s="6" t="s">
        <v>112</v>
      </c>
    </row>
    <row r="33" spans="1:2" x14ac:dyDescent="0.25">
      <c r="A33" s="6" t="s">
        <v>113</v>
      </c>
      <c r="B33" s="6" t="s">
        <v>114</v>
      </c>
    </row>
    <row r="34" spans="1:2" x14ac:dyDescent="0.25">
      <c r="A34" s="6" t="s">
        <v>115</v>
      </c>
      <c r="B34" s="6" t="s">
        <v>116</v>
      </c>
    </row>
    <row r="35" spans="1:2" x14ac:dyDescent="0.25">
      <c r="A35" s="6" t="s">
        <v>117</v>
      </c>
      <c r="B35" s="6" t="s">
        <v>118</v>
      </c>
    </row>
    <row r="36" spans="1:2" x14ac:dyDescent="0.25">
      <c r="A36" s="6" t="s">
        <v>119</v>
      </c>
      <c r="B36" s="6" t="s">
        <v>120</v>
      </c>
    </row>
    <row r="37" spans="1:2" x14ac:dyDescent="0.25">
      <c r="A37" s="7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CL41"/>
  <sheetViews>
    <sheetView zoomScale="70" zoomScaleNormal="70" workbookViewId="0">
      <selection activeCell="BH26" sqref="BH26:BH28"/>
    </sheetView>
  </sheetViews>
  <sheetFormatPr defaultRowHeight="15" x14ac:dyDescent="0.25"/>
  <cols>
    <col min="1" max="1" width="12.42578125" bestFit="1" customWidth="1"/>
    <col min="2" max="3" width="10.5703125" bestFit="1" customWidth="1"/>
    <col min="6" max="6" width="13.85546875" customWidth="1"/>
    <col min="7" max="7" width="53.42578125" bestFit="1" customWidth="1"/>
    <col min="8" max="8" width="13.5703125" customWidth="1"/>
    <col min="9" max="10" width="12" bestFit="1" customWidth="1"/>
  </cols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8</v>
      </c>
      <c r="C3" t="str">
        <f>_xlfn.TEXTJOIN(",",TRUE,Regions!$C$3,Regions!$D$3)</f>
        <v>IE,National</v>
      </c>
      <c r="F3" t="s">
        <v>9</v>
      </c>
      <c r="G3" s="27" t="s">
        <v>10</v>
      </c>
      <c r="H3" s="25">
        <f>VLOOKUP(F3,'BY-Demands'!$I$5:$J$38,2,FALSE)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25">
      <c r="B4" t="s">
        <v>8</v>
      </c>
      <c r="C4" t="str">
        <f>_xlfn.TEXTJOIN(",",TRUE,Regions!$C$3,Regions!$D$3)</f>
        <v>IE,National</v>
      </c>
      <c r="F4" t="s">
        <v>11</v>
      </c>
      <c r="G4" s="27" t="s">
        <v>12</v>
      </c>
      <c r="H4" s="25">
        <f>VLOOKUP(F4,'BY-Demands'!$I$5:$J$38,2,FALSE)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25">
      <c r="B5" t="s">
        <v>8</v>
      </c>
      <c r="C5" t="str">
        <f>_xlfn.TEXTJOIN(",",TRUE,Regions!$C$3,Regions!$D$3)</f>
        <v>IE,National</v>
      </c>
      <c r="F5" t="s">
        <v>13</v>
      </c>
      <c r="G5" s="27" t="s">
        <v>14</v>
      </c>
      <c r="H5" s="25">
        <f>VLOOKUP(F5,'BY-Demands'!$I$5:$J$38,2,FALSE)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25">
      <c r="B6" t="s">
        <v>8</v>
      </c>
      <c r="C6" t="str">
        <f>_xlfn.TEXTJOIN(",",TRUE,Regions!$C$3,Regions!$D$3)</f>
        <v>IE,National</v>
      </c>
      <c r="F6" t="s">
        <v>15</v>
      </c>
      <c r="G6" s="27" t="s">
        <v>16</v>
      </c>
      <c r="H6" s="25">
        <f>VLOOKUP(F6,'BY-Demands'!$I$5:$J$38,2,FALSE)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25">
      <c r="B7" t="s">
        <v>8</v>
      </c>
      <c r="C7" t="str">
        <f>_xlfn.TEXTJOIN(",",TRUE,Regions!$C$3,Regions!$D$3)</f>
        <v>IE,National</v>
      </c>
      <c r="F7" t="s">
        <v>17</v>
      </c>
      <c r="G7" s="27" t="s">
        <v>18</v>
      </c>
      <c r="H7" s="25">
        <f>VLOOKUP(F7,'BY-Demands'!$I$5:$J$38,2,FALSE)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25">
      <c r="B8" t="s">
        <v>8</v>
      </c>
      <c r="C8" t="str">
        <f>_xlfn.TEXTJOIN(",",TRUE,Regions!$C$3,Regions!$D$3)</f>
        <v>IE,National</v>
      </c>
      <c r="F8" t="s">
        <v>19</v>
      </c>
      <c r="G8" s="27" t="s">
        <v>20</v>
      </c>
      <c r="H8" s="25">
        <f>VLOOKUP(F8,'BY-Demands'!$I$5:$J$38,2,FALSE)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25">
      <c r="B9" t="s">
        <v>8</v>
      </c>
      <c r="C9" t="str">
        <f>_xlfn.TEXTJOIN(",",TRUE,Regions!$C$3,Regions!$D$3)</f>
        <v>IE,National</v>
      </c>
      <c r="F9" t="s">
        <v>21</v>
      </c>
      <c r="G9" s="27" t="s">
        <v>22</v>
      </c>
      <c r="H9" s="25">
        <f>VLOOKUP(F9,'BY-Demands'!$I$5:$J$38,2,FALSE)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25">
      <c r="B10" t="s">
        <v>8</v>
      </c>
      <c r="C10" t="str">
        <f>_xlfn.TEXTJOIN(",",TRUE,Regions!$C$3,Regions!$D$3)</f>
        <v>IE,National</v>
      </c>
      <c r="F10" t="s">
        <v>23</v>
      </c>
      <c r="G10" s="27" t="s">
        <v>24</v>
      </c>
      <c r="H10" s="25"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25">
      <c r="B11" t="s">
        <v>8</v>
      </c>
      <c r="C11" t="str">
        <f>_xlfn.TEXTJOIN(",",TRUE,Regions!$C$3,Regions!$D$3)</f>
        <v>IE,National</v>
      </c>
      <c r="F11" t="s">
        <v>25</v>
      </c>
      <c r="G11" s="27" t="s">
        <v>26</v>
      </c>
      <c r="H11" s="25">
        <f>VLOOKUP(F11,'BY-Demands'!$I$5:$J$38,2,FALSE)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25">
      <c r="B12" t="s">
        <v>8</v>
      </c>
      <c r="C12" t="str">
        <f>_xlfn.TEXTJOIN(",",TRUE,Regions!$C$3,Regions!$D$3)</f>
        <v>IE,National</v>
      </c>
      <c r="F12" t="s">
        <v>27</v>
      </c>
      <c r="G12" s="27" t="s">
        <v>28</v>
      </c>
      <c r="H12" s="25">
        <f>VLOOKUP(F12,'BY-Demands'!$I$5:$J$38,2,FALSE)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25">
      <c r="B13" t="s">
        <v>8</v>
      </c>
      <c r="C13" t="str">
        <f>_xlfn.TEXTJOIN(",",TRUE,Regions!$C$3,Regions!$D$3)</f>
        <v>IE,National</v>
      </c>
      <c r="F13" t="s">
        <v>29</v>
      </c>
      <c r="G13" s="27" t="s">
        <v>30</v>
      </c>
      <c r="H13" s="25">
        <f>VLOOKUP(F13,'BY-Demands'!$I$5:$J$38,2,FALSE)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25">
      <c r="B14" t="s">
        <v>8</v>
      </c>
      <c r="C14" t="str">
        <f>_xlfn.TEXTJOIN(",",TRUE,Regions!$C$3,Regions!$D$3)</f>
        <v>IE,National</v>
      </c>
      <c r="F14" t="s">
        <v>31</v>
      </c>
      <c r="G14" s="27" t="s">
        <v>32</v>
      </c>
      <c r="H14" s="25">
        <f>VLOOKUP(F14,'BY-Demands'!$I$5:$J$38,2,FALSE)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8</v>
      </c>
      <c r="C15" t="str">
        <f>_xlfn.TEXTJOIN(",",TRUE,Regions!$C$3,Regions!$D$3)</f>
        <v>IE,National</v>
      </c>
      <c r="F15" t="s">
        <v>33</v>
      </c>
      <c r="G15" s="27" t="s">
        <v>34</v>
      </c>
      <c r="H15" s="25">
        <f>VLOOKUP(F15,'BY-Demands'!$I$5:$J$38,2,FALSE)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x14ac:dyDescent="0.25">
      <c r="B16" t="s">
        <v>8</v>
      </c>
      <c r="C16" t="str">
        <f>_xlfn.TEXTJOIN(",",TRUE,Regions!$C$3,Regions!$D$3)</f>
        <v>IE,National</v>
      </c>
      <c r="F16" t="s">
        <v>35</v>
      </c>
      <c r="G16" s="27" t="s">
        <v>36</v>
      </c>
      <c r="H16" s="25">
        <f>VLOOKUP(F16,'BY-Demands'!$I$5:$J$38,2,FALSE)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25">
      <c r="B17" t="s">
        <v>8</v>
      </c>
      <c r="C17" t="str">
        <f>_xlfn.TEXTJOIN(",",TRUE,Regions!$C$3)</f>
        <v>IE</v>
      </c>
      <c r="F17" t="s">
        <v>37</v>
      </c>
      <c r="G17" s="27" t="s">
        <v>38</v>
      </c>
      <c r="H17" s="25">
        <f>VLOOKUP(F17,'BY-Demands'!$I$5:$J$38,2,FALSE)</f>
        <v>14.5565610923972</v>
      </c>
      <c r="I17">
        <v>14.87639834</v>
      </c>
      <c r="J17" s="1">
        <v>10.76129175</v>
      </c>
      <c r="K17">
        <v>15.490769824884</v>
      </c>
      <c r="L17">
        <v>15.7055907873725</v>
      </c>
      <c r="M17">
        <v>15.918930085994599</v>
      </c>
      <c r="N17">
        <v>16.1309905363224</v>
      </c>
      <c r="O17">
        <v>16.342066199565998</v>
      </c>
      <c r="P17">
        <v>16.5525371199803</v>
      </c>
      <c r="Q17">
        <v>16.762873144864798</v>
      </c>
      <c r="R17">
        <v>16.9735493176352</v>
      </c>
      <c r="S17">
        <v>17.185101002764601</v>
      </c>
      <c r="T17">
        <v>17.397907082319101</v>
      </c>
      <c r="U17">
        <v>17.573631069165</v>
      </c>
      <c r="V17">
        <v>17.750699613408099</v>
      </c>
      <c r="W17">
        <v>17.9287698006939</v>
      </c>
      <c r="X17">
        <v>18.107282811433901</v>
      </c>
      <c r="Y17">
        <v>18.285863815295301</v>
      </c>
      <c r="Z17">
        <v>18.464233900038099</v>
      </c>
      <c r="AA17">
        <v>18.642440853889099</v>
      </c>
      <c r="AB17">
        <v>18.820520174091701</v>
      </c>
      <c r="AC17">
        <v>18.9985074379602</v>
      </c>
      <c r="AD17">
        <v>19.176378957028898</v>
      </c>
      <c r="AI17">
        <v>20.150385797853598</v>
      </c>
      <c r="AN17">
        <v>21.065548257939199</v>
      </c>
      <c r="AS17">
        <v>21.708902826056999</v>
      </c>
      <c r="AX17">
        <v>22.294296983465198</v>
      </c>
      <c r="BC17">
        <v>22.633963522387901</v>
      </c>
      <c r="BH17">
        <v>22.998525615910701</v>
      </c>
      <c r="BM17">
        <v>23.420163469983802</v>
      </c>
      <c r="BR17">
        <v>23.915804444215802</v>
      </c>
      <c r="BW17">
        <v>24.479480525906901</v>
      </c>
      <c r="CB17">
        <v>25.0796251155347</v>
      </c>
      <c r="CG17">
        <v>25.6801225927071</v>
      </c>
      <c r="CL17">
        <v>26.281462653597</v>
      </c>
    </row>
    <row r="18" spans="2:90" x14ac:dyDescent="0.25">
      <c r="B18" t="s">
        <v>8</v>
      </c>
      <c r="C18" t="str">
        <f>_xlfn.TEXTJOIN(",",TRUE,Regions!$C$3)</f>
        <v>IE</v>
      </c>
      <c r="F18" t="s">
        <v>39</v>
      </c>
      <c r="G18" s="27" t="s">
        <v>40</v>
      </c>
      <c r="H18" s="25">
        <f>VLOOKUP(F18,'BY-Demands'!$I$5:$J$38,2,FALSE)</f>
        <v>31.276118540281001</v>
      </c>
      <c r="I18">
        <v>31.984256429999999</v>
      </c>
      <c r="J18" s="1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>
        <v>56.505144705233697</v>
      </c>
    </row>
    <row r="19" spans="2:90" x14ac:dyDescent="0.25">
      <c r="B19" t="s">
        <v>8</v>
      </c>
      <c r="C19" t="str">
        <f>_xlfn.TEXTJOIN(",",TRUE,Regions!$C$3)</f>
        <v>IE</v>
      </c>
      <c r="F19" t="s">
        <v>41</v>
      </c>
      <c r="G19" s="27" t="s">
        <v>42</v>
      </c>
      <c r="H19" s="25">
        <f>VLOOKUP(F19,'BY-Demands'!$I$5:$J$38,2,FALSE)</f>
        <v>27.131577542973599</v>
      </c>
      <c r="I19">
        <v>27.52133693</v>
      </c>
      <c r="J19" s="1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>
        <v>48.620705909154502</v>
      </c>
    </row>
    <row r="20" spans="2:90" x14ac:dyDescent="0.25">
      <c r="B20" t="s">
        <v>8</v>
      </c>
      <c r="C20" t="str">
        <f>_xlfn.TEXTJOIN(",",TRUE,Regions!$C$3)</f>
        <v>IE</v>
      </c>
      <c r="F20" t="s">
        <v>43</v>
      </c>
      <c r="G20" s="27" t="s">
        <v>44</v>
      </c>
      <c r="H20" s="25">
        <v>11.537000000000001</v>
      </c>
      <c r="I20">
        <v>12.403</v>
      </c>
      <c r="J20">
        <v>11.754512350000001</v>
      </c>
      <c r="K20">
        <v>12.787492999999998</v>
      </c>
      <c r="L20">
        <v>13.183905282999998</v>
      </c>
      <c r="M20">
        <v>13.592606346772996</v>
      </c>
      <c r="N20">
        <v>14.013977143522958</v>
      </c>
      <c r="O20">
        <v>14.448410434972168</v>
      </c>
      <c r="P20">
        <v>14.737378643671612</v>
      </c>
      <c r="Q20">
        <v>15.032126216545043</v>
      </c>
      <c r="R20">
        <v>15.332768740875943</v>
      </c>
      <c r="S20">
        <v>15.639424115693462</v>
      </c>
      <c r="T20">
        <v>15.952212598007332</v>
      </c>
      <c r="U20">
        <v>16.319113487761502</v>
      </c>
      <c r="V20">
        <v>16.694453097980016</v>
      </c>
      <c r="W20">
        <v>17.078425519233555</v>
      </c>
      <c r="X20">
        <v>17.471229306175925</v>
      </c>
      <c r="Y20">
        <v>17.87306758021797</v>
      </c>
      <c r="Z20">
        <v>18.284148134562983</v>
      </c>
      <c r="AA20">
        <v>18.704683541657932</v>
      </c>
      <c r="AB20">
        <v>19.13489126311606</v>
      </c>
      <c r="AC20">
        <v>19.574993762167729</v>
      </c>
      <c r="AD20">
        <v>20.025218618697583</v>
      </c>
      <c r="AE20">
        <v>20.485798646927627</v>
      </c>
      <c r="AF20">
        <v>20.956972015806958</v>
      </c>
      <c r="AG20">
        <v>21.438982372170514</v>
      </c>
      <c r="AH20">
        <v>21.932078966730433</v>
      </c>
      <c r="AI20">
        <v>22.436516782965231</v>
      </c>
      <c r="AJ20">
        <v>22.952556668973429</v>
      </c>
      <c r="AK20">
        <v>23.480465472359818</v>
      </c>
      <c r="AL20">
        <v>24.020516178224089</v>
      </c>
      <c r="AM20">
        <v>24.572988050323243</v>
      </c>
      <c r="AN20">
        <v>25.138166775480673</v>
      </c>
      <c r="AO20">
        <v>25.716344611316728</v>
      </c>
      <c r="AP20">
        <v>26.307820537377012</v>
      </c>
      <c r="AQ20">
        <v>26.912900409736679</v>
      </c>
      <c r="AR20">
        <v>27.531897119160618</v>
      </c>
      <c r="AS20">
        <v>28.165130752901309</v>
      </c>
      <c r="AT20">
        <v>28.812928760218039</v>
      </c>
      <c r="AU20">
        <v>29.475626121703051</v>
      </c>
      <c r="AV20">
        <v>30.15356552250222</v>
      </c>
      <c r="AW20">
        <v>30.847097529519768</v>
      </c>
      <c r="AX20">
        <v>31.55658077269872</v>
      </c>
      <c r="AY20">
        <v>32.282382130470786</v>
      </c>
      <c r="AZ20">
        <v>33.024876919471609</v>
      </c>
      <c r="BA20">
        <v>33.784449088619454</v>
      </c>
      <c r="BB20">
        <v>34.561491417657699</v>
      </c>
      <c r="BC20">
        <v>35.356405720263822</v>
      </c>
      <c r="BD20">
        <v>36.169603051829888</v>
      </c>
      <c r="BE20">
        <v>37.001503922021968</v>
      </c>
      <c r="BF20">
        <v>37.85253851222847</v>
      </c>
      <c r="BG20">
        <v>38.723146898009716</v>
      </c>
      <c r="BH20">
        <v>39.613779276663941</v>
      </c>
      <c r="BI20">
        <v>40.524896200027207</v>
      </c>
      <c r="BJ20">
        <v>41.456968812627828</v>
      </c>
      <c r="BK20">
        <v>42.410479095318259</v>
      </c>
      <c r="BL20">
        <v>43.385920114510576</v>
      </c>
      <c r="BM20">
        <v>44.383796277144313</v>
      </c>
      <c r="BN20">
        <v>45.404623591518629</v>
      </c>
      <c r="BO20">
        <v>46.448929934123555</v>
      </c>
      <c r="BP20">
        <v>47.517255322608392</v>
      </c>
      <c r="BQ20">
        <v>48.610152195028377</v>
      </c>
      <c r="BR20">
        <v>49.728185695514021</v>
      </c>
      <c r="BS20">
        <v>50.871933966510845</v>
      </c>
      <c r="BT20">
        <v>52.041988447740586</v>
      </c>
      <c r="BU20">
        <v>53.238954182038611</v>
      </c>
      <c r="BV20">
        <v>54.463450128225503</v>
      </c>
      <c r="BW20">
        <v>55.716109481174684</v>
      </c>
      <c r="BX20">
        <v>56.997579999241694</v>
      </c>
      <c r="BY20">
        <v>58.308524339224249</v>
      </c>
      <c r="BZ20">
        <v>59.649620399026404</v>
      </c>
      <c r="CA20">
        <v>61.021561668204008</v>
      </c>
      <c r="CB20">
        <v>62.425057586572692</v>
      </c>
      <c r="CC20">
        <v>63.860833911063864</v>
      </c>
      <c r="CD20">
        <v>65.329633091018323</v>
      </c>
      <c r="CE20">
        <v>66.832214652111745</v>
      </c>
      <c r="CF20">
        <v>68.369355589110299</v>
      </c>
      <c r="CG20">
        <v>69.941850767659844</v>
      </c>
      <c r="CH20">
        <v>71.550513335316012</v>
      </c>
      <c r="CI20">
        <v>73.196175142028267</v>
      </c>
      <c r="CJ20">
        <v>74.879687170294915</v>
      </c>
      <c r="CK20">
        <v>76.601919975211686</v>
      </c>
      <c r="CL20">
        <v>78.363764134641542</v>
      </c>
    </row>
    <row r="21" spans="2:90" x14ac:dyDescent="0.25">
      <c r="B21" t="s">
        <v>8</v>
      </c>
      <c r="C21" t="str">
        <f>_xlfn.TEXTJOIN(",",TRUE,Regions!$C$3)</f>
        <v>IE</v>
      </c>
      <c r="F21" t="s">
        <v>45</v>
      </c>
      <c r="G21" s="28" t="s">
        <v>46</v>
      </c>
      <c r="H21" s="25">
        <f>VLOOKUP(F21,'BY-Demands'!$I$5:$J$38,2,FALSE)</f>
        <v>7.7245727925227703</v>
      </c>
      <c r="I21">
        <v>10.927548</v>
      </c>
      <c r="J21">
        <f>I21-($I$21/11)</f>
        <v>9.9341345454545458</v>
      </c>
      <c r="K21">
        <f t="shared" ref="K21:S21" si="0">J21-($I$21/11)</f>
        <v>8.9407210909090917</v>
      </c>
      <c r="L21">
        <f t="shared" si="0"/>
        <v>7.9473076363636377</v>
      </c>
      <c r="M21">
        <f t="shared" si="0"/>
        <v>6.9538941818181836</v>
      </c>
      <c r="N21">
        <f t="shared" si="0"/>
        <v>5.9604807272727296</v>
      </c>
      <c r="O21">
        <f t="shared" si="0"/>
        <v>4.9670672727272756</v>
      </c>
      <c r="P21">
        <f t="shared" si="0"/>
        <v>3.9736538181818211</v>
      </c>
      <c r="Q21">
        <f t="shared" si="0"/>
        <v>2.9802403636363666</v>
      </c>
      <c r="R21">
        <f t="shared" si="0"/>
        <v>1.9868269090909121</v>
      </c>
      <c r="S21">
        <f t="shared" si="0"/>
        <v>0.9934134545454576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>
        <v>0</v>
      </c>
    </row>
    <row r="22" spans="2:90" x14ac:dyDescent="0.25">
      <c r="B22" t="s">
        <v>8</v>
      </c>
      <c r="C22" t="str">
        <f>_xlfn.TEXTJOIN(",",TRUE,Regions!$C$3)</f>
        <v>IE</v>
      </c>
      <c r="F22" t="s">
        <v>47</v>
      </c>
      <c r="G22" s="28" t="s">
        <v>48</v>
      </c>
      <c r="H22" s="25">
        <f>VLOOKUP(F22,'BY-Demands'!$I$5:$J$38,2,FALSE)</f>
        <v>3.5132998087277101</v>
      </c>
      <c r="I22">
        <v>4.2966351471015702</v>
      </c>
      <c r="J22">
        <v>4.4094344637268001</v>
      </c>
      <c r="K22">
        <v>4.5291674028165003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>
        <v>20.455860184034901</v>
      </c>
    </row>
    <row r="23" spans="2:90" x14ac:dyDescent="0.25">
      <c r="B23" t="s">
        <v>8</v>
      </c>
      <c r="C23" t="str">
        <f>_xlfn.TEXTJOIN(",",TRUE,Regions!$C$3)</f>
        <v>IE</v>
      </c>
      <c r="F23" t="s">
        <v>49</v>
      </c>
      <c r="G23" s="28" t="s">
        <v>50</v>
      </c>
      <c r="H23" s="25">
        <f>VLOOKUP(F23,'BY-Demands'!$I$5:$J$38,2,FALSE)</f>
        <v>21.784659175997099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25">
      <c r="B24" t="s">
        <v>8</v>
      </c>
      <c r="C24" t="str">
        <f>_xlfn.TEXTJOIN(",",TRUE,Regions!$C$3)</f>
        <v>IE</v>
      </c>
      <c r="F24" t="s">
        <v>51</v>
      </c>
      <c r="G24" s="28" t="s">
        <v>52</v>
      </c>
      <c r="H24" s="25">
        <f>VLOOKUP(F24,'BY-Demands'!$I$5:$J$38,2,FALSE)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25">
      <c r="B25" t="s">
        <v>8</v>
      </c>
      <c r="C25" t="str">
        <f>_xlfn.TEXTJOIN(",",TRUE,Regions!$C$3)</f>
        <v>IE</v>
      </c>
      <c r="F25" t="s">
        <v>53</v>
      </c>
      <c r="G25" s="28" t="s">
        <v>54</v>
      </c>
      <c r="H25" s="25">
        <f>VLOOKUP(F25,'BY-Demands'!$I$5:$J$38,2,FALSE)</f>
        <v>45.935836654432002</v>
      </c>
      <c r="I25">
        <v>46.104277330000002</v>
      </c>
      <c r="J25">
        <v>46.814427170000002</v>
      </c>
      <c r="K25">
        <v>47.5103723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25">
      <c r="B26" t="s">
        <v>8</v>
      </c>
      <c r="C26" t="str">
        <f>_xlfn.TEXTJOIN(",",TRUE,Regions!$C$3,Regions!$D$3)</f>
        <v>IE,National</v>
      </c>
      <c r="F26" t="s">
        <v>55</v>
      </c>
      <c r="G26" s="27" t="s">
        <v>56</v>
      </c>
      <c r="H26" s="25">
        <f>VLOOKUP(F26,'BY-Demands'!$I$5:$J$38,2,FALSE)</f>
        <v>211.739</v>
      </c>
      <c r="I26">
        <v>227.33367966704699</v>
      </c>
      <c r="J26">
        <v>234.01489904006499</v>
      </c>
      <c r="K26">
        <v>250.52243040236399</v>
      </c>
      <c r="L26">
        <v>265.47273899323898</v>
      </c>
      <c r="M26">
        <v>279.23643876610601</v>
      </c>
      <c r="N26">
        <v>291.97758934464099</v>
      </c>
      <c r="O26">
        <v>303.745747309416</v>
      </c>
      <c r="P26">
        <v>314.88867210903697</v>
      </c>
      <c r="Q26">
        <v>325.448418136599</v>
      </c>
      <c r="R26">
        <v>335.72138230120601</v>
      </c>
      <c r="S26">
        <v>345.60194314472</v>
      </c>
      <c r="T26">
        <v>355.09166996739799</v>
      </c>
      <c r="U26">
        <v>372.33998569365798</v>
      </c>
      <c r="V26">
        <v>385.16674421872602</v>
      </c>
      <c r="W26">
        <v>398.22461473825501</v>
      </c>
      <c r="X26">
        <v>411.45770972769901</v>
      </c>
      <c r="Y26">
        <v>424.76161479887702</v>
      </c>
      <c r="Z26">
        <v>438.12862011422999</v>
      </c>
      <c r="AA26">
        <v>451.68804802308699</v>
      </c>
      <c r="AB26">
        <v>465.40875684082903</v>
      </c>
      <c r="AC26">
        <v>479.13103817121703</v>
      </c>
      <c r="AD26">
        <v>492.828423833106</v>
      </c>
      <c r="AE26">
        <v>496.36472594874499</v>
      </c>
      <c r="AF26">
        <v>514.52001380752995</v>
      </c>
      <c r="AG26">
        <v>530.17405404626902</v>
      </c>
      <c r="AH26">
        <v>544.19495314722303</v>
      </c>
      <c r="AI26">
        <v>558.26962802562196</v>
      </c>
      <c r="AJ26">
        <v>572.38852326507094</v>
      </c>
      <c r="AK26">
        <v>586.53294139438299</v>
      </c>
      <c r="AL26">
        <v>600.68795864299398</v>
      </c>
      <c r="AM26">
        <v>614.82387830734103</v>
      </c>
      <c r="AN26">
        <v>628.93152164032301</v>
      </c>
      <c r="AO26">
        <v>643.00410262211005</v>
      </c>
      <c r="AP26">
        <v>657.18423969818502</v>
      </c>
      <c r="AQ26">
        <v>671.35750183642006</v>
      </c>
      <c r="AR26">
        <v>685.53131059817395</v>
      </c>
      <c r="AS26">
        <v>699.71894911636105</v>
      </c>
      <c r="AT26">
        <v>713.92554497696096</v>
      </c>
      <c r="AU26">
        <v>728.15328995631603</v>
      </c>
      <c r="AV26">
        <v>742.41918629131999</v>
      </c>
      <c r="AW26">
        <v>756.73941793789504</v>
      </c>
      <c r="AX26">
        <v>771.13301065931898</v>
      </c>
      <c r="AY26">
        <v>785.61008636003203</v>
      </c>
      <c r="AZ26">
        <v>800.18796720256296</v>
      </c>
      <c r="BA26">
        <v>814.88079785717798</v>
      </c>
      <c r="BB26">
        <v>829.70553008510103</v>
      </c>
      <c r="BC26">
        <v>844.67783543635301</v>
      </c>
      <c r="BD26">
        <v>859.81446282352397</v>
      </c>
      <c r="BE26">
        <v>875.13056019295698</v>
      </c>
      <c r="BF26">
        <v>890.64572032533204</v>
      </c>
      <c r="BG26">
        <v>906.37959967599397</v>
      </c>
      <c r="BH26">
        <v>922.351501384161</v>
      </c>
      <c r="BI26">
        <v>938.57428710989598</v>
      </c>
      <c r="BJ26">
        <v>955.06101749023901</v>
      </c>
      <c r="BK26">
        <v>971.82648073088797</v>
      </c>
      <c r="BL26">
        <v>988.88492973635402</v>
      </c>
      <c r="BM26">
        <v>1006.25199511415</v>
      </c>
      <c r="BN26">
        <v>1023.9294437559601</v>
      </c>
      <c r="BO26">
        <v>1041.9234925855201</v>
      </c>
      <c r="BP26">
        <v>1060.2405883066299</v>
      </c>
      <c r="BQ26">
        <v>1078.8818873924599</v>
      </c>
      <c r="BR26">
        <v>1097.8442281866401</v>
      </c>
      <c r="BS26">
        <v>1117.1307879379599</v>
      </c>
      <c r="BT26">
        <v>1136.7305247628501</v>
      </c>
      <c r="BU26">
        <v>1156.6304804608301</v>
      </c>
      <c r="BV26">
        <v>1176.8105538985999</v>
      </c>
      <c r="BW26">
        <v>1197.24601175004</v>
      </c>
      <c r="BX26">
        <v>1217.9320975815699</v>
      </c>
      <c r="BY26">
        <v>1238.85956925292</v>
      </c>
      <c r="BZ26">
        <v>1259.9992990129099</v>
      </c>
      <c r="CA26">
        <v>1281.3121904680099</v>
      </c>
      <c r="CB26">
        <v>1302.7797433738299</v>
      </c>
      <c r="CC26">
        <v>1324.3797857046</v>
      </c>
      <c r="CD26">
        <v>1346.1127852668701</v>
      </c>
      <c r="CE26">
        <v>1367.9816115507199</v>
      </c>
      <c r="CF26">
        <v>1389.99234883894</v>
      </c>
      <c r="CG26">
        <v>1412.15514854653</v>
      </c>
      <c r="CH26">
        <v>1434.4735766251099</v>
      </c>
      <c r="CI26">
        <v>1456.9513426687799</v>
      </c>
      <c r="CJ26">
        <v>1479.5893631530801</v>
      </c>
      <c r="CK26">
        <v>1502.3841560784799</v>
      </c>
      <c r="CL26">
        <v>1525.3321304907599</v>
      </c>
    </row>
    <row r="27" spans="2:90" x14ac:dyDescent="0.25">
      <c r="B27" t="s">
        <v>8</v>
      </c>
      <c r="C27" t="str">
        <f>_xlfn.TEXTJOIN(",",TRUE,Regions!$C$3,Regions!$D$3)</f>
        <v>IE,National</v>
      </c>
      <c r="F27" t="s">
        <v>57</v>
      </c>
      <c r="G27" s="27" t="s">
        <v>58</v>
      </c>
      <c r="H27" s="25">
        <f>VLOOKUP(F27,'BY-Demands'!$I$5:$J$38,2,FALSE)</f>
        <v>776.10400000000004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1003.61497030569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>
        <v>1254.2955320809799</v>
      </c>
    </row>
    <row r="28" spans="2:90" x14ac:dyDescent="0.25">
      <c r="B28" t="s">
        <v>8</v>
      </c>
      <c r="C28" t="str">
        <f>_xlfn.TEXTJOIN(",",TRUE,Regions!$C$3,Regions!$D$3)</f>
        <v>IE,National</v>
      </c>
      <c r="F28" t="s">
        <v>59</v>
      </c>
      <c r="G28" s="27" t="s">
        <v>60</v>
      </c>
      <c r="H28" s="25">
        <f>VLOOKUP(F28,'BY-Demands'!$I$5:$J$38,2,FALSE)</f>
        <v>729.49900000000002</v>
      </c>
      <c r="I28">
        <v>756.93265686674704</v>
      </c>
      <c r="J28">
        <v>768.29446481802404</v>
      </c>
      <c r="K28">
        <v>772.86208694584798</v>
      </c>
      <c r="L28">
        <v>777.95194352567796</v>
      </c>
      <c r="M28">
        <v>783.67269864148204</v>
      </c>
      <c r="N28">
        <v>789.75930268250397</v>
      </c>
      <c r="O28">
        <v>795.82537085896797</v>
      </c>
      <c r="P28">
        <v>802.38775006715798</v>
      </c>
      <c r="Q28">
        <v>809.22213416551403</v>
      </c>
      <c r="R28">
        <v>816.80113347457802</v>
      </c>
      <c r="S28">
        <v>824.64428658311704</v>
      </c>
      <c r="T28">
        <v>832.59337892975498</v>
      </c>
      <c r="U28">
        <v>835.494721776652</v>
      </c>
      <c r="V28">
        <v>841.12386901591697</v>
      </c>
      <c r="W28">
        <v>846.68490394820003</v>
      </c>
      <c r="X28">
        <v>852.05750789504805</v>
      </c>
      <c r="Y28">
        <v>857.03569133233998</v>
      </c>
      <c r="Z28">
        <v>861.62461714738197</v>
      </c>
      <c r="AA28">
        <v>866.09217418652202</v>
      </c>
      <c r="AB28">
        <v>870.38020137632998</v>
      </c>
      <c r="AC28">
        <v>874.20163295403097</v>
      </c>
      <c r="AD28">
        <v>877.53441615506995</v>
      </c>
      <c r="AE28">
        <v>877.71565965240802</v>
      </c>
      <c r="AF28">
        <v>877.87112006521807</v>
      </c>
      <c r="AG28">
        <v>878.89535131181003</v>
      </c>
      <c r="AH28">
        <v>881.34522505719599</v>
      </c>
      <c r="AI28">
        <v>883.51153419697505</v>
      </c>
      <c r="AJ28">
        <v>885.39165384489604</v>
      </c>
      <c r="AK28">
        <v>886.96968161539996</v>
      </c>
      <c r="AL28">
        <v>888.23702563617996</v>
      </c>
      <c r="AM28">
        <v>889.16483547498206</v>
      </c>
      <c r="AN28">
        <v>889.75617108824804</v>
      </c>
      <c r="AO28">
        <v>890.01756387450996</v>
      </c>
      <c r="AP28">
        <v>890.15777792928498</v>
      </c>
      <c r="AQ28">
        <v>890.027472236378</v>
      </c>
      <c r="AR28">
        <v>889.64810387578098</v>
      </c>
      <c r="AS28">
        <v>889.04710174709999</v>
      </c>
      <c r="AT28">
        <v>888.23975575464704</v>
      </c>
      <c r="AU28">
        <v>887.23676143058299</v>
      </c>
      <c r="AV28">
        <v>886.06583568271606</v>
      </c>
      <c r="AW28">
        <v>884.75168699987705</v>
      </c>
      <c r="AX28">
        <v>883.32044041935796</v>
      </c>
      <c r="AY28">
        <v>881.786246107122</v>
      </c>
      <c r="AZ28">
        <v>880.17012088321303</v>
      </c>
      <c r="BA28">
        <v>878.48803900757105</v>
      </c>
      <c r="BB28">
        <v>876.75769674673495</v>
      </c>
      <c r="BC28">
        <v>874.99406326538895</v>
      </c>
      <c r="BD28">
        <v>873.21199066637803</v>
      </c>
      <c r="BE28">
        <v>871.42351347677197</v>
      </c>
      <c r="BF28">
        <v>869.64397981085403</v>
      </c>
      <c r="BG28">
        <v>867.88749709520505</v>
      </c>
      <c r="BH28">
        <v>866.16661054139695</v>
      </c>
      <c r="BI28">
        <v>864.48679834716302</v>
      </c>
      <c r="BJ28">
        <v>862.85310286970901</v>
      </c>
      <c r="BK28">
        <v>861.27150289560598</v>
      </c>
      <c r="BL28">
        <v>859.746834045779</v>
      </c>
      <c r="BM28">
        <v>858.28450188460499</v>
      </c>
      <c r="BN28">
        <v>856.87764919303902</v>
      </c>
      <c r="BO28">
        <v>855.523320953812</v>
      </c>
      <c r="BP28">
        <v>854.21870790128105</v>
      </c>
      <c r="BQ28">
        <v>852.95676717650201</v>
      </c>
      <c r="BR28">
        <v>851.72736999290703</v>
      </c>
      <c r="BS28">
        <v>850.52571410206997</v>
      </c>
      <c r="BT28">
        <v>849.33648851223904</v>
      </c>
      <c r="BU28">
        <v>848.14387641063399</v>
      </c>
      <c r="BV28">
        <v>846.92787895112599</v>
      </c>
      <c r="BW28">
        <v>845.66651745324396</v>
      </c>
      <c r="BX28">
        <v>844.35313340866605</v>
      </c>
      <c r="BY28">
        <v>842.97839078534503</v>
      </c>
      <c r="BZ28">
        <v>841.52025477527695</v>
      </c>
      <c r="CA28">
        <v>839.95169124344898</v>
      </c>
      <c r="CB28">
        <v>838.26086382238805</v>
      </c>
      <c r="CC28">
        <v>836.43449322558797</v>
      </c>
      <c r="CD28">
        <v>834.47434145720501</v>
      </c>
      <c r="CE28">
        <v>832.383556277568</v>
      </c>
      <c r="CF28">
        <v>830.16702542175301</v>
      </c>
      <c r="CG28">
        <v>827.83170713912295</v>
      </c>
      <c r="CH28">
        <v>825.38029461909196</v>
      </c>
      <c r="CI28">
        <v>822.81538763697301</v>
      </c>
      <c r="CJ28">
        <v>820.13786487281402</v>
      </c>
      <c r="CK28">
        <v>817.34616148165196</v>
      </c>
      <c r="CL28">
        <v>814.43878355607001</v>
      </c>
    </row>
    <row r="29" spans="2:90" x14ac:dyDescent="0.25">
      <c r="B29" t="s">
        <v>8</v>
      </c>
      <c r="C29" t="str">
        <f>_xlfn.TEXTJOIN(",",TRUE,Regions!$C$3,Regions!$D$3)</f>
        <v>IE,National</v>
      </c>
      <c r="F29" t="s">
        <v>137</v>
      </c>
      <c r="G29" s="27" t="s">
        <v>138</v>
      </c>
      <c r="H29">
        <v>28.901664567933956</v>
      </c>
      <c r="I29">
        <v>29.285472960899106</v>
      </c>
      <c r="J29">
        <v>29.618106901468909</v>
      </c>
      <c r="K29">
        <v>30.592051000616877</v>
      </c>
      <c r="L29">
        <v>31.598021694557708</v>
      </c>
      <c r="M29">
        <v>32.637072126664755</v>
      </c>
      <c r="N29">
        <v>33.710290071247677</v>
      </c>
      <c r="O29">
        <v>34.818799072335445</v>
      </c>
      <c r="P29">
        <v>35.963759619906362</v>
      </c>
      <c r="Q29">
        <v>36.712499803959538</v>
      </c>
      <c r="R29">
        <v>37.47682823209901</v>
      </c>
      <c r="S29">
        <v>38.25706944060434</v>
      </c>
      <c r="T29">
        <v>39.053554722372212</v>
      </c>
      <c r="U29">
        <v>39.866622267584432</v>
      </c>
      <c r="V29">
        <v>40.357314057686089</v>
      </c>
      <c r="W29">
        <v>40.854045447311805</v>
      </c>
      <c r="X29">
        <v>41.356890773883045</v>
      </c>
      <c r="Y29">
        <v>41.865925289791257</v>
      </c>
      <c r="Z29">
        <v>42.381225173659615</v>
      </c>
      <c r="AA29">
        <v>42.776493751275368</v>
      </c>
      <c r="AB29">
        <v>43.175448802036009</v>
      </c>
      <c r="AC29">
        <v>43.578124707840381</v>
      </c>
      <c r="AD29">
        <v>43.984556171250162</v>
      </c>
      <c r="AE29">
        <v>44.394778218480539</v>
      </c>
      <c r="AF29">
        <v>44.717758131431516</v>
      </c>
      <c r="AG29">
        <v>45.043087780733387</v>
      </c>
      <c r="AH29">
        <v>45.370784261136308</v>
      </c>
      <c r="AI29">
        <v>45.700864791757795</v>
      </c>
      <c r="AJ29">
        <v>46.033346716987502</v>
      </c>
      <c r="AK29">
        <v>46.369255228359584</v>
      </c>
      <c r="AL29">
        <v>46.707614887346587</v>
      </c>
      <c r="AM29">
        <v>47.048443580142006</v>
      </c>
      <c r="AN29">
        <v>47.391759323456121</v>
      </c>
      <c r="AO29">
        <v>47.737580265468395</v>
      </c>
      <c r="AP29">
        <v>48.167218487857603</v>
      </c>
      <c r="AQ29">
        <v>48.600723454248318</v>
      </c>
      <c r="AR29">
        <v>49.038129965336545</v>
      </c>
      <c r="AS29">
        <v>49.47947313502457</v>
      </c>
      <c r="AT29">
        <v>49.924788393239787</v>
      </c>
      <c r="AU29">
        <v>50.374111488778937</v>
      </c>
      <c r="AV29">
        <v>50.827478492177939</v>
      </c>
      <c r="AW29">
        <v>51.284925798607532</v>
      </c>
      <c r="AX29">
        <v>51.746490130794996</v>
      </c>
      <c r="AY29">
        <v>52.212208541972146</v>
      </c>
      <c r="AZ29">
        <v>52.682118418849889</v>
      </c>
      <c r="BA29">
        <v>53.15625748461953</v>
      </c>
      <c r="BB29">
        <v>53.634663801981098</v>
      </c>
      <c r="BC29">
        <v>54.117375776198919</v>
      </c>
      <c r="BD29">
        <v>54.604432158184707</v>
      </c>
      <c r="BE29">
        <v>55.095872047608367</v>
      </c>
      <c r="BF29">
        <v>55.59173489603684</v>
      </c>
      <c r="BG29">
        <v>56.092060510101163</v>
      </c>
      <c r="BH29">
        <v>56.59688905469207</v>
      </c>
      <c r="BI29">
        <v>57.106261056184294</v>
      </c>
      <c r="BJ29">
        <v>57.620217405689949</v>
      </c>
      <c r="BK29">
        <v>58.138799362341153</v>
      </c>
      <c r="BL29">
        <v>58.662048556602215</v>
      </c>
      <c r="BM29">
        <v>59.190006993611632</v>
      </c>
      <c r="BN29">
        <v>59.722717056554131</v>
      </c>
      <c r="BO29">
        <v>60.260221510063111</v>
      </c>
      <c r="BP29">
        <v>60.802563503653673</v>
      </c>
      <c r="BQ29">
        <v>61.349786575186549</v>
      </c>
      <c r="BR29">
        <v>61.901934654363224</v>
      </c>
      <c r="BS29">
        <v>62.45905206625249</v>
      </c>
      <c r="BT29">
        <v>63.021183534848753</v>
      </c>
      <c r="BU29">
        <v>63.588374186662385</v>
      </c>
      <c r="BV29">
        <v>64.160669554342334</v>
      </c>
      <c r="BW29">
        <v>64.73811558033141</v>
      </c>
      <c r="BX29">
        <v>65.320758620554386</v>
      </c>
      <c r="BY29">
        <v>65.908645448139367</v>
      </c>
      <c r="BZ29">
        <v>66.501823257172617</v>
      </c>
      <c r="CA29">
        <v>67.100339666487159</v>
      </c>
      <c r="CB29">
        <v>67.704242723485535</v>
      </c>
      <c r="CC29">
        <v>68.313580907996894</v>
      </c>
      <c r="CD29">
        <v>68.928403136168853</v>
      </c>
      <c r="CE29">
        <v>69.548758764394364</v>
      </c>
      <c r="CF29">
        <v>70.174697593273905</v>
      </c>
      <c r="CG29">
        <v>70.806269871613367</v>
      </c>
      <c r="CH29">
        <v>71.443526300457876</v>
      </c>
      <c r="CI29">
        <v>72.086518037161994</v>
      </c>
      <c r="CJ29">
        <v>72.735296699496445</v>
      </c>
      <c r="CK29">
        <v>73.38991436979191</v>
      </c>
      <c r="CL29">
        <v>74.050423599120023</v>
      </c>
    </row>
    <row r="30" spans="2:90" x14ac:dyDescent="0.25">
      <c r="B30" t="s">
        <v>8</v>
      </c>
      <c r="C30" t="str">
        <f>_xlfn.TEXTJOIN(",",TRUE,Regions!$C$3,Regions!$D$3)</f>
        <v>IE,National</v>
      </c>
      <c r="F30" t="s">
        <v>139</v>
      </c>
      <c r="G30" s="27" t="s">
        <v>140</v>
      </c>
      <c r="H30">
        <v>58.151541961987604</v>
      </c>
      <c r="I30">
        <v>58.923782945423504</v>
      </c>
      <c r="J30">
        <v>59.593058464401295</v>
      </c>
      <c r="K30">
        <v>61.552680928952022</v>
      </c>
      <c r="L30">
        <v>63.576742445676345</v>
      </c>
      <c r="M30">
        <v>65.667361989795339</v>
      </c>
      <c r="N30">
        <v>67.826728215642902</v>
      </c>
      <c r="O30">
        <v>70.057101747952018</v>
      </c>
      <c r="P30">
        <v>72.360817548486267</v>
      </c>
      <c r="Q30">
        <v>73.867318882665543</v>
      </c>
      <c r="R30">
        <v>75.405184515187131</v>
      </c>
      <c r="S30">
        <v>76.975067428685819</v>
      </c>
      <c r="T30">
        <v>78.577634200435639</v>
      </c>
      <c r="U30">
        <v>80.21356528538071</v>
      </c>
      <c r="V30">
        <v>81.200860814862352</v>
      </c>
      <c r="W30">
        <v>82.200308309651447</v>
      </c>
      <c r="X30">
        <v>83.212057340222501</v>
      </c>
      <c r="Y30">
        <v>84.236259318013722</v>
      </c>
      <c r="Z30">
        <v>85.273067518086194</v>
      </c>
      <c r="AA30">
        <v>86.068366945337161</v>
      </c>
      <c r="AB30">
        <v>86.871083734217009</v>
      </c>
      <c r="AC30">
        <v>87.681287062763161</v>
      </c>
      <c r="AD30">
        <v>88.499046754202112</v>
      </c>
      <c r="AE30">
        <v>89.324433282966837</v>
      </c>
      <c r="AF30">
        <v>89.974284433121213</v>
      </c>
      <c r="AG30">
        <v>90.628863366053892</v>
      </c>
      <c r="AH30">
        <v>91.288204477226031</v>
      </c>
      <c r="AI30">
        <v>91.952342412331916</v>
      </c>
      <c r="AJ30">
        <v>92.621312069119398</v>
      </c>
      <c r="AK30">
        <v>93.297176182362023</v>
      </c>
      <c r="AL30">
        <v>93.977972122733462</v>
      </c>
      <c r="AM30">
        <v>94.663735878117009</v>
      </c>
      <c r="AN30">
        <v>95.354503699002038</v>
      </c>
      <c r="AO30">
        <v>96.05031210040022</v>
      </c>
      <c r="AP30">
        <v>96.914764909303813</v>
      </c>
      <c r="AQ30">
        <v>97.786997793487544</v>
      </c>
      <c r="AR30">
        <v>98.667080773628925</v>
      </c>
      <c r="AS30">
        <v>99.555084500591576</v>
      </c>
      <c r="AT30">
        <v>100.45108026109689</v>
      </c>
      <c r="AU30">
        <v>101.35513998344675</v>
      </c>
      <c r="AV30">
        <v>102.26733624329776</v>
      </c>
      <c r="AW30">
        <v>103.18774226948743</v>
      </c>
      <c r="AX30">
        <v>104.11643194991281</v>
      </c>
      <c r="AY30">
        <v>105.05347983746201</v>
      </c>
      <c r="AZ30">
        <v>105.99896115599915</v>
      </c>
      <c r="BA30">
        <v>106.95295180640314</v>
      </c>
      <c r="BB30">
        <v>107.91552837266076</v>
      </c>
      <c r="BC30">
        <v>108.88676812801469</v>
      </c>
      <c r="BD30">
        <v>109.86674904116681</v>
      </c>
      <c r="BE30">
        <v>110.85554978253731</v>
      </c>
      <c r="BF30">
        <v>111.85324973058013</v>
      </c>
      <c r="BG30">
        <v>112.85992897815534</v>
      </c>
      <c r="BH30">
        <v>113.87566833895872</v>
      </c>
      <c r="BI30">
        <v>114.90054935400933</v>
      </c>
      <c r="BJ30">
        <v>115.9346542981954</v>
      </c>
      <c r="BK30">
        <v>116.97806618687915</v>
      </c>
      <c r="BL30">
        <v>118.03086878256104</v>
      </c>
      <c r="BM30">
        <v>119.09314660160408</v>
      </c>
      <c r="BN30">
        <v>120.1649849210185</v>
      </c>
      <c r="BO30">
        <v>121.24646978530765</v>
      </c>
      <c r="BP30">
        <v>122.33768801337541</v>
      </c>
      <c r="BQ30">
        <v>123.43872720549578</v>
      </c>
      <c r="BR30">
        <v>124.54967575034523</v>
      </c>
      <c r="BS30">
        <v>125.67062283209833</v>
      </c>
      <c r="BT30">
        <v>126.80165843758721</v>
      </c>
      <c r="BU30">
        <v>127.94287336352548</v>
      </c>
      <c r="BV30">
        <v>129.0943592237972</v>
      </c>
      <c r="BW30">
        <v>130.25620845681135</v>
      </c>
      <c r="BX30">
        <v>131.42851433292265</v>
      </c>
      <c r="BY30">
        <v>132.61137096191894</v>
      </c>
      <c r="BZ30">
        <v>133.80487330057619</v>
      </c>
      <c r="CA30">
        <v>135.00911716028136</v>
      </c>
      <c r="CB30">
        <v>136.22419921472388</v>
      </c>
      <c r="CC30">
        <v>137.45021700765639</v>
      </c>
      <c r="CD30">
        <v>138.68726896072528</v>
      </c>
      <c r="CE30">
        <v>139.93545438137178</v>
      </c>
      <c r="CF30">
        <v>141.19487347080411</v>
      </c>
      <c r="CG30">
        <v>142.46562733204132</v>
      </c>
      <c r="CH30">
        <v>143.74781797802967</v>
      </c>
      <c r="CI30">
        <v>145.04154833983193</v>
      </c>
      <c r="CJ30">
        <v>146.3469222748904</v>
      </c>
      <c r="CK30">
        <v>147.66404457536441</v>
      </c>
      <c r="CL30">
        <v>148.99302097654268</v>
      </c>
    </row>
    <row r="31" spans="2:90" x14ac:dyDescent="0.25">
      <c r="B31" t="s">
        <v>8</v>
      </c>
      <c r="C31" t="str">
        <f>_xlfn.TEXTJOIN(",",TRUE,Regions!$C$3,Regions!$D$3)</f>
        <v>IE,National</v>
      </c>
      <c r="F31" t="s">
        <v>141</v>
      </c>
      <c r="G31" s="27" t="s">
        <v>142</v>
      </c>
      <c r="H31">
        <v>5.6291760000000002</v>
      </c>
      <c r="O31">
        <v>25.4</v>
      </c>
      <c r="T31">
        <v>40.299999999999997</v>
      </c>
      <c r="AD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>
        <v>40.299999999999997</v>
      </c>
    </row>
    <row r="32" spans="2:90" x14ac:dyDescent="0.25">
      <c r="B32" t="s">
        <v>8</v>
      </c>
      <c r="C32" t="str">
        <f>_xlfn.TEXTJOIN(",",TRUE,Regions!$C$3,Regions!$D$3)</f>
        <v>IE,National</v>
      </c>
      <c r="F32" t="s">
        <v>143</v>
      </c>
      <c r="G32" s="27" t="s">
        <v>144</v>
      </c>
      <c r="H32">
        <v>0.48</v>
      </c>
      <c r="T32">
        <v>0.5</v>
      </c>
      <c r="AD32">
        <v>0.54</v>
      </c>
      <c r="AN32">
        <v>0.57499999999999996</v>
      </c>
      <c r="AO32">
        <v>0.57499999999999996</v>
      </c>
      <c r="AP32">
        <v>0.57499999999999996</v>
      </c>
      <c r="AQ32">
        <v>0.57499999999999996</v>
      </c>
      <c r="AR32">
        <v>0.57499999999999996</v>
      </c>
      <c r="AS32">
        <v>0.57499999999999996</v>
      </c>
      <c r="AT32">
        <v>0.57499999999999996</v>
      </c>
      <c r="AU32">
        <v>0.57499999999999996</v>
      </c>
      <c r="AV32">
        <v>0.57499999999999996</v>
      </c>
      <c r="AW32">
        <v>0.57499999999999996</v>
      </c>
      <c r="AX32">
        <v>0.57499999999999996</v>
      </c>
      <c r="AY32">
        <v>0.57499999999999996</v>
      </c>
      <c r="AZ32">
        <v>0.57499999999999996</v>
      </c>
      <c r="BA32">
        <v>0.57499999999999996</v>
      </c>
      <c r="BB32">
        <v>0.57499999999999996</v>
      </c>
      <c r="BC32">
        <v>0.57499999999999996</v>
      </c>
      <c r="BD32">
        <v>0.57499999999999996</v>
      </c>
      <c r="BE32">
        <v>0.57499999999999996</v>
      </c>
      <c r="BF32">
        <v>0.57499999999999996</v>
      </c>
      <c r="BG32">
        <v>0.57499999999999996</v>
      </c>
      <c r="BH32">
        <v>0.57499999999999996</v>
      </c>
      <c r="BI32">
        <v>0.57499999999999996</v>
      </c>
      <c r="BJ32">
        <v>0.57499999999999996</v>
      </c>
      <c r="BK32">
        <v>0.57499999999999996</v>
      </c>
      <c r="BL32">
        <v>0.57499999999999996</v>
      </c>
      <c r="BM32">
        <v>0.57499999999999996</v>
      </c>
      <c r="BN32">
        <v>0.57499999999999996</v>
      </c>
      <c r="BO32">
        <v>0.57499999999999996</v>
      </c>
      <c r="BP32">
        <v>0.57499999999999996</v>
      </c>
      <c r="BQ32">
        <v>0.57499999999999996</v>
      </c>
      <c r="BR32">
        <v>0.57499999999999996</v>
      </c>
      <c r="BS32">
        <v>0.57499999999999996</v>
      </c>
      <c r="BT32">
        <v>0.57499999999999996</v>
      </c>
      <c r="BU32">
        <v>0.57499999999999996</v>
      </c>
      <c r="BV32">
        <v>0.57499999999999996</v>
      </c>
      <c r="BW32">
        <v>0.57499999999999996</v>
      </c>
      <c r="BX32">
        <v>0.57499999999999996</v>
      </c>
      <c r="BY32">
        <v>0.57499999999999996</v>
      </c>
      <c r="BZ32">
        <v>0.57499999999999996</v>
      </c>
      <c r="CA32">
        <v>0.57499999999999996</v>
      </c>
      <c r="CB32">
        <v>0.57499999999999996</v>
      </c>
      <c r="CC32">
        <v>0.57499999999999996</v>
      </c>
      <c r="CD32">
        <v>0.57499999999999996</v>
      </c>
      <c r="CE32">
        <v>0.57499999999999996</v>
      </c>
      <c r="CF32">
        <v>0.57499999999999996</v>
      </c>
      <c r="CG32">
        <v>0.57499999999999996</v>
      </c>
      <c r="CH32">
        <v>0.57499999999999996</v>
      </c>
      <c r="CI32">
        <v>0.57499999999999996</v>
      </c>
      <c r="CJ32">
        <v>0.57499999999999996</v>
      </c>
      <c r="CK32">
        <v>0.57499999999999996</v>
      </c>
      <c r="CL32">
        <v>0.57499999999999996</v>
      </c>
    </row>
    <row r="33" spans="2:90" x14ac:dyDescent="0.25">
      <c r="B33" t="s">
        <v>8</v>
      </c>
      <c r="C33" t="s">
        <v>163</v>
      </c>
      <c r="F33" t="s">
        <v>130</v>
      </c>
      <c r="G33" t="s">
        <v>164</v>
      </c>
      <c r="H33">
        <f>VLOOKUP(F33,'BY-Demands'!$I$5:$J$38,2,FALSE)</f>
        <v>1.1293662452688</v>
      </c>
      <c r="I33" s="1"/>
      <c r="J33" s="1">
        <f t="shared" ref="J33:BU33" si="1">SUM(J26:J28)/SUM($H$26:$H$28)*$H$33</f>
        <v>1.1976010388777423</v>
      </c>
      <c r="K33" s="1">
        <f t="shared" si="1"/>
        <v>1.2176694381970072</v>
      </c>
      <c r="L33" s="1">
        <f t="shared" si="1"/>
        <v>1.2370817255112643</v>
      </c>
      <c r="M33" s="1">
        <f t="shared" si="1"/>
        <v>1.2562963966508136</v>
      </c>
      <c r="N33" s="1">
        <f t="shared" si="1"/>
        <v>1.2751099838576423</v>
      </c>
      <c r="O33" s="1">
        <f t="shared" si="1"/>
        <v>1.2930634613764829</v>
      </c>
      <c r="P33" s="1">
        <f t="shared" si="1"/>
        <v>1.3111255139822275</v>
      </c>
      <c r="Q33" s="1">
        <f t="shared" si="1"/>
        <v>1.3290410478401362</v>
      </c>
      <c r="R33" s="1">
        <f t="shared" si="1"/>
        <v>1.3476773381954781</v>
      </c>
      <c r="S33" s="1">
        <f t="shared" si="1"/>
        <v>1.3663203376874629</v>
      </c>
      <c r="T33" s="1">
        <f t="shared" si="1"/>
        <v>1.3847660470843721</v>
      </c>
      <c r="U33" s="1">
        <f t="shared" si="1"/>
        <v>1.4033030639912167</v>
      </c>
      <c r="V33" s="1">
        <f t="shared" si="1"/>
        <v>1.4215955910303719</v>
      </c>
      <c r="W33" s="1">
        <f t="shared" si="1"/>
        <v>1.4399976697701358</v>
      </c>
      <c r="X33" s="1">
        <f t="shared" si="1"/>
        <v>1.4583052701079642</v>
      </c>
      <c r="Y33" s="1">
        <f t="shared" si="1"/>
        <v>1.4761616056484699</v>
      </c>
      <c r="Z33" s="1">
        <f t="shared" si="1"/>
        <v>1.4935667735660967</v>
      </c>
      <c r="AA33" s="1">
        <f t="shared" si="1"/>
        <v>1.5109792333669585</v>
      </c>
      <c r="AB33" s="1">
        <f t="shared" si="1"/>
        <v>1.5282968244211441</v>
      </c>
      <c r="AC33" s="1">
        <f t="shared" si="1"/>
        <v>1.545010171091985</v>
      </c>
      <c r="AD33" s="1">
        <f t="shared" si="1"/>
        <v>1.5610679804720737</v>
      </c>
      <c r="AE33" s="1">
        <f t="shared" si="1"/>
        <v>1.5636308181443037</v>
      </c>
      <c r="AF33" s="1">
        <f t="shared" si="1"/>
        <v>1.5793341506952605</v>
      </c>
      <c r="AG33" s="1">
        <f t="shared" si="1"/>
        <v>1.5948219567868553</v>
      </c>
      <c r="AH33" s="1">
        <f t="shared" si="1"/>
        <v>1.6100109427115079</v>
      </c>
      <c r="AI33" s="1">
        <f t="shared" si="1"/>
        <v>1.6248779525848753</v>
      </c>
      <c r="AJ33" s="1">
        <f t="shared" si="1"/>
        <v>1.6394113950904012</v>
      </c>
      <c r="AK33" s="1">
        <f t="shared" si="1"/>
        <v>1.6535746156969551</v>
      </c>
      <c r="AL33" s="1">
        <f t="shared" si="1"/>
        <v>1.6673436804243802</v>
      </c>
      <c r="AM33" s="1">
        <f t="shared" si="1"/>
        <v>1.6806557083941973</v>
      </c>
      <c r="AN33" s="1">
        <f t="shared" si="1"/>
        <v>1.6935068092370169</v>
      </c>
      <c r="AO33" s="1">
        <f t="shared" si="1"/>
        <v>1.7058996475857451</v>
      </c>
      <c r="AP33" s="1">
        <f t="shared" si="1"/>
        <v>1.718227333828978</v>
      </c>
      <c r="AQ33" s="1">
        <f t="shared" si="1"/>
        <v>1.7301980257369163</v>
      </c>
      <c r="AR33" s="1">
        <f t="shared" si="1"/>
        <v>1.7418459290934563</v>
      </c>
      <c r="AS33" s="1">
        <f t="shared" si="1"/>
        <v>1.7532180210747217</v>
      </c>
      <c r="AT33" s="1">
        <f t="shared" si="1"/>
        <v>1.7643385382718204</v>
      </c>
      <c r="AU33" s="1">
        <f t="shared" si="1"/>
        <v>1.7752232396642786</v>
      </c>
      <c r="AV33" s="1">
        <f t="shared" si="1"/>
        <v>1.7859226617537822</v>
      </c>
      <c r="AW33" s="1">
        <f t="shared" si="1"/>
        <v>1.7964827355537225</v>
      </c>
      <c r="AX33" s="1">
        <f t="shared" si="1"/>
        <v>1.8069536646975144</v>
      </c>
      <c r="AY33" s="1">
        <f t="shared" si="1"/>
        <v>1.8173624842978398</v>
      </c>
      <c r="AZ33" s="1">
        <f t="shared" si="1"/>
        <v>1.8277513088835133</v>
      </c>
      <c r="BA33" s="1">
        <f t="shared" si="1"/>
        <v>1.8381529866634019</v>
      </c>
      <c r="BB33" s="1">
        <f t="shared" si="1"/>
        <v>1.8486050051828047</v>
      </c>
      <c r="BC33" s="1">
        <f t="shared" si="1"/>
        <v>1.8591402159615487</v>
      </c>
      <c r="BD33" s="1">
        <f t="shared" si="1"/>
        <v>1.8697922413783283</v>
      </c>
      <c r="BE33" s="1">
        <f t="shared" si="1"/>
        <v>1.8805896756247782</v>
      </c>
      <c r="BF33" s="1">
        <f t="shared" si="1"/>
        <v>1.8915692207059294</v>
      </c>
      <c r="BG33" s="1">
        <f t="shared" si="1"/>
        <v>1.9027660228858245</v>
      </c>
      <c r="BH33" s="1">
        <f t="shared" si="1"/>
        <v>1.9142128982146702</v>
      </c>
      <c r="BI33" s="1">
        <f t="shared" si="1"/>
        <v>1.9259279731973253</v>
      </c>
      <c r="BJ33" s="1">
        <f t="shared" si="1"/>
        <v>1.9379289790938572</v>
      </c>
      <c r="BK33" s="1">
        <f t="shared" si="1"/>
        <v>1.9502363422628266</v>
      </c>
      <c r="BL33" s="1">
        <f t="shared" si="1"/>
        <v>1.9628685468547535</v>
      </c>
      <c r="BM33" s="1">
        <f t="shared" si="1"/>
        <v>1.9758459967888737</v>
      </c>
      <c r="BN33" s="1">
        <f t="shared" si="1"/>
        <v>1.9891613055215762</v>
      </c>
      <c r="BO33" s="1">
        <f t="shared" si="1"/>
        <v>2.0028159627334787</v>
      </c>
      <c r="BP33" s="1">
        <f t="shared" si="1"/>
        <v>2.0168118440886698</v>
      </c>
      <c r="BQ33" s="1">
        <f t="shared" si="1"/>
        <v>2.0311407992613697</v>
      </c>
      <c r="BR33" s="1">
        <f t="shared" si="1"/>
        <v>2.045786974116631</v>
      </c>
      <c r="BS33" s="1">
        <f t="shared" si="1"/>
        <v>2.0607468572555203</v>
      </c>
      <c r="BT33" s="1">
        <f t="shared" si="1"/>
        <v>2.075991118948306</v>
      </c>
      <c r="BU33" s="1">
        <f t="shared" si="1"/>
        <v>2.0914881315818956</v>
      </c>
      <c r="BV33" s="1">
        <f t="shared" ref="BV33:CL33" si="2">SUM(BV26:BV28)/SUM($H$26:$H$28)*$H$33</f>
        <v>2.1071947215789706</v>
      </c>
      <c r="BW33" s="1">
        <f t="shared" si="2"/>
        <v>2.1230611781395554</v>
      </c>
      <c r="BX33" s="1">
        <f t="shared" si="2"/>
        <v>2.1390747852058642</v>
      </c>
      <c r="BY33" s="1">
        <f t="shared" si="2"/>
        <v>2.1552155094408718</v>
      </c>
      <c r="BZ33" s="1">
        <f t="shared" si="2"/>
        <v>2.1714298032430883</v>
      </c>
      <c r="CA33" s="1">
        <f t="shared" si="2"/>
        <v>2.1876490919837344</v>
      </c>
      <c r="CB33" s="1">
        <f t="shared" si="2"/>
        <v>2.2038421673196069</v>
      </c>
      <c r="CC33" s="1">
        <f t="shared" si="2"/>
        <v>2.2199728031641421</v>
      </c>
      <c r="CD33" s="1">
        <f t="shared" si="2"/>
        <v>2.2360436871006333</v>
      </c>
      <c r="CE33" s="1">
        <f t="shared" si="2"/>
        <v>2.2520613623883388</v>
      </c>
      <c r="CF33" s="1">
        <f t="shared" si="2"/>
        <v>2.2680373841522279</v>
      </c>
      <c r="CG33" s="1">
        <f t="shared" si="2"/>
        <v>2.2839894784417778</v>
      </c>
      <c r="CH33" s="1">
        <f t="shared" si="2"/>
        <v>2.2999241950714615</v>
      </c>
      <c r="CI33" s="1">
        <f t="shared" si="2"/>
        <v>2.3158480856481942</v>
      </c>
      <c r="CJ33" s="1">
        <f t="shared" si="2"/>
        <v>2.3317630755931091</v>
      </c>
      <c r="CK33" s="1">
        <f t="shared" si="2"/>
        <v>2.3476641514697367</v>
      </c>
      <c r="CL33" s="1">
        <f t="shared" si="2"/>
        <v>2.363546298588135</v>
      </c>
    </row>
    <row r="34" spans="2:90" x14ac:dyDescent="0.25">
      <c r="B34" t="s">
        <v>8</v>
      </c>
      <c r="C34" t="s">
        <v>163</v>
      </c>
      <c r="F34" t="s">
        <v>131</v>
      </c>
      <c r="G34" t="s">
        <v>165</v>
      </c>
      <c r="H34" s="1">
        <f>VLOOKUP(F34,'BY-Demands'!$I$5:$J$38,2,FALSE)</f>
        <v>2.0006897535500099</v>
      </c>
      <c r="I34" s="1"/>
      <c r="J34" s="1">
        <f t="shared" ref="J34:BU34" si="3">SUM(J26:J28)/SUM($H$26:$H$28)*$H$34</f>
        <v>2.1215687447372473</v>
      </c>
      <c r="K34" s="1">
        <f t="shared" si="3"/>
        <v>2.1571202242120449</v>
      </c>
      <c r="L34" s="1">
        <f t="shared" si="3"/>
        <v>2.1915093911322581</v>
      </c>
      <c r="M34" s="1">
        <f t="shared" si="3"/>
        <v>2.2255484779455705</v>
      </c>
      <c r="N34" s="1">
        <f t="shared" si="3"/>
        <v>2.2588770383748429</v>
      </c>
      <c r="O34" s="1">
        <f t="shared" si="3"/>
        <v>2.2906819012021229</v>
      </c>
      <c r="P34" s="1">
        <f t="shared" si="3"/>
        <v>2.3226791064734686</v>
      </c>
      <c r="Q34" s="1">
        <f t="shared" si="3"/>
        <v>2.3544167515191337</v>
      </c>
      <c r="R34" s="1">
        <f t="shared" si="3"/>
        <v>2.387431227836549</v>
      </c>
      <c r="S34" s="1">
        <f t="shared" si="3"/>
        <v>2.4204575894931919</v>
      </c>
      <c r="T34" s="1">
        <f t="shared" si="3"/>
        <v>2.4531344486980409</v>
      </c>
      <c r="U34" s="1">
        <f t="shared" si="3"/>
        <v>2.4859730605675501</v>
      </c>
      <c r="V34" s="1">
        <f t="shared" si="3"/>
        <v>2.5183785548587871</v>
      </c>
      <c r="W34" s="1">
        <f t="shared" si="3"/>
        <v>2.5509781216803575</v>
      </c>
      <c r="X34" s="1">
        <f t="shared" si="3"/>
        <v>2.5834103185530948</v>
      </c>
      <c r="Y34" s="1">
        <f t="shared" si="3"/>
        <v>2.6150430928647954</v>
      </c>
      <c r="Z34" s="1">
        <f t="shared" si="3"/>
        <v>2.645876616761488</v>
      </c>
      <c r="AA34" s="1">
        <f t="shared" si="3"/>
        <v>2.6767230583419996</v>
      </c>
      <c r="AB34" s="1">
        <f t="shared" si="3"/>
        <v>2.7074014384719387</v>
      </c>
      <c r="AC34" s="1">
        <f t="shared" si="3"/>
        <v>2.7370093903404857</v>
      </c>
      <c r="AD34" s="1">
        <f t="shared" si="3"/>
        <v>2.7654560477696326</v>
      </c>
      <c r="AE34" s="1">
        <f t="shared" si="3"/>
        <v>2.7699961543048883</v>
      </c>
      <c r="AF34" s="1">
        <f t="shared" si="3"/>
        <v>2.7978148505541376</v>
      </c>
      <c r="AG34" s="1">
        <f t="shared" si="3"/>
        <v>2.8252517383504858</v>
      </c>
      <c r="AH34" s="1">
        <f t="shared" si="3"/>
        <v>2.8521592616039677</v>
      </c>
      <c r="AI34" s="1">
        <f t="shared" si="3"/>
        <v>2.8784963993076831</v>
      </c>
      <c r="AJ34" s="1">
        <f t="shared" si="3"/>
        <v>2.904242617265254</v>
      </c>
      <c r="AK34" s="1">
        <f t="shared" si="3"/>
        <v>2.9293329814084257</v>
      </c>
      <c r="AL34" s="1">
        <f t="shared" si="3"/>
        <v>2.9537250923215419</v>
      </c>
      <c r="AM34" s="1">
        <f t="shared" si="3"/>
        <v>2.9773075555567923</v>
      </c>
      <c r="AN34" s="1">
        <f t="shared" si="3"/>
        <v>3.0000734792646928</v>
      </c>
      <c r="AO34" s="1">
        <f t="shared" si="3"/>
        <v>3.0220275838836073</v>
      </c>
      <c r="AP34" s="1">
        <f t="shared" si="3"/>
        <v>3.0438662705409589</v>
      </c>
      <c r="AQ34" s="1">
        <f t="shared" si="3"/>
        <v>3.0650725362173481</v>
      </c>
      <c r="AR34" s="1">
        <f t="shared" si="3"/>
        <v>3.085706976987467</v>
      </c>
      <c r="AS34" s="1">
        <f t="shared" si="3"/>
        <v>3.1058528136446717</v>
      </c>
      <c r="AT34" s="1">
        <f t="shared" si="3"/>
        <v>3.1255529816845944</v>
      </c>
      <c r="AU34" s="1">
        <f t="shared" si="3"/>
        <v>3.1448353983829613</v>
      </c>
      <c r="AV34" s="1">
        <f t="shared" si="3"/>
        <v>3.1637895899333572</v>
      </c>
      <c r="AW34" s="1">
        <f t="shared" si="3"/>
        <v>3.1824969238356946</v>
      </c>
      <c r="AX34" s="1">
        <f t="shared" si="3"/>
        <v>3.2010463366022739</v>
      </c>
      <c r="AY34" s="1">
        <f t="shared" si="3"/>
        <v>3.2194857213529353</v>
      </c>
      <c r="AZ34" s="1">
        <f t="shared" si="3"/>
        <v>3.2378896846261944</v>
      </c>
      <c r="BA34" s="1">
        <f t="shared" si="3"/>
        <v>3.2563164175316026</v>
      </c>
      <c r="BB34" s="1">
        <f t="shared" si="3"/>
        <v>3.2748323298348847</v>
      </c>
      <c r="BC34" s="1">
        <f t="shared" si="3"/>
        <v>3.2934956185110091</v>
      </c>
      <c r="BD34" s="1">
        <f t="shared" si="3"/>
        <v>3.3123658461233401</v>
      </c>
      <c r="BE34" s="1">
        <f t="shared" si="3"/>
        <v>3.3314936677241711</v>
      </c>
      <c r="BF34" s="1">
        <f t="shared" si="3"/>
        <v>3.3509441014825057</v>
      </c>
      <c r="BG34" s="1">
        <f t="shared" si="3"/>
        <v>3.3707794095481463</v>
      </c>
      <c r="BH34" s="1">
        <f t="shared" si="3"/>
        <v>3.3910577260610815</v>
      </c>
      <c r="BI34" s="1">
        <f t="shared" si="3"/>
        <v>3.4118111624047449</v>
      </c>
      <c r="BJ34" s="1">
        <f t="shared" si="3"/>
        <v>3.4330711297803149</v>
      </c>
      <c r="BK34" s="1">
        <f t="shared" si="3"/>
        <v>3.4548738137975934</v>
      </c>
      <c r="BL34" s="1">
        <f t="shared" si="3"/>
        <v>3.4772519594148288</v>
      </c>
      <c r="BM34" s="1">
        <f t="shared" si="3"/>
        <v>3.5002417124902117</v>
      </c>
      <c r="BN34" s="1">
        <f t="shared" si="3"/>
        <v>3.5238299876476056</v>
      </c>
      <c r="BO34" s="1">
        <f t="shared" si="3"/>
        <v>3.5480194238792411</v>
      </c>
      <c r="BP34" s="1">
        <f t="shared" si="3"/>
        <v>3.5728133439530319</v>
      </c>
      <c r="BQ34" s="1">
        <f t="shared" si="3"/>
        <v>3.5981973094409283</v>
      </c>
      <c r="BR34" s="1">
        <f t="shared" si="3"/>
        <v>3.6241432344979052</v>
      </c>
      <c r="BS34" s="1">
        <f t="shared" si="3"/>
        <v>3.6506448986264957</v>
      </c>
      <c r="BT34" s="1">
        <f t="shared" si="3"/>
        <v>3.677650343757302</v>
      </c>
      <c r="BU34" s="1">
        <f t="shared" si="3"/>
        <v>3.7051035410850459</v>
      </c>
      <c r="BV34" s="1">
        <f t="shared" ref="BV34:CL34" si="4">SUM(BV26:BV28)/SUM($H$26:$H$28)*$H$34</f>
        <v>3.732928007950425</v>
      </c>
      <c r="BW34" s="1">
        <f t="shared" si="4"/>
        <v>3.76103568090319</v>
      </c>
      <c r="BX34" s="1">
        <f t="shared" si="4"/>
        <v>3.7894040332504968</v>
      </c>
      <c r="BY34" s="1">
        <f t="shared" si="4"/>
        <v>3.8179975756262654</v>
      </c>
      <c r="BZ34" s="1">
        <f t="shared" si="4"/>
        <v>3.8467214476270826</v>
      </c>
      <c r="CA34" s="1">
        <f t="shared" si="4"/>
        <v>3.8754541682385044</v>
      </c>
      <c r="CB34" s="1">
        <f t="shared" si="4"/>
        <v>3.9041404513983422</v>
      </c>
      <c r="CC34" s="1">
        <f t="shared" si="4"/>
        <v>3.932716122034511</v>
      </c>
      <c r="CD34" s="1">
        <f t="shared" si="4"/>
        <v>3.9611859412423422</v>
      </c>
      <c r="CE34" s="1">
        <f t="shared" si="4"/>
        <v>3.9895615005067118</v>
      </c>
      <c r="CF34" s="1">
        <f t="shared" si="4"/>
        <v>4.0178632699100438</v>
      </c>
      <c r="CG34" s="1">
        <f t="shared" si="4"/>
        <v>4.046122651422877</v>
      </c>
      <c r="CH34" s="1">
        <f t="shared" si="4"/>
        <v>4.07435124814275</v>
      </c>
      <c r="CI34" s="1">
        <f t="shared" si="4"/>
        <v>4.1025606663425469</v>
      </c>
      <c r="CJ34" s="1">
        <f t="shared" si="4"/>
        <v>4.1307543169355521</v>
      </c>
      <c r="CK34" s="1">
        <f t="shared" si="4"/>
        <v>4.1589233185415964</v>
      </c>
      <c r="CL34" s="1">
        <f t="shared" si="4"/>
        <v>4.187058787559967</v>
      </c>
    </row>
    <row r="35" spans="2:90" x14ac:dyDescent="0.25">
      <c r="B35" t="s">
        <v>8</v>
      </c>
      <c r="C35" t="s">
        <v>163</v>
      </c>
      <c r="F35" t="s">
        <v>132</v>
      </c>
      <c r="G35" t="s">
        <v>166</v>
      </c>
      <c r="H35" s="1">
        <f>VLOOKUP(F35,'BY-Demands'!$I$5:$J$38,2,FALSE)</f>
        <v>0.77162665337257497</v>
      </c>
      <c r="I35" s="1"/>
      <c r="J35" s="1">
        <f t="shared" ref="J35:BU35" si="5">SUM(J26:J28)/SUM($H$26:$H$28)*$H$35</f>
        <v>0.81824730071050289</v>
      </c>
      <c r="K35" s="1">
        <f t="shared" si="5"/>
        <v>0.83195880649539833</v>
      </c>
      <c r="L35" s="1">
        <f t="shared" si="5"/>
        <v>0.84522203120869044</v>
      </c>
      <c r="M35" s="1">
        <f t="shared" si="5"/>
        <v>0.8583502369162519</v>
      </c>
      <c r="N35" s="1">
        <f t="shared" si="5"/>
        <v>0.87120440658455378</v>
      </c>
      <c r="O35" s="1">
        <f t="shared" si="5"/>
        <v>0.8834709160825116</v>
      </c>
      <c r="P35" s="1">
        <f t="shared" si="5"/>
        <v>0.8958116082747889</v>
      </c>
      <c r="Q35" s="1">
        <f t="shared" si="5"/>
        <v>0.90805219319759312</v>
      </c>
      <c r="R35" s="1">
        <f t="shared" si="5"/>
        <v>0.9207852268068536</v>
      </c>
      <c r="S35" s="1">
        <f t="shared" si="5"/>
        <v>0.93352284435748523</v>
      </c>
      <c r="T35" s="1">
        <f t="shared" si="5"/>
        <v>0.94612566569258949</v>
      </c>
      <c r="U35" s="1">
        <f t="shared" si="5"/>
        <v>0.95879087184627154</v>
      </c>
      <c r="V35" s="1">
        <f t="shared" si="5"/>
        <v>0.97128903307614889</v>
      </c>
      <c r="W35" s="1">
        <f t="shared" si="5"/>
        <v>0.98386204426056145</v>
      </c>
      <c r="X35" s="1">
        <f t="shared" si="5"/>
        <v>0.99637050415046979</v>
      </c>
      <c r="Y35" s="1">
        <f t="shared" si="5"/>
        <v>1.0085706424956165</v>
      </c>
      <c r="Z35" s="1">
        <f t="shared" si="5"/>
        <v>1.0204625256893358</v>
      </c>
      <c r="AA35" s="1">
        <f t="shared" si="5"/>
        <v>1.0323593909794133</v>
      </c>
      <c r="AB35" s="1">
        <f t="shared" si="5"/>
        <v>1.0441914382763782</v>
      </c>
      <c r="AC35" s="1">
        <f t="shared" si="5"/>
        <v>1.0556106424648362</v>
      </c>
      <c r="AD35" s="1">
        <f t="shared" si="5"/>
        <v>1.0665819582486753</v>
      </c>
      <c r="AE35" s="1">
        <f t="shared" si="5"/>
        <v>1.0683329879650711</v>
      </c>
      <c r="AF35" s="1">
        <f t="shared" si="5"/>
        <v>1.0790621114835515</v>
      </c>
      <c r="AG35" s="1">
        <f t="shared" si="5"/>
        <v>1.0896439789978372</v>
      </c>
      <c r="AH35" s="1">
        <f t="shared" si="5"/>
        <v>1.1000216810287433</v>
      </c>
      <c r="AI35" s="1">
        <f t="shared" si="5"/>
        <v>1.1101793965814275</v>
      </c>
      <c r="AJ35" s="1">
        <f t="shared" si="5"/>
        <v>1.1201092060205722</v>
      </c>
      <c r="AK35" s="1">
        <f t="shared" si="5"/>
        <v>1.1297860655543115</v>
      </c>
      <c r="AL35" s="1">
        <f t="shared" si="5"/>
        <v>1.1391936225626802</v>
      </c>
      <c r="AM35" s="1">
        <f t="shared" si="5"/>
        <v>1.1482889144000126</v>
      </c>
      <c r="AN35" s="1">
        <f t="shared" si="5"/>
        <v>1.1570692830156322</v>
      </c>
      <c r="AO35" s="1">
        <f t="shared" si="5"/>
        <v>1.1655365489896923</v>
      </c>
      <c r="AP35" s="1">
        <f t="shared" si="5"/>
        <v>1.1739593005280373</v>
      </c>
      <c r="AQ35" s="1">
        <f t="shared" si="5"/>
        <v>1.1821381397435464</v>
      </c>
      <c r="AR35" s="1">
        <f t="shared" si="5"/>
        <v>1.1900964373493643</v>
      </c>
      <c r="AS35" s="1">
        <f t="shared" si="5"/>
        <v>1.1978662899672459</v>
      </c>
      <c r="AT35" s="1">
        <f t="shared" si="5"/>
        <v>1.2054642569726499</v>
      </c>
      <c r="AU35" s="1">
        <f t="shared" si="5"/>
        <v>1.2129011055092584</v>
      </c>
      <c r="AV35" s="1">
        <f t="shared" si="5"/>
        <v>1.2202113640675698</v>
      </c>
      <c r="AW35" s="1">
        <f t="shared" si="5"/>
        <v>1.2274264144905405</v>
      </c>
      <c r="AX35" s="1">
        <f t="shared" si="5"/>
        <v>1.2345805578402052</v>
      </c>
      <c r="AY35" s="1">
        <f t="shared" si="5"/>
        <v>1.2416922655500864</v>
      </c>
      <c r="AZ35" s="1">
        <f t="shared" si="5"/>
        <v>1.2487903118934232</v>
      </c>
      <c r="BA35" s="1">
        <f t="shared" si="5"/>
        <v>1.255897140035648</v>
      </c>
      <c r="BB35" s="1">
        <f t="shared" si="5"/>
        <v>1.2630383629160922</v>
      </c>
      <c r="BC35" s="1">
        <f t="shared" si="5"/>
        <v>1.2702364259623649</v>
      </c>
      <c r="BD35" s="1">
        <f t="shared" si="5"/>
        <v>1.2775143012826362</v>
      </c>
      <c r="BE35" s="1">
        <f t="shared" si="5"/>
        <v>1.2848915255334066</v>
      </c>
      <c r="BF35" s="1">
        <f t="shared" si="5"/>
        <v>1.2923931749425455</v>
      </c>
      <c r="BG35" s="1">
        <f t="shared" si="5"/>
        <v>1.3000432627955703</v>
      </c>
      <c r="BH35" s="1">
        <f t="shared" si="5"/>
        <v>1.3078642102858755</v>
      </c>
      <c r="BI35" s="1">
        <f t="shared" si="5"/>
        <v>1.3158684021419225</v>
      </c>
      <c r="BJ35" s="1">
        <f t="shared" si="5"/>
        <v>1.3240679530456609</v>
      </c>
      <c r="BK35" s="1">
        <f t="shared" si="5"/>
        <v>1.3324768190744596</v>
      </c>
      <c r="BL35" s="1">
        <f t="shared" si="5"/>
        <v>1.3411076293141142</v>
      </c>
      <c r="BM35" s="1">
        <f t="shared" si="5"/>
        <v>1.3499743245105797</v>
      </c>
      <c r="BN35" s="1">
        <f t="shared" si="5"/>
        <v>1.3590718578918723</v>
      </c>
      <c r="BO35" s="1">
        <f t="shared" si="5"/>
        <v>1.3684012472653455</v>
      </c>
      <c r="BP35" s="1">
        <f t="shared" si="5"/>
        <v>1.3779637741571733</v>
      </c>
      <c r="BQ35" s="1">
        <f t="shared" si="5"/>
        <v>1.3877538699498846</v>
      </c>
      <c r="BR35" s="1">
        <f t="shared" si="5"/>
        <v>1.3977607024859369</v>
      </c>
      <c r="BS35" s="1">
        <f t="shared" si="5"/>
        <v>1.4079818726419109</v>
      </c>
      <c r="BT35" s="1">
        <f t="shared" si="5"/>
        <v>1.4183973412132602</v>
      </c>
      <c r="BU35" s="1">
        <f t="shared" si="5"/>
        <v>1.428985498992744</v>
      </c>
      <c r="BV35" s="1">
        <f t="shared" ref="BV35:CL35" si="6">SUM(BV26:BV28)/SUM($H$26:$H$28)*$H$35</f>
        <v>1.4397168481242684</v>
      </c>
      <c r="BW35" s="1">
        <f t="shared" si="6"/>
        <v>1.450557424268645</v>
      </c>
      <c r="BX35" s="1">
        <f t="shared" si="6"/>
        <v>1.4614985393238928</v>
      </c>
      <c r="BY35" s="1">
        <f t="shared" si="6"/>
        <v>1.4725265057401411</v>
      </c>
      <c r="BZ35" s="1">
        <f t="shared" si="6"/>
        <v>1.4836047377271668</v>
      </c>
      <c r="CA35" s="1">
        <f t="shared" si="6"/>
        <v>1.4946863824491139</v>
      </c>
      <c r="CB35" s="1">
        <f t="shared" si="6"/>
        <v>1.5057501171601291</v>
      </c>
      <c r="CC35" s="1">
        <f t="shared" si="6"/>
        <v>1.5167711907982275</v>
      </c>
      <c r="CD35" s="1">
        <f t="shared" si="6"/>
        <v>1.5277514396241543</v>
      </c>
      <c r="CE35" s="1">
        <f t="shared" si="6"/>
        <v>1.5386953342454415</v>
      </c>
      <c r="CF35" s="1">
        <f t="shared" si="6"/>
        <v>1.5496107695699168</v>
      </c>
      <c r="CG35" s="1">
        <f t="shared" si="6"/>
        <v>1.5605098567194533</v>
      </c>
      <c r="CH35" s="1">
        <f t="shared" si="6"/>
        <v>1.5713970707803591</v>
      </c>
      <c r="CI35" s="1">
        <f t="shared" si="6"/>
        <v>1.58227688806361</v>
      </c>
      <c r="CJ35" s="1">
        <f t="shared" si="6"/>
        <v>1.5931506240913147</v>
      </c>
      <c r="CK35" s="1">
        <f t="shared" si="6"/>
        <v>1.6040148534899763</v>
      </c>
      <c r="CL35" s="1">
        <f t="shared" si="6"/>
        <v>1.6148661500296775</v>
      </c>
    </row>
    <row r="36" spans="2:90" x14ac:dyDescent="0.25">
      <c r="B36" t="s">
        <v>8</v>
      </c>
      <c r="C36" t="s">
        <v>163</v>
      </c>
      <c r="F36" t="s">
        <v>133</v>
      </c>
      <c r="G36" t="s">
        <v>167</v>
      </c>
      <c r="H36" s="1">
        <f>VLOOKUP(F36,'BY-Demands'!$I$5:$J$38,2,FALSE)</f>
        <v>1.0288379823457801</v>
      </c>
      <c r="I36" s="1"/>
      <c r="J36" s="1">
        <f t="shared" ref="J36:BU36" si="7">SUM(J26:J28)/SUM($H$26:$H$28)*$H$36</f>
        <v>1.0909989931573756</v>
      </c>
      <c r="K36" s="1">
        <f t="shared" si="7"/>
        <v>1.1092810443086634</v>
      </c>
      <c r="L36" s="1">
        <f t="shared" si="7"/>
        <v>1.126965385944324</v>
      </c>
      <c r="M36" s="1">
        <f t="shared" si="7"/>
        <v>1.1444697018112697</v>
      </c>
      <c r="N36" s="1">
        <f t="shared" si="7"/>
        <v>1.1616086354243893</v>
      </c>
      <c r="O36" s="1">
        <f t="shared" si="7"/>
        <v>1.1779640202820072</v>
      </c>
      <c r="P36" s="1">
        <f t="shared" si="7"/>
        <v>1.1944183156337289</v>
      </c>
      <c r="Q36" s="1">
        <f t="shared" si="7"/>
        <v>1.2107391343090128</v>
      </c>
      <c r="R36" s="1">
        <f t="shared" si="7"/>
        <v>1.2277165527929843</v>
      </c>
      <c r="S36" s="1">
        <f t="shared" si="7"/>
        <v>1.2447000832133059</v>
      </c>
      <c r="T36" s="1">
        <f t="shared" si="7"/>
        <v>1.2615038849192226</v>
      </c>
      <c r="U36" s="1">
        <f t="shared" si="7"/>
        <v>1.2783908665808787</v>
      </c>
      <c r="V36" s="1">
        <f t="shared" si="7"/>
        <v>1.2950551211482628</v>
      </c>
      <c r="W36" s="1">
        <f t="shared" si="7"/>
        <v>1.311819175892152</v>
      </c>
      <c r="X36" s="1">
        <f t="shared" si="7"/>
        <v>1.3284971620388704</v>
      </c>
      <c r="Y36" s="1">
        <f t="shared" si="7"/>
        <v>1.3447640518158093</v>
      </c>
      <c r="Z36" s="1">
        <f t="shared" si="7"/>
        <v>1.3606199337476257</v>
      </c>
      <c r="AA36" s="1">
        <f t="shared" si="7"/>
        <v>1.3764824584903692</v>
      </c>
      <c r="AB36" s="1">
        <f t="shared" si="7"/>
        <v>1.3922585590369523</v>
      </c>
      <c r="AC36" s="1">
        <f t="shared" si="7"/>
        <v>1.407484200797638</v>
      </c>
      <c r="AD36" s="1">
        <f t="shared" si="7"/>
        <v>1.42211265659992</v>
      </c>
      <c r="AE36" s="1">
        <f t="shared" si="7"/>
        <v>1.4244473684357153</v>
      </c>
      <c r="AF36" s="1">
        <f t="shared" si="7"/>
        <v>1.4387529004502531</v>
      </c>
      <c r="AG36" s="1">
        <f t="shared" si="7"/>
        <v>1.4528620906593572</v>
      </c>
      <c r="AH36" s="1">
        <f t="shared" si="7"/>
        <v>1.4666990595771581</v>
      </c>
      <c r="AI36" s="1">
        <f t="shared" si="7"/>
        <v>1.4802427124937454</v>
      </c>
      <c r="AJ36" s="1">
        <f t="shared" si="7"/>
        <v>1.493482489870273</v>
      </c>
      <c r="AK36" s="1">
        <f t="shared" si="7"/>
        <v>1.5063849999049135</v>
      </c>
      <c r="AL36" s="1">
        <f t="shared" si="7"/>
        <v>1.5189284390525755</v>
      </c>
      <c r="AM36" s="1">
        <f t="shared" si="7"/>
        <v>1.5310555236495986</v>
      </c>
      <c r="AN36" s="1">
        <f t="shared" si="7"/>
        <v>1.5427627096199938</v>
      </c>
      <c r="AO36" s="1">
        <f t="shared" si="7"/>
        <v>1.5540524244097325</v>
      </c>
      <c r="AP36" s="1">
        <f t="shared" si="7"/>
        <v>1.5652827864774963</v>
      </c>
      <c r="AQ36" s="1">
        <f t="shared" si="7"/>
        <v>1.5761879313420968</v>
      </c>
      <c r="AR36" s="1">
        <f t="shared" si="7"/>
        <v>1.5867990200284325</v>
      </c>
      <c r="AS36" s="1">
        <f t="shared" si="7"/>
        <v>1.597158848133859</v>
      </c>
      <c r="AT36" s="1">
        <f t="shared" si="7"/>
        <v>1.6072894948781147</v>
      </c>
      <c r="AU36" s="1">
        <f t="shared" si="7"/>
        <v>1.6172053164868858</v>
      </c>
      <c r="AV36" s="1">
        <f t="shared" si="7"/>
        <v>1.62695235105689</v>
      </c>
      <c r="AW36" s="1">
        <f t="shared" si="7"/>
        <v>1.6365724411448197</v>
      </c>
      <c r="AX36" s="1">
        <f t="shared" si="7"/>
        <v>1.6461113216087215</v>
      </c>
      <c r="AY36" s="1">
        <f t="shared" si="7"/>
        <v>1.6555936210851425</v>
      </c>
      <c r="AZ36" s="1">
        <f t="shared" si="7"/>
        <v>1.6650577053628912</v>
      </c>
      <c r="BA36" s="1">
        <f t="shared" si="7"/>
        <v>1.6745334987336453</v>
      </c>
      <c r="BB36" s="1">
        <f t="shared" si="7"/>
        <v>1.684055151864321</v>
      </c>
      <c r="BC36" s="1">
        <f t="shared" si="7"/>
        <v>1.6936525920628374</v>
      </c>
      <c r="BD36" s="1">
        <f t="shared" si="7"/>
        <v>1.7033564488795314</v>
      </c>
      <c r="BE36" s="1">
        <f t="shared" si="7"/>
        <v>1.7131927712516284</v>
      </c>
      <c r="BF36" s="1">
        <f t="shared" si="7"/>
        <v>1.7231949942290625</v>
      </c>
      <c r="BG36" s="1">
        <f t="shared" si="7"/>
        <v>1.7333951356019317</v>
      </c>
      <c r="BH36" s="1">
        <f t="shared" si="7"/>
        <v>1.7438230903657916</v>
      </c>
      <c r="BI36" s="1">
        <f t="shared" si="7"/>
        <v>1.7544953715311593</v>
      </c>
      <c r="BJ36" s="1">
        <f t="shared" si="7"/>
        <v>1.7654281320456804</v>
      </c>
      <c r="BK36" s="1">
        <f t="shared" si="7"/>
        <v>1.7766399800567263</v>
      </c>
      <c r="BL36" s="1">
        <f t="shared" si="7"/>
        <v>1.7881477543853666</v>
      </c>
      <c r="BM36" s="1">
        <f t="shared" si="7"/>
        <v>1.7999700427370391</v>
      </c>
      <c r="BN36" s="1">
        <f t="shared" si="7"/>
        <v>1.8121001160664436</v>
      </c>
      <c r="BO36" s="1">
        <f t="shared" si="7"/>
        <v>1.8245393314532763</v>
      </c>
      <c r="BP36" s="1">
        <f t="shared" si="7"/>
        <v>1.8372893976031623</v>
      </c>
      <c r="BQ36" s="1">
        <f t="shared" si="7"/>
        <v>1.850342889675165</v>
      </c>
      <c r="BR36" s="1">
        <f t="shared" si="7"/>
        <v>1.8636853647582452</v>
      </c>
      <c r="BS36" s="1">
        <f t="shared" si="7"/>
        <v>1.8773136240135766</v>
      </c>
      <c r="BT36" s="1">
        <f t="shared" si="7"/>
        <v>1.8912009484382797</v>
      </c>
      <c r="BU36" s="1">
        <f t="shared" si="7"/>
        <v>1.9053185256875753</v>
      </c>
      <c r="BV36" s="1">
        <f t="shared" ref="BV36:CL36" si="8">SUM(BV26:BV28)/SUM($H$26:$H$28)*$H$36</f>
        <v>1.9196270251932226</v>
      </c>
      <c r="BW36" s="1">
        <f t="shared" si="8"/>
        <v>1.9340811610620376</v>
      </c>
      <c r="BX36" s="1">
        <f t="shared" si="8"/>
        <v>1.948669349130522</v>
      </c>
      <c r="BY36" s="1">
        <f t="shared" si="8"/>
        <v>1.9633733392888189</v>
      </c>
      <c r="BZ36" s="1">
        <f t="shared" si="8"/>
        <v>1.9781443503673939</v>
      </c>
      <c r="CA36" s="1">
        <f t="shared" si="8"/>
        <v>1.9929199117700087</v>
      </c>
      <c r="CB36" s="1">
        <f t="shared" si="8"/>
        <v>2.0076715931013087</v>
      </c>
      <c r="CC36" s="1">
        <f t="shared" si="8"/>
        <v>2.0223663928669033</v>
      </c>
      <c r="CD36" s="1">
        <f t="shared" si="8"/>
        <v>2.0370067594202683</v>
      </c>
      <c r="CE36" s="1">
        <f t="shared" si="8"/>
        <v>2.0515986535856108</v>
      </c>
      <c r="CF36" s="1">
        <f t="shared" si="8"/>
        <v>2.0661526019317118</v>
      </c>
      <c r="CG36" s="1">
        <f t="shared" si="8"/>
        <v>2.0806847526594363</v>
      </c>
      <c r="CH36" s="1">
        <f t="shared" si="8"/>
        <v>2.0952010725647061</v>
      </c>
      <c r="CI36" s="1">
        <f t="shared" si="8"/>
        <v>2.1097075300763359</v>
      </c>
      <c r="CJ36" s="1">
        <f t="shared" si="8"/>
        <v>2.1242058792279721</v>
      </c>
      <c r="CK36" s="1">
        <f t="shared" si="8"/>
        <v>2.1386915528441008</v>
      </c>
      <c r="CL36" s="1">
        <f t="shared" si="8"/>
        <v>2.1531599826073111</v>
      </c>
    </row>
    <row r="37" spans="2:90" x14ac:dyDescent="0.25">
      <c r="B37" t="s">
        <v>8</v>
      </c>
      <c r="C37" t="s">
        <v>163</v>
      </c>
      <c r="F37" t="s">
        <v>134</v>
      </c>
      <c r="G37" t="s">
        <v>168</v>
      </c>
      <c r="H37" s="1">
        <f>VLOOKUP(F37,'BY-Demands'!$I$5:$J$38,2,FALSE)</f>
        <v>0.83034086441921995</v>
      </c>
      <c r="I37" s="1"/>
      <c r="J37" s="1">
        <f t="shared" ref="J37:BU37" si="9">SUM(J26:J28)/SUM($H$26:$H$28)*$H$37</f>
        <v>0.88050894562943094</v>
      </c>
      <c r="K37" s="1">
        <f t="shared" si="9"/>
        <v>0.89526378012893593</v>
      </c>
      <c r="L37" s="1">
        <f t="shared" si="9"/>
        <v>0.90953622318839533</v>
      </c>
      <c r="M37" s="1">
        <f t="shared" si="9"/>
        <v>0.9236633734466777</v>
      </c>
      <c r="N37" s="1">
        <f t="shared" si="9"/>
        <v>0.937495635858971</v>
      </c>
      <c r="O37" s="1">
        <f t="shared" si="9"/>
        <v>0.95069552217111852</v>
      </c>
      <c r="P37" s="1">
        <f t="shared" si="9"/>
        <v>0.9639752358482967</v>
      </c>
      <c r="Q37" s="1">
        <f t="shared" si="9"/>
        <v>0.97714722494610018</v>
      </c>
      <c r="R37" s="1">
        <f t="shared" si="9"/>
        <v>0.99084913387781171</v>
      </c>
      <c r="S37" s="1">
        <f t="shared" si="9"/>
        <v>1.0045559755497595</v>
      </c>
      <c r="T37" s="1">
        <f t="shared" si="9"/>
        <v>1.0181177641631691</v>
      </c>
      <c r="U37" s="1">
        <f t="shared" si="9"/>
        <v>1.0317466845480876</v>
      </c>
      <c r="V37" s="1">
        <f t="shared" si="9"/>
        <v>1.0451958493143756</v>
      </c>
      <c r="W37" s="1">
        <f t="shared" si="9"/>
        <v>1.0587255594787248</v>
      </c>
      <c r="X37" s="1">
        <f t="shared" si="9"/>
        <v>1.0721858065452872</v>
      </c>
      <c r="Y37" s="1">
        <f t="shared" si="9"/>
        <v>1.0853142714256363</v>
      </c>
      <c r="Z37" s="1">
        <f t="shared" si="9"/>
        <v>1.0981110255650732</v>
      </c>
      <c r="AA37" s="1">
        <f t="shared" si="9"/>
        <v>1.1109131408959341</v>
      </c>
      <c r="AB37" s="1">
        <f t="shared" si="9"/>
        <v>1.1236455061369093</v>
      </c>
      <c r="AC37" s="1">
        <f t="shared" si="9"/>
        <v>1.1359336144278569</v>
      </c>
      <c r="AD37" s="1">
        <f t="shared" si="9"/>
        <v>1.1477397538243541</v>
      </c>
      <c r="AE37" s="1">
        <f t="shared" si="9"/>
        <v>1.1496240219765506</v>
      </c>
      <c r="AF37" s="1">
        <f t="shared" si="9"/>
        <v>1.1611695403407198</v>
      </c>
      <c r="AG37" s="1">
        <f t="shared" si="9"/>
        <v>1.172556597773972</v>
      </c>
      <c r="AH37" s="1">
        <f t="shared" si="9"/>
        <v>1.1837239544708473</v>
      </c>
      <c r="AI37" s="1">
        <f t="shared" si="9"/>
        <v>1.1946545855936526</v>
      </c>
      <c r="AJ37" s="1">
        <f t="shared" si="9"/>
        <v>1.2053399688903288</v>
      </c>
      <c r="AK37" s="1">
        <f t="shared" si="9"/>
        <v>1.2157531549499203</v>
      </c>
      <c r="AL37" s="1">
        <f t="shared" si="9"/>
        <v>1.2258765468574704</v>
      </c>
      <c r="AM37" s="1">
        <f t="shared" si="9"/>
        <v>1.2356639128761882</v>
      </c>
      <c r="AN37" s="1">
        <f t="shared" si="9"/>
        <v>1.2451123927003975</v>
      </c>
      <c r="AO37" s="1">
        <f t="shared" si="9"/>
        <v>1.2542239454408828</v>
      </c>
      <c r="AP37" s="1">
        <f t="shared" si="9"/>
        <v>1.2632875965765324</v>
      </c>
      <c r="AQ37" s="1">
        <f t="shared" si="9"/>
        <v>1.2720887757406645</v>
      </c>
      <c r="AR37" s="1">
        <f t="shared" si="9"/>
        <v>1.2806526319584843</v>
      </c>
      <c r="AS37" s="1">
        <f t="shared" si="9"/>
        <v>1.2890137041310736</v>
      </c>
      <c r="AT37" s="1">
        <f t="shared" si="9"/>
        <v>1.2971898116612133</v>
      </c>
      <c r="AU37" s="1">
        <f t="shared" si="9"/>
        <v>1.3051925409804412</v>
      </c>
      <c r="AV37" s="1">
        <f t="shared" si="9"/>
        <v>1.3130590479030648</v>
      </c>
      <c r="AW37" s="1">
        <f t="shared" si="9"/>
        <v>1.3208231021627934</v>
      </c>
      <c r="AX37" s="1">
        <f t="shared" si="9"/>
        <v>1.3285216148401042</v>
      </c>
      <c r="AY37" s="1">
        <f t="shared" si="9"/>
        <v>1.3361744628871615</v>
      </c>
      <c r="AZ37" s="1">
        <f t="shared" si="9"/>
        <v>1.3438126100541283</v>
      </c>
      <c r="BA37" s="1">
        <f t="shared" si="9"/>
        <v>1.3514602072400239</v>
      </c>
      <c r="BB37" s="1">
        <f t="shared" si="9"/>
        <v>1.3591448163105391</v>
      </c>
      <c r="BC37" s="1">
        <f t="shared" si="9"/>
        <v>1.3668905905990021</v>
      </c>
      <c r="BD37" s="1">
        <f t="shared" si="9"/>
        <v>1.3747222501952026</v>
      </c>
      <c r="BE37" s="1">
        <f t="shared" si="9"/>
        <v>1.3826608183286719</v>
      </c>
      <c r="BF37" s="1">
        <f t="shared" si="9"/>
        <v>1.3907332793144729</v>
      </c>
      <c r="BG37" s="1">
        <f t="shared" si="9"/>
        <v>1.3989654736444641</v>
      </c>
      <c r="BH37" s="1">
        <f t="shared" si="9"/>
        <v>1.4073815285737403</v>
      </c>
      <c r="BI37" s="1">
        <f t="shared" si="9"/>
        <v>1.4159947712030334</v>
      </c>
      <c r="BJ37" s="1">
        <f t="shared" si="9"/>
        <v>1.4248182380383245</v>
      </c>
      <c r="BK37" s="1">
        <f t="shared" si="9"/>
        <v>1.4338669470955099</v>
      </c>
      <c r="BL37" s="1">
        <f t="shared" si="9"/>
        <v>1.4431544884261653</v>
      </c>
      <c r="BM37" s="1">
        <f t="shared" si="9"/>
        <v>1.452695863548183</v>
      </c>
      <c r="BN37" s="1">
        <f t="shared" si="9"/>
        <v>1.4624856416732497</v>
      </c>
      <c r="BO37" s="1">
        <f t="shared" si="9"/>
        <v>1.4725249180551825</v>
      </c>
      <c r="BP37" s="1">
        <f t="shared" si="9"/>
        <v>1.4828150717333741</v>
      </c>
      <c r="BQ37" s="1">
        <f t="shared" si="9"/>
        <v>1.4933501103660296</v>
      </c>
      <c r="BR37" s="1">
        <f t="shared" si="9"/>
        <v>1.5041183775607503</v>
      </c>
      <c r="BS37" s="1">
        <f t="shared" si="9"/>
        <v>1.5151172916412745</v>
      </c>
      <c r="BT37" s="1">
        <f t="shared" si="9"/>
        <v>1.5263252885904022</v>
      </c>
      <c r="BU37" s="1">
        <f t="shared" si="9"/>
        <v>1.5377191149244163</v>
      </c>
      <c r="BV37" s="1">
        <f t="shared" ref="BV37:CL37" si="10">SUM(BV26:BV28)/SUM($H$26:$H$28)*$H$37</f>
        <v>1.5492670282518113</v>
      </c>
      <c r="BW37" s="1">
        <f t="shared" si="10"/>
        <v>1.5609324798366957</v>
      </c>
      <c r="BX37" s="1">
        <f t="shared" si="10"/>
        <v>1.572706120486584</v>
      </c>
      <c r="BY37" s="1">
        <f t="shared" si="10"/>
        <v>1.5845732211457317</v>
      </c>
      <c r="BZ37" s="1">
        <f t="shared" si="10"/>
        <v>1.5964944121571343</v>
      </c>
      <c r="CA37" s="1">
        <f t="shared" si="10"/>
        <v>1.6084192755834954</v>
      </c>
      <c r="CB37" s="1">
        <f t="shared" si="10"/>
        <v>1.6203248661997562</v>
      </c>
      <c r="CC37" s="1">
        <f t="shared" si="10"/>
        <v>1.6321845495990905</v>
      </c>
      <c r="CD37" s="1">
        <f t="shared" si="10"/>
        <v>1.6440003017660338</v>
      </c>
      <c r="CE37" s="1">
        <f t="shared" si="10"/>
        <v>1.6557769334832444</v>
      </c>
      <c r="CF37" s="1">
        <f t="shared" si="10"/>
        <v>1.6675229403937399</v>
      </c>
      <c r="CG37" s="1">
        <f t="shared" si="10"/>
        <v>1.6792513551725343</v>
      </c>
      <c r="CH37" s="1">
        <f t="shared" si="10"/>
        <v>1.6909669934218583</v>
      </c>
      <c r="CI37" s="1">
        <f t="shared" si="10"/>
        <v>1.7026746720617973</v>
      </c>
      <c r="CJ37" s="1">
        <f t="shared" si="10"/>
        <v>1.714375806714479</v>
      </c>
      <c r="CK37" s="1">
        <f t="shared" si="10"/>
        <v>1.7260667113646813</v>
      </c>
      <c r="CL37" s="1">
        <f t="shared" si="10"/>
        <v>1.7377436990755946</v>
      </c>
    </row>
    <row r="38" spans="2:90" x14ac:dyDescent="0.25">
      <c r="B38" t="s">
        <v>8</v>
      </c>
      <c r="C38" t="s">
        <v>163</v>
      </c>
      <c r="F38" t="s">
        <v>135</v>
      </c>
      <c r="G38" t="s">
        <v>169</v>
      </c>
      <c r="H38" s="1">
        <f>VLOOKUP(F38,'BY-Demands'!$I$5:$J$38,2,FALSE)</f>
        <v>9.2169270601308995</v>
      </c>
      <c r="I38" s="1"/>
      <c r="J38" s="1">
        <f t="shared" ref="J38:BU38" si="11">SUM(J26:J28)/SUM($H$26:$H$28)*$H$38</f>
        <v>9.7738014295317832</v>
      </c>
      <c r="K38" s="1">
        <f t="shared" si="11"/>
        <v>9.9375826417949682</v>
      </c>
      <c r="L38" s="1">
        <f t="shared" si="11"/>
        <v>10.096009225726762</v>
      </c>
      <c r="M38" s="1">
        <f t="shared" si="11"/>
        <v>10.252823034462011</v>
      </c>
      <c r="N38" s="1">
        <f t="shared" si="11"/>
        <v>10.406363537156492</v>
      </c>
      <c r="O38" s="1">
        <f t="shared" si="11"/>
        <v>10.552884555878341</v>
      </c>
      <c r="P38" s="1">
        <f t="shared" si="11"/>
        <v>10.700291672144484</v>
      </c>
      <c r="Q38" s="1">
        <f t="shared" si="11"/>
        <v>10.846503026967074</v>
      </c>
      <c r="R38" s="1">
        <f t="shared" si="11"/>
        <v>10.998596583504815</v>
      </c>
      <c r="S38" s="1">
        <f t="shared" si="11"/>
        <v>11.150744894311451</v>
      </c>
      <c r="T38" s="1">
        <f t="shared" si="11"/>
        <v>11.301283091106255</v>
      </c>
      <c r="U38" s="1">
        <f t="shared" si="11"/>
        <v>11.452566462163739</v>
      </c>
      <c r="V38" s="1">
        <f t="shared" si="11"/>
        <v>11.601854514796512</v>
      </c>
      <c r="W38" s="1">
        <f t="shared" si="11"/>
        <v>11.752036635264281</v>
      </c>
      <c r="X38" s="1">
        <f t="shared" si="11"/>
        <v>11.901447703344884</v>
      </c>
      <c r="Y38" s="1">
        <f t="shared" si="11"/>
        <v>12.047175931833678</v>
      </c>
      <c r="Z38" s="1">
        <f t="shared" si="11"/>
        <v>12.189222113785855</v>
      </c>
      <c r="AA38" s="1">
        <f t="shared" si="11"/>
        <v>12.331327805889133</v>
      </c>
      <c r="AB38" s="1">
        <f t="shared" si="11"/>
        <v>12.472659259943361</v>
      </c>
      <c r="AC38" s="1">
        <f t="shared" si="11"/>
        <v>12.609059385094222</v>
      </c>
      <c r="AD38" s="1">
        <f t="shared" si="11"/>
        <v>12.740109572242803</v>
      </c>
      <c r="AE38" s="1">
        <f t="shared" si="11"/>
        <v>12.761025274293271</v>
      </c>
      <c r="AF38" s="1">
        <f t="shared" si="11"/>
        <v>12.889182522953293</v>
      </c>
      <c r="AG38" s="1">
        <f t="shared" si="11"/>
        <v>13.015580827901484</v>
      </c>
      <c r="AH38" s="1">
        <f t="shared" si="11"/>
        <v>13.139540416716322</v>
      </c>
      <c r="AI38" s="1">
        <f t="shared" si="11"/>
        <v>13.260872310757886</v>
      </c>
      <c r="AJ38" s="1">
        <f t="shared" si="11"/>
        <v>13.379481911555859</v>
      </c>
      <c r="AK38" s="1">
        <f t="shared" si="11"/>
        <v>13.495070075992349</v>
      </c>
      <c r="AL38" s="1">
        <f t="shared" si="11"/>
        <v>13.607441475270971</v>
      </c>
      <c r="AM38" s="1">
        <f t="shared" si="11"/>
        <v>13.716082929125493</v>
      </c>
      <c r="AN38" s="1">
        <f t="shared" si="11"/>
        <v>13.820962687668715</v>
      </c>
      <c r="AO38" s="1">
        <f t="shared" si="11"/>
        <v>13.922102497368829</v>
      </c>
      <c r="AP38" s="1">
        <f t="shared" si="11"/>
        <v>14.0227105909789</v>
      </c>
      <c r="AQ38" s="1">
        <f t="shared" si="11"/>
        <v>14.120405200355599</v>
      </c>
      <c r="AR38" s="1">
        <f t="shared" si="11"/>
        <v>14.215465484023925</v>
      </c>
      <c r="AS38" s="1">
        <f t="shared" si="11"/>
        <v>14.308274829753463</v>
      </c>
      <c r="AT38" s="1">
        <f t="shared" si="11"/>
        <v>14.399031035993888</v>
      </c>
      <c r="AU38" s="1">
        <f t="shared" si="11"/>
        <v>14.487862714137162</v>
      </c>
      <c r="AV38" s="1">
        <f t="shared" si="11"/>
        <v>14.575182300141819</v>
      </c>
      <c r="AW38" s="1">
        <f t="shared" si="11"/>
        <v>14.661364643886724</v>
      </c>
      <c r="AX38" s="1">
        <f t="shared" si="11"/>
        <v>14.746819464742609</v>
      </c>
      <c r="AY38" s="1">
        <f t="shared" si="11"/>
        <v>14.831767400312815</v>
      </c>
      <c r="AZ38" s="1">
        <f t="shared" si="11"/>
        <v>14.91655215357402</v>
      </c>
      <c r="BA38" s="1">
        <f t="shared" si="11"/>
        <v>15.001441803678091</v>
      </c>
      <c r="BB38" s="1">
        <f t="shared" si="11"/>
        <v>15.086742292096305</v>
      </c>
      <c r="BC38" s="1">
        <f t="shared" si="11"/>
        <v>15.172721725001772</v>
      </c>
      <c r="BD38" s="1">
        <f t="shared" si="11"/>
        <v>15.259654499662265</v>
      </c>
      <c r="BE38" s="1">
        <f t="shared" si="11"/>
        <v>15.34777397755794</v>
      </c>
      <c r="BF38" s="1">
        <f t="shared" si="11"/>
        <v>15.43737968924831</v>
      </c>
      <c r="BG38" s="1">
        <f t="shared" si="11"/>
        <v>15.528758468657681</v>
      </c>
      <c r="BH38" s="1">
        <f t="shared" si="11"/>
        <v>15.622178132486285</v>
      </c>
      <c r="BI38" s="1">
        <f t="shared" si="11"/>
        <v>15.717786613854873</v>
      </c>
      <c r="BJ38" s="1">
        <f t="shared" si="11"/>
        <v>15.815728620232273</v>
      </c>
      <c r="BK38" s="1">
        <f t="shared" si="11"/>
        <v>15.916170854189721</v>
      </c>
      <c r="BL38" s="1">
        <f t="shared" si="11"/>
        <v>16.019264167647773</v>
      </c>
      <c r="BM38" s="1">
        <f t="shared" si="11"/>
        <v>16.125175080046979</v>
      </c>
      <c r="BN38" s="1">
        <f t="shared" si="11"/>
        <v>16.233843308698734</v>
      </c>
      <c r="BO38" s="1">
        <f t="shared" si="11"/>
        <v>16.345281011109648</v>
      </c>
      <c r="BP38" s="1">
        <f t="shared" si="11"/>
        <v>16.459503494855245</v>
      </c>
      <c r="BQ38" s="1">
        <f t="shared" si="11"/>
        <v>16.576444243906256</v>
      </c>
      <c r="BR38" s="1">
        <f t="shared" si="11"/>
        <v>16.695973870293081</v>
      </c>
      <c r="BS38" s="1">
        <f t="shared" si="11"/>
        <v>16.818063716963152</v>
      </c>
      <c r="BT38" s="1">
        <f t="shared" si="11"/>
        <v>16.942474419599755</v>
      </c>
      <c r="BU38" s="1">
        <f t="shared" si="11"/>
        <v>17.068947860515927</v>
      </c>
      <c r="BV38" s="1">
        <f t="shared" ref="BV38:CL38" si="12">SUM(BV26:BV28)/SUM($H$26:$H$28)*$H$38</f>
        <v>17.197131693681552</v>
      </c>
      <c r="BW38" s="1">
        <f t="shared" si="12"/>
        <v>17.326620221813393</v>
      </c>
      <c r="BX38" s="1">
        <f t="shared" si="12"/>
        <v>17.45730966725953</v>
      </c>
      <c r="BY38" s="1">
        <f t="shared" si="12"/>
        <v>17.589036534956328</v>
      </c>
      <c r="BZ38" s="1">
        <f t="shared" si="12"/>
        <v>17.721363814908806</v>
      </c>
      <c r="CA38" s="1">
        <f t="shared" si="12"/>
        <v>17.853731859301842</v>
      </c>
      <c r="CB38" s="1">
        <f t="shared" si="12"/>
        <v>17.985885972172834</v>
      </c>
      <c r="CC38" s="1">
        <f t="shared" si="12"/>
        <v>18.117530507004162</v>
      </c>
      <c r="CD38" s="1">
        <f t="shared" si="12"/>
        <v>18.248687397565572</v>
      </c>
      <c r="CE38" s="1">
        <f t="shared" si="12"/>
        <v>18.379410044375774</v>
      </c>
      <c r="CF38" s="1">
        <f t="shared" si="12"/>
        <v>18.509792750540136</v>
      </c>
      <c r="CG38" s="1">
        <f t="shared" si="12"/>
        <v>18.639980181003068</v>
      </c>
      <c r="CH38" s="1">
        <f t="shared" si="12"/>
        <v>18.770025789781371</v>
      </c>
      <c r="CI38" s="1">
        <f t="shared" si="12"/>
        <v>18.899983045520248</v>
      </c>
      <c r="CJ38" s="1">
        <f t="shared" si="12"/>
        <v>19.029867661869911</v>
      </c>
      <c r="CK38" s="1">
        <f t="shared" si="12"/>
        <v>19.159638723424528</v>
      </c>
      <c r="CL38" s="1">
        <f t="shared" si="12"/>
        <v>19.289255304548487</v>
      </c>
    </row>
    <row r="39" spans="2:90" x14ac:dyDescent="0.25">
      <c r="I39" s="1"/>
    </row>
    <row r="40" spans="2:90" x14ac:dyDescent="0.25">
      <c r="I40" s="1"/>
    </row>
    <row r="41" spans="2:90" x14ac:dyDescent="0.25">
      <c r="I41" s="1"/>
      <c r="J41" s="1"/>
      <c r="K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</vt:lpstr>
      <vt:lpstr>BY-Demands</vt:lpstr>
      <vt:lpstr>REG_TRA_DEMANDS</vt:lpstr>
      <vt:lpstr>REG_RSD_DEMANDS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Mc Guire, Jason</cp:lastModifiedBy>
  <dcterms:created xsi:type="dcterms:W3CDTF">2021-02-23T14:14:01Z</dcterms:created>
  <dcterms:modified xsi:type="dcterms:W3CDTF">2022-06-10T12:49:58Z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802230238914489</vt:r8>
  </property>
</Properties>
</file>