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61A1C40F-409F-47BE-B42E-00F7AF17A3E7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" i="8" l="1"/>
  <c r="J10" i="8"/>
  <c r="B9" i="5" l="1"/>
  <c r="L9" i="5"/>
  <c r="N9" i="5"/>
  <c r="B10" i="8"/>
  <c r="L6" i="8"/>
  <c r="J6" i="8"/>
  <c r="H28" i="5" l="1"/>
  <c r="G28" i="5"/>
  <c r="G27" i="5"/>
  <c r="F27" i="5"/>
  <c r="N14" i="5"/>
  <c r="L14" i="5"/>
  <c r="J14" i="5"/>
  <c r="B14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8" i="5"/>
  <c r="L8" i="5"/>
  <c r="J8" i="5"/>
  <c r="B8" i="5"/>
  <c r="N7" i="5"/>
  <c r="L7" i="5"/>
  <c r="J7" i="5"/>
  <c r="B7" i="5"/>
  <c r="N6" i="5"/>
  <c r="L6" i="5"/>
  <c r="J6" i="5"/>
  <c r="B6" i="5"/>
  <c r="B2" i="5"/>
  <c r="H40" i="8"/>
  <c r="G40" i="8"/>
  <c r="G39" i="8"/>
  <c r="F39" i="8"/>
  <c r="N21" i="8"/>
  <c r="L21" i="8"/>
  <c r="J21" i="8"/>
  <c r="B21" i="8"/>
  <c r="N20" i="8"/>
  <c r="L20" i="8"/>
  <c r="J20" i="8"/>
  <c r="B20" i="8"/>
  <c r="N19" i="8"/>
  <c r="L19" i="8"/>
  <c r="J19" i="8"/>
  <c r="B19" i="8"/>
  <c r="N18" i="8"/>
  <c r="L18" i="8"/>
  <c r="J18" i="8"/>
  <c r="B18" i="8"/>
  <c r="N17" i="8"/>
  <c r="L17" i="8"/>
  <c r="J17" i="8"/>
  <c r="B17" i="8"/>
  <c r="N16" i="8"/>
  <c r="L16" i="8"/>
  <c r="J16" i="8"/>
  <c r="B16" i="8"/>
  <c r="N15" i="8"/>
  <c r="L15" i="8"/>
  <c r="J15" i="8"/>
  <c r="B15" i="8"/>
  <c r="N14" i="8"/>
  <c r="L14" i="8"/>
  <c r="J14" i="8"/>
  <c r="B14" i="8"/>
  <c r="N13" i="8"/>
  <c r="L13" i="8"/>
  <c r="J13" i="8"/>
  <c r="B13" i="8"/>
  <c r="N12" i="8"/>
  <c r="L12" i="8"/>
  <c r="B12" i="8"/>
  <c r="N11" i="8"/>
  <c r="L11" i="8"/>
  <c r="J11" i="8"/>
  <c r="B11" i="8"/>
  <c r="N10" i="8"/>
  <c r="L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B6" i="8"/>
  <c r="B2" i="8"/>
  <c r="G28" i="4"/>
  <c r="G27" i="4"/>
  <c r="G26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<sst xmlns="http://schemas.openxmlformats.org/spreadsheetml/2006/main" count="522" uniqueCount="230">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</sst>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G20" sqref="G20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2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2" si="1">1+$C16</f>
        <v>1.05</v>
      </c>
      <c r="H6" s="2">
        <v>1</v>
      </c>
      <c r="I6" s="16">
        <f t="shared" ref="I6:I12" si="2">-D16</f>
        <v>-0.1</v>
      </c>
      <c r="J6" s="2">
        <v>5</v>
      </c>
      <c r="K6" s="2" t="str">
        <f t="shared" ref="K6:K12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224</v>
      </c>
      <c r="E12">
        <v>2018</v>
      </c>
      <c r="F12" s="2" t="s">
        <v>15</v>
      </c>
      <c r="G12" s="26">
        <f t="shared" si="1"/>
        <v>1.03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ref="B13" si="4">_xlfn.TEXTJOIN("_",TRUE,"UC",A23,"MaxGrowth",B23)</f>
        <v>UC_PWR_MaxGrowth_DH_SOL</v>
      </c>
      <c r="C13" s="2" t="s">
        <v>13</v>
      </c>
      <c r="D13" s="2" t="s">
        <v>225</v>
      </c>
      <c r="E13">
        <v>2018</v>
      </c>
      <c r="F13" s="2" t="s">
        <v>15</v>
      </c>
      <c r="G13" s="26">
        <f t="shared" ref="G13" si="5">1+$C23</f>
        <v>1.03</v>
      </c>
      <c r="H13" s="2">
        <v>1</v>
      </c>
      <c r="I13" s="16">
        <f t="shared" ref="I13" si="6">-D23</f>
        <v>-0.1</v>
      </c>
      <c r="J13" s="2">
        <v>5</v>
      </c>
      <c r="K13" s="2" t="str">
        <f t="shared" ref="K13" si="7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226</v>
      </c>
      <c r="C22" s="11">
        <v>0.03</v>
      </c>
      <c r="D22">
        <v>0.1</v>
      </c>
    </row>
    <row r="23" spans="1:11" x14ac:dyDescent="0.25">
      <c r="A23" t="s">
        <v>128</v>
      </c>
      <c r="B23" t="s">
        <v>227</v>
      </c>
      <c r="C23" s="11">
        <v>0.03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zoomScaleNormal="100" workbookViewId="0">
      <selection activeCell="J13" sqref="J1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85546875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1.2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1.01</v>
      </c>
      <c r="K9" s="2">
        <v>1</v>
      </c>
      <c r="L9" s="16">
        <f>-D27</f>
        <v>-0.3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_xlfn.TEXTJOIN("_",TRUE,"UC",A27,"MaxDeGrowth",B27)</f>
        <v>UC_RSD_MaxDeGrowth_Coal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1-C27*30</f>
        <v>0.7</v>
      </c>
      <c r="K10" s="2">
        <v>1</v>
      </c>
      <c r="L10" s="16">
        <f>-D28</f>
        <v>-0.3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1.01</v>
      </c>
      <c r="K11" s="2">
        <v>1</v>
      </c>
      <c r="L11" s="16">
        <f>-D28</f>
        <v>-0.3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1-C28*30</f>
        <v>0.7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1.1499999999999999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1.03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</v>
      </c>
      <c r="K16" s="2">
        <v>1</v>
      </c>
      <c r="L16" s="16">
        <f t="shared" si="2"/>
        <v>0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1.04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1.1499999999999999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0.7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11">
        <v>0.2</v>
      </c>
      <c r="D24">
        <v>0.3</v>
      </c>
    </row>
    <row r="25" spans="1:14" x14ac:dyDescent="0.25">
      <c r="A25" t="s">
        <v>194</v>
      </c>
      <c r="B25" t="s">
        <v>196</v>
      </c>
      <c r="C25" s="11">
        <v>0.02</v>
      </c>
      <c r="D25">
        <v>0</v>
      </c>
    </row>
    <row r="26" spans="1:14" x14ac:dyDescent="0.25">
      <c r="A26" t="s">
        <v>194</v>
      </c>
      <c r="B26" t="s">
        <v>137</v>
      </c>
      <c r="C26" s="11">
        <v>0.02</v>
      </c>
      <c r="D26">
        <v>0</v>
      </c>
    </row>
    <row r="27" spans="1:14" x14ac:dyDescent="0.25">
      <c r="A27" t="s">
        <v>194</v>
      </c>
      <c r="B27" t="s">
        <v>197</v>
      </c>
      <c r="C27" s="11">
        <v>0.01</v>
      </c>
      <c r="D27">
        <v>0.3</v>
      </c>
    </row>
    <row r="28" spans="1:14" x14ac:dyDescent="0.25">
      <c r="A28" t="s">
        <v>194</v>
      </c>
      <c r="B28" t="s">
        <v>198</v>
      </c>
      <c r="C28" s="11">
        <v>0.01</v>
      </c>
      <c r="D28">
        <v>0.3</v>
      </c>
    </row>
    <row r="29" spans="1:14" x14ac:dyDescent="0.25">
      <c r="A29" t="s">
        <v>194</v>
      </c>
      <c r="B29" t="s">
        <v>199</v>
      </c>
      <c r="C29" s="11">
        <v>0.15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0.03</v>
      </c>
      <c r="D31">
        <v>0.1</v>
      </c>
    </row>
    <row r="32" spans="1:14" x14ac:dyDescent="0.25">
      <c r="A32" t="s">
        <v>194</v>
      </c>
      <c r="B32" t="s">
        <v>191</v>
      </c>
      <c r="C32" s="11">
        <v>0</v>
      </c>
      <c r="D32">
        <v>0</v>
      </c>
    </row>
    <row r="33" spans="1:8" x14ac:dyDescent="0.25">
      <c r="A33" t="s">
        <v>194</v>
      </c>
      <c r="B33" t="s">
        <v>201</v>
      </c>
      <c r="C33" s="11">
        <v>0.04</v>
      </c>
      <c r="D33">
        <v>0.1</v>
      </c>
    </row>
    <row r="34" spans="1:8" x14ac:dyDescent="0.25">
      <c r="A34" t="s">
        <v>194</v>
      </c>
      <c r="B34" t="s">
        <v>202</v>
      </c>
      <c r="C34" s="11">
        <v>0.15</v>
      </c>
      <c r="D34">
        <v>0.1</v>
      </c>
    </row>
    <row r="35" spans="1:8" x14ac:dyDescent="0.25">
      <c r="A35" t="s">
        <v>194</v>
      </c>
      <c r="B35" t="s">
        <v>203</v>
      </c>
      <c r="C35" s="11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IF([1]Regions!C$3&lt;&gt;"",[1]Regions!C$3,"*")</f>
        <v>IE</v>
      </c>
      <c r="G39" s="48" t="str">
        <f>IF([1]Regions!C$3&lt;&gt;"",[1]Regions!D$3,"*")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G17" sqref="G1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>-D17</f>
        <v>-0.1</v>
      </c>
      <c r="M6" s="2">
        <v>5</v>
      </c>
      <c r="N6" s="2" t="str">
        <f>_xlfn.TEXTJOIN(" ",TRUE,A17, "maximum growth rate of",B17)</f>
        <v>SRV maximum growth rate of Biomass</v>
      </c>
    </row>
    <row r="7" spans="2:14" x14ac:dyDescent="0.25">
      <c r="B7" s="2" t="str">
        <f>_xlfn.TEXTJOIN("_",TRUE,"UC",A18,"MaxGrowth",B18)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>-D18</f>
        <v>-0.1</v>
      </c>
      <c r="M7" s="2">
        <v>5</v>
      </c>
      <c r="N7" s="2" t="str">
        <f>_xlfn.TEXTJOIN(" ",TRUE,A18, "maximum growth rate of",B18)</f>
        <v>SRV maximum growth rate of Biogas</v>
      </c>
    </row>
    <row r="8" spans="2:14" x14ac:dyDescent="0.25">
      <c r="B8" s="2" t="str">
        <f>_xlfn.TEXTJOIN("_",TRUE,"UC",A19,"MaxGrowth",B19)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1.2</v>
      </c>
      <c r="K8" s="2">
        <v>1</v>
      </c>
      <c r="L8" s="16">
        <f>-D19</f>
        <v>-0.3</v>
      </c>
      <c r="M8" s="2">
        <v>5</v>
      </c>
      <c r="N8" s="2" t="str">
        <f>_xlfn.TEXTJOIN(" ",TRUE,A19, "maximum growth rate of",B19)</f>
        <v>SRV maximum growth rate of AmbientHeat</v>
      </c>
    </row>
    <row r="9" spans="2:14" x14ac:dyDescent="0.25">
      <c r="B9" s="2" t="str">
        <f t="shared" ref="B9:B11" si="0"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ref="L9:L11" si="1">-D20</f>
        <v>0</v>
      </c>
      <c r="M9" s="2">
        <v>5</v>
      </c>
      <c r="N9" s="2" t="str">
        <f t="shared" ref="N9:N11" si="2">_xlfn.TEXTJOIN(" ",TRUE,A20, "maximum growth rate of",B20)</f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1.1499999999999999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228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229</v>
      </c>
      <c r="G14" s="2" t="s">
        <v>142</v>
      </c>
      <c r="H14" s="2">
        <v>2021</v>
      </c>
      <c r="I14" s="2" t="s">
        <v>15</v>
      </c>
      <c r="J14" s="29">
        <f>1+C24</f>
        <v>1.04</v>
      </c>
      <c r="K14" s="2">
        <v>1</v>
      </c>
      <c r="L14" s="16">
        <f>-D24</f>
        <v>-0.1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0.2</v>
      </c>
      <c r="D19">
        <v>0.3</v>
      </c>
    </row>
    <row r="20" spans="1:8" x14ac:dyDescent="0.25">
      <c r="A20" t="s">
        <v>139</v>
      </c>
      <c r="B20" t="s">
        <v>191</v>
      </c>
      <c r="C20" s="50">
        <v>0</v>
      </c>
      <c r="D20">
        <v>0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0.15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0.04</v>
      </c>
      <c r="D24">
        <v>0.1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IF([1]Regions!C$3&lt;&gt;"",[1]Regions!C$3,"*")</f>
        <v>IE</v>
      </c>
      <c r="G27" s="48" t="str">
        <f>IF([1]Regions!C$3&lt;&gt;"",[1]Regions!D$3,"*")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2023-03-25T13:55:49Z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29182076454162</vt:r8>
  </property>
</Properties>
</file>