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E4C84A4-448E-4FB4-A586-CFEEAFFBBCA6}" xr6:coauthVersionLast="45" xr6:coauthVersionMax="47" xr10:uidLastSave="{00000000-0000-0000-0000-000000000000}"/>
  <bookViews>
    <workbookView xWindow="-60" yWindow="-1632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20" l="1"/>
  <c r="E9" i="20"/>
  <c r="E10" i="20"/>
  <c r="E11" i="20"/>
  <c r="E7" i="20"/>
  <c r="E6" i="20"/>
  <c r="K24" i="21" l="1"/>
  <c r="K18" i="21"/>
  <c r="K15" i="21"/>
  <c r="K11" i="21"/>
  <c r="K14" i="22"/>
  <c r="K13" i="22"/>
  <c r="K12" i="22"/>
  <c r="K11" i="22"/>
  <c r="K17" i="21"/>
  <c r="K16" i="21"/>
  <c r="K14" i="21"/>
  <c r="K13" i="21"/>
  <c r="K23" i="21"/>
  <c r="K22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  <c r="K2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<sst xmlns="http://schemas.openxmlformats.org/spreadsheetml/2006/main" count="322" uniqueCount="170">
  <si>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</si>
  <si>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</si>
  <si>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</si>
  <si>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</si>
  <si>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</si>
  <si>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</si>
  <si>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</si>
  <si>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</si>
  <si>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</si>
  <si>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</si>
  <si>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</si>
  <si>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</si>
  <si>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</si>
  <si>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</si>
  <si>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</si>
  <si>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</si>
  <si>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</si>
  <si>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</si>
  <si>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</si>
  <si>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</si>
  <si>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</si>
  <si>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</si>
  <si>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</si>
  <si>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</si>
  <si>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</si>
  <si>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</si>
  <si>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</si>
  <si>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</si>
  <si>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</si>
  <si>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</si>
  <si>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</si>
  <si>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</si>
  <si>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</si>
  <si>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</si>
  <si>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</si>
  <si>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</si>
  <si>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</si>
  <si>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</si>
  <si>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</si>
  <si>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</si>
  <si>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</si>
  <si>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</si>
  <si>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</si>
  <si>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</si>
  <si>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</si>
  <si>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</si>
  <si>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</si>
  <si>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</si>
  <si>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</si>
  <si>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</si>
  <si>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</si>
  <si>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</si>
  <si>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</si>
  <si>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</si>
  <si>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</si>
  <si>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</si>
  <si>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</si>
  <si>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</si>
  <si>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</si>
  <si>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</si>
  <si>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</si>
  <si>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</si>
  <si>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</si>
  <si>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</si>
  <si>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</si>
  <si>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</si>
  <si>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</si>
  <si>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</si>
  <si>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</si>
  <si>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</si>
  <si>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</si>
  <si>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</si>
  <si>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</si>
  <si>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</si>
  <si>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</si>
  <si>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</si>
  <si>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</si>
  <si>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</si>
  <si>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</si>
  <si>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</si>
  <si>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</si>
  <si>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</si>
  <si>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</si>
  <si>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</si>
  <si>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</si>
  <si>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</si>
  <si>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</si>
  <si>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</si>
  <si>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</si>
  <si>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</si>
  <si>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</si>
  <si>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</si>
  <si>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</si>
  <si>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</si>
  <si>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</si>
  <si>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</si>
  <si>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</si>
  <si>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</si>
  <si>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</si>
  <si>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</si>
  <si>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</si>
  <si>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</si>
  <si>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</si>
  <si>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</si>
  <si>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</si>
  <si>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</si>
  <si>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</si>
  <si>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</si>
  <si>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</si>
  <si>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</si>
  <si>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</si>
  <si>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</si>
  <si>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</si>
  <si>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</si>
  <si>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</si>
  <si>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</si>
  <si>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</si>
  <si>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</si>
  <si>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</si>
  <si>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</si>
  <si>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</si>
  <si>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</si>
  <si>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</si>
  <si>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</si>
  <si>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</si>
  <si>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</si>
  <si>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</si>
  <si>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</si>
  <si>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</si>
  <si>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</si>
  <si>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</si>
  <si>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</si>
  <si>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</si>
  <si>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</si>
  <si>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</si>
  <si>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</si>
  <si>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</si>
  <si>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</si>
  <si>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</si>
  <si>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</si>
  <si>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</si>
  <si>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</si>
  <si>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</si>
  <si>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</si>
  <si>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</si>
  <si>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</si>
  <si>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</si>
  <si>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</si>
  <si>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</si>
  <si>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</si>
  <si>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</si>
  <si>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</si>
  <si>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</si>
  <si>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</si>
  <si>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</si>
  <si>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</si>
  <si>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</si>
  <si>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</si>
  <si>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</si>
  <si>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</si>
  <si>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UC_SCB_TRA_2031-2035_Single</t>
  </si>
  <si>
    <t>UC_SCB_RSD_2031-2035_Single</t>
  </si>
  <si>
    <t>TRA Carbon Budget-2031-2035- Single</t>
  </si>
  <si>
    <t>RSD Carbon Budget-2031-2035- Single</t>
  </si>
  <si>
    <t>UC_SCB_SRV_2031-2035_Single</t>
  </si>
  <si>
    <t>SRV Carbon Budget-2031-2035- Single</t>
  </si>
  <si>
    <t>UC_SCB_PWR_2031-2035_Single</t>
  </si>
  <si>
    <t>PWR Carbon Budget-2031-2035- Single</t>
  </si>
  <si>
    <t>UC_SCB_IND_2031-2035_Single</t>
  </si>
  <si>
    <t>IND Carbon Budget-2031-2035-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</si>
</sst>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1" fontId="0" fillId="5" borderId="0" xfId="0" applyNumberFormat="1" applyFill="1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E13"/>
  <sheetViews>
    <sheetView workbookViewId="0">
      <selection activeCell="I6" sqref="I6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3.5703125" customWidth="1"/>
    <col min="12" max="12" width="10.5703125" bestFit="1" customWidth="1"/>
    <col min="13" max="13" width="12" bestFit="1" customWidth="1"/>
  </cols>
  <sheetData>
    <row r="3" spans="2:5" x14ac:dyDescent="0.25">
      <c r="B3" t="s">
        <v>155</v>
      </c>
    </row>
    <row r="5" spans="2:5" x14ac:dyDescent="0.25">
      <c r="C5" t="s">
        <v>103</v>
      </c>
      <c r="D5" t="s">
        <v>104</v>
      </c>
      <c r="E5" t="s">
        <v>159</v>
      </c>
    </row>
    <row r="6" spans="2:5" x14ac:dyDescent="0.25">
      <c r="B6" t="s">
        <v>109</v>
      </c>
      <c r="C6">
        <v>40</v>
      </c>
      <c r="D6">
        <v>20</v>
      </c>
      <c r="E6" s="36">
        <f>_xlfn.FORECAST.ETS($E$13,C6:D6,$C$13:$D$13)*(151/173.5)</f>
        <v>8.4283330805399643</v>
      </c>
    </row>
    <row r="7" spans="2:5" x14ac:dyDescent="0.25">
      <c r="B7" t="s">
        <v>110</v>
      </c>
      <c r="C7">
        <v>54</v>
      </c>
      <c r="D7">
        <v>37</v>
      </c>
      <c r="E7" s="36">
        <f t="shared" ref="E7:E11" si="0">_xlfn.FORECAST.ETS($E$13,C7:D7,$C$13:$D$13)*(151/173.5)</f>
        <v>24.570423176095854</v>
      </c>
    </row>
    <row r="8" spans="2:5" x14ac:dyDescent="0.25">
      <c r="B8" t="s">
        <v>157</v>
      </c>
      <c r="C8">
        <v>29</v>
      </c>
      <c r="D8">
        <v>23</v>
      </c>
      <c r="E8" s="36">
        <f t="shared" si="0"/>
        <v>17.323888973153345</v>
      </c>
    </row>
    <row r="9" spans="2:5" x14ac:dyDescent="0.25">
      <c r="B9" t="s">
        <v>158</v>
      </c>
      <c r="C9">
        <v>7</v>
      </c>
      <c r="D9">
        <v>5</v>
      </c>
      <c r="E9" s="36">
        <f t="shared" si="0"/>
        <v>3.4537843166995295</v>
      </c>
    </row>
    <row r="10" spans="2:5" x14ac:dyDescent="0.25">
      <c r="B10" t="s">
        <v>111</v>
      </c>
      <c r="C10">
        <v>30</v>
      </c>
      <c r="D10">
        <v>24</v>
      </c>
      <c r="E10" s="36">
        <f t="shared" si="0"/>
        <v>18.194205976035189</v>
      </c>
    </row>
    <row r="11" spans="2:5" x14ac:dyDescent="0.25">
      <c r="B11" t="s">
        <v>112</v>
      </c>
      <c r="C11">
        <v>106</v>
      </c>
      <c r="D11">
        <v>96</v>
      </c>
      <c r="E11" s="36">
        <f t="shared" si="0"/>
        <v>79.061428788108586</v>
      </c>
    </row>
    <row r="12" spans="2:5" x14ac:dyDescent="0.25">
      <c r="B12" t="s">
        <v>113</v>
      </c>
    </row>
    <row r="13" spans="2:5" x14ac:dyDescent="0.25">
      <c r="C13">
        <v>295</v>
      </c>
      <c r="D13">
        <v>200</v>
      </c>
      <c r="E13">
        <v>151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4"/>
  <sheetViews>
    <sheetView zoomScale="90" zoomScaleNormal="90" workbookViewId="0">
      <selection activeCell="B7" sqref="B7:L24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160</v>
      </c>
      <c r="C11" t="s">
        <v>106</v>
      </c>
      <c r="D11" t="s">
        <v>77</v>
      </c>
      <c r="F11" t="s">
        <v>159</v>
      </c>
      <c r="G11" t="s">
        <v>76</v>
      </c>
      <c r="H11" t="s">
        <v>68</v>
      </c>
      <c r="I11">
        <v>1</v>
      </c>
      <c r="K11" s="17">
        <f>config!E7*1000</f>
        <v>24570.423176095854</v>
      </c>
      <c r="L11" t="s">
        <v>162</v>
      </c>
    </row>
    <row r="12" spans="1:12" x14ac:dyDescent="0.25">
      <c r="C12" t="s">
        <v>78</v>
      </c>
      <c r="D12" t="s">
        <v>77</v>
      </c>
      <c r="E12" t="s">
        <v>81</v>
      </c>
      <c r="F12" t="s">
        <v>159</v>
      </c>
      <c r="J12">
        <v>-1</v>
      </c>
      <c r="K12" s="17"/>
    </row>
    <row r="13" spans="1:12" x14ac:dyDescent="0.25">
      <c r="B13" t="s">
        <v>137</v>
      </c>
      <c r="C13" t="s">
        <v>115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config!C8*1000</f>
        <v>29000</v>
      </c>
      <c r="L13" t="s">
        <v>147</v>
      </c>
    </row>
    <row r="14" spans="1:12" x14ac:dyDescent="0.25">
      <c r="B14" t="s">
        <v>138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config!D8*1000</f>
        <v>23000</v>
      </c>
      <c r="L14" t="s">
        <v>148</v>
      </c>
    </row>
    <row r="15" spans="1:12" x14ac:dyDescent="0.25">
      <c r="B15" t="s">
        <v>161</v>
      </c>
      <c r="C15" t="s">
        <v>115</v>
      </c>
      <c r="D15" t="s">
        <v>77</v>
      </c>
      <c r="F15" t="s">
        <v>159</v>
      </c>
      <c r="G15" t="s">
        <v>76</v>
      </c>
      <c r="H15" t="s">
        <v>68</v>
      </c>
      <c r="I15">
        <v>1</v>
      </c>
      <c r="K15" s="17">
        <f>config!E8*1000</f>
        <v>17323.888973153345</v>
      </c>
      <c r="L15" t="s">
        <v>163</v>
      </c>
    </row>
    <row r="16" spans="1:12" x14ac:dyDescent="0.25">
      <c r="B16" t="s">
        <v>139</v>
      </c>
      <c r="C16" t="s">
        <v>116</v>
      </c>
      <c r="D16" t="s">
        <v>77</v>
      </c>
      <c r="F16" t="s">
        <v>108</v>
      </c>
      <c r="G16" t="s">
        <v>76</v>
      </c>
      <c r="H16" t="s">
        <v>68</v>
      </c>
      <c r="I16">
        <v>1</v>
      </c>
      <c r="K16" s="17">
        <f>config!C9*1000</f>
        <v>7000</v>
      </c>
      <c r="L16" t="s">
        <v>149</v>
      </c>
    </row>
    <row r="17" spans="2:12" x14ac:dyDescent="0.25">
      <c r="B17" t="s">
        <v>140</v>
      </c>
      <c r="C17" t="s">
        <v>116</v>
      </c>
      <c r="D17" t="s">
        <v>77</v>
      </c>
      <c r="F17" t="s">
        <v>104</v>
      </c>
      <c r="G17" t="s">
        <v>76</v>
      </c>
      <c r="H17" t="s">
        <v>68</v>
      </c>
      <c r="I17">
        <v>1</v>
      </c>
      <c r="K17" s="17">
        <f>config!D9*1000</f>
        <v>5000</v>
      </c>
      <c r="L17" t="s">
        <v>150</v>
      </c>
    </row>
    <row r="18" spans="2:12" x14ac:dyDescent="0.25">
      <c r="B18" t="s">
        <v>164</v>
      </c>
      <c r="C18" t="s">
        <v>116</v>
      </c>
      <c r="D18" t="s">
        <v>77</v>
      </c>
      <c r="F18" t="s">
        <v>159</v>
      </c>
      <c r="G18" t="s">
        <v>76</v>
      </c>
      <c r="H18" t="s">
        <v>68</v>
      </c>
      <c r="I18">
        <v>1</v>
      </c>
      <c r="K18" s="17">
        <f>config!E9*1000</f>
        <v>3453.7843166995294</v>
      </c>
      <c r="L18" t="s">
        <v>165</v>
      </c>
    </row>
    <row r="19" spans="2:12" x14ac:dyDescent="0.25">
      <c r="B19" t="s">
        <v>141</v>
      </c>
      <c r="C19" t="s">
        <v>87</v>
      </c>
      <c r="D19" t="s">
        <v>77</v>
      </c>
      <c r="F19" t="s">
        <v>108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151</v>
      </c>
    </row>
    <row r="20" spans="2:12" x14ac:dyDescent="0.25">
      <c r="B20" t="s">
        <v>142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152</v>
      </c>
    </row>
    <row r="21" spans="2:12" x14ac:dyDescent="0.25">
      <c r="B21" t="s">
        <v>166</v>
      </c>
      <c r="C21" t="s">
        <v>87</v>
      </c>
      <c r="D21" t="s">
        <v>77</v>
      </c>
      <c r="F21" t="s">
        <v>159</v>
      </c>
      <c r="G21" t="s">
        <v>76</v>
      </c>
      <c r="H21" t="s">
        <v>68</v>
      </c>
      <c r="I21">
        <v>1</v>
      </c>
      <c r="K21" s="17">
        <f>config!E6*1000</f>
        <v>8428.3330805399637</v>
      </c>
      <c r="L21" t="s">
        <v>167</v>
      </c>
    </row>
    <row r="22" spans="2:12" x14ac:dyDescent="0.25">
      <c r="B22" t="s">
        <v>143</v>
      </c>
      <c r="C22" t="s">
        <v>117</v>
      </c>
      <c r="D22" t="s">
        <v>77</v>
      </c>
      <c r="F22" t="s">
        <v>108</v>
      </c>
      <c r="G22" t="s">
        <v>76</v>
      </c>
      <c r="H22" t="s">
        <v>68</v>
      </c>
      <c r="I22">
        <v>1</v>
      </c>
      <c r="K22" s="17">
        <f>config!C10*1000</f>
        <v>30000</v>
      </c>
      <c r="L22" t="s">
        <v>153</v>
      </c>
    </row>
    <row r="23" spans="2:12" x14ac:dyDescent="0.25">
      <c r="B23" t="s">
        <v>144</v>
      </c>
      <c r="C23" t="s">
        <v>117</v>
      </c>
      <c r="D23" t="s">
        <v>77</v>
      </c>
      <c r="F23" t="s">
        <v>104</v>
      </c>
      <c r="G23" t="s">
        <v>76</v>
      </c>
      <c r="H23" t="s">
        <v>68</v>
      </c>
      <c r="I23">
        <v>1</v>
      </c>
      <c r="K23" s="17">
        <f>config!D10*1000</f>
        <v>24000</v>
      </c>
      <c r="L23" t="s">
        <v>154</v>
      </c>
    </row>
    <row r="24" spans="2:12" x14ac:dyDescent="0.25">
      <c r="B24" t="s">
        <v>168</v>
      </c>
      <c r="C24" t="s">
        <v>117</v>
      </c>
      <c r="D24" t="s">
        <v>77</v>
      </c>
      <c r="F24" t="s">
        <v>159</v>
      </c>
      <c r="G24" t="s">
        <v>76</v>
      </c>
      <c r="H24" t="s">
        <v>68</v>
      </c>
      <c r="I24">
        <v>1</v>
      </c>
      <c r="K24" s="17">
        <f>config!E10*1000</f>
        <v>18194.205976035188</v>
      </c>
      <c r="L24" t="s">
        <v>169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abSelected="1" zoomScale="90" zoomScaleNormal="90" workbookViewId="0">
      <selection activeCell="F22" sqref="F22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2023-02-17T10:04:37Z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443050563335418</vt:r8>
  </property>
</Properties>
</file>