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6D5D4DB-4298-4D5C-9FF7-0313FE5F9309}" xr6:coauthVersionLast="45" xr6:coauthVersionMax="47" xr10:uidLastSave="{00000000-0000-0000-0000-000000000000}"/>
  <bookViews>
    <workbookView xWindow="-120" yWindow="-120" windowWidth="29040" windowHeight="15840" activeTab="1"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9" i="9" l="1" a="1"/>
  <c r="R19" i="9" s="1"/>
  <c r="R18" i="9" a="1"/>
  <c r="R18" i="9" s="1"/>
  <c r="E5" i="26" l="1"/>
  <c r="W16" i="9" l="1"/>
  <c r="C18" i="9"/>
  <c r="C19" i="9"/>
  <c r="W15" i="9"/>
  <c r="X14" i="9"/>
  <c r="W14" i="9"/>
  <c r="I17" i="9"/>
  <c r="P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N15"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N18" authorId="1" shapeId="0" xr:uid="{795EBC8A-51EC-4A96-9C7A-BB5E6ED196A5}">
      <text>
        <r>
          <rPr>
            <b/>
            <sz val="9"/>
            <color indexed="81"/>
            <rFont val="Tahoma"/>
            <family val="2"/>
          </rPr>
          <t>Mc Guire, Jason:</t>
        </r>
        <r>
          <rPr>
            <sz val="9"/>
            <color indexed="81"/>
            <rFont val="Tahoma"/>
            <family val="2"/>
          </rPr>
          <t xml:space="preserve">
Using Data Centre values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<sst xmlns="http://schemas.openxmlformats.org/spreadsheetml/2006/main" count="3875" uniqueCount="1056">
  <si>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</si>
  <si>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</si>
  <si>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</si>
  <si>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</si>
  <si>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</si>
  <si>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</si>
  <si>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</si>
  <si>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</si>
  <si>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</si>
  <si>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</si>
  <si>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</si>
  <si>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</si>
  <si>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</si>
  <si>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</si>
  <si>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</si>
  <si>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</si>
  <si>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</si>
  <si>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</si>
  <si>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</si>
  <si>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</si>
  <si>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</si>
  <si>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</si>
  <si>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</si>
  <si>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</si>
  <si>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</si>
  <si>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</si>
  <si>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</si>
  <si>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</si>
  <si>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</si>
  <si>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</si>
  <si>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</si>
  <si>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</si>
  <si>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</si>
  <si>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</si>
  <si>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</si>
  <si>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</si>
  <si>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</si>
  <si>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</si>
  <si>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</si>
  <si>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</si>
  <si>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</si>
  <si>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</si>
  <si>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</si>
  <si>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</si>
  <si>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</si>
  <si>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</si>
  <si>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</si>
  <si>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</si>
  <si>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</si>
  <si>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</si>
  <si>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</si>
  <si>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</si>
  <si>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</si>
  <si>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</si>
  <si>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</si>
  <si>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</si>
  <si>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</si>
  <si>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</si>
  <si>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</si>
  <si>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</si>
  <si>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</si>
  <si>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</si>
  <si>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</si>
  <si>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</si>
  <si>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</si>
  <si>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</si>
  <si>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</si>
  <si>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</si>
  <si>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</si>
  <si>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</si>
  <si>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</si>
  <si>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</si>
  <si>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</si>
  <si>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</si>
  <si>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</si>
  <si>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</si>
  <si>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</si>
  <si>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</si>
  <si>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</si>
  <si>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</si>
  <si>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</si>
  <si>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</si>
  <si>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</si>
  <si>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</si>
  <si>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</si>
  <si>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</si>
  <si>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</si>
  <si>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</si>
  <si>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</si>
  <si>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</si>
  <si>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</si>
  <si>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</si>
  <si>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</si>
  <si>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</si>
  <si>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</si>
  <si>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</si>
  <si>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</si>
  <si>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</si>
  <si>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</si>
  <si>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</si>
  <si>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</si>
  <si>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</si>
  <si>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</si>
  <si>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</si>
  <si>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</si>
  <si>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</si>
  <si>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</si>
  <si>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</si>
  <si>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</si>
  <si>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</si>
  <si>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</si>
  <si>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</si>
  <si>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</si>
  <si>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</si>
  <si>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</si>
  <si>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</si>
  <si>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</si>
  <si>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</si>
  <si>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</si>
  <si>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</si>
  <si>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</si>
  <si>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</si>
  <si>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</si>
  <si>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</si>
  <si>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</si>
  <si>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</si>
  <si>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</si>
  <si>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</si>
  <si>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</si>
  <si>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</si>
  <si>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</si>
  <si>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</si>
  <si>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</si>
  <si>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</si>
  <si>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</si>
  <si>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</si>
  <si>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</si>
  <si>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</si>
  <si>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</si>
  <si>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</si>
  <si>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</si>
  <si>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</si>
  <si>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</si>
  <si>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</si>
  <si>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</si>
  <si>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</si>
  <si>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</si>
  <si>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</si>
  <si>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</si>
  <si>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</si>
  <si>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</si>
  <si>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</si>
  <si>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</si>
  <si>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</si>
  <si>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</si>
  <si>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</si>
  <si>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</si>
  <si>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</si>
  <si>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</si>
  <si>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</si>
  <si>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</si>
  <si>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</si>
  <si>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</si>
  <si>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</si>
  <si>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</si>
  <si>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</si>
  <si>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</si>
  <si>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</si>
  <si>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</si>
  <si>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</si>
  <si>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</si>
  <si>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</si>
  <si>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</si>
  <si>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</si>
  <si>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</si>
  <si>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</si>
  <si>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</si>
  <si>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</si>
  <si>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</si>
  <si>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</si>
  <si>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</si>
  <si>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</si>
  <si>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</si>
  <si>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</si>
  <si>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</si>
  <si>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</si>
  <si>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</si>
  <si>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</si>
  <si>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</si>
  <si>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</si>
  <si>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</si>
  <si>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</si>
  <si>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</si>
  <si>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</si>
  <si>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</si>
  <si>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</si>
  <si>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</si>
  <si>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</si>
  <si>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</si>
  <si>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</si>
  <si>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</si>
  <si>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</si>
  <si>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</si>
  <si>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</si>
  <si>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</si>
  <si>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</si>
  <si>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</si>
  <si>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</si>
  <si>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</si>
  <si>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</si>
  <si>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</si>
  <si>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</si>
  <si>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</si>
  <si>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</si>
  <si>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</si>
  <si>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</si>
  <si>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</si>
  <si>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</si>
  <si>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</si>
  <si>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</si>
  <si>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</si>
  <si>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</si>
  <si>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</si>
  <si>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</si>
  <si>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</si>
  <si>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</si>
  <si>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</si>
  <si>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</si>
  <si>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</si>
  <si>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</si>
  <si>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</si>
  <si>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</si>
  <si>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</si>
  <si>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</si>
  <si>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</si>
  <si>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</si>
  <si>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</si>
  <si>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</si>
  <si>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</si>
  <si>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</si>
  <si>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</si>
  <si>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</si>
  <si>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</si>
  <si>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</si>
  <si>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</si>
  <si>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</si>
  <si>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</si>
  <si>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</si>
  <si>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</si>
  <si>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</si>
  <si>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</si>
  <si>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</si>
  <si>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</si>
  <si>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</si>
  <si>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</si>
  <si>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</si>
  <si>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</si>
  <si>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</si>
  <si>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</si>
  <si>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</si>
  <si>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</si>
  <si>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</si>
  <si>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</si>
  <si>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</si>
  <si>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</si>
  <si>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</si>
  <si>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</si>
  <si>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</si>
  <si>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</si>
  <si>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</si>
  <si>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</si>
  <si>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</si>
  <si>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</si>
  <si>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</si>
  <si>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</si>
  <si>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</si>
  <si>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</si>
  <si>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</si>
  <si>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</si>
  <si>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</si>
  <si>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</si>
  <si>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</si>
  <si>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</si>
  <si>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</si>
  <si>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</si>
  <si>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</si>
  <si>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</si>
  <si>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</si>
  <si>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</si>
  <si>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</si>
  <si>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</si>
  <si>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</si>
  <si>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</si>
  <si>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</si>
  <si>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</si>
  <si>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</si>
  <si>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</si>
  <si>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</si>
  <si>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</si>
  <si>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</si>
  <si>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</si>
  <si>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</si>
  <si>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</si>
  <si>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</si>
  <si>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</si>
  <si>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</si>
  <si>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</si>
  <si>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</si>
  <si>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</si>
  <si>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</si>
  <si>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</si>
  <si>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</si>
  <si>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</si>
  <si>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</si>
  <si>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</si>
  <si>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</si>
  <si>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</si>
  <si>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</si>
  <si>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</si>
  <si>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</si>
  <si>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</si>
  <si>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</si>
  <si>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</si>
  <si>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</si>
  <si>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</si>
  <si>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</si>
  <si>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</si>
  <si>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</si>
  <si>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</si>
  <si>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</si>
  <si>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</si>
  <si>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</si>
  <si>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</si>
  <si>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</si>
  <si>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</si>
  <si>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</si>
  <si>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</si>
  <si>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</si>
  <si>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</si>
  <si>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</si>
  <si>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</si>
  <si>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</si>
  <si>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</si>
  <si>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</si>
  <si>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</si>
  <si>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</si>
  <si>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</si>
  <si>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</si>
  <si>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</si>
  <si>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</si>
  <si>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</si>
  <si>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</si>
  <si>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</si>
  <si>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</si>
  <si>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</si>
  <si>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</si>
  <si>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</si>
  <si>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</si>
  <si>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</si>
  <si>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</si>
  <si>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</si>
  <si>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</si>
  <si>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</si>
  <si>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</si>
  <si>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</si>
  <si>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</si>
  <si>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</si>
  <si>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</si>
  <si>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</si>
  <si>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</si>
  <si>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</si>
  <si>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</si>
  <si>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</si>
  <si>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</si>
  <si>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</si>
  <si>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</si>
  <si>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</si>
  <si>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</si>
  <si>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</si>
  <si>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</si>
  <si>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</si>
  <si>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</si>
  <si>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</si>
  <si>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</si>
  <si>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</si>
  <si>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</si>
  <si>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</si>
  <si>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</si>
  <si>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</si>
  <si>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</si>
  <si>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</si>
  <si>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</si>
  <si>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</si>
  <si>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</si>
  <si>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</si>
  <si>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</si>
  <si>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</si>
  <si>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</si>
  <si>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</si>
  <si>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</si>
  <si>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</si>
  <si>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</si>
  <si>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</si>
  <si>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</si>
  <si>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</si>
  <si>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</si>
  <si>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</si>
  <si>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</si>
  <si>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</si>
  <si>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</si>
  <si>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</si>
  <si>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</si>
  <si>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</si>
  <si>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</si>
  <si>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</si>
  <si>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</si>
  <si>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</si>
  <si>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</si>
  <si>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</si>
  <si>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</si>
  <si>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</si>
  <si>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</si>
  <si>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</si>
  <si>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</si>
  <si>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</si>
  <si>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</si>
  <si>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</si>
  <si>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</si>
  <si>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</si>
  <si>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</si>
  <si>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</si>
  <si>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</si>
  <si>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</si>
  <si>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</si>
  <si>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</si>
  <si>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</si>
  <si>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</si>
  <si>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</si>
  <si>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</si>
  <si>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</si>
  <si>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</si>
  <si>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</si>
  <si>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</si>
  <si>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</si>
  <si>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</si>
  <si>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</si>
  <si>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</si>
  <si>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</si>
  <si>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</si>
  <si>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</si>
  <si>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</si>
  <si>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</si>
  <si>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</si>
  <si>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</si>
  <si>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</si>
  <si>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</si>
  <si>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</si>
  <si>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</si>
  <si>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</si>
  <si>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</si>
  <si>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</si>
  <si>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</si>
  <si>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</si>
  <si>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</si>
  <si>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</si>
  <si>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</si>
  <si>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</si>
  <si>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</si>
  <si>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</si>
  <si>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</si>
  <si>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</si>
  <si>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</si>
  <si>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</si>
  <si>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</si>
  <si>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</si>
  <si>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</si>
  <si>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</si>
  <si>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</si>
  <si>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</si>
  <si>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</si>
  <si>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</si>
  <si>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</si>
  <si>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</si>
  <si>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</si>
  <si>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</si>
  <si>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</si>
  <si>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</si>
  <si>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</si>
  <si>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</si>
  <si>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</si>
  <si>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</si>
  <si>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</si>
  <si>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</si>
  <si>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</si>
  <si>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</si>
  <si>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</si>
  <si>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</si>
  <si>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</si>
  <si>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</si>
  <si>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</si>
  <si>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</si>
  <si>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</si>
  <si>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</si>
  <si>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</si>
  <si>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</si>
  <si>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</si>
  <si>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</si>
  <si>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</si>
  <si>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</si>
  <si>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</si>
  <si>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</si>
  <si>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</si>
  <si>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</si>
  <si>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</si>
  <si>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</si>
  <si>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</si>
  <si>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</si>
  <si>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</si>
  <si>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</si>
  <si>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</si>
  <si>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</si>
  <si>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</si>
  <si>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</si>
  <si>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</si>
  <si>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</si>
  <si>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</si>
  <si>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</si>
  <si>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</si>
  <si>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</si>
  <si>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</si>
  <si>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</si>
  <si>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</si>
  <si>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</si>
  <si>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</si>
  <si>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</si>
  <si>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</si>
  <si>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</si>
  <si>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</si>
  <si>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</si>
  <si>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</si>
  <si>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</si>
  <si>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</si>
  <si>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</si>
  <si>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</si>
  <si>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</si>
  <si>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</si>
  <si>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</si>
  <si>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</si>
  <si>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</si>
  <si>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</si>
  <si>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</si>
  <si>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</si>
  <si>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</si>
  <si>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</si>
  <si>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</si>
  <si>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</si>
  <si>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</si>
  <si>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</si>
  <si>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</si>
  <si>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</si>
  <si>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</si>
  <si>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</si>
  <si>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</si>
  <si>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</si>
  <si>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</si>
  <si>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</si>
  <si>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</si>
  <si>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</si>
  <si>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</si>
  <si>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</si>
  <si>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</si>
  <si>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</si>
  <si>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</si>
  <si>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</si>
  <si>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</si>
  <si>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</si>
  <si>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</si>
  <si>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</si>
  <si>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</si>
  <si>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</si>
  <si>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</si>
  <si>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</si>
  <si>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</si>
  <si>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</si>
  <si>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</si>
  <si>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</si>
  <si>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</si>
  <si>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</si>
  <si>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</si>
  <si>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</si>
  <si>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</si>
  <si>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</si>
  <si>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</si>
  <si>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</si>
  <si>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</si>
  <si>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</si>
  <si>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</si>
  <si>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</si>
  <si>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</si>
  <si>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</si>
  <si>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</si>
  <si>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</si>
  <si>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</si>
  <si>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</si>
  <si>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</si>
  <si>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</si>
  <si>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</si>
  <si>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</si>
  <si>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</si>
  <si>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</si>
  <si>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</si>
  <si>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</si>
  <si>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</si>
  <si>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</si>
  <si>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</si>
  <si>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</si>
  <si>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</si>
  <si>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</si>
  <si>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</si>
  <si>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</si>
  <si>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</si>
  <si>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</si>
  <si>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</si>
  <si>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</si>
  <si>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</si>
  <si>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</si>
  <si>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</si>
  <si>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</si>
  <si>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</si>
  <si>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</si>
  <si>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</si>
  <si>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</si>
  <si>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</si>
  <si>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</si>
  <si>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</si>
  <si>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</si>
  <si>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</si>
  <si>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</si>
  <si>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</si>
  <si>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</si>
  <si>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</si>
  <si>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</si>
  <si>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</si>
  <si>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</si>
  <si>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</si>
  <si>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</si>
  <si>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</si>
  <si>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</si>
  <si>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</si>
  <si>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</si>
  <si>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</si>
  <si>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</si>
  <si>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</si>
  <si>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</si>
  <si>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</si>
  <si>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</si>
  <si>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</si>
  <si>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</si>
  <si>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</si>
  <si>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</si>
  <si>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</si>
  <si>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</si>
  <si>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</si>
  <si>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</si>
  <si>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</si>
  <si>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</si>
  <si>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</si>
  <si>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</si>
  <si>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</si>
  <si>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</si>
  <si>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</si>
  <si>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</si>
  <si>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</si>
  <si>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</si>
  <si>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</si>
  <si>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</si>
  <si>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</si>
  <si>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</si>
  <si>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</si>
  <si>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</si>
  <si>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</si>
  <si>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</si>
  <si>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</si>
  <si>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</si>
  <si>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</si>
  <si>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</si>
  <si>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</si>
  <si>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</si>
  <si>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</si>
  <si>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</si>
  <si>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</si>
  <si>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</si>
  <si>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</si>
  <si>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</si>
  <si>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</si>
  <si>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</si>
  <si>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</si>
  <si>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</si>
  <si>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</si>
  <si>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</si>
  <si>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</si>
  <si>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</si>
  <si>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</si>
  <si>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</si>
  <si>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</si>
  <si>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</si>
  <si>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</si>
  <si>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</si>
  <si>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</si>
  <si>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</si>
  <si>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</si>
  <si>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</si>
  <si>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</si>
  <si>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</si>
  <si>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</si>
  <si>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</si>
  <si>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</si>
  <si>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</si>
  <si>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</si>
  <si>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</si>
  <si>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</si>
  <si>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</si>
  <si>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</si>
  <si>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</si>
  <si>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</si>
  <si>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</si>
  <si>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</si>
  <si>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</si>
  <si>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</si>
  <si>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</si>
  <si>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</si>
  <si>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</si>
  <si>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</si>
  <si>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</si>
  <si>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</si>
  <si>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</si>
  <si>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</si>
  <si>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</si>
  <si>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</si>
  <si>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</si>
  <si>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</si>
  <si>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</si>
  <si>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</si>
  <si>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</si>
  <si>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</si>
  <si>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</si>
  <si>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</si>
  <si>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</si>
  <si>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</si>
  <si>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</si>
  <si>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</si>
  <si>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</si>
  <si>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</si>
  <si>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</si>
  <si>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</si>
  <si>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</si>
  <si>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</si>
  <si>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</si>
  <si>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</si>
  <si>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</si>
  <si>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</si>
  <si>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</si>
  <si>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</si>
  <si>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</si>
  <si>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</si>
  <si>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</si>
  <si>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</si>
  <si>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</si>
  <si>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</si>
  <si>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</si>
  <si>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</si>
  <si>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</si>
  <si>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</si>
  <si>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</si>
  <si>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</si>
  <si>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</si>
  <si>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</si>
  <si>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</si>
  <si>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</si>
  <si>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</si>
  <si>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</si>
  <si>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</si>
  <si>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</si>
  <si>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</si>
  <si>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</si>
  <si>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</si>
  <si>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</si>
  <si>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</si>
  <si>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</si>
  <si>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</si>
  <si>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</si>
  <si>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</si>
  <si>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</si>
  <si>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</si>
  <si>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</si>
  <si>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</si>
  <si>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</si>
  <si>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</si>
  <si>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</si>
  <si>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</si>
  <si>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</si>
  <si>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</si>
  <si>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</si>
  <si>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</si>
  <si>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</si>
  <si>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</si>
  <si>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</si>
  <si>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</si>
  <si>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</si>
  <si>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</si>
  <si>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</si>
  <si>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</si>
  <si>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</si>
  <si>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</si>
  <si>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</si>
  <si>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</si>
  <si>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</si>
  <si>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</si>
  <si>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</si>
  <si>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</si>
  <si>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</si>
  <si>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</si>
  <si>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</si>
  <si>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</si>
  <si>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</si>
  <si>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</si>
  <si>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</si>
  <si>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</si>
  <si>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</si>
  <si>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</si>
  <si>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</si>
  <si>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</si>
  <si>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</si>
  <si>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</si>
  <si>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</si>
  <si>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</si>
  <si>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</si>
  <si>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</si>
  <si>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</si>
  <si>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</si>
  <si>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</si>
  <si>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</si>
  <si>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</si>
  <si>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</si>
  <si>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</si>
  <si>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</si>
  <si>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</si>
  <si>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</si>
  <si>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</si>
  <si>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</si>
  <si>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</si>
  <si>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</si>
  <si>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</si>
  <si>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</si>
  <si>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</si>
  <si>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</si>
  <si>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</si>
  <si>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</si>
  <si>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</si>
  <si>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</si>
  <si>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</si>
  <si>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</si>
  <si>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</si>
  <si>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</si>
  <si>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</si>
  <si>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</si>
  <si>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</si>
  <si>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</si>
  <si>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</si>
  <si>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</si>
  <si>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</si>
  <si>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</si>
  <si>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</si>
  <si>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</si>
  <si>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</si>
  <si>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</si>
  <si>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</si>
  <si>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</si>
  <si>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</si>
  <si>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</si>
  <si>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</si>
  <si>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</si>
  <si>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</si>
  <si>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</si>
  <si>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</si>
  <si>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</si>
  <si>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</si>
  <si>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</si>
  <si>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</si>
  <si>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</si>
  <si>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</si>
  <si>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</si>
  <si>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</si>
  <si>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</si>
  <si>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</si>
  <si>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</si>
  <si>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</si>
  <si>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</si>
  <si>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</si>
  <si>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</si>
  <si>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</si>
  <si>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</si>
  <si>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</si>
  <si>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</si>
  <si>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</si>
  <si>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</si>
  <si>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</si>
  <si>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</si>
  <si>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</si>
  <si>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</si>
  <si>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</si>
  <si>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</si>
  <si>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</si>
  <si>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</si>
  <si>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</si>
  <si>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</si>
  <si>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</si>
  <si>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</si>
  <si>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</si>
  <si>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</si>
  <si>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</si>
  <si>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</si>
  <si>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</si>
  <si>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</si>
  <si>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</si>
  <si>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</si>
  <si>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</si>
  <si>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</si>
  <si>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</si>
  <si>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</si>
  <si>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</si>
  <si>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</si>
  <si>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</si>
  <si>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</si>
  <si>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</si>
  <si>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</si>
  <si>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</si>
  <si>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</si>
  <si>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</si>
  <si>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</si>
  <si>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</si>
  <si>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</si>
  <si>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</si>
  <si>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</si>
  <si>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</si>
  <si>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</si>
  <si>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</si>
  <si>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</si>
  <si>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</si>
  <si>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</si>
  <si>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</si>
  <si>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</si>
  <si>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</si>
  <si>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</si>
  <si>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</si>
  <si>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</si>
  <si>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</si>
  <si>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</si>
  <si>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</si>
  <si>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</si>
  <si>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</si>
  <si>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</si>
  <si>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</si>
  <si>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</si>
  <si>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</si>
  <si>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</si>
  <si>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</si>
  <si>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</si>
  <si>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</si>
  <si>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</si>
  <si>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</si>
  <si>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</si>
  <si>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</si>
  <si>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</si>
  <si>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</si>
  <si>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</si>
  <si>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</si>
  <si>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</si>
  <si>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</si>
  <si>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</si>
  <si>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</si>
  <si>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</si>
  <si>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</si>
  <si>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</si>
  <si>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</si>
  <si>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</si>
  <si>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</si>
  <si>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</si>
  <si>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</si>
  <si>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</si>
  <si>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</si>
  <si>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</si>
  <si>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</si>
  <si>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</si>
  <si>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</si>
  <si>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</si>
  <si>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</si>
  <si>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</si>
  <si>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</si>
  <si>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</si>
  <si>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</si>
  <si>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</si>
  <si>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</si>
  <si>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</si>
  <si>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</si>
  <si>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</si>
  <si>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</si>
  <si>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</si>
  <si>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</si>
  <si>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</si>
  <si>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</si>
  <si>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</si>
  <si>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</si>
  <si>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EUR16</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</si>
  <si>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</si>
  <si>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</si>
  <si>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</si>
  <si>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</si>
  <si>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</si>
  <si>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</si>
  <si>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</si>
  <si>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</si>
  <si>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</si>
  <si>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</si>
  <si>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</si>
  <si>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</si>
  <si>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</si>
  <si>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</si>
  <si>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</si>
  <si>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</si>
  <si>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</si>
  <si>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</si>
  <si>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</si>
  <si>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</si>
  <si>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</si>
  <si>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</si>
  <si>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</si>
  <si>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</si>
  <si>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</si>
  <si>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</si>
  <si>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</si>
  <si>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</si>
  <si>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</si>
  <si>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</si>
  <si>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</si>
  <si>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</si>
  <si>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</si>
  <si>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</si>
  <si>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</si>
  <si>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</si>
  <si>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</si>
  <si>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</si>
  <si>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</si>
  <si>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IND*</t>
  </si>
  <si>
    <t>SEAI Heat Cost Low</t>
  </si>
  <si>
    <t>RSDHET_Apt,RSDHET_Att,RSDHET_Det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</si>
</sst>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62">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16" fillId="64" borderId="0" xfId="2867" applyFont="1" applyFill="1" applyBorder="1" applyAlignment="1">
      <alignment vertical="center"/>
    </xf>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2" fontId="1" fillId="4" borderId="27" xfId="2870"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xf numFmtId="0" fontId="19" fillId="66" borderId="31" xfId="0" applyFont="1" applyFill="1" applyBorder="1"/>
    <xf numFmtId="174" fontId="19" fillId="66" borderId="26" xfId="2871" applyNumberFormat="1" applyFont="1" applyFill="1" applyBorder="1"/>
    <xf numFmtId="0" fontId="19" fillId="66" borderId="26" xfId="2871" applyFont="1" applyFill="1" applyBorder="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54" t="s">
        <v>2</v>
      </c>
      <c r="B16" s="154"/>
      <c r="C16" s="154"/>
      <c r="D16" s="154"/>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53" t="s">
        <v>14</v>
      </c>
      <c r="C19" s="153"/>
      <c r="D19" s="153"/>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53" t="s">
        <v>15</v>
      </c>
      <c r="C20" s="153"/>
      <c r="D20" s="153"/>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53" t="s">
        <v>17</v>
      </c>
      <c r="C23" s="153"/>
      <c r="D23" s="153"/>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53" t="s">
        <v>18</v>
      </c>
      <c r="C24" s="153"/>
      <c r="D24" s="153"/>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53" t="s">
        <v>17</v>
      </c>
      <c r="C26" s="153"/>
      <c r="D26" s="153"/>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53" t="s">
        <v>18</v>
      </c>
      <c r="C27" s="153"/>
      <c r="D27" s="153"/>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55" t="s">
        <v>10</v>
      </c>
      <c r="C30" s="153"/>
      <c r="D30" s="153"/>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53" t="s">
        <v>12</v>
      </c>
      <c r="C31" s="153"/>
      <c r="D31" s="153"/>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tabSelected="1" workbookViewId="0">
      <selection activeCell="F20" sqref="F20"/>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474</v>
      </c>
      <c r="F2" s="29"/>
      <c r="G2" s="29"/>
      <c r="H2" s="29"/>
      <c r="I2" s="36"/>
      <c r="J2" s="37" t="s">
        <v>486</v>
      </c>
      <c r="K2" s="37"/>
      <c r="L2" s="38"/>
      <c r="M2" s="38"/>
      <c r="N2" s="38"/>
      <c r="O2" s="38"/>
      <c r="P2" s="38"/>
      <c r="Q2" s="38"/>
      <c r="R2" s="38"/>
    </row>
    <row r="3" spans="2:18">
      <c r="B3" s="30" t="s">
        <v>459</v>
      </c>
      <c r="C3" s="30" t="s">
        <v>0</v>
      </c>
      <c r="D3" s="31" t="s">
        <v>475</v>
      </c>
      <c r="E3" s="30" t="s">
        <v>476</v>
      </c>
      <c r="F3" s="30" t="s">
        <v>537</v>
      </c>
      <c r="G3" s="30" t="s">
        <v>536</v>
      </c>
      <c r="H3" s="30" t="s">
        <v>477</v>
      </c>
      <c r="I3" s="36"/>
      <c r="J3" s="39" t="s">
        <v>487</v>
      </c>
      <c r="K3" s="39" t="s">
        <v>459</v>
      </c>
      <c r="L3" s="39" t="s">
        <v>0</v>
      </c>
      <c r="M3" s="39" t="s">
        <v>488</v>
      </c>
      <c r="N3" s="39" t="s">
        <v>489</v>
      </c>
      <c r="O3" s="39" t="s">
        <v>490</v>
      </c>
      <c r="P3" s="39" t="s">
        <v>491</v>
      </c>
      <c r="Q3" s="39" t="s">
        <v>492</v>
      </c>
      <c r="R3" s="39" t="s">
        <v>493</v>
      </c>
    </row>
    <row r="4" spans="2:18" ht="45.75" thickBot="1">
      <c r="B4" s="32" t="s">
        <v>478</v>
      </c>
      <c r="C4" s="32" t="s">
        <v>479</v>
      </c>
      <c r="D4" s="32" t="s">
        <v>480</v>
      </c>
      <c r="E4" s="32" t="s">
        <v>481</v>
      </c>
      <c r="F4" s="32"/>
      <c r="G4" s="32"/>
      <c r="H4" s="32" t="s">
        <v>482</v>
      </c>
      <c r="I4" s="36"/>
      <c r="J4" s="40" t="s">
        <v>494</v>
      </c>
      <c r="K4" s="40" t="s">
        <v>478</v>
      </c>
      <c r="L4" s="40" t="s">
        <v>495</v>
      </c>
      <c r="M4" s="40" t="s">
        <v>496</v>
      </c>
      <c r="N4" s="40" t="s">
        <v>497</v>
      </c>
      <c r="O4" s="40" t="s">
        <v>498</v>
      </c>
      <c r="P4" s="40" t="s">
        <v>499</v>
      </c>
      <c r="Q4" s="40" t="s">
        <v>500</v>
      </c>
      <c r="R4" s="40" t="s">
        <v>501</v>
      </c>
    </row>
    <row r="5" spans="2:18" ht="13.5" thickBot="1">
      <c r="B5" s="33"/>
      <c r="C5" s="33" t="s">
        <v>483</v>
      </c>
      <c r="D5" s="35"/>
      <c r="E5" s="35"/>
      <c r="F5" s="35"/>
      <c r="G5" s="35"/>
      <c r="H5" s="35"/>
      <c r="I5" s="36"/>
      <c r="J5" s="40" t="s">
        <v>502</v>
      </c>
      <c r="K5" s="40"/>
      <c r="L5" s="41"/>
      <c r="M5" s="41"/>
      <c r="N5" s="41"/>
      <c r="O5" s="41"/>
      <c r="P5" s="41"/>
      <c r="Q5" s="41"/>
      <c r="R5" s="41"/>
    </row>
    <row r="6" spans="2:18" ht="15" customHeight="1">
      <c r="B6" s="47" t="s">
        <v>514</v>
      </c>
      <c r="C6" s="47" t="s">
        <v>465</v>
      </c>
      <c r="D6" s="48" t="s">
        <v>485</v>
      </c>
      <c r="E6" s="47" t="s">
        <v>1055</v>
      </c>
      <c r="F6" s="47"/>
      <c r="G6" s="47"/>
      <c r="H6" s="49">
        <v>1</v>
      </c>
      <c r="I6" s="36"/>
      <c r="J6" s="42" t="s">
        <v>509</v>
      </c>
      <c r="K6" s="47" t="s">
        <v>514</v>
      </c>
      <c r="L6" s="43" t="s">
        <v>465</v>
      </c>
      <c r="M6" s="44" t="s">
        <v>503</v>
      </c>
      <c r="N6" s="43" t="s">
        <v>484</v>
      </c>
      <c r="O6" s="43" t="s">
        <v>504</v>
      </c>
      <c r="P6" s="42" t="s">
        <v>505</v>
      </c>
    </row>
    <row r="7" spans="2:18" ht="15" customHeight="1">
      <c r="B7" s="47" t="s">
        <v>514</v>
      </c>
      <c r="C7" s="47" t="s">
        <v>466</v>
      </c>
      <c r="D7" s="48" t="s">
        <v>485</v>
      </c>
      <c r="E7" s="47" t="s">
        <v>1055</v>
      </c>
      <c r="F7" s="47"/>
      <c r="G7" s="47"/>
      <c r="H7" s="49">
        <v>1</v>
      </c>
      <c r="I7" s="36"/>
      <c r="J7" s="42" t="s">
        <v>509</v>
      </c>
      <c r="K7" s="47" t="s">
        <v>514</v>
      </c>
      <c r="L7" s="43" t="s">
        <v>466</v>
      </c>
      <c r="M7" s="44" t="s">
        <v>506</v>
      </c>
      <c r="N7" s="43" t="s">
        <v>484</v>
      </c>
      <c r="O7" s="43" t="s">
        <v>504</v>
      </c>
      <c r="P7" s="42" t="s">
        <v>505</v>
      </c>
    </row>
    <row r="8" spans="2:18" ht="15" customHeight="1">
      <c r="B8" s="47" t="s">
        <v>514</v>
      </c>
      <c r="C8" s="47" t="s">
        <v>467</v>
      </c>
      <c r="D8" s="48" t="s">
        <v>485</v>
      </c>
      <c r="E8" s="47" t="s">
        <v>1055</v>
      </c>
      <c r="F8" s="47"/>
      <c r="G8" s="47"/>
      <c r="H8" s="49">
        <v>1</v>
      </c>
      <c r="I8" s="36"/>
      <c r="J8" s="42" t="s">
        <v>509</v>
      </c>
      <c r="K8" s="47" t="s">
        <v>514</v>
      </c>
      <c r="L8" s="43" t="s">
        <v>467</v>
      </c>
      <c r="M8" s="44" t="s">
        <v>507</v>
      </c>
      <c r="N8" s="43" t="s">
        <v>484</v>
      </c>
      <c r="O8" s="43" t="s">
        <v>504</v>
      </c>
      <c r="P8" s="42" t="s">
        <v>505</v>
      </c>
    </row>
    <row r="9" spans="2:18" ht="15" customHeight="1">
      <c r="B9" s="47" t="s">
        <v>514</v>
      </c>
      <c r="C9" s="47" t="s">
        <v>468</v>
      </c>
      <c r="D9" s="48" t="s">
        <v>485</v>
      </c>
      <c r="E9" s="47" t="s">
        <v>1055</v>
      </c>
      <c r="F9" s="47"/>
      <c r="G9" s="47"/>
      <c r="H9" s="49">
        <v>1</v>
      </c>
      <c r="I9" s="36"/>
      <c r="J9" s="42" t="s">
        <v>509</v>
      </c>
      <c r="K9" s="47" t="s">
        <v>514</v>
      </c>
      <c r="L9" s="43" t="s">
        <v>468</v>
      </c>
      <c r="M9" s="44" t="s">
        <v>508</v>
      </c>
      <c r="N9" s="43" t="s">
        <v>484</v>
      </c>
      <c r="O9" s="43" t="s">
        <v>504</v>
      </c>
      <c r="P9" s="42" t="s">
        <v>505</v>
      </c>
    </row>
    <row r="10" spans="2:18">
      <c r="B10" s="47" t="s">
        <v>514</v>
      </c>
      <c r="C10" s="45" t="s">
        <v>469</v>
      </c>
      <c r="D10" s="50" t="s">
        <v>485</v>
      </c>
      <c r="E10" s="46" t="s">
        <v>473</v>
      </c>
      <c r="F10" s="46"/>
      <c r="G10" s="46"/>
      <c r="H10" s="46">
        <v>1</v>
      </c>
      <c r="I10" s="36"/>
      <c r="J10" s="34" t="s">
        <v>509</v>
      </c>
      <c r="K10" s="47" t="s">
        <v>514</v>
      </c>
      <c r="L10" s="34" t="s">
        <v>469</v>
      </c>
      <c r="M10" s="34" t="s">
        <v>510</v>
      </c>
      <c r="N10" s="34" t="s">
        <v>484</v>
      </c>
      <c r="O10" s="43" t="s">
        <v>504</v>
      </c>
      <c r="P10" s="42" t="s">
        <v>505</v>
      </c>
    </row>
    <row r="11" spans="2:18">
      <c r="B11" s="47" t="s">
        <v>514</v>
      </c>
      <c r="C11" s="45" t="s">
        <v>470</v>
      </c>
      <c r="D11" s="50" t="s">
        <v>485</v>
      </c>
      <c r="E11" s="46" t="s">
        <v>473</v>
      </c>
      <c r="F11" s="46"/>
      <c r="G11" s="46"/>
      <c r="H11" s="46">
        <v>1</v>
      </c>
      <c r="I11" s="36"/>
      <c r="J11" s="34" t="s">
        <v>509</v>
      </c>
      <c r="K11" s="47" t="s">
        <v>514</v>
      </c>
      <c r="L11" s="34" t="s">
        <v>470</v>
      </c>
      <c r="M11" s="34" t="s">
        <v>511</v>
      </c>
      <c r="N11" s="34" t="s">
        <v>484</v>
      </c>
      <c r="O11" s="43" t="s">
        <v>504</v>
      </c>
      <c r="P11" s="42" t="s">
        <v>505</v>
      </c>
    </row>
    <row r="12" spans="2:18">
      <c r="B12" s="47" t="s">
        <v>514</v>
      </c>
      <c r="C12" s="45" t="s">
        <v>471</v>
      </c>
      <c r="D12" s="50" t="s">
        <v>485</v>
      </c>
      <c r="E12" s="46" t="s">
        <v>473</v>
      </c>
      <c r="F12" s="46"/>
      <c r="G12" s="46"/>
      <c r="H12" s="46">
        <v>1</v>
      </c>
      <c r="J12" s="34" t="s">
        <v>509</v>
      </c>
      <c r="K12" s="47" t="s">
        <v>514</v>
      </c>
      <c r="L12" s="34" t="s">
        <v>471</v>
      </c>
      <c r="M12" s="34" t="s">
        <v>512</v>
      </c>
      <c r="N12" s="34" t="s">
        <v>484</v>
      </c>
      <c r="O12" s="43" t="s">
        <v>504</v>
      </c>
      <c r="P12" s="42" t="s">
        <v>505</v>
      </c>
    </row>
    <row r="13" spans="2:18">
      <c r="B13" s="47" t="s">
        <v>514</v>
      </c>
      <c r="C13" s="45" t="s">
        <v>472</v>
      </c>
      <c r="D13" s="50" t="s">
        <v>485</v>
      </c>
      <c r="E13" s="46" t="s">
        <v>473</v>
      </c>
      <c r="F13" s="46"/>
      <c r="G13" s="46"/>
      <c r="H13" s="46">
        <v>1</v>
      </c>
      <c r="J13" s="34" t="s">
        <v>509</v>
      </c>
      <c r="K13" s="47" t="s">
        <v>514</v>
      </c>
      <c r="L13" s="34" t="s">
        <v>472</v>
      </c>
      <c r="M13" s="34" t="s">
        <v>513</v>
      </c>
      <c r="N13" s="34" t="s">
        <v>484</v>
      </c>
      <c r="O13" s="43" t="s">
        <v>504</v>
      </c>
      <c r="P13" s="42" t="s">
        <v>505</v>
      </c>
    </row>
    <row r="14" spans="2:18">
      <c r="B14" s="47" t="s">
        <v>514</v>
      </c>
      <c r="C14" s="56" t="s">
        <v>533</v>
      </c>
      <c r="D14" s="50" t="s">
        <v>535</v>
      </c>
      <c r="E14" s="50" t="s">
        <v>485</v>
      </c>
      <c r="F14" s="50">
        <v>0.01</v>
      </c>
      <c r="G14" s="46">
        <v>69</v>
      </c>
      <c r="H14" s="57">
        <v>0.86</v>
      </c>
      <c r="J14" s="34" t="s">
        <v>509</v>
      </c>
      <c r="K14" s="47" t="s">
        <v>514</v>
      </c>
      <c r="L14" s="56" t="s">
        <v>533</v>
      </c>
      <c r="M14" s="56" t="s">
        <v>534</v>
      </c>
      <c r="N14" s="34" t="s">
        <v>484</v>
      </c>
      <c r="O14" s="43" t="s">
        <v>504</v>
      </c>
      <c r="P14" s="42" t="s">
        <v>505</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25"/>
  <sheetViews>
    <sheetView zoomScale="70" zoomScaleNormal="70" workbookViewId="0">
      <selection activeCell="G37" sqref="G37"/>
    </sheetView>
  </sheetViews>
  <sheetFormatPr defaultRowHeight="12.75"/>
  <cols>
    <col min="1" max="1" width="9.140625" style="42"/>
    <col min="2" max="2" width="29.140625" style="42" customWidth="1"/>
    <col min="3" max="3" width="47.42578125" style="42" customWidth="1"/>
    <col min="4" max="4" width="25.85546875" style="42" customWidth="1"/>
    <col min="5"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538</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90" t="s">
        <v>975</v>
      </c>
      <c r="L3" s="59"/>
      <c r="M3" s="58"/>
      <c r="N3" s="58"/>
      <c r="O3" s="58"/>
      <c r="P3" s="58"/>
      <c r="Q3" s="58"/>
      <c r="R3" s="58"/>
      <c r="S3" s="58"/>
      <c r="T3" s="58"/>
    </row>
    <row r="4" spans="2:29" ht="15">
      <c r="B4" s="58"/>
      <c r="C4" s="58"/>
      <c r="D4" s="58"/>
      <c r="E4" s="58"/>
      <c r="F4" s="58"/>
      <c r="G4" s="58"/>
      <c r="H4" s="60" t="s">
        <v>474</v>
      </c>
      <c r="I4" s="60"/>
      <c r="J4" s="58"/>
      <c r="K4" s="58"/>
      <c r="L4" s="58"/>
      <c r="M4" s="58"/>
      <c r="N4" s="58"/>
      <c r="O4" s="58"/>
      <c r="P4" s="58"/>
      <c r="Q4" s="58"/>
      <c r="R4" s="58"/>
      <c r="S4" s="58"/>
      <c r="T4" s="58"/>
      <c r="V4" s="91" t="s">
        <v>486</v>
      </c>
      <c r="W4" s="38"/>
      <c r="X4" s="38"/>
      <c r="Y4" s="38"/>
      <c r="Z4" s="38"/>
      <c r="AA4" s="38"/>
      <c r="AB4" s="38"/>
    </row>
    <row r="5" spans="2:29" ht="15">
      <c r="B5" s="61" t="s">
        <v>0</v>
      </c>
      <c r="C5" s="61" t="s">
        <v>488</v>
      </c>
      <c r="D5" s="61" t="s">
        <v>475</v>
      </c>
      <c r="E5" s="61" t="s">
        <v>1007</v>
      </c>
      <c r="F5" s="61" t="s">
        <v>476</v>
      </c>
      <c r="G5" s="61" t="s">
        <v>539</v>
      </c>
      <c r="H5" s="61" t="s">
        <v>954</v>
      </c>
      <c r="I5" s="61" t="s">
        <v>540</v>
      </c>
      <c r="J5" s="61" t="s">
        <v>477</v>
      </c>
      <c r="K5" s="61" t="s">
        <v>1009</v>
      </c>
      <c r="L5" s="61" t="s">
        <v>541</v>
      </c>
      <c r="M5" s="61" t="s">
        <v>542</v>
      </c>
      <c r="N5" s="61" t="s">
        <v>543</v>
      </c>
      <c r="O5" s="61" t="s">
        <v>544</v>
      </c>
      <c r="P5" s="61" t="s">
        <v>545</v>
      </c>
      <c r="Q5" s="61" t="s">
        <v>546</v>
      </c>
      <c r="R5" s="61" t="s">
        <v>979</v>
      </c>
      <c r="S5" s="61" t="s">
        <v>547</v>
      </c>
      <c r="T5" s="58"/>
      <c r="V5" s="92" t="s">
        <v>487</v>
      </c>
      <c r="W5" s="92" t="s">
        <v>0</v>
      </c>
      <c r="X5" s="92" t="s">
        <v>488</v>
      </c>
      <c r="Y5" s="92" t="s">
        <v>489</v>
      </c>
      <c r="Z5" s="92" t="s">
        <v>490</v>
      </c>
      <c r="AA5" s="92" t="s">
        <v>491</v>
      </c>
      <c r="AB5" s="92" t="s">
        <v>492</v>
      </c>
      <c r="AC5" s="92" t="s">
        <v>493</v>
      </c>
    </row>
    <row r="6" spans="2:29" ht="51.75" thickBot="1">
      <c r="B6" s="62" t="s">
        <v>548</v>
      </c>
      <c r="C6" s="62" t="s">
        <v>496</v>
      </c>
      <c r="D6" s="62" t="s">
        <v>480</v>
      </c>
      <c r="E6" s="62"/>
      <c r="F6" s="62" t="s">
        <v>481</v>
      </c>
      <c r="G6" s="62" t="s">
        <v>549</v>
      </c>
      <c r="H6" s="62" t="s">
        <v>550</v>
      </c>
      <c r="I6" s="62" t="s">
        <v>551</v>
      </c>
      <c r="J6" s="62" t="s">
        <v>482</v>
      </c>
      <c r="K6" s="62" t="s">
        <v>484</v>
      </c>
      <c r="L6" s="62" t="s">
        <v>552</v>
      </c>
      <c r="M6" s="62" t="s">
        <v>553</v>
      </c>
      <c r="N6" s="62" t="s">
        <v>554</v>
      </c>
      <c r="O6" s="62" t="s">
        <v>555</v>
      </c>
      <c r="P6" s="62" t="s">
        <v>1</v>
      </c>
      <c r="Q6" s="62" t="s">
        <v>556</v>
      </c>
      <c r="R6" s="62" t="s">
        <v>980</v>
      </c>
      <c r="S6" s="62" t="s">
        <v>557</v>
      </c>
      <c r="T6" s="58"/>
      <c r="V6" s="93" t="s">
        <v>982</v>
      </c>
      <c r="W6" s="93" t="s">
        <v>495</v>
      </c>
      <c r="X6" s="93" t="s">
        <v>496</v>
      </c>
      <c r="Y6" s="93" t="s">
        <v>497</v>
      </c>
      <c r="Z6" s="93" t="s">
        <v>498</v>
      </c>
      <c r="AA6" s="93" t="s">
        <v>983</v>
      </c>
      <c r="AB6" s="93" t="s">
        <v>984</v>
      </c>
      <c r="AC6" s="93" t="s">
        <v>501</v>
      </c>
    </row>
    <row r="7" spans="2:29" ht="15.75" thickBot="1">
      <c r="B7" s="84" t="s">
        <v>483</v>
      </c>
      <c r="C7" s="84"/>
      <c r="D7" s="84"/>
      <c r="E7" s="84"/>
      <c r="F7" s="84"/>
      <c r="G7" s="84"/>
      <c r="H7" s="84" t="s">
        <v>558</v>
      </c>
      <c r="I7" s="84"/>
      <c r="J7" s="84"/>
      <c r="K7" s="84"/>
      <c r="L7" s="84" t="s">
        <v>560</v>
      </c>
      <c r="M7" s="84"/>
      <c r="N7" s="84" t="s">
        <v>976</v>
      </c>
      <c r="O7" s="84" t="s">
        <v>978</v>
      </c>
      <c r="P7" s="84" t="s">
        <v>981</v>
      </c>
      <c r="Q7" s="84" t="s">
        <v>559</v>
      </c>
      <c r="R7" s="84"/>
      <c r="S7" s="84" t="s">
        <v>560</v>
      </c>
      <c r="T7" s="58"/>
      <c r="V7" s="63" t="s">
        <v>483</v>
      </c>
      <c r="W7" s="63"/>
      <c r="X7" s="63"/>
      <c r="Y7" s="63"/>
      <c r="Z7" s="63"/>
      <c r="AA7" s="63"/>
      <c r="AB7" s="63"/>
      <c r="AC7" s="63"/>
    </row>
    <row r="8" spans="2:29" ht="15">
      <c r="B8" s="103" t="s">
        <v>1022</v>
      </c>
      <c r="C8" s="103" t="s">
        <v>1047</v>
      </c>
      <c r="D8" s="103" t="s">
        <v>561</v>
      </c>
      <c r="E8" s="103"/>
      <c r="F8" s="103" t="s">
        <v>535</v>
      </c>
      <c r="G8" s="103" t="s">
        <v>562</v>
      </c>
      <c r="H8" s="103">
        <v>2022</v>
      </c>
      <c r="I8" s="103">
        <f>'41 Electric boiler, large'!D6</f>
        <v>5</v>
      </c>
      <c r="J8" s="104">
        <f>'41 Electric boiler, large'!E8</f>
        <v>0.99</v>
      </c>
      <c r="K8" s="104"/>
      <c r="L8" s="103">
        <f>'41 Electric boiler, large'!D12</f>
        <v>20</v>
      </c>
      <c r="M8" s="104">
        <f>1-'41 Electric boiler, large'!C10</f>
        <v>0.99</v>
      </c>
      <c r="N8" s="104">
        <f>'41 Electric boiler, large'!D27*1000</f>
        <v>70</v>
      </c>
      <c r="O8" s="104">
        <f>'41 Electric boiler, large'!D33/1000</f>
        <v>1.07</v>
      </c>
      <c r="P8" s="104">
        <f>('41 Electric boiler, large'!D30/1000)/Q8</f>
        <v>2.8538812785388126E-2</v>
      </c>
      <c r="Q8" s="108">
        <v>3.1536000000000002E-2</v>
      </c>
      <c r="R8" s="105"/>
      <c r="S8" s="106">
        <f>ROUNDUP('41 Electric boiler, large'!D13,0)</f>
        <v>1</v>
      </c>
      <c r="T8" s="58"/>
      <c r="V8" s="71" t="s">
        <v>985</v>
      </c>
      <c r="W8" s="71" t="str">
        <f t="shared" ref="W8:X10" si="0">B8</f>
        <v>DH_ELC_BLR_N1</v>
      </c>
      <c r="X8" s="71" t="str">
        <f t="shared" si="0"/>
        <v>Electric Boiler for District Heating</v>
      </c>
      <c r="Y8" s="71" t="s">
        <v>484</v>
      </c>
      <c r="Z8" s="71" t="s">
        <v>563</v>
      </c>
      <c r="AA8" s="71"/>
      <c r="AB8" s="71"/>
      <c r="AC8" s="71"/>
    </row>
    <row r="9" spans="2:29" ht="15">
      <c r="B9" s="95" t="s">
        <v>1023</v>
      </c>
      <c r="C9" s="95" t="s">
        <v>1046</v>
      </c>
      <c r="D9" s="95" t="s">
        <v>1012</v>
      </c>
      <c r="E9" s="95"/>
      <c r="F9" s="95" t="s">
        <v>535</v>
      </c>
      <c r="G9" s="95" t="s">
        <v>1013</v>
      </c>
      <c r="H9" s="95">
        <v>2022</v>
      </c>
      <c r="I9" s="95">
        <f>'44 Natural Gas DH Only'!G6</f>
        <v>0.5</v>
      </c>
      <c r="J9" s="97">
        <v>0.94</v>
      </c>
      <c r="K9" s="97"/>
      <c r="L9" s="95">
        <f>'44 Natural Gas DH Only'!D12</f>
        <v>25</v>
      </c>
      <c r="M9" s="97">
        <f>1-'44 Natural Gas DH Only'!D10</f>
        <v>0.99</v>
      </c>
      <c r="N9" s="97">
        <f>'44 Natural Gas DH Only'!D27*1000</f>
        <v>60</v>
      </c>
      <c r="O9" s="97">
        <f>'44 Natural Gas DH Only'!D33/1000</f>
        <v>1.95</v>
      </c>
      <c r="P9" s="97">
        <f>('44 Natural Gas DH Only'!D30/1000)/Q9</f>
        <v>3.4880771182141043E-2</v>
      </c>
      <c r="Q9" s="109">
        <v>3.1536000000000002E-2</v>
      </c>
      <c r="R9" s="98"/>
      <c r="S9" s="102">
        <v>1</v>
      </c>
      <c r="T9" s="58"/>
      <c r="V9" s="64" t="s">
        <v>985</v>
      </c>
      <c r="W9" s="64" t="str">
        <f t="shared" si="0"/>
        <v>DH_GAS_BLR_N1</v>
      </c>
      <c r="X9" s="64" t="str">
        <f t="shared" si="0"/>
        <v>Gas Boiler for District Heating</v>
      </c>
      <c r="Y9" s="64" t="s">
        <v>484</v>
      </c>
      <c r="Z9" s="64" t="s">
        <v>563</v>
      </c>
      <c r="AA9" s="64"/>
      <c r="AB9" s="64"/>
      <c r="AC9" s="64"/>
    </row>
    <row r="10" spans="2:29" ht="15">
      <c r="B10" s="65" t="s">
        <v>1021</v>
      </c>
      <c r="C10" s="65" t="s">
        <v>1015</v>
      </c>
      <c r="D10" s="65" t="s">
        <v>561</v>
      </c>
      <c r="E10" s="65"/>
      <c r="F10" s="65" t="s">
        <v>535</v>
      </c>
      <c r="G10" s="65" t="s">
        <v>562</v>
      </c>
      <c r="H10" s="65">
        <v>2022</v>
      </c>
      <c r="I10" s="65">
        <f>'45.3.a Geoth. DH, 1200m, E (LT)'!C6</f>
        <v>10.93</v>
      </c>
      <c r="J10" s="68">
        <f>'45.3.a Geoth. DH, 1200m, E (LT)'!C7</f>
        <v>5.4809479999999997</v>
      </c>
      <c r="K10" s="66"/>
      <c r="L10" s="67">
        <f>'45.3.a Geoth. DH, 1200m, E (LT)'!C11</f>
        <v>25</v>
      </c>
      <c r="M10" s="68">
        <f>1-'45.3.a Geoth. DH, 1200m, E (LT)'!C9</f>
        <v>0.98</v>
      </c>
      <c r="N10" s="68">
        <f>'45.3.a Geoth. DH, 1200m, E (LT)'!C27*1000*1.15</f>
        <v>3104.9999999999995</v>
      </c>
      <c r="O10" s="68">
        <f>'45.3.a Geoth. DH, 1200m, E (LT)'!C34/1000</f>
        <v>23.2</v>
      </c>
      <c r="P10" s="139">
        <f>('45.3.a Geoth. DH, 1200m, E (LT)'!C31/1000)/Q10</f>
        <v>0.17313546423135462</v>
      </c>
      <c r="Q10" s="110">
        <v>3.1536000000000002E-2</v>
      </c>
      <c r="R10" s="69">
        <v>15</v>
      </c>
      <c r="S10" s="70">
        <f>ROUNDUP('45.3.a Geoth. DH, 1200m, E (LT)'!D13,0)</f>
        <v>5</v>
      </c>
      <c r="T10" s="58"/>
      <c r="V10" s="71" t="s">
        <v>985</v>
      </c>
      <c r="W10" s="71" t="str">
        <f t="shared" si="0"/>
        <v>DH_ELC_GEO1200_N1</v>
      </c>
      <c r="X10" s="71" t="str">
        <f t="shared" si="0"/>
        <v>Geothermal and electric HP 1200m</v>
      </c>
      <c r="Y10" s="71" t="s">
        <v>484</v>
      </c>
      <c r="Z10" s="71" t="s">
        <v>563</v>
      </c>
      <c r="AA10" s="71"/>
      <c r="AB10" s="71"/>
      <c r="AC10" s="71"/>
    </row>
    <row r="11" spans="2:29" ht="15">
      <c r="B11" s="99"/>
      <c r="C11" s="99"/>
      <c r="D11" s="99"/>
      <c r="E11" s="99" t="s">
        <v>1008</v>
      </c>
      <c r="F11" s="99"/>
      <c r="G11" s="99"/>
      <c r="H11" s="99"/>
      <c r="I11" s="99"/>
      <c r="J11" s="99"/>
      <c r="K11" s="100">
        <f>1-1/(J10)</f>
        <v>0.81754981072617361</v>
      </c>
      <c r="L11" s="99"/>
      <c r="M11" s="99"/>
      <c r="N11" s="99"/>
      <c r="O11" s="99"/>
      <c r="P11" s="100"/>
      <c r="Q11" s="111"/>
      <c r="R11" s="99"/>
      <c r="S11" s="99"/>
      <c r="T11" s="58"/>
      <c r="V11" s="64" t="s">
        <v>985</v>
      </c>
      <c r="W11" s="64" t="str">
        <f>B12</f>
        <v>DH_SOL_N1</v>
      </c>
      <c r="X11" s="64" t="str">
        <f>C12</f>
        <v>Solar District Heating</v>
      </c>
      <c r="Y11" s="64" t="s">
        <v>484</v>
      </c>
      <c r="Z11" s="64" t="s">
        <v>563</v>
      </c>
      <c r="AA11" s="64"/>
      <c r="AB11" s="64"/>
      <c r="AC11" s="64"/>
    </row>
    <row r="12" spans="2:29" ht="15">
      <c r="B12" s="72" t="s">
        <v>1019</v>
      </c>
      <c r="C12" s="72" t="s">
        <v>1010</v>
      </c>
      <c r="D12" s="72" t="s">
        <v>1011</v>
      </c>
      <c r="E12" s="72"/>
      <c r="F12" s="72" t="s">
        <v>535</v>
      </c>
      <c r="G12" s="95" t="s">
        <v>562</v>
      </c>
      <c r="H12" s="96">
        <v>2022</v>
      </c>
      <c r="I12" s="72"/>
      <c r="J12" s="101">
        <f>'46 Solar District Heating'!D6</f>
        <v>0.45</v>
      </c>
      <c r="K12" s="72"/>
      <c r="L12" s="72">
        <f>'46 Solar District Heating'!D9</f>
        <v>30</v>
      </c>
      <c r="M12" s="73">
        <f>1-'46 Solar District Heating'!C8</f>
        <v>0.995</v>
      </c>
      <c r="N12" s="74">
        <f>'46 Solar District Heating'!D24*1000</f>
        <v>310</v>
      </c>
      <c r="O12" s="107">
        <f>'46 Solar District Heating'!D31/1000</f>
        <v>6.0810000000000003E-2</v>
      </c>
      <c r="P12" s="107">
        <f>('46 Solar District Heating'!D28/1000)/Q12</f>
        <v>6.6590563165905619E-3</v>
      </c>
      <c r="Q12" s="140">
        <v>3.1536000000000002E-2</v>
      </c>
      <c r="R12" s="141">
        <v>15</v>
      </c>
      <c r="S12" s="75">
        <v>1</v>
      </c>
      <c r="T12" s="58"/>
      <c r="V12" s="71" t="s">
        <v>985</v>
      </c>
      <c r="W12" s="71" t="str">
        <f>B13</f>
        <v>DH_AHP_GEO1200_N1</v>
      </c>
      <c r="X12" s="71" t="str">
        <f>C13</f>
        <v>Geothermal and absorption HP 1200m</v>
      </c>
      <c r="Y12" s="71" t="s">
        <v>484</v>
      </c>
      <c r="Z12" s="71" t="s">
        <v>563</v>
      </c>
      <c r="AA12" s="71"/>
      <c r="AB12" s="71"/>
      <c r="AC12" s="71"/>
    </row>
    <row r="13" spans="2:29" ht="15">
      <c r="B13" s="65" t="s">
        <v>1020</v>
      </c>
      <c r="C13" s="65" t="s">
        <v>1016</v>
      </c>
      <c r="D13" s="65" t="s">
        <v>1017</v>
      </c>
      <c r="E13" s="65"/>
      <c r="F13" s="65" t="s">
        <v>535</v>
      </c>
      <c r="G13" s="65" t="s">
        <v>562</v>
      </c>
      <c r="H13" s="65">
        <v>2022</v>
      </c>
      <c r="I13" s="65">
        <f>'45.2.a Geothermal DH, 1200m, A'!C6</f>
        <v>22.66</v>
      </c>
      <c r="J13" s="68">
        <f>'45.2.a Geothermal DH, 1200m, A'!C7</f>
        <v>1.6513640000000001</v>
      </c>
      <c r="K13" s="66"/>
      <c r="L13" s="67">
        <f>'45.2.a Geothermal DH, 1200m, A'!C11</f>
        <v>25</v>
      </c>
      <c r="M13" s="68">
        <f>1-'45.2.a Geothermal DH, 1200m, A'!C9</f>
        <v>0.98</v>
      </c>
      <c r="N13" s="68">
        <f>'45.2.a Geothermal DH, 1200m, A'!C27*1000*1.15</f>
        <v>1449</v>
      </c>
      <c r="O13" s="68">
        <f>'45.2.a Geothermal DH, 1200m, A'!C34/1000</f>
        <v>11.1</v>
      </c>
      <c r="P13" s="139">
        <f>('45.2.a Geothermal DH, 1200m, A'!C31/1000)/Q13</f>
        <v>6.595636732623035E-2</v>
      </c>
      <c r="Q13" s="110">
        <v>3.1536000000000002E-2</v>
      </c>
      <c r="R13" s="69">
        <v>15</v>
      </c>
      <c r="S13" s="70">
        <v>5</v>
      </c>
      <c r="V13" s="64" t="s">
        <v>985</v>
      </c>
      <c r="W13" s="64" t="str">
        <f>B15</f>
        <v>DH_ASHP_ELC_N1</v>
      </c>
      <c r="X13" s="64" t="str">
        <f>C15</f>
        <v>Air Source Heat Pump</v>
      </c>
      <c r="Y13" s="64" t="s">
        <v>484</v>
      </c>
      <c r="Z13" s="64" t="s">
        <v>563</v>
      </c>
      <c r="AA13" s="64"/>
      <c r="AB13" s="64"/>
      <c r="AC13" s="64"/>
    </row>
    <row r="14" spans="2:29" ht="15">
      <c r="B14" s="99"/>
      <c r="C14" s="99"/>
      <c r="D14" s="99"/>
      <c r="E14" s="99" t="s">
        <v>1008</v>
      </c>
      <c r="F14" s="99"/>
      <c r="G14" s="99"/>
      <c r="H14" s="99"/>
      <c r="I14" s="99"/>
      <c r="J14" s="99"/>
      <c r="K14" s="100">
        <f>1-1/(J13)</f>
        <v>0.39443999021415022</v>
      </c>
      <c r="L14" s="99"/>
      <c r="M14" s="99"/>
      <c r="N14" s="99"/>
      <c r="O14" s="99"/>
      <c r="P14" s="100"/>
      <c r="Q14" s="111"/>
      <c r="R14" s="99"/>
      <c r="S14" s="99"/>
      <c r="T14" s="72"/>
      <c r="V14" s="71" t="s">
        <v>985</v>
      </c>
      <c r="W14" s="71" t="str">
        <f>B17</f>
        <v>DH_BIO_BLR_N1</v>
      </c>
      <c r="X14" s="71" t="str">
        <f>C17</f>
        <v>Biomass Boiler for District Heating</v>
      </c>
      <c r="Y14" s="71" t="s">
        <v>484</v>
      </c>
      <c r="Z14" s="71" t="s">
        <v>563</v>
      </c>
      <c r="AA14" s="71"/>
      <c r="AB14" s="71"/>
      <c r="AC14" s="71"/>
    </row>
    <row r="15" spans="2:29" ht="15">
      <c r="B15" s="112" t="s">
        <v>1018</v>
      </c>
      <c r="C15" s="112" t="s">
        <v>1014</v>
      </c>
      <c r="D15" s="112" t="s">
        <v>561</v>
      </c>
      <c r="E15" s="112"/>
      <c r="F15" s="112" t="s">
        <v>535</v>
      </c>
      <c r="G15" s="112" t="s">
        <v>562</v>
      </c>
      <c r="H15" s="112">
        <v>2022</v>
      </c>
      <c r="I15" s="112">
        <f>'40 Comp. hp, airsource 10 MW'!C6</f>
        <v>10</v>
      </c>
      <c r="J15" s="112">
        <f>'40 Comp. hp, airsource 10 MW'!D8</f>
        <v>3.5</v>
      </c>
      <c r="K15" s="112"/>
      <c r="L15" s="112">
        <f>'40 Comp. hp, airsource 10 MW'!C12</f>
        <v>25</v>
      </c>
      <c r="M15" s="112">
        <f>1-'40 Comp. hp, airsource 10 MW'!C9</f>
        <v>0.99</v>
      </c>
      <c r="N15" s="112">
        <f>'40 Comp. hp, airsource 10 MW'!C28*1000</f>
        <v>860</v>
      </c>
      <c r="O15" s="112">
        <f>'40 Comp. hp, airsource 10 MW'!C35/1000</f>
        <v>2</v>
      </c>
      <c r="P15" s="112">
        <f>('40 Comp. hp, airsource 10 MW'!C32/1000)/Q15</f>
        <v>5.3589548452562148E-2</v>
      </c>
      <c r="Q15" s="112">
        <v>3.1536000000000002E-2</v>
      </c>
      <c r="R15" s="112"/>
      <c r="S15" s="112">
        <v>1</v>
      </c>
      <c r="T15" s="72"/>
      <c r="V15" s="64" t="s">
        <v>985</v>
      </c>
      <c r="W15" s="64" t="str">
        <f>B19</f>
        <v>DH_PWR_SURPLUS_HEAT</v>
      </c>
      <c r="X15" s="64" t="s">
        <v>1037</v>
      </c>
      <c r="Y15" s="64" t="s">
        <v>484</v>
      </c>
      <c r="Z15" s="64" t="s">
        <v>563</v>
      </c>
      <c r="AA15" s="64"/>
      <c r="AB15" s="64"/>
      <c r="AC15" s="64"/>
    </row>
    <row r="16" spans="2:29" ht="15">
      <c r="B16" s="113"/>
      <c r="C16" s="113"/>
      <c r="D16" s="113"/>
      <c r="E16" s="113" t="s">
        <v>1008</v>
      </c>
      <c r="F16" s="113"/>
      <c r="G16" s="113"/>
      <c r="H16" s="113"/>
      <c r="I16" s="113"/>
      <c r="J16" s="113"/>
      <c r="K16" s="114">
        <f>1-1/(J15)</f>
        <v>0.7142857142857143</v>
      </c>
      <c r="L16" s="113"/>
      <c r="M16" s="113"/>
      <c r="N16" s="113"/>
      <c r="O16" s="113"/>
      <c r="P16" s="113"/>
      <c r="Q16" s="113"/>
      <c r="R16" s="113"/>
      <c r="S16" s="113"/>
      <c r="T16" s="72"/>
      <c r="V16" s="71" t="s">
        <v>985</v>
      </c>
      <c r="W16" s="71" t="str">
        <f>B18</f>
        <v>DH_IND_SURPLUS_HEAT</v>
      </c>
      <c r="X16" s="71" t="s">
        <v>1036</v>
      </c>
      <c r="Y16" s="71" t="s">
        <v>484</v>
      </c>
      <c r="Z16" s="71" t="s">
        <v>563</v>
      </c>
      <c r="AA16" s="71"/>
      <c r="AB16" s="71"/>
      <c r="AC16" s="71"/>
    </row>
    <row r="17" spans="2:20" ht="15">
      <c r="B17" s="132" t="s">
        <v>1045</v>
      </c>
      <c r="C17" s="132" t="s">
        <v>1048</v>
      </c>
      <c r="D17" s="132" t="s">
        <v>1049</v>
      </c>
      <c r="E17" s="132"/>
      <c r="F17" s="132" t="s">
        <v>535</v>
      </c>
      <c r="G17" s="132" t="s">
        <v>562</v>
      </c>
      <c r="H17" s="132">
        <v>2022</v>
      </c>
      <c r="I17" s="132">
        <f>'09a Wood Chips HOP, medium'!D6</f>
        <v>51.64</v>
      </c>
      <c r="J17" s="133">
        <v>0.98</v>
      </c>
      <c r="K17" s="134"/>
      <c r="L17" s="135">
        <f>'09a Wood Chips HOP, medium'!D12</f>
        <v>25</v>
      </c>
      <c r="M17" s="133">
        <f>1-'09a Wood Chips HOP, medium'!D10</f>
        <v>0.97</v>
      </c>
      <c r="N17" s="133">
        <f>'09a Wood Chips HOP, medium'!D28*1000</f>
        <v>490</v>
      </c>
      <c r="O17" s="133">
        <f>'09a Wood Chips HOP, medium'!D40/1000</f>
        <v>48.2</v>
      </c>
      <c r="P17" s="142">
        <f>('09a Wood Chips HOP, medium'!D39/1000)/Q17</f>
        <v>9.8300355149670213E-2</v>
      </c>
      <c r="Q17" s="136">
        <v>3.1536000000000002E-2</v>
      </c>
      <c r="R17" s="137"/>
      <c r="S17" s="138">
        <f>'09a Wood Chips HOP, medium'!D11</f>
        <v>2</v>
      </c>
      <c r="T17" s="72"/>
    </row>
    <row r="18" spans="2:20" ht="15">
      <c r="B18" s="113" t="s">
        <v>1038</v>
      </c>
      <c r="C18" s="143" t="str">
        <f>X16</f>
        <v>Industrial Surplus Heat</v>
      </c>
      <c r="D18" s="150" t="s">
        <v>1053</v>
      </c>
      <c r="E18" s="143"/>
      <c r="F18" s="113" t="s">
        <v>535</v>
      </c>
      <c r="G18" s="113" t="s">
        <v>562</v>
      </c>
      <c r="H18" s="113">
        <v>2022</v>
      </c>
      <c r="I18" s="143">
        <v>20</v>
      </c>
      <c r="J18" s="143">
        <v>1</v>
      </c>
      <c r="K18" s="143"/>
      <c r="L18" s="143"/>
      <c r="M18" s="143"/>
      <c r="N18" s="150">
        <v>41.4</v>
      </c>
      <c r="O18" s="150">
        <v>0.35099999999999998</v>
      </c>
      <c r="P18" s="143"/>
      <c r="Q18" s="112">
        <v>3.1536000000000002E-2</v>
      </c>
      <c r="R18" s="144">
        <f t="array" ref="R18">'Surplus Heat'!C6/1000</f>
        <v>10.257740372771327</v>
      </c>
      <c r="S18" s="143"/>
    </row>
    <row r="19" spans="2:20" ht="15">
      <c r="B19" s="132" t="s">
        <v>1039</v>
      </c>
      <c r="C19" s="132" t="str">
        <f>X15</f>
        <v>Power Generation Surplus Heat</v>
      </c>
      <c r="D19" s="152" t="s">
        <v>561</v>
      </c>
      <c r="E19" s="132"/>
      <c r="F19" s="132" t="s">
        <v>535</v>
      </c>
      <c r="G19" s="132" t="s">
        <v>562</v>
      </c>
      <c r="H19" s="132">
        <v>2022</v>
      </c>
      <c r="I19" s="132">
        <v>50</v>
      </c>
      <c r="J19" s="133">
        <v>1</v>
      </c>
      <c r="K19" s="134"/>
      <c r="L19" s="135"/>
      <c r="M19" s="133"/>
      <c r="N19" s="151">
        <v>41.4</v>
      </c>
      <c r="O19" s="151">
        <v>0.35099999999999998</v>
      </c>
      <c r="P19" s="142"/>
      <c r="Q19" s="136">
        <v>3.1536000000000002E-2</v>
      </c>
      <c r="R19" s="137">
        <f t="array" ref="R19">'Surplus Heat'!C5/1000</f>
        <v>44.627692810925467</v>
      </c>
      <c r="S19" s="138"/>
    </row>
    <row r="23" spans="2:20">
      <c r="N23" s="1" t="s">
        <v>1054</v>
      </c>
    </row>
    <row r="24" spans="2:20">
      <c r="N24" s="42">
        <v>4.0000000000000001E-3</v>
      </c>
      <c r="O24" s="42">
        <v>5.0000000000000001E-4</v>
      </c>
    </row>
    <row r="25" spans="2:20">
      <c r="N25" s="42">
        <v>3.0000000000000001E-3</v>
      </c>
      <c r="O25" s="42">
        <v>5.0000000000000002E-5</v>
      </c>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2" customFormat="1" ht="18" thickBot="1">
      <c r="B1" s="89" t="s">
        <v>1041</v>
      </c>
    </row>
    <row r="2" spans="2:30" s="42" customFormat="1" ht="13.5" thickTop="1"/>
    <row r="3" spans="2:30" s="42" customFormat="1" ht="15">
      <c r="B3" s="23" t="s">
        <v>977</v>
      </c>
    </row>
    <row r="4" spans="2:30" s="42"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2" customFormat="1" ht="15">
      <c r="B5" s="72" t="s">
        <v>1039</v>
      </c>
      <c r="C5" s="115">
        <f>SUM(D5:AC5)</f>
        <v>44627.692810925466</v>
      </c>
      <c r="D5" s="115">
        <f>SUMIF(F12:F27,D4,INDEX(E12:E27,0))</f>
        <v>0</v>
      </c>
      <c r="E5" s="115">
        <f t="shared" ref="E5:AC5" si="0">SUMIF($G$12:$G$27,E4,INDEX($F$12:$F$27,0))</f>
        <v>29742.103665509312</v>
      </c>
      <c r="F5" s="115">
        <f t="shared" si="0"/>
        <v>0</v>
      </c>
      <c r="G5" s="115">
        <f t="shared" si="0"/>
        <v>0</v>
      </c>
      <c r="H5" s="115">
        <f t="shared" si="0"/>
        <v>0</v>
      </c>
      <c r="I5" s="115">
        <f t="shared" si="0"/>
        <v>0</v>
      </c>
      <c r="J5" s="115">
        <f t="shared" si="0"/>
        <v>0</v>
      </c>
      <c r="K5" s="115">
        <f t="shared" si="0"/>
        <v>2871.5039999999999</v>
      </c>
      <c r="L5" s="115">
        <f t="shared" si="0"/>
        <v>0</v>
      </c>
      <c r="M5" s="115">
        <f t="shared" si="0"/>
        <v>0</v>
      </c>
      <c r="N5" s="115">
        <f t="shared" si="0"/>
        <v>0</v>
      </c>
      <c r="O5" s="115">
        <f t="shared" si="0"/>
        <v>0</v>
      </c>
      <c r="P5" s="115">
        <f t="shared" si="0"/>
        <v>0</v>
      </c>
      <c r="Q5" s="115">
        <f t="shared" si="0"/>
        <v>7697.0695824447212</v>
      </c>
      <c r="R5" s="115">
        <f t="shared" si="0"/>
        <v>0</v>
      </c>
      <c r="S5" s="115">
        <f t="shared" si="0"/>
        <v>0</v>
      </c>
      <c r="T5" s="115">
        <f t="shared" si="0"/>
        <v>0</v>
      </c>
      <c r="U5" s="115">
        <f t="shared" si="0"/>
        <v>4317.0155629714272</v>
      </c>
      <c r="V5" s="115">
        <f t="shared" si="0"/>
        <v>0</v>
      </c>
      <c r="W5" s="115">
        <f t="shared" si="0"/>
        <v>0</v>
      </c>
      <c r="X5" s="115">
        <f t="shared" si="0"/>
        <v>0</v>
      </c>
      <c r="Y5" s="115">
        <f t="shared" si="0"/>
        <v>0</v>
      </c>
      <c r="Z5" s="115">
        <f t="shared" si="0"/>
        <v>0</v>
      </c>
      <c r="AA5" s="115">
        <f t="shared" si="0"/>
        <v>0</v>
      </c>
      <c r="AB5" s="115">
        <f t="shared" si="0"/>
        <v>0</v>
      </c>
      <c r="AC5" s="115">
        <f t="shared" si="0"/>
        <v>0</v>
      </c>
      <c r="AD5" s="115">
        <f>C5</f>
        <v>44627.692810925466</v>
      </c>
    </row>
    <row r="6" spans="2:30" s="42" customFormat="1" ht="15">
      <c r="B6" s="72" t="s">
        <v>1038</v>
      </c>
      <c r="C6" s="115">
        <f>SUM(D6:AC6)</f>
        <v>10257.740372771326</v>
      </c>
      <c r="D6" s="115">
        <f t="shared" ref="D6:K6" si="1">SUMIF($G$28:$G$35,D4,INDEX($F$28:$F$35,0))</f>
        <v>0</v>
      </c>
      <c r="E6" s="115">
        <f t="shared" si="1"/>
        <v>1944</v>
      </c>
      <c r="F6" s="115">
        <f t="shared" si="1"/>
        <v>0</v>
      </c>
      <c r="G6" s="115">
        <f t="shared" si="1"/>
        <v>0</v>
      </c>
      <c r="H6" s="115">
        <f t="shared" si="1"/>
        <v>0</v>
      </c>
      <c r="I6" s="115">
        <f t="shared" si="1"/>
        <v>0</v>
      </c>
      <c r="J6" s="115">
        <f t="shared" si="1"/>
        <v>3077</v>
      </c>
      <c r="K6" s="115">
        <f t="shared" si="1"/>
        <v>0</v>
      </c>
      <c r="L6" s="115">
        <f t="shared" ref="L6:AC6" si="2">SUMIF($G$25:$G$35,L4,INDEX($F$25:$F$35,0))</f>
        <v>0</v>
      </c>
      <c r="M6" s="115">
        <f t="shared" si="2"/>
        <v>0</v>
      </c>
      <c r="N6" s="115">
        <f t="shared" si="2"/>
        <v>0</v>
      </c>
      <c r="O6" s="115">
        <f t="shared" si="2"/>
        <v>0</v>
      </c>
      <c r="P6" s="115">
        <f t="shared" si="2"/>
        <v>0</v>
      </c>
      <c r="Q6" s="115">
        <f t="shared" si="2"/>
        <v>2127.7403727713267</v>
      </c>
      <c r="R6" s="115">
        <f t="shared" si="2"/>
        <v>0</v>
      </c>
      <c r="S6" s="115">
        <f t="shared" si="2"/>
        <v>1225</v>
      </c>
      <c r="T6" s="115">
        <f t="shared" si="2"/>
        <v>0</v>
      </c>
      <c r="U6" s="115">
        <f t="shared" si="2"/>
        <v>0</v>
      </c>
      <c r="V6" s="115">
        <f t="shared" si="2"/>
        <v>108</v>
      </c>
      <c r="W6" s="115">
        <f t="shared" si="2"/>
        <v>0</v>
      </c>
      <c r="X6" s="115">
        <f t="shared" si="2"/>
        <v>0</v>
      </c>
      <c r="Y6" s="115">
        <f t="shared" si="2"/>
        <v>0</v>
      </c>
      <c r="Z6" s="115">
        <f t="shared" si="2"/>
        <v>0</v>
      </c>
      <c r="AA6" s="115">
        <f t="shared" si="2"/>
        <v>1776</v>
      </c>
      <c r="AB6" s="115">
        <f t="shared" si="2"/>
        <v>0</v>
      </c>
      <c r="AC6" s="115">
        <f t="shared" si="2"/>
        <v>0</v>
      </c>
      <c r="AD6" s="115">
        <f>C6</f>
        <v>10257.740372771326</v>
      </c>
    </row>
    <row r="7" spans="2:30" s="42" customFormat="1"/>
    <row r="8" spans="2:30" s="42" customFormat="1"/>
    <row r="9" spans="2:30">
      <c r="B9" s="1"/>
      <c r="C9" s="42"/>
      <c r="D9" s="42"/>
      <c r="E9" s="42"/>
      <c r="F9" s="42"/>
      <c r="G9" s="42"/>
      <c r="H9" s="42"/>
      <c r="I9" s="42"/>
      <c r="J9" s="42"/>
      <c r="K9" s="42"/>
      <c r="L9" s="42"/>
      <c r="M9" s="42"/>
    </row>
    <row r="10" spans="2:30">
      <c r="B10" s="1" t="s">
        <v>1032</v>
      </c>
      <c r="I10" s="42"/>
      <c r="J10" s="42"/>
      <c r="K10" s="42"/>
      <c r="L10" s="42"/>
      <c r="M10" s="42"/>
    </row>
    <row r="11" spans="2:30" s="42" customFormat="1" ht="60">
      <c r="B11" s="116" t="s">
        <v>1035</v>
      </c>
      <c r="C11" s="116" t="s">
        <v>974</v>
      </c>
      <c r="D11" s="116" t="s">
        <v>973</v>
      </c>
      <c r="E11" s="88" t="s">
        <v>972</v>
      </c>
      <c r="F11" s="88" t="s">
        <v>971</v>
      </c>
      <c r="G11" s="88" t="s">
        <v>1043</v>
      </c>
      <c r="H11" s="88" t="s">
        <v>1044</v>
      </c>
    </row>
    <row r="12" spans="2:30" s="42" customFormat="1" ht="15">
      <c r="B12" s="122" t="s">
        <v>988</v>
      </c>
      <c r="C12" s="117" t="s">
        <v>970</v>
      </c>
      <c r="D12" s="117" t="s">
        <v>959</v>
      </c>
      <c r="E12" s="87">
        <v>266.57523809523809</v>
      </c>
      <c r="F12" s="87">
        <v>5468.1085769142855</v>
      </c>
      <c r="G12" s="118" t="s">
        <v>434</v>
      </c>
      <c r="H12"/>
    </row>
    <row r="13" spans="2:30" s="42" customFormat="1" ht="16.5" customHeight="1">
      <c r="B13" s="122" t="s">
        <v>989</v>
      </c>
      <c r="C13" s="117" t="s">
        <v>969</v>
      </c>
      <c r="D13" s="117" t="s">
        <v>959</v>
      </c>
      <c r="E13" s="87">
        <v>210.45841269841262</v>
      </c>
      <c r="F13" s="87">
        <v>4317.0155629714272</v>
      </c>
      <c r="G13" s="118" t="s">
        <v>450</v>
      </c>
      <c r="H13"/>
    </row>
    <row r="14" spans="2:30" s="42" customFormat="1" ht="15">
      <c r="B14" s="122"/>
      <c r="C14" s="117" t="s">
        <v>968</v>
      </c>
      <c r="D14" s="117" t="s">
        <v>959</v>
      </c>
      <c r="E14" s="87">
        <v>1162.3579591836751</v>
      </c>
      <c r="F14" s="87">
        <v>23842.797896277589</v>
      </c>
      <c r="G14" s="119" t="s">
        <v>1033</v>
      </c>
      <c r="H14" s="94" t="s">
        <v>445</v>
      </c>
    </row>
    <row r="15" spans="2:30" s="42" customFormat="1" ht="15" customHeight="1">
      <c r="B15" s="156" t="s">
        <v>999</v>
      </c>
      <c r="C15" s="117" t="s">
        <v>967</v>
      </c>
      <c r="D15" s="117" t="s">
        <v>959</v>
      </c>
      <c r="E15" s="87">
        <v>188.45078282828283</v>
      </c>
      <c r="F15" s="87">
        <v>3865.5853757181821</v>
      </c>
      <c r="G15" s="120" t="s">
        <v>434</v>
      </c>
      <c r="H15"/>
    </row>
    <row r="16" spans="2:30" s="42" customFormat="1" ht="15">
      <c r="B16" s="157"/>
      <c r="C16" s="117" t="s">
        <v>966</v>
      </c>
      <c r="D16" s="117" t="s">
        <v>959</v>
      </c>
      <c r="E16" s="87">
        <v>206.69695916165827</v>
      </c>
      <c r="F16" s="87">
        <v>4239.858972985965</v>
      </c>
      <c r="G16" s="118" t="s">
        <v>434</v>
      </c>
      <c r="H16"/>
    </row>
    <row r="17" spans="2:21" ht="15">
      <c r="B17" s="122"/>
      <c r="C17" s="117" t="s">
        <v>965</v>
      </c>
      <c r="D17" s="117" t="s">
        <v>959</v>
      </c>
      <c r="E17" s="147">
        <v>217.18108995210142</v>
      </c>
      <c r="F17" s="147">
        <v>4454.9140767770832</v>
      </c>
      <c r="G17" s="119" t="s">
        <v>1033</v>
      </c>
      <c r="H17" s="94" t="s">
        <v>451</v>
      </c>
      <c r="I17" s="42"/>
      <c r="J17" s="42"/>
      <c r="K17" s="42"/>
      <c r="L17" s="42"/>
      <c r="M17" s="42"/>
      <c r="N17" s="42"/>
      <c r="O17" s="42"/>
      <c r="P17" s="42"/>
    </row>
    <row r="18" spans="2:21" ht="48" customHeight="1">
      <c r="B18" s="122" t="s">
        <v>987</v>
      </c>
      <c r="C18" s="117" t="s">
        <v>964</v>
      </c>
      <c r="D18" s="117" t="s">
        <v>959</v>
      </c>
      <c r="E18" s="147">
        <v>342.34666666666601</v>
      </c>
      <c r="F18" s="147">
        <v>7022.3654591999866</v>
      </c>
      <c r="G18" s="118" t="s">
        <v>434</v>
      </c>
      <c r="J18" s="42"/>
      <c r="K18" s="42"/>
      <c r="L18" s="42"/>
      <c r="M18" s="42"/>
      <c r="N18" s="42"/>
      <c r="O18" s="42"/>
      <c r="P18" s="42"/>
    </row>
    <row r="19" spans="2:21" ht="15" customHeight="1">
      <c r="B19" s="156" t="s">
        <v>993</v>
      </c>
      <c r="C19" s="117" t="s">
        <v>963</v>
      </c>
      <c r="D19" s="117" t="s">
        <v>959</v>
      </c>
      <c r="E19" s="147">
        <v>186.57015873015874</v>
      </c>
      <c r="F19" s="147">
        <v>3827.0091867428573</v>
      </c>
      <c r="G19" s="118" t="s">
        <v>446</v>
      </c>
      <c r="J19" s="42"/>
      <c r="K19" s="42"/>
      <c r="L19" s="42"/>
      <c r="M19" s="42"/>
      <c r="N19" s="42"/>
      <c r="O19" s="42"/>
      <c r="P19" s="42"/>
    </row>
    <row r="20" spans="2:21" ht="16.5" customHeight="1">
      <c r="B20" s="157"/>
      <c r="C20" s="117" t="s">
        <v>962</v>
      </c>
      <c r="D20" s="117" t="s">
        <v>959</v>
      </c>
      <c r="E20" s="147">
        <v>429.08000000000106</v>
      </c>
      <c r="F20" s="147">
        <v>8801.4777552000232</v>
      </c>
      <c r="G20" s="119" t="s">
        <v>1033</v>
      </c>
      <c r="H20" s="94" t="s">
        <v>446</v>
      </c>
      <c r="J20" s="42"/>
      <c r="K20" s="42"/>
      <c r="L20" s="42"/>
      <c r="M20" s="42"/>
      <c r="N20" s="42"/>
      <c r="O20" s="42"/>
      <c r="P20" s="42"/>
    </row>
    <row r="21" spans="2:21" ht="15">
      <c r="B21" s="122" t="s">
        <v>992</v>
      </c>
      <c r="C21" s="117" t="s">
        <v>961</v>
      </c>
      <c r="D21" s="117" t="s">
        <v>959</v>
      </c>
      <c r="E21" s="147">
        <v>188.66894409937888</v>
      </c>
      <c r="F21" s="147">
        <v>3870.0603957018634</v>
      </c>
      <c r="G21" s="118" t="s">
        <v>446</v>
      </c>
      <c r="J21" s="42"/>
      <c r="K21" s="42"/>
      <c r="L21" s="42"/>
      <c r="M21" s="42"/>
      <c r="N21" s="42"/>
      <c r="O21" s="42"/>
      <c r="P21" s="42"/>
    </row>
    <row r="22" spans="2:21" ht="15" customHeight="1">
      <c r="B22" s="122"/>
      <c r="C22" s="117" t="s">
        <v>960</v>
      </c>
      <c r="D22" s="117" t="s">
        <v>959</v>
      </c>
      <c r="E22" s="147">
        <v>196.99111111111114</v>
      </c>
      <c r="F22" s="147">
        <v>4040.7683472000003</v>
      </c>
      <c r="G22" s="119" t="s">
        <v>1033</v>
      </c>
      <c r="H22" s="94" t="s">
        <v>434</v>
      </c>
      <c r="J22" s="42"/>
      <c r="K22" s="42"/>
      <c r="L22" s="42"/>
      <c r="M22" s="42"/>
      <c r="N22" s="42"/>
      <c r="O22" s="42"/>
      <c r="P22" s="42"/>
      <c r="Q22" s="42"/>
      <c r="R22" s="42"/>
      <c r="T22" s="42"/>
    </row>
    <row r="23" spans="2:21" ht="15">
      <c r="B23" s="124" t="s">
        <v>1025</v>
      </c>
      <c r="C23" s="117" t="s">
        <v>1001</v>
      </c>
      <c r="D23" s="117" t="s">
        <v>959</v>
      </c>
      <c r="E23" s="147"/>
      <c r="F23" s="147">
        <v>822</v>
      </c>
      <c r="G23" s="122" t="s">
        <v>434</v>
      </c>
      <c r="H23" s="42"/>
      <c r="L23" s="42"/>
      <c r="M23" s="42"/>
      <c r="N23" s="42"/>
      <c r="O23" s="42"/>
      <c r="P23" s="42"/>
      <c r="Q23" s="42"/>
      <c r="R23" s="42"/>
    </row>
    <row r="24" spans="2:21" ht="15">
      <c r="B24" s="124" t="s">
        <v>1030</v>
      </c>
      <c r="C24" s="117" t="s">
        <v>1006</v>
      </c>
      <c r="D24" s="117" t="s">
        <v>959</v>
      </c>
      <c r="E24" s="147"/>
      <c r="F24" s="147">
        <v>7227</v>
      </c>
      <c r="G24" s="122" t="s">
        <v>434</v>
      </c>
    </row>
    <row r="25" spans="2:21" s="42" customFormat="1" ht="15" customHeight="1">
      <c r="B25" s="146" t="s">
        <v>991</v>
      </c>
      <c r="C25" s="149" t="s">
        <v>1000</v>
      </c>
      <c r="D25" s="149" t="s">
        <v>955</v>
      </c>
      <c r="E25" s="148"/>
      <c r="F25" s="148">
        <v>2430</v>
      </c>
      <c r="G25" s="122" t="s">
        <v>440</v>
      </c>
      <c r="H25" s="94"/>
    </row>
    <row r="26" spans="2:21" ht="15">
      <c r="B26" s="122" t="s">
        <v>990</v>
      </c>
      <c r="C26" s="149" t="s">
        <v>956</v>
      </c>
      <c r="D26" s="149" t="s">
        <v>955</v>
      </c>
      <c r="E26" s="85">
        <v>34.791517018356608</v>
      </c>
      <c r="F26" s="85">
        <v>1097.1852806908939</v>
      </c>
      <c r="G26" s="118" t="s">
        <v>434</v>
      </c>
      <c r="J26" s="42"/>
      <c r="K26" s="42"/>
      <c r="L26" s="42"/>
      <c r="M26" s="42"/>
      <c r="N26" s="42"/>
      <c r="O26" s="42"/>
      <c r="P26" s="42"/>
      <c r="Q26" s="42"/>
      <c r="R26" s="42"/>
      <c r="T26" s="42"/>
    </row>
    <row r="27" spans="2:21" ht="15">
      <c r="B27" s="146" t="s">
        <v>1052</v>
      </c>
      <c r="C27" s="149" t="s">
        <v>1024</v>
      </c>
      <c r="D27" s="149" t="s">
        <v>955</v>
      </c>
      <c r="E27" s="148">
        <v>14</v>
      </c>
      <c r="F27" s="148">
        <f>(E27/E26)*F26</f>
        <v>441.50399999999996</v>
      </c>
      <c r="G27" s="123" t="s">
        <v>440</v>
      </c>
      <c r="H27" s="130"/>
      <c r="I27" s="1" t="s">
        <v>1035</v>
      </c>
      <c r="J27" s="1" t="s">
        <v>1034</v>
      </c>
      <c r="K27" s="42"/>
      <c r="L27" s="42"/>
      <c r="M27" s="42"/>
      <c r="N27" s="42"/>
      <c r="O27" s="42"/>
      <c r="P27" s="42"/>
      <c r="Q27" s="42"/>
      <c r="R27" s="42"/>
      <c r="S27" s="42"/>
    </row>
    <row r="28" spans="2:21" ht="15">
      <c r="B28" s="122" t="s">
        <v>986</v>
      </c>
      <c r="C28" s="125" t="s">
        <v>995</v>
      </c>
      <c r="D28" s="126" t="s">
        <v>1040</v>
      </c>
      <c r="E28" s="127">
        <f>I28*$J$28</f>
        <v>63</v>
      </c>
      <c r="F28" s="128">
        <f>108*I28</f>
        <v>1944</v>
      </c>
      <c r="G28" s="119" t="s">
        <v>434</v>
      </c>
      <c r="H28" s="131"/>
      <c r="I28">
        <v>18</v>
      </c>
      <c r="J28">
        <v>3.5</v>
      </c>
      <c r="L28" s="42"/>
      <c r="M28" s="42"/>
      <c r="N28" s="42"/>
      <c r="O28" s="42"/>
      <c r="P28" s="42"/>
      <c r="Q28" s="42"/>
      <c r="R28" s="42"/>
      <c r="S28" s="42"/>
    </row>
    <row r="29" spans="2:21" ht="15">
      <c r="B29" s="122" t="s">
        <v>994</v>
      </c>
      <c r="C29" s="125" t="s">
        <v>997</v>
      </c>
      <c r="D29" s="126" t="s">
        <v>1040</v>
      </c>
      <c r="E29" s="127">
        <f t="shared" ref="E29:E30" si="3">I29*$J$28</f>
        <v>3.5</v>
      </c>
      <c r="F29" s="128">
        <f t="shared" ref="F29:F30" si="4">108*I29</f>
        <v>108</v>
      </c>
      <c r="G29" s="119" t="s">
        <v>1042</v>
      </c>
      <c r="H29" s="131"/>
      <c r="I29">
        <v>1</v>
      </c>
      <c r="L29" s="42"/>
      <c r="M29" s="42"/>
      <c r="N29" s="42"/>
      <c r="O29" s="42"/>
      <c r="P29" s="42"/>
      <c r="Q29" s="42"/>
      <c r="R29" s="42"/>
      <c r="S29" s="42"/>
    </row>
    <row r="30" spans="2:21" ht="15">
      <c r="B30" s="122" t="s">
        <v>996</v>
      </c>
      <c r="C30" s="125" t="s">
        <v>998</v>
      </c>
      <c r="D30" s="126" t="s">
        <v>1040</v>
      </c>
      <c r="E30" s="127">
        <f t="shared" si="3"/>
        <v>3.5</v>
      </c>
      <c r="F30" s="128">
        <f t="shared" si="4"/>
        <v>108</v>
      </c>
      <c r="G30" s="119" t="s">
        <v>451</v>
      </c>
      <c r="H30" s="131"/>
      <c r="I30">
        <v>1</v>
      </c>
      <c r="L30" s="42"/>
      <c r="M30" s="42"/>
      <c r="N30" s="42"/>
      <c r="O30" s="42"/>
      <c r="P30" s="42"/>
      <c r="Q30" s="42"/>
      <c r="R30" s="42"/>
      <c r="S30" s="42"/>
      <c r="T30" s="42"/>
    </row>
    <row r="31" spans="2:21" ht="15">
      <c r="B31" s="122" t="s">
        <v>1026</v>
      </c>
      <c r="C31" s="129" t="s">
        <v>1002</v>
      </c>
      <c r="D31" s="145" t="s">
        <v>1050</v>
      </c>
      <c r="E31" s="129"/>
      <c r="F31" s="129">
        <v>612</v>
      </c>
      <c r="G31" s="122" t="s">
        <v>439</v>
      </c>
      <c r="L31" s="42"/>
      <c r="M31" s="42"/>
      <c r="N31" s="42"/>
      <c r="O31" s="42"/>
      <c r="P31" s="42"/>
      <c r="Q31" s="42"/>
      <c r="R31" s="42"/>
      <c r="S31" s="42"/>
      <c r="T31" s="42"/>
      <c r="U31" s="42"/>
    </row>
    <row r="32" spans="2:21" ht="15">
      <c r="B32" s="124" t="s">
        <v>1027</v>
      </c>
      <c r="C32" s="129" t="s">
        <v>1003</v>
      </c>
      <c r="D32" s="145" t="s">
        <v>1051</v>
      </c>
      <c r="E32" s="129"/>
      <c r="F32" s="129">
        <v>1776</v>
      </c>
      <c r="G32" s="122" t="s">
        <v>456</v>
      </c>
      <c r="L32" s="42"/>
      <c r="M32" s="42"/>
      <c r="N32" s="42"/>
      <c r="O32" s="42"/>
      <c r="P32" s="42"/>
      <c r="Q32" s="42"/>
      <c r="R32" s="42"/>
      <c r="S32" s="42"/>
      <c r="T32" s="42"/>
      <c r="U32" s="42"/>
    </row>
    <row r="33" spans="2:21" ht="15">
      <c r="B33" s="122" t="s">
        <v>1028</v>
      </c>
      <c r="C33" s="129" t="s">
        <v>1004</v>
      </c>
      <c r="D33" s="145" t="s">
        <v>1051</v>
      </c>
      <c r="E33" s="129"/>
      <c r="F33" s="129">
        <v>1225</v>
      </c>
      <c r="G33" s="122" t="s">
        <v>448</v>
      </c>
      <c r="L33" s="42"/>
      <c r="M33" s="42"/>
      <c r="N33" s="42"/>
      <c r="O33" s="42"/>
      <c r="P33" s="42"/>
      <c r="Q33" s="42"/>
      <c r="R33" s="42"/>
      <c r="S33" s="42"/>
      <c r="T33" s="42"/>
      <c r="U33" s="42"/>
    </row>
    <row r="34" spans="2:21" ht="15">
      <c r="B34" s="124" t="s">
        <v>1029</v>
      </c>
      <c r="C34" s="129" t="s">
        <v>1005</v>
      </c>
      <c r="D34" s="145" t="s">
        <v>1051</v>
      </c>
      <c r="E34" s="129"/>
      <c r="F34" s="129">
        <v>2465</v>
      </c>
      <c r="G34" s="122" t="s">
        <v>439</v>
      </c>
      <c r="L34" s="42"/>
      <c r="M34" s="42"/>
      <c r="N34" s="42"/>
      <c r="O34" s="42"/>
      <c r="P34" s="42"/>
      <c r="Q34" s="42"/>
      <c r="R34" s="42"/>
      <c r="S34" s="42"/>
      <c r="T34" s="42"/>
      <c r="U34" s="42"/>
    </row>
    <row r="35" spans="2:21" ht="15">
      <c r="B35" s="122" t="s">
        <v>1031</v>
      </c>
      <c r="C35" s="121" t="s">
        <v>958</v>
      </c>
      <c r="D35" s="121" t="s">
        <v>957</v>
      </c>
      <c r="E35" s="86">
        <v>67.470204616036483</v>
      </c>
      <c r="F35" s="86">
        <v>2127.7403727713267</v>
      </c>
      <c r="G35" s="118" t="s">
        <v>446</v>
      </c>
      <c r="L35" s="42"/>
      <c r="M35" s="42"/>
      <c r="N35" s="42"/>
      <c r="O35" s="42"/>
      <c r="P35" s="42"/>
      <c r="Q35" s="42"/>
      <c r="R35" s="42"/>
      <c r="S35" s="42"/>
      <c r="T35" s="42"/>
      <c r="U35" s="42"/>
    </row>
    <row r="36" spans="2:21">
      <c r="F36" s="42"/>
      <c r="L36" s="42"/>
      <c r="M36" s="42"/>
      <c r="N36" s="42"/>
      <c r="O36" s="42"/>
      <c r="P36" s="42"/>
      <c r="Q36" s="42"/>
      <c r="R36" s="42"/>
      <c r="S36" s="42"/>
      <c r="T36" s="42"/>
      <c r="U36" s="42"/>
    </row>
    <row r="37" spans="2:21">
      <c r="L37" s="42"/>
      <c r="M37" s="42"/>
      <c r="N37" s="42"/>
      <c r="O37" s="42"/>
      <c r="P37" s="42"/>
      <c r="Q37" s="42"/>
      <c r="R37" s="42"/>
      <c r="S37" s="42"/>
      <c r="T37" s="42"/>
      <c r="U37" s="42"/>
    </row>
    <row r="38" spans="2:21">
      <c r="L38" s="42"/>
      <c r="M38" s="42"/>
      <c r="N38" s="42"/>
      <c r="O38" s="42"/>
      <c r="P38" s="42"/>
      <c r="Q38" s="42"/>
      <c r="R38" s="42"/>
      <c r="S38" s="42"/>
      <c r="T38" s="42"/>
      <c r="U38" s="42"/>
    </row>
    <row r="39" spans="2:21">
      <c r="L39" s="42"/>
      <c r="M39" s="42"/>
      <c r="N39" s="42"/>
      <c r="O39" s="42"/>
      <c r="P39" s="42"/>
      <c r="Q39" s="42"/>
      <c r="R39" s="42"/>
      <c r="S39" s="42"/>
      <c r="T39" s="42"/>
      <c r="U39" s="42"/>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election activeCell="D10" sqref="D10"/>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977</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977</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521</v>
      </c>
      <c r="C1" s="3"/>
      <c r="E1" s="3"/>
      <c r="G1" s="52" t="s">
        <v>525</v>
      </c>
    </row>
    <row r="2" spans="1:44" s="42" customFormat="1">
      <c r="A2" s="52" t="s">
        <v>524</v>
      </c>
      <c r="C2" s="3"/>
      <c r="E2" s="3"/>
      <c r="G2" s="52" t="s">
        <v>526</v>
      </c>
    </row>
    <row r="3" spans="1:44" s="42" customFormat="1">
      <c r="A3" s="52"/>
      <c r="C3" s="3"/>
      <c r="E3" s="3"/>
      <c r="G3" s="52" t="s">
        <v>532</v>
      </c>
    </row>
    <row r="4" spans="1:44" s="42" customFormat="1" ht="15.75">
      <c r="A4" s="52"/>
      <c r="B4" s="55" t="s">
        <v>529</v>
      </c>
      <c r="C4" s="160" t="s">
        <v>527</v>
      </c>
      <c r="D4" s="160"/>
      <c r="E4" s="160"/>
      <c r="F4" s="160"/>
      <c r="G4" s="160"/>
      <c r="H4" s="53" t="s">
        <v>530</v>
      </c>
      <c r="I4" s="53" t="s">
        <v>522</v>
      </c>
      <c r="J4" s="53" t="s">
        <v>523</v>
      </c>
      <c r="K4" s="158" t="s">
        <v>531</v>
      </c>
      <c r="L4" s="159"/>
      <c r="M4" s="159"/>
      <c r="N4" s="159"/>
      <c r="O4" s="159"/>
      <c r="P4" s="159"/>
      <c r="Q4" s="159"/>
      <c r="R4" s="159"/>
      <c r="S4" s="159"/>
      <c r="T4" s="159"/>
      <c r="U4" s="158" t="s">
        <v>528</v>
      </c>
      <c r="V4" s="159"/>
      <c r="W4" s="159"/>
      <c r="X4" s="159"/>
      <c r="Y4" s="159"/>
      <c r="Z4" s="159"/>
      <c r="AA4" s="159"/>
      <c r="AB4" s="159"/>
      <c r="AC4" s="159"/>
      <c r="AD4" s="159"/>
      <c r="AE4" s="159"/>
      <c r="AF4" s="159"/>
      <c r="AG4" s="159"/>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515</v>
      </c>
      <c r="AR5" s="42"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517</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518</v>
      </c>
      <c r="AQ7" s="51" t="s">
        <v>520</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519</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897</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10</v>
      </c>
      <c r="D6" s="78">
        <v>10</v>
      </c>
      <c r="E6" s="78">
        <v>10</v>
      </c>
      <c r="F6" s="78">
        <v>10</v>
      </c>
      <c r="G6" s="78">
        <v>10</v>
      </c>
      <c r="H6" s="78">
        <v>5</v>
      </c>
      <c r="I6" s="78">
        <v>20</v>
      </c>
      <c r="J6" s="78">
        <v>5</v>
      </c>
      <c r="K6" s="78">
        <v>20</v>
      </c>
      <c r="L6" s="78"/>
      <c r="M6" s="78"/>
    </row>
    <row r="7" spans="1:13">
      <c r="A7" s="80"/>
      <c r="B7" s="80" t="s">
        <v>644</v>
      </c>
      <c r="C7" s="79">
        <v>3.8</v>
      </c>
      <c r="D7" s="79">
        <v>3.8</v>
      </c>
      <c r="E7" s="79">
        <v>3.85</v>
      </c>
      <c r="F7" s="79">
        <v>3.9</v>
      </c>
      <c r="G7" s="79">
        <v>3.9</v>
      </c>
      <c r="H7" s="79">
        <v>3.6</v>
      </c>
      <c r="I7" s="79">
        <v>4</v>
      </c>
      <c r="J7" s="79">
        <v>3.6</v>
      </c>
      <c r="K7" s="79">
        <v>4.0999999999999996</v>
      </c>
      <c r="L7" s="78" t="s">
        <v>896</v>
      </c>
      <c r="M7" s="78" t="s">
        <v>885</v>
      </c>
    </row>
    <row r="8" spans="1:13">
      <c r="A8" s="80"/>
      <c r="B8" s="80" t="s">
        <v>743</v>
      </c>
      <c r="C8" s="79">
        <v>3.5</v>
      </c>
      <c r="D8" s="79">
        <v>3.5</v>
      </c>
      <c r="E8" s="79">
        <v>3.55</v>
      </c>
      <c r="F8" s="79">
        <v>3.6</v>
      </c>
      <c r="G8" s="79">
        <v>3.6</v>
      </c>
      <c r="H8" s="79">
        <v>3.3</v>
      </c>
      <c r="I8" s="79">
        <v>3.7</v>
      </c>
      <c r="J8" s="79">
        <v>3.3</v>
      </c>
      <c r="K8" s="79">
        <v>3.8</v>
      </c>
      <c r="L8" s="78" t="s">
        <v>895</v>
      </c>
      <c r="M8" s="78" t="s">
        <v>885</v>
      </c>
    </row>
    <row r="9" spans="1:13">
      <c r="A9" s="80"/>
      <c r="B9" s="80" t="s">
        <v>642</v>
      </c>
      <c r="C9" s="79">
        <v>0.01</v>
      </c>
      <c r="D9" s="79">
        <v>0.01</v>
      </c>
      <c r="E9" s="79">
        <v>0.01</v>
      </c>
      <c r="F9" s="79">
        <v>0.01</v>
      </c>
      <c r="G9" s="79">
        <v>0.01</v>
      </c>
      <c r="H9" s="79">
        <v>0.01</v>
      </c>
      <c r="I9" s="79">
        <v>0.01</v>
      </c>
      <c r="J9" s="79">
        <v>0.01</v>
      </c>
      <c r="K9" s="79">
        <v>0.01</v>
      </c>
      <c r="L9" s="78" t="s">
        <v>741</v>
      </c>
      <c r="M9" s="78" t="s">
        <v>885</v>
      </c>
    </row>
    <row r="10" spans="1:13">
      <c r="A10" s="80"/>
      <c r="B10" s="80" t="s">
        <v>641</v>
      </c>
      <c r="C10" s="79">
        <v>0</v>
      </c>
      <c r="D10" s="79">
        <v>0</v>
      </c>
      <c r="E10" s="79">
        <v>0</v>
      </c>
      <c r="F10" s="79">
        <v>0</v>
      </c>
      <c r="G10" s="79">
        <v>0</v>
      </c>
      <c r="H10" s="79">
        <v>0</v>
      </c>
      <c r="I10" s="79">
        <v>0.05</v>
      </c>
      <c r="J10" s="79">
        <v>0</v>
      </c>
      <c r="K10" s="79">
        <v>0.05</v>
      </c>
      <c r="L10" s="78"/>
      <c r="M10" s="78" t="s">
        <v>885</v>
      </c>
    </row>
    <row r="11" spans="1:13">
      <c r="A11" s="77"/>
      <c r="B11" s="76" t="s">
        <v>707</v>
      </c>
      <c r="C11" s="78">
        <v>1</v>
      </c>
      <c r="D11" s="78">
        <v>1</v>
      </c>
      <c r="E11" s="78">
        <v>1</v>
      </c>
      <c r="F11" s="78">
        <v>1</v>
      </c>
      <c r="G11" s="78">
        <v>1</v>
      </c>
      <c r="H11" s="78">
        <v>0.5</v>
      </c>
      <c r="I11" s="78">
        <v>2</v>
      </c>
      <c r="J11" s="78">
        <v>0.5</v>
      </c>
      <c r="K11" s="78">
        <v>2</v>
      </c>
      <c r="L11" s="78"/>
      <c r="M11" s="78" t="s">
        <v>885</v>
      </c>
    </row>
    <row r="12" spans="1:13">
      <c r="A12" s="77"/>
      <c r="B12" s="76" t="s">
        <v>639</v>
      </c>
      <c r="C12" s="78">
        <v>25</v>
      </c>
      <c r="D12" s="78">
        <v>25</v>
      </c>
      <c r="E12" s="78">
        <v>25</v>
      </c>
      <c r="F12" s="78">
        <v>25</v>
      </c>
      <c r="G12" s="78">
        <v>25</v>
      </c>
      <c r="H12" s="78">
        <v>15</v>
      </c>
      <c r="I12" s="78">
        <v>40</v>
      </c>
      <c r="J12" s="78">
        <v>15</v>
      </c>
      <c r="K12" s="78">
        <v>40</v>
      </c>
      <c r="L12" s="78"/>
      <c r="M12" s="78" t="s">
        <v>894</v>
      </c>
    </row>
    <row r="13" spans="1:13">
      <c r="A13" s="77"/>
      <c r="B13" s="76" t="s">
        <v>636</v>
      </c>
      <c r="C13" s="78">
        <v>0.7</v>
      </c>
      <c r="D13" s="78">
        <v>0.7</v>
      </c>
      <c r="E13" s="78">
        <v>0.6</v>
      </c>
      <c r="F13" s="78">
        <v>0.6</v>
      </c>
      <c r="G13" s="78">
        <v>0.6</v>
      </c>
      <c r="H13" s="78">
        <v>0.5</v>
      </c>
      <c r="I13" s="78">
        <v>1</v>
      </c>
      <c r="J13" s="78">
        <v>0.4</v>
      </c>
      <c r="K13" s="78">
        <v>1</v>
      </c>
      <c r="L13" s="78" t="s">
        <v>845</v>
      </c>
      <c r="M13" s="78" t="s">
        <v>889</v>
      </c>
    </row>
    <row r="14" spans="1:13">
      <c r="A14" s="77"/>
      <c r="B14" s="76" t="s">
        <v>706</v>
      </c>
      <c r="C14" s="78">
        <v>0.6</v>
      </c>
      <c r="D14" s="78">
        <v>0.6</v>
      </c>
      <c r="E14" s="78">
        <v>0.6</v>
      </c>
      <c r="F14" s="78">
        <v>0.6</v>
      </c>
      <c r="G14" s="78">
        <v>0.6</v>
      </c>
      <c r="H14" s="78">
        <v>0.4</v>
      </c>
      <c r="I14" s="78">
        <v>1</v>
      </c>
      <c r="J14" s="78">
        <v>0.4</v>
      </c>
      <c r="K14" s="78">
        <v>1</v>
      </c>
      <c r="L14" s="78" t="s">
        <v>594</v>
      </c>
      <c r="M14" s="78" t="s">
        <v>893</v>
      </c>
    </row>
    <row r="15" spans="1:13">
      <c r="A15" s="77" t="s">
        <v>633</v>
      </c>
      <c r="C15" s="78"/>
      <c r="D15" s="78"/>
      <c r="E15" s="78"/>
      <c r="F15" s="78"/>
      <c r="G15" s="78"/>
      <c r="H15" s="78"/>
      <c r="I15" s="78"/>
      <c r="J15" s="78"/>
      <c r="K15" s="78"/>
      <c r="L15" s="78"/>
      <c r="M15" s="78"/>
    </row>
    <row r="16" spans="1:13">
      <c r="A16" s="80"/>
      <c r="B16" s="80" t="s">
        <v>632</v>
      </c>
      <c r="C16" s="79">
        <v>0.05</v>
      </c>
      <c r="D16" s="79">
        <v>0.05</v>
      </c>
      <c r="E16" s="79">
        <v>0.05</v>
      </c>
      <c r="F16" s="79">
        <v>0.05</v>
      </c>
      <c r="G16" s="79">
        <v>0.05</v>
      </c>
      <c r="H16" s="79">
        <v>0.05</v>
      </c>
      <c r="I16" s="79">
        <v>1</v>
      </c>
      <c r="J16" s="79">
        <v>0.05</v>
      </c>
      <c r="K16" s="79">
        <v>1</v>
      </c>
      <c r="L16" s="78" t="s">
        <v>703</v>
      </c>
      <c r="M16" s="78" t="s">
        <v>891</v>
      </c>
    </row>
    <row r="17" spans="1:13">
      <c r="A17" s="80"/>
      <c r="B17" s="80" t="s">
        <v>631</v>
      </c>
      <c r="C17" s="79">
        <v>0.1</v>
      </c>
      <c r="D17" s="79">
        <v>0.1</v>
      </c>
      <c r="E17" s="79">
        <v>0.1</v>
      </c>
      <c r="F17" s="79">
        <v>0.1</v>
      </c>
      <c r="G17" s="79">
        <v>0.1</v>
      </c>
      <c r="H17" s="79">
        <v>0.1</v>
      </c>
      <c r="I17" s="79">
        <v>1</v>
      </c>
      <c r="J17" s="79">
        <v>0.1</v>
      </c>
      <c r="K17" s="79">
        <v>1</v>
      </c>
      <c r="L17" s="78" t="s">
        <v>703</v>
      </c>
      <c r="M17" s="78" t="s">
        <v>891</v>
      </c>
    </row>
    <row r="18" spans="1:13">
      <c r="A18" s="80"/>
      <c r="B18" s="80" t="s">
        <v>630</v>
      </c>
      <c r="C18" s="79">
        <v>0.25</v>
      </c>
      <c r="D18" s="79">
        <v>0.25</v>
      </c>
      <c r="E18" s="79">
        <v>0.25</v>
      </c>
      <c r="F18" s="79">
        <v>0.25</v>
      </c>
      <c r="G18" s="79">
        <v>0.25</v>
      </c>
      <c r="H18" s="79">
        <v>0.1</v>
      </c>
      <c r="I18" s="79">
        <v>0.5</v>
      </c>
      <c r="J18" s="79">
        <v>0.1</v>
      </c>
      <c r="K18" s="79">
        <v>0.5</v>
      </c>
      <c r="L18" s="78" t="s">
        <v>892</v>
      </c>
      <c r="M18" s="78" t="s">
        <v>891</v>
      </c>
    </row>
    <row r="19" spans="1:13">
      <c r="A19" s="77"/>
      <c r="B19" s="76" t="s">
        <v>628</v>
      </c>
      <c r="C19" s="78">
        <v>0.1</v>
      </c>
      <c r="D19" s="78">
        <v>0.1</v>
      </c>
      <c r="E19" s="78">
        <v>0.1</v>
      </c>
      <c r="F19" s="78">
        <v>0.1</v>
      </c>
      <c r="G19" s="78">
        <v>0.1</v>
      </c>
      <c r="H19" s="78">
        <v>0.1</v>
      </c>
      <c r="I19" s="78">
        <v>0.2</v>
      </c>
      <c r="J19" s="78">
        <v>0.1</v>
      </c>
      <c r="K19" s="78">
        <v>0.2</v>
      </c>
      <c r="L19" s="78" t="s">
        <v>703</v>
      </c>
      <c r="M19" s="78" t="s">
        <v>889</v>
      </c>
    </row>
    <row r="20" spans="1:13">
      <c r="A20" s="77"/>
      <c r="B20" s="76" t="s">
        <v>627</v>
      </c>
      <c r="C20" s="78">
        <v>1</v>
      </c>
      <c r="D20" s="78">
        <v>1</v>
      </c>
      <c r="E20" s="78">
        <v>1</v>
      </c>
      <c r="F20" s="78">
        <v>1</v>
      </c>
      <c r="G20" s="78">
        <v>1</v>
      </c>
      <c r="H20" s="78">
        <v>0.2</v>
      </c>
      <c r="I20" s="78">
        <v>1</v>
      </c>
      <c r="J20" s="78">
        <v>0.2</v>
      </c>
      <c r="K20" s="78">
        <v>1</v>
      </c>
      <c r="L20" s="78" t="s">
        <v>890</v>
      </c>
      <c r="M20" s="78" t="s">
        <v>889</v>
      </c>
    </row>
    <row r="21" spans="1:13">
      <c r="A21" s="77" t="s">
        <v>626</v>
      </c>
      <c r="C21" s="78"/>
      <c r="D21" s="78"/>
      <c r="E21" s="78"/>
      <c r="F21" s="78"/>
      <c r="G21" s="78"/>
      <c r="H21" s="78"/>
      <c r="I21" s="78"/>
      <c r="J21" s="78"/>
      <c r="K21" s="78"/>
      <c r="L21" s="78"/>
      <c r="M21" s="78"/>
    </row>
    <row r="22" spans="1:13">
      <c r="A22" s="80"/>
      <c r="B22" s="80" t="s">
        <v>700</v>
      </c>
      <c r="C22" s="79"/>
      <c r="D22" s="79"/>
      <c r="E22" s="79"/>
      <c r="F22" s="79"/>
      <c r="G22" s="79"/>
      <c r="H22" s="79"/>
      <c r="I22" s="79"/>
      <c r="J22" s="79"/>
      <c r="K22" s="79"/>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622</v>
      </c>
      <c r="C25" s="78"/>
      <c r="D25" s="78"/>
      <c r="E25" s="78"/>
      <c r="F25" s="78"/>
      <c r="G25" s="78"/>
      <c r="H25" s="78"/>
      <c r="I25" s="78"/>
      <c r="J25" s="78"/>
      <c r="K25" s="78"/>
      <c r="L25" s="78"/>
      <c r="M25" s="78"/>
    </row>
    <row r="26" spans="1:13">
      <c r="A26" s="77"/>
      <c r="B26" s="76" t="s">
        <v>699</v>
      </c>
      <c r="C26" s="78"/>
      <c r="D26" s="78"/>
      <c r="E26" s="78"/>
      <c r="F26" s="78"/>
      <c r="G26" s="78"/>
      <c r="H26" s="78"/>
      <c r="I26" s="78"/>
      <c r="J26" s="78"/>
      <c r="K26" s="78"/>
      <c r="L26" s="78"/>
      <c r="M26" s="78"/>
    </row>
    <row r="27" spans="1:13">
      <c r="A27" s="77" t="s">
        <v>621</v>
      </c>
      <c r="C27" s="78"/>
      <c r="D27" s="78"/>
      <c r="E27" s="78"/>
      <c r="F27" s="78"/>
      <c r="G27" s="78"/>
      <c r="H27" s="78"/>
      <c r="I27" s="78"/>
      <c r="J27" s="78"/>
      <c r="K27" s="78"/>
      <c r="L27" s="78"/>
      <c r="M27" s="78"/>
    </row>
    <row r="28" spans="1:13">
      <c r="A28" s="77"/>
      <c r="B28" s="76" t="s">
        <v>620</v>
      </c>
      <c r="C28" s="78">
        <v>0.86</v>
      </c>
      <c r="D28" s="78">
        <v>0.86</v>
      </c>
      <c r="E28" s="78">
        <v>0.76</v>
      </c>
      <c r="F28" s="78">
        <v>0.76</v>
      </c>
      <c r="G28" s="78">
        <v>0.76</v>
      </c>
      <c r="H28" s="78">
        <v>0.67</v>
      </c>
      <c r="I28" s="78">
        <v>1.1399999999999999</v>
      </c>
      <c r="J28" s="78">
        <v>0.67</v>
      </c>
      <c r="K28" s="78">
        <v>1.1399999999999999</v>
      </c>
      <c r="L28" s="78" t="s">
        <v>888</v>
      </c>
      <c r="M28" s="78" t="s">
        <v>885</v>
      </c>
    </row>
    <row r="29" spans="1:13">
      <c r="A29" s="77"/>
      <c r="B29" s="76" t="s">
        <v>617</v>
      </c>
      <c r="C29" s="78">
        <v>0.68</v>
      </c>
      <c r="D29" s="78">
        <v>0.68</v>
      </c>
      <c r="E29" s="78">
        <v>0.61</v>
      </c>
      <c r="F29" s="78">
        <v>0.61</v>
      </c>
      <c r="G29" s="78">
        <v>0.61</v>
      </c>
      <c r="H29" s="78">
        <v>0.53</v>
      </c>
      <c r="I29" s="78">
        <v>0.91</v>
      </c>
      <c r="J29" s="78">
        <v>0.53</v>
      </c>
      <c r="K29" s="78">
        <v>0.91</v>
      </c>
      <c r="L29" s="78" t="s">
        <v>592</v>
      </c>
      <c r="M29" s="78" t="s">
        <v>885</v>
      </c>
    </row>
    <row r="30" spans="1:13">
      <c r="A30" s="77"/>
      <c r="B30" s="76" t="s">
        <v>887</v>
      </c>
      <c r="C30" s="78">
        <v>0.02</v>
      </c>
      <c r="D30" s="78">
        <v>0.02</v>
      </c>
      <c r="E30" s="78">
        <v>0.02</v>
      </c>
      <c r="F30" s="78">
        <v>0.02</v>
      </c>
      <c r="G30" s="78">
        <v>0.02</v>
      </c>
      <c r="H30" s="78">
        <v>0.01</v>
      </c>
      <c r="I30" s="78">
        <v>0.11</v>
      </c>
      <c r="J30" s="78">
        <v>0.01</v>
      </c>
      <c r="K30" s="78">
        <v>0.11</v>
      </c>
      <c r="L30" s="78" t="s">
        <v>640</v>
      </c>
      <c r="M30" s="78" t="s">
        <v>885</v>
      </c>
    </row>
    <row r="31" spans="1:13">
      <c r="A31" s="77"/>
      <c r="B31" s="76" t="s">
        <v>616</v>
      </c>
      <c r="C31" s="78">
        <v>0.15</v>
      </c>
      <c r="D31" s="78">
        <v>0.15</v>
      </c>
      <c r="E31" s="78">
        <v>0.14000000000000001</v>
      </c>
      <c r="F31" s="78">
        <v>0.14000000000000001</v>
      </c>
      <c r="G31" s="78">
        <v>0.14000000000000001</v>
      </c>
      <c r="H31" s="78">
        <v>0.12</v>
      </c>
      <c r="I31" s="78">
        <v>0.11</v>
      </c>
      <c r="J31" s="78">
        <v>0.12</v>
      </c>
      <c r="K31" s="78">
        <v>0.11</v>
      </c>
      <c r="L31" s="78" t="s">
        <v>592</v>
      </c>
      <c r="M31" s="78" t="s">
        <v>885</v>
      </c>
    </row>
    <row r="32" spans="1:13">
      <c r="A32" s="77"/>
      <c r="B32" s="76" t="s">
        <v>613</v>
      </c>
      <c r="C32" s="78">
        <v>1.69</v>
      </c>
      <c r="D32" s="78">
        <v>1.69</v>
      </c>
      <c r="E32" s="78">
        <v>1.69</v>
      </c>
      <c r="F32" s="78">
        <v>1.69</v>
      </c>
      <c r="G32" s="78">
        <v>1.69</v>
      </c>
      <c r="H32" s="78">
        <v>1</v>
      </c>
      <c r="I32" s="78">
        <v>2.69</v>
      </c>
      <c r="J32" s="78">
        <v>1</v>
      </c>
      <c r="K32" s="78">
        <v>2.69</v>
      </c>
      <c r="L32" s="78"/>
      <c r="M32" s="78" t="s">
        <v>885</v>
      </c>
    </row>
    <row r="33" spans="1:13">
      <c r="A33" s="77"/>
      <c r="B33" s="76" t="s">
        <v>612</v>
      </c>
      <c r="C33" s="78">
        <v>0</v>
      </c>
      <c r="D33" s="78">
        <v>0</v>
      </c>
      <c r="E33" s="78">
        <v>0</v>
      </c>
      <c r="F33" s="78">
        <v>0</v>
      </c>
      <c r="G33" s="78">
        <v>0</v>
      </c>
      <c r="H33" s="78">
        <v>0</v>
      </c>
      <c r="I33" s="78">
        <v>0</v>
      </c>
      <c r="J33" s="78">
        <v>0</v>
      </c>
      <c r="K33" s="78">
        <v>0</v>
      </c>
      <c r="L33" s="78" t="s">
        <v>886</v>
      </c>
      <c r="M33" s="78" t="s">
        <v>885</v>
      </c>
    </row>
    <row r="34" spans="1:13">
      <c r="A34" s="77"/>
      <c r="B34" s="76" t="s">
        <v>610</v>
      </c>
      <c r="C34" s="78">
        <v>1.69</v>
      </c>
      <c r="D34" s="78">
        <v>1.69</v>
      </c>
      <c r="E34" s="78">
        <v>1.69</v>
      </c>
      <c r="F34" s="78">
        <v>1.69</v>
      </c>
      <c r="G34" s="78">
        <v>1.69</v>
      </c>
      <c r="H34" s="78">
        <v>1.5</v>
      </c>
      <c r="I34" s="78">
        <v>2.69</v>
      </c>
      <c r="J34" s="78">
        <v>1.5</v>
      </c>
      <c r="K34" s="78">
        <v>2.69</v>
      </c>
      <c r="L34" s="78" t="s">
        <v>691</v>
      </c>
      <c r="M34" s="78" t="s">
        <v>885</v>
      </c>
    </row>
    <row r="35" spans="1:13">
      <c r="A35" s="77"/>
      <c r="B35" s="76" t="s">
        <v>609</v>
      </c>
      <c r="C35" s="78">
        <v>2000</v>
      </c>
      <c r="D35" s="78">
        <v>2000</v>
      </c>
      <c r="E35" s="78">
        <v>2000</v>
      </c>
      <c r="F35" s="78">
        <v>2000</v>
      </c>
      <c r="G35" s="78">
        <v>2000</v>
      </c>
      <c r="H35" s="78">
        <v>1000</v>
      </c>
      <c r="I35" s="78">
        <v>3000</v>
      </c>
      <c r="J35" s="78">
        <v>1000</v>
      </c>
      <c r="K35" s="78">
        <v>5000</v>
      </c>
      <c r="L35" s="78" t="s">
        <v>691</v>
      </c>
      <c r="M35" s="78" t="s">
        <v>885</v>
      </c>
    </row>
    <row r="36" spans="1:13">
      <c r="A36" s="77"/>
      <c r="B36" s="76" t="s">
        <v>884</v>
      </c>
      <c r="C36" s="78">
        <v>10</v>
      </c>
      <c r="D36" s="78">
        <v>10</v>
      </c>
      <c r="E36" s="78">
        <v>10</v>
      </c>
      <c r="F36" s="78">
        <v>10</v>
      </c>
      <c r="G36" s="78">
        <v>10</v>
      </c>
      <c r="H36" s="78">
        <v>5</v>
      </c>
      <c r="I36" s="78">
        <v>20</v>
      </c>
      <c r="J36" s="78">
        <v>2</v>
      </c>
      <c r="K36" s="78">
        <v>20</v>
      </c>
      <c r="L36" s="78" t="s">
        <v>615</v>
      </c>
      <c r="M36" s="78" t="s">
        <v>883</v>
      </c>
    </row>
    <row r="37" spans="1:13">
      <c r="A37" s="77"/>
    </row>
    <row r="38" spans="1:13">
      <c r="A38" s="77"/>
    </row>
    <row r="39" spans="1:13">
      <c r="A39" s="77" t="s">
        <v>590</v>
      </c>
    </row>
    <row r="40" spans="1:13">
      <c r="A40" s="77"/>
      <c r="B40" s="76" t="s">
        <v>882</v>
      </c>
    </row>
    <row r="41" spans="1:13">
      <c r="A41" s="77"/>
      <c r="B41" s="76" t="s">
        <v>881</v>
      </c>
    </row>
    <row r="42" spans="1:13">
      <c r="A42" s="77"/>
      <c r="B42" s="76" t="s">
        <v>880</v>
      </c>
    </row>
    <row r="43" spans="1:13">
      <c r="A43" s="77"/>
      <c r="B43" s="76" t="s">
        <v>879</v>
      </c>
    </row>
    <row r="44" spans="1:13">
      <c r="A44" s="77"/>
      <c r="B44" s="76" t="s">
        <v>878</v>
      </c>
    </row>
    <row r="45" spans="1:13">
      <c r="A45" s="77"/>
      <c r="B45" s="76" t="s">
        <v>877</v>
      </c>
    </row>
    <row r="46" spans="1:13">
      <c r="A46" s="77"/>
      <c r="B46" s="76" t="s">
        <v>876</v>
      </c>
    </row>
    <row r="47" spans="1:13">
      <c r="A47" s="77"/>
      <c r="B47" s="76" t="s">
        <v>875</v>
      </c>
    </row>
    <row r="48" spans="1:13">
      <c r="A48" s="77"/>
      <c r="B48" s="76" t="s">
        <v>874</v>
      </c>
    </row>
    <row r="49" spans="1:2">
      <c r="A49" s="77"/>
      <c r="B49" s="76" t="s">
        <v>873</v>
      </c>
    </row>
    <row r="50" spans="1:2">
      <c r="A50" s="77"/>
      <c r="B50" s="76" t="s">
        <v>872</v>
      </c>
    </row>
    <row r="51" spans="1:2">
      <c r="A51" s="77"/>
      <c r="B51" s="76" t="s">
        <v>871</v>
      </c>
    </row>
    <row r="52" spans="1:2">
      <c r="A52" s="77"/>
      <c r="B52" s="76" t="s">
        <v>870</v>
      </c>
    </row>
    <row r="53" spans="1:2">
      <c r="A53" s="77"/>
      <c r="B53" s="76" t="s">
        <v>869</v>
      </c>
    </row>
    <row r="54" spans="1:2">
      <c r="A54" s="77"/>
      <c r="B54" s="76" t="s">
        <v>868</v>
      </c>
    </row>
    <row r="55" spans="1:2">
      <c r="A55" s="77"/>
      <c r="B55" s="76" t="s">
        <v>867</v>
      </c>
    </row>
    <row r="56" spans="1:2">
      <c r="A56" s="77"/>
      <c r="B56" s="76" t="s">
        <v>866</v>
      </c>
    </row>
    <row r="57" spans="1:2">
      <c r="A57" s="77"/>
      <c r="B57" s="76" t="s">
        <v>865</v>
      </c>
    </row>
    <row r="58" spans="1:2">
      <c r="A58" s="77"/>
      <c r="B58" s="76" t="s">
        <v>570</v>
      </c>
    </row>
    <row r="59" spans="1:2">
      <c r="A59" s="77"/>
      <c r="B59" s="76" t="s">
        <v>569</v>
      </c>
    </row>
    <row r="60" spans="1:2">
      <c r="A60" s="77"/>
    </row>
    <row r="61" spans="1:2">
      <c r="A61" s="77" t="s">
        <v>568</v>
      </c>
    </row>
    <row r="62" spans="1:2">
      <c r="A62" s="77"/>
      <c r="B62" s="76" t="s">
        <v>864</v>
      </c>
    </row>
    <row r="63" spans="1:2">
      <c r="A63" s="77"/>
      <c r="B63" s="76" t="s">
        <v>863</v>
      </c>
    </row>
    <row r="64" spans="1:2">
      <c r="A64" s="77"/>
      <c r="B64" s="76" t="s">
        <v>862</v>
      </c>
    </row>
    <row r="65" spans="1:2">
      <c r="A65" s="77"/>
      <c r="B65" s="76" t="s">
        <v>861</v>
      </c>
    </row>
    <row r="66" spans="1:2">
      <c r="A66" s="77"/>
      <c r="B66" s="76" t="s">
        <v>860</v>
      </c>
    </row>
    <row r="67" spans="1:2">
      <c r="A67" s="77"/>
      <c r="B67" s="76" t="s">
        <v>859</v>
      </c>
    </row>
    <row r="68" spans="1:2">
      <c r="A68" s="77"/>
      <c r="B68" s="76" t="s">
        <v>858</v>
      </c>
    </row>
    <row r="69" spans="1:2">
      <c r="A69" s="77"/>
      <c r="B69" s="76" t="s">
        <v>857</v>
      </c>
    </row>
    <row r="70" spans="1:2">
      <c r="A70" s="77"/>
      <c r="B70" s="76" t="s">
        <v>856</v>
      </c>
    </row>
    <row r="71" spans="1:2">
      <c r="A71" s="77"/>
      <c r="B71" s="76" t="s">
        <v>855</v>
      </c>
    </row>
    <row r="72" spans="1:2">
      <c r="A72" s="77"/>
      <c r="B72" s="76" t="s">
        <v>854</v>
      </c>
    </row>
    <row r="73" spans="1:2">
      <c r="A73" s="77"/>
      <c r="B73" s="76" t="s">
        <v>853</v>
      </c>
    </row>
    <row r="74" spans="1:2">
      <c r="A74" s="77"/>
      <c r="B74" s="76" t="s">
        <v>852</v>
      </c>
    </row>
    <row r="75" spans="1:2">
      <c r="A75" s="77"/>
      <c r="B75" s="76" t="s">
        <v>851</v>
      </c>
    </row>
    <row r="76" spans="1:2">
      <c r="A76" s="77"/>
      <c r="B76" s="76" t="s">
        <v>850</v>
      </c>
    </row>
    <row r="77" spans="1:2">
      <c r="A77" s="77"/>
      <c r="B77" s="76" t="s">
        <v>849</v>
      </c>
    </row>
    <row r="78" spans="1:2">
      <c r="A78" s="77"/>
      <c r="B78" s="76" t="s">
        <v>848</v>
      </c>
    </row>
    <row r="79" spans="1:2">
      <c r="A79" s="77"/>
      <c r="B79" s="76" t="s">
        <v>847</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657</v>
      </c>
      <c r="B1" s="83"/>
      <c r="C1" s="161" t="s">
        <v>939</v>
      </c>
      <c r="D1" s="161"/>
      <c r="E1" s="161"/>
      <c r="F1" s="161"/>
      <c r="G1" s="161"/>
      <c r="H1" s="161"/>
      <c r="I1" s="161"/>
      <c r="J1" s="161"/>
      <c r="K1" s="161"/>
      <c r="L1" s="161"/>
      <c r="M1" s="161"/>
      <c r="N1" s="161"/>
    </row>
    <row r="2" spans="1:14">
      <c r="A2" s="82" t="s">
        <v>655</v>
      </c>
      <c r="B2" s="82"/>
      <c r="C2" s="81">
        <v>2015</v>
      </c>
      <c r="D2" s="81">
        <v>2020</v>
      </c>
      <c r="E2" s="81">
        <v>2030</v>
      </c>
      <c r="F2" s="81">
        <v>2050</v>
      </c>
      <c r="G2" s="81">
        <v>2020</v>
      </c>
      <c r="H2" s="81">
        <v>2020</v>
      </c>
      <c r="I2" s="81">
        <v>2030</v>
      </c>
      <c r="J2" s="81">
        <v>2030</v>
      </c>
      <c r="K2" s="81">
        <v>2050</v>
      </c>
      <c r="L2" s="81">
        <v>2050</v>
      </c>
      <c r="M2" s="81" t="s">
        <v>654</v>
      </c>
      <c r="N2" s="81" t="s">
        <v>654</v>
      </c>
    </row>
    <row r="3" spans="1:14">
      <c r="A3" s="82" t="s">
        <v>653</v>
      </c>
      <c r="B3" s="82"/>
      <c r="C3" s="81" t="s">
        <v>652</v>
      </c>
      <c r="D3" s="81" t="s">
        <v>652</v>
      </c>
      <c r="E3" s="81" t="s">
        <v>652</v>
      </c>
      <c r="F3" s="81" t="s">
        <v>652</v>
      </c>
      <c r="G3" s="81" t="s">
        <v>651</v>
      </c>
      <c r="H3" s="81" t="s">
        <v>650</v>
      </c>
      <c r="I3" s="81" t="s">
        <v>651</v>
      </c>
      <c r="J3" s="81" t="s">
        <v>650</v>
      </c>
      <c r="K3" s="81" t="s">
        <v>651</v>
      </c>
      <c r="L3" s="81" t="s">
        <v>650</v>
      </c>
      <c r="M3" s="81" t="s">
        <v>649</v>
      </c>
      <c r="N3" s="81" t="s">
        <v>648</v>
      </c>
    </row>
    <row r="4" spans="1:14">
      <c r="A4" s="82" t="s">
        <v>647</v>
      </c>
      <c r="B4" s="82" t="s">
        <v>646</v>
      </c>
      <c r="C4" s="81"/>
      <c r="D4" s="81"/>
      <c r="E4" s="81"/>
      <c r="F4" s="81"/>
      <c r="G4" s="81"/>
      <c r="H4" s="81"/>
      <c r="I4" s="81"/>
      <c r="J4" s="81"/>
      <c r="K4" s="81"/>
      <c r="L4" s="81"/>
      <c r="M4" s="81"/>
      <c r="N4" s="81"/>
    </row>
    <row r="5" spans="1:14">
      <c r="A5" s="77" t="s">
        <v>645</v>
      </c>
      <c r="C5" s="78"/>
      <c r="D5" s="78"/>
      <c r="E5" s="78"/>
      <c r="F5" s="78"/>
      <c r="G5" s="78"/>
      <c r="H5" s="78"/>
      <c r="I5" s="78"/>
      <c r="J5" s="78"/>
      <c r="K5" s="78"/>
      <c r="L5" s="78"/>
      <c r="M5" s="78"/>
      <c r="N5" s="78"/>
    </row>
    <row r="6" spans="1:14">
      <c r="A6" s="77"/>
      <c r="B6" s="76" t="s">
        <v>712</v>
      </c>
      <c r="C6" s="78">
        <v>5</v>
      </c>
      <c r="D6" s="78">
        <v>5</v>
      </c>
      <c r="E6" s="78">
        <v>5</v>
      </c>
      <c r="F6" s="78">
        <v>5</v>
      </c>
      <c r="G6" s="78">
        <v>1</v>
      </c>
      <c r="H6" s="78">
        <v>25</v>
      </c>
      <c r="I6" s="78"/>
      <c r="J6" s="78"/>
      <c r="K6" s="78">
        <v>1</v>
      </c>
      <c r="L6" s="78">
        <v>25</v>
      </c>
      <c r="M6" s="78"/>
      <c r="N6" s="78"/>
    </row>
    <row r="7" spans="1:14">
      <c r="A7" s="80"/>
      <c r="B7" s="80" t="s">
        <v>743</v>
      </c>
      <c r="C7" s="79">
        <v>0.98</v>
      </c>
      <c r="D7" s="79">
        <v>0.99</v>
      </c>
      <c r="E7" s="79">
        <v>0.99</v>
      </c>
      <c r="F7" s="79">
        <v>0.99</v>
      </c>
      <c r="G7" s="79">
        <v>0.98</v>
      </c>
      <c r="H7" s="79">
        <v>0.99</v>
      </c>
      <c r="I7" s="79"/>
      <c r="J7" s="79"/>
      <c r="K7" s="79">
        <v>0.99</v>
      </c>
      <c r="L7" s="79">
        <v>0.99</v>
      </c>
      <c r="M7" s="78"/>
      <c r="N7" s="78"/>
    </row>
    <row r="8" spans="1:14">
      <c r="A8" s="80"/>
      <c r="B8" s="80" t="s">
        <v>644</v>
      </c>
      <c r="C8" s="79">
        <v>0.98</v>
      </c>
      <c r="D8" s="79">
        <v>0.99</v>
      </c>
      <c r="E8" s="79">
        <v>0.99</v>
      </c>
      <c r="F8" s="79">
        <v>0.99</v>
      </c>
      <c r="G8" s="79">
        <v>0.98</v>
      </c>
      <c r="H8" s="79">
        <v>0.99</v>
      </c>
      <c r="I8" s="79"/>
      <c r="J8" s="79"/>
      <c r="K8" s="79">
        <v>0.99</v>
      </c>
      <c r="L8" s="79">
        <v>0.99</v>
      </c>
      <c r="M8" s="78"/>
      <c r="N8" s="78"/>
    </row>
    <row r="9" spans="1:14">
      <c r="A9" s="80"/>
      <c r="B9" s="80" t="s">
        <v>642</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641</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707</v>
      </c>
      <c r="C11" s="78">
        <v>0.2</v>
      </c>
      <c r="D11" s="78">
        <v>0.2</v>
      </c>
      <c r="E11" s="78">
        <v>0.2</v>
      </c>
      <c r="F11" s="78">
        <v>0.2</v>
      </c>
      <c r="G11" s="78">
        <v>0.2</v>
      </c>
      <c r="H11" s="78">
        <v>0.2</v>
      </c>
      <c r="I11" s="78"/>
      <c r="J11" s="78"/>
      <c r="K11" s="78">
        <v>0.2</v>
      </c>
      <c r="L11" s="78">
        <v>0.2</v>
      </c>
      <c r="M11" s="78"/>
      <c r="N11" s="78"/>
    </row>
    <row r="12" spans="1:14">
      <c r="A12" s="77"/>
      <c r="B12" s="76" t="s">
        <v>639</v>
      </c>
      <c r="C12" s="78">
        <v>20</v>
      </c>
      <c r="D12" s="78">
        <v>20</v>
      </c>
      <c r="E12" s="78">
        <v>20</v>
      </c>
      <c r="F12" s="78">
        <v>20</v>
      </c>
      <c r="G12" s="78">
        <v>20</v>
      </c>
      <c r="H12" s="78">
        <v>20</v>
      </c>
      <c r="I12" s="78"/>
      <c r="J12" s="78"/>
      <c r="K12" s="78">
        <v>20</v>
      </c>
      <c r="L12" s="78">
        <v>20</v>
      </c>
      <c r="M12" s="78"/>
      <c r="N12" s="78"/>
    </row>
    <row r="13" spans="1:14">
      <c r="A13" s="77"/>
      <c r="B13" s="76" t="s">
        <v>636</v>
      </c>
      <c r="C13" s="78">
        <v>0.5</v>
      </c>
      <c r="D13" s="78">
        <v>0.5</v>
      </c>
      <c r="E13" s="78">
        <v>0.5</v>
      </c>
      <c r="F13" s="78">
        <v>0.5</v>
      </c>
      <c r="G13" s="78">
        <v>0.5</v>
      </c>
      <c r="H13" s="78">
        <v>1</v>
      </c>
      <c r="I13" s="78"/>
      <c r="J13" s="78"/>
      <c r="K13" s="78">
        <v>0.5</v>
      </c>
      <c r="L13" s="78">
        <v>1</v>
      </c>
      <c r="M13" s="78"/>
      <c r="N13" s="78"/>
    </row>
    <row r="14" spans="1:14">
      <c r="A14" s="77" t="s">
        <v>633</v>
      </c>
      <c r="C14" s="78"/>
      <c r="D14" s="78"/>
      <c r="E14" s="78"/>
      <c r="F14" s="78"/>
      <c r="G14" s="78"/>
      <c r="H14" s="78"/>
      <c r="I14" s="78"/>
      <c r="J14" s="78"/>
      <c r="K14" s="78"/>
      <c r="L14" s="78"/>
      <c r="M14" s="78"/>
      <c r="N14" s="78"/>
    </row>
    <row r="15" spans="1:14">
      <c r="A15" s="80"/>
      <c r="B15" s="80" t="s">
        <v>632</v>
      </c>
      <c r="C15" s="79">
        <v>1</v>
      </c>
      <c r="D15" s="79">
        <v>1</v>
      </c>
      <c r="E15" s="79">
        <v>1</v>
      </c>
      <c r="F15" s="79">
        <v>1</v>
      </c>
      <c r="G15" s="79">
        <v>1</v>
      </c>
      <c r="H15" s="79">
        <v>1</v>
      </c>
      <c r="I15" s="79"/>
      <c r="J15" s="79"/>
      <c r="K15" s="79">
        <v>1</v>
      </c>
      <c r="L15" s="79">
        <v>1</v>
      </c>
      <c r="M15" s="78"/>
      <c r="N15" s="78"/>
    </row>
    <row r="16" spans="1:14">
      <c r="A16" s="80"/>
      <c r="B16" s="80" t="s">
        <v>631</v>
      </c>
      <c r="C16" s="79">
        <v>1</v>
      </c>
      <c r="D16" s="79">
        <v>1</v>
      </c>
      <c r="E16" s="79">
        <v>1</v>
      </c>
      <c r="F16" s="79">
        <v>1</v>
      </c>
      <c r="G16" s="79">
        <v>1</v>
      </c>
      <c r="H16" s="79">
        <v>1</v>
      </c>
      <c r="I16" s="79"/>
      <c r="J16" s="79"/>
      <c r="K16" s="79">
        <v>1</v>
      </c>
      <c r="L16" s="79">
        <v>1</v>
      </c>
      <c r="M16" s="78"/>
      <c r="N16" s="78"/>
    </row>
    <row r="17" spans="1:14">
      <c r="A17" s="80"/>
      <c r="B17" s="80" t="s">
        <v>630</v>
      </c>
      <c r="C17" s="79">
        <v>0.05</v>
      </c>
      <c r="D17" s="79">
        <v>0.05</v>
      </c>
      <c r="E17" s="79">
        <v>0.05</v>
      </c>
      <c r="F17" s="79">
        <v>0.05</v>
      </c>
      <c r="G17" s="79">
        <v>0.05</v>
      </c>
      <c r="H17" s="79">
        <v>0.05</v>
      </c>
      <c r="I17" s="79"/>
      <c r="J17" s="79"/>
      <c r="K17" s="79">
        <v>0.05</v>
      </c>
      <c r="L17" s="79">
        <v>0.05</v>
      </c>
      <c r="M17" s="78"/>
      <c r="N17" s="78"/>
    </row>
    <row r="18" spans="1:14">
      <c r="A18" s="77"/>
      <c r="B18" s="76" t="s">
        <v>628</v>
      </c>
      <c r="C18" s="78">
        <v>0.01</v>
      </c>
      <c r="D18" s="78">
        <v>0.01</v>
      </c>
      <c r="E18" s="78">
        <v>0.01</v>
      </c>
      <c r="F18" s="78">
        <v>0.01</v>
      </c>
      <c r="G18" s="78">
        <v>0.01</v>
      </c>
      <c r="H18" s="78">
        <v>0.01</v>
      </c>
      <c r="I18" s="78"/>
      <c r="J18" s="78"/>
      <c r="K18" s="78">
        <v>0.01</v>
      </c>
      <c r="L18" s="78">
        <v>0.01</v>
      </c>
      <c r="M18" s="78"/>
      <c r="N18" s="78"/>
    </row>
    <row r="19" spans="1:14">
      <c r="A19" s="77"/>
      <c r="B19" s="76" t="s">
        <v>627</v>
      </c>
      <c r="C19" s="78">
        <v>0.08</v>
      </c>
      <c r="D19" s="78">
        <v>0.08</v>
      </c>
      <c r="E19" s="78">
        <v>0.08</v>
      </c>
      <c r="F19" s="78">
        <v>0.08</v>
      </c>
      <c r="G19" s="78">
        <v>0.08</v>
      </c>
      <c r="H19" s="78">
        <v>0.08</v>
      </c>
      <c r="I19" s="78"/>
      <c r="J19" s="78"/>
      <c r="K19" s="78">
        <v>0.08</v>
      </c>
      <c r="L19" s="78">
        <v>0.08</v>
      </c>
      <c r="M19" s="78"/>
      <c r="N19" s="78"/>
    </row>
    <row r="20" spans="1:14">
      <c r="A20" s="77" t="s">
        <v>626</v>
      </c>
      <c r="C20" s="78"/>
      <c r="D20" s="78"/>
      <c r="E20" s="78"/>
      <c r="F20" s="78"/>
      <c r="G20" s="78"/>
      <c r="H20" s="78"/>
      <c r="I20" s="78"/>
      <c r="J20" s="78"/>
      <c r="K20" s="78"/>
      <c r="L20" s="78"/>
      <c r="M20" s="78"/>
      <c r="N20" s="78"/>
    </row>
    <row r="21" spans="1:14">
      <c r="A21" s="77"/>
      <c r="B21" s="76" t="s">
        <v>625</v>
      </c>
      <c r="C21" s="78"/>
      <c r="D21" s="78"/>
      <c r="E21" s="78"/>
      <c r="F21" s="78"/>
      <c r="G21" s="78"/>
      <c r="H21" s="78"/>
      <c r="I21" s="78"/>
      <c r="J21" s="78"/>
      <c r="K21" s="78"/>
      <c r="L21" s="78"/>
      <c r="M21" s="78"/>
      <c r="N21" s="78"/>
    </row>
    <row r="22" spans="1:14">
      <c r="A22" s="77"/>
      <c r="B22" s="76" t="s">
        <v>624</v>
      </c>
      <c r="C22" s="78"/>
      <c r="D22" s="78"/>
      <c r="E22" s="78"/>
      <c r="F22" s="78"/>
      <c r="G22" s="78"/>
      <c r="H22" s="78"/>
      <c r="I22" s="78"/>
      <c r="J22" s="78"/>
      <c r="K22" s="78"/>
      <c r="L22" s="78"/>
      <c r="M22" s="78"/>
      <c r="N22" s="78"/>
    </row>
    <row r="23" spans="1:14">
      <c r="A23" s="77"/>
      <c r="B23" s="76" t="s">
        <v>623</v>
      </c>
      <c r="C23" s="78"/>
      <c r="D23" s="78"/>
      <c r="E23" s="78"/>
      <c r="F23" s="78"/>
      <c r="G23" s="78"/>
      <c r="H23" s="78"/>
      <c r="I23" s="78"/>
      <c r="J23" s="78"/>
      <c r="K23" s="78"/>
      <c r="L23" s="78"/>
      <c r="M23" s="78"/>
      <c r="N23" s="78"/>
    </row>
    <row r="24" spans="1:14">
      <c r="A24" s="77"/>
      <c r="B24" s="76" t="s">
        <v>622</v>
      </c>
      <c r="C24" s="78"/>
      <c r="D24" s="78"/>
      <c r="E24" s="78"/>
      <c r="F24" s="78"/>
      <c r="G24" s="78"/>
      <c r="H24" s="78"/>
      <c r="I24" s="78"/>
      <c r="J24" s="78"/>
      <c r="K24" s="78"/>
      <c r="L24" s="78"/>
      <c r="M24" s="78"/>
      <c r="N24" s="78"/>
    </row>
    <row r="25" spans="1:14">
      <c r="A25" s="77"/>
      <c r="B25" s="76" t="s">
        <v>699</v>
      </c>
      <c r="C25" s="78"/>
      <c r="D25" s="78"/>
      <c r="E25" s="78"/>
      <c r="F25" s="78"/>
      <c r="G25" s="78"/>
      <c r="H25" s="78"/>
      <c r="I25" s="78"/>
      <c r="J25" s="78"/>
      <c r="K25" s="78"/>
      <c r="L25" s="78"/>
      <c r="M25" s="78"/>
      <c r="N25" s="78"/>
    </row>
    <row r="26" spans="1:14">
      <c r="A26" s="77" t="s">
        <v>621</v>
      </c>
      <c r="C26" s="78"/>
      <c r="D26" s="78"/>
      <c r="E26" s="78"/>
      <c r="F26" s="78"/>
      <c r="G26" s="78"/>
      <c r="H26" s="78"/>
      <c r="I26" s="78"/>
      <c r="J26" s="78"/>
      <c r="K26" s="78"/>
      <c r="L26" s="78"/>
      <c r="M26" s="78"/>
      <c r="N26" s="78"/>
    </row>
    <row r="27" spans="1:14">
      <c r="A27" s="77"/>
      <c r="B27" s="76" t="s">
        <v>620</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617</v>
      </c>
      <c r="C28" s="78">
        <v>0.06</v>
      </c>
      <c r="D28" s="78">
        <v>0.06</v>
      </c>
      <c r="E28" s="78">
        <v>0.05</v>
      </c>
      <c r="F28" s="78">
        <v>0.05</v>
      </c>
      <c r="G28" s="78">
        <v>0.02</v>
      </c>
      <c r="H28" s="78">
        <v>0.14000000000000001</v>
      </c>
      <c r="I28" s="78"/>
      <c r="J28" s="78"/>
      <c r="K28" s="78">
        <v>0.02</v>
      </c>
      <c r="L28" s="78">
        <v>0.14000000000000001</v>
      </c>
      <c r="M28" s="78"/>
      <c r="N28" s="78"/>
    </row>
    <row r="29" spans="1:14">
      <c r="A29" s="77"/>
      <c r="B29" s="76" t="s">
        <v>616</v>
      </c>
      <c r="C29" s="78">
        <v>0.01</v>
      </c>
      <c r="D29" s="78">
        <v>0.01</v>
      </c>
      <c r="E29" s="78">
        <v>0.01</v>
      </c>
      <c r="F29" s="78">
        <v>0.01</v>
      </c>
      <c r="G29" s="78">
        <v>0</v>
      </c>
      <c r="H29" s="78">
        <v>0.03</v>
      </c>
      <c r="I29" s="78"/>
      <c r="J29" s="78"/>
      <c r="K29" s="78">
        <v>0</v>
      </c>
      <c r="L29" s="78">
        <v>0.03</v>
      </c>
      <c r="M29" s="78"/>
      <c r="N29" s="78"/>
    </row>
    <row r="30" spans="1:14">
      <c r="A30" s="77"/>
      <c r="B30" s="76" t="s">
        <v>613</v>
      </c>
      <c r="C30" s="78">
        <v>0.8</v>
      </c>
      <c r="D30" s="78">
        <v>0.9</v>
      </c>
      <c r="E30" s="78">
        <v>1</v>
      </c>
      <c r="F30" s="78">
        <v>1</v>
      </c>
      <c r="G30" s="78">
        <v>0.5</v>
      </c>
      <c r="H30" s="78">
        <v>0.9</v>
      </c>
      <c r="I30" s="78"/>
      <c r="J30" s="78"/>
      <c r="K30" s="78">
        <v>0.5</v>
      </c>
      <c r="L30" s="78">
        <v>1</v>
      </c>
      <c r="M30" s="78"/>
      <c r="N30" s="78"/>
    </row>
    <row r="31" spans="1:14">
      <c r="A31" s="77"/>
      <c r="B31" s="76" t="s">
        <v>612</v>
      </c>
      <c r="C31" s="78">
        <v>0.3</v>
      </c>
      <c r="D31" s="78">
        <v>0.3</v>
      </c>
      <c r="E31" s="78">
        <v>0.5</v>
      </c>
      <c r="F31" s="78">
        <v>0.6</v>
      </c>
      <c r="G31" s="78">
        <v>0.1</v>
      </c>
      <c r="H31" s="78">
        <v>0.3</v>
      </c>
      <c r="I31" s="78"/>
      <c r="J31" s="78"/>
      <c r="K31" s="78">
        <v>0.1</v>
      </c>
      <c r="L31" s="78">
        <v>0.6</v>
      </c>
      <c r="M31" s="78"/>
      <c r="N31" s="78"/>
    </row>
    <row r="32" spans="1:14">
      <c r="A32" s="77"/>
      <c r="B32" s="76" t="s">
        <v>610</v>
      </c>
      <c r="C32" s="78">
        <v>0.5</v>
      </c>
      <c r="D32" s="78">
        <v>0.5</v>
      </c>
      <c r="E32" s="78">
        <v>0.5</v>
      </c>
      <c r="F32" s="78">
        <v>0.4</v>
      </c>
      <c r="G32" s="78">
        <v>0.4</v>
      </c>
      <c r="H32" s="78">
        <v>0.5</v>
      </c>
      <c r="I32" s="78"/>
      <c r="J32" s="78"/>
      <c r="K32" s="78">
        <v>0.3</v>
      </c>
      <c r="L32" s="78">
        <v>0.5</v>
      </c>
      <c r="M32" s="78"/>
      <c r="N32" s="78"/>
    </row>
    <row r="33" spans="1:14">
      <c r="A33" s="77"/>
      <c r="B33" s="76" t="s">
        <v>609</v>
      </c>
      <c r="C33" s="78">
        <v>1100</v>
      </c>
      <c r="D33" s="78">
        <v>1070</v>
      </c>
      <c r="E33" s="78">
        <v>1020</v>
      </c>
      <c r="F33" s="78">
        <v>920</v>
      </c>
      <c r="G33" s="78">
        <v>1000</v>
      </c>
      <c r="H33" s="78">
        <v>1100</v>
      </c>
      <c r="I33" s="78"/>
      <c r="J33" s="78"/>
      <c r="K33" s="78">
        <v>900</v>
      </c>
      <c r="L33" s="78">
        <v>1000</v>
      </c>
      <c r="M33" s="78"/>
      <c r="N33" s="78"/>
    </row>
    <row r="34" spans="1:14">
      <c r="A34" s="77" t="s">
        <v>608</v>
      </c>
      <c r="C34" s="78"/>
      <c r="D34" s="78"/>
      <c r="E34" s="78"/>
      <c r="F34" s="78"/>
      <c r="G34" s="78"/>
      <c r="H34" s="78"/>
      <c r="I34" s="78"/>
      <c r="J34" s="78"/>
      <c r="K34" s="78"/>
      <c r="L34" s="78"/>
      <c r="M34" s="78"/>
      <c r="N34" s="78"/>
    </row>
    <row r="35" spans="1:14">
      <c r="A35" s="77"/>
      <c r="B35" s="76" t="s">
        <v>884</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590</v>
      </c>
    </row>
    <row r="39" spans="1:14">
      <c r="A39" s="77"/>
      <c r="B39" s="76" t="s">
        <v>938</v>
      </c>
    </row>
    <row r="40" spans="1:14">
      <c r="A40" s="77"/>
      <c r="B40" s="76" t="s">
        <v>937</v>
      </c>
    </row>
    <row r="41" spans="1:14">
      <c r="A41" s="77"/>
      <c r="B41" s="76" t="s">
        <v>936</v>
      </c>
    </row>
    <row r="42" spans="1:14">
      <c r="A42" s="77"/>
      <c r="B42" s="76" t="s">
        <v>935</v>
      </c>
    </row>
    <row r="43" spans="1:14">
      <c r="A43" s="77"/>
      <c r="B43" s="76" t="s">
        <v>934</v>
      </c>
    </row>
    <row r="44" spans="1:14">
      <c r="A44" s="77"/>
      <c r="B44" s="76" t="s">
        <v>933</v>
      </c>
    </row>
    <row r="45" spans="1:14">
      <c r="A45" s="77"/>
      <c r="B45" s="76" t="s">
        <v>570</v>
      </c>
    </row>
    <row r="46" spans="1:14">
      <c r="A46" s="77"/>
      <c r="B46" s="76" t="s">
        <v>569</v>
      </c>
    </row>
    <row r="47" spans="1:14">
      <c r="A47" s="77"/>
    </row>
    <row r="48" spans="1:14">
      <c r="A48" s="77" t="s">
        <v>568</v>
      </c>
    </row>
    <row r="49" spans="1:2">
      <c r="A49" s="77"/>
      <c r="B49" s="76" t="s">
        <v>932</v>
      </c>
    </row>
    <row r="50" spans="1:2">
      <c r="A50" s="77"/>
      <c r="B50" s="76" t="s">
        <v>931</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6" customWidth="1"/>
    <col min="2" max="2" width="52" style="76" customWidth="1"/>
    <col min="3" max="16384" width="9.85546875" style="76"/>
  </cols>
  <sheetData>
    <row r="1" spans="1:12">
      <c r="A1" s="83" t="s">
        <v>657</v>
      </c>
      <c r="B1" s="83"/>
      <c r="C1" s="161" t="s">
        <v>745</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77"/>
      <c r="B6" s="76" t="s">
        <v>712</v>
      </c>
      <c r="C6" s="78"/>
      <c r="D6" s="78"/>
      <c r="E6" s="78"/>
      <c r="F6" s="78"/>
      <c r="G6" s="78">
        <v>0.5</v>
      </c>
      <c r="H6" s="78">
        <v>10</v>
      </c>
      <c r="I6" s="78">
        <v>0.5</v>
      </c>
      <c r="J6" s="78">
        <v>10</v>
      </c>
      <c r="K6" s="78"/>
      <c r="L6" s="78"/>
    </row>
    <row r="7" spans="1:12">
      <c r="A7" s="80"/>
      <c r="B7" s="80" t="s">
        <v>644</v>
      </c>
      <c r="C7" s="79">
        <v>1.03</v>
      </c>
      <c r="D7" s="79">
        <v>1.03</v>
      </c>
      <c r="E7" s="79">
        <v>1.04</v>
      </c>
      <c r="F7" s="79">
        <v>1.04</v>
      </c>
      <c r="G7" s="79">
        <v>0.93</v>
      </c>
      <c r="H7" s="79">
        <v>1.05</v>
      </c>
      <c r="I7" s="79">
        <v>0.94</v>
      </c>
      <c r="J7" s="79">
        <v>1.06</v>
      </c>
      <c r="K7" s="78" t="s">
        <v>598</v>
      </c>
      <c r="L7" s="78" t="s">
        <v>744</v>
      </c>
    </row>
    <row r="8" spans="1:12">
      <c r="A8" s="80"/>
      <c r="B8" s="80" t="s">
        <v>743</v>
      </c>
      <c r="C8" s="79">
        <v>1.05</v>
      </c>
      <c r="D8" s="79">
        <v>1.05</v>
      </c>
      <c r="E8" s="79">
        <v>1.06</v>
      </c>
      <c r="F8" s="79">
        <v>1.06</v>
      </c>
      <c r="G8" s="79">
        <v>0.95</v>
      </c>
      <c r="H8" s="79">
        <v>1.07</v>
      </c>
      <c r="I8" s="79">
        <v>0.96</v>
      </c>
      <c r="J8" s="79">
        <v>1.08</v>
      </c>
      <c r="K8" s="78" t="s">
        <v>592</v>
      </c>
      <c r="L8" s="78" t="s">
        <v>742</v>
      </c>
    </row>
    <row r="9" spans="1:12">
      <c r="A9" s="80"/>
      <c r="B9" s="80" t="s">
        <v>642</v>
      </c>
      <c r="C9" s="79">
        <v>1.5E-3</v>
      </c>
      <c r="D9" s="79">
        <v>1.4E-3</v>
      </c>
      <c r="E9" s="79">
        <v>1.1999999999999999E-3</v>
      </c>
      <c r="F9" s="79">
        <v>1E-3</v>
      </c>
      <c r="G9" s="79">
        <v>1.2999999999999999E-3</v>
      </c>
      <c r="H9" s="79">
        <v>2E-3</v>
      </c>
      <c r="I9" s="79">
        <v>8.0000000000000004E-4</v>
      </c>
      <c r="J9" s="79">
        <v>1.5E-3</v>
      </c>
      <c r="K9" s="78" t="s">
        <v>596</v>
      </c>
      <c r="L9" s="78" t="s">
        <v>679</v>
      </c>
    </row>
    <row r="10" spans="1:12">
      <c r="A10" s="80"/>
      <c r="B10" s="80" t="s">
        <v>641</v>
      </c>
      <c r="C10" s="79">
        <v>0.01</v>
      </c>
      <c r="D10" s="79">
        <v>0.01</v>
      </c>
      <c r="E10" s="79">
        <v>0.01</v>
      </c>
      <c r="F10" s="79">
        <v>0.01</v>
      </c>
      <c r="G10" s="79">
        <v>8.0000000000000004E-4</v>
      </c>
      <c r="H10" s="79">
        <v>0.02</v>
      </c>
      <c r="I10" s="79">
        <v>8.0000000000000004E-4</v>
      </c>
      <c r="J10" s="79">
        <v>0.02</v>
      </c>
      <c r="K10" s="78"/>
      <c r="L10" s="78" t="s">
        <v>701</v>
      </c>
    </row>
    <row r="11" spans="1:12">
      <c r="A11" s="77"/>
      <c r="B11" s="76" t="s">
        <v>707</v>
      </c>
      <c r="C11" s="78">
        <v>0.4</v>
      </c>
      <c r="D11" s="78">
        <v>0.4</v>
      </c>
      <c r="E11" s="78">
        <v>0.4</v>
      </c>
      <c r="F11" s="78">
        <v>0.4</v>
      </c>
      <c r="G11" s="78">
        <v>0.3</v>
      </c>
      <c r="H11" s="78">
        <v>0.6</v>
      </c>
      <c r="I11" s="78">
        <v>0.3</v>
      </c>
      <c r="J11" s="78">
        <v>0.6</v>
      </c>
      <c r="K11" s="78" t="s">
        <v>629</v>
      </c>
      <c r="L11" s="78" t="s">
        <v>701</v>
      </c>
    </row>
    <row r="12" spans="1:12">
      <c r="A12" s="77"/>
      <c r="B12" s="76" t="s">
        <v>639</v>
      </c>
      <c r="C12" s="78">
        <v>25</v>
      </c>
      <c r="D12" s="78">
        <v>25</v>
      </c>
      <c r="E12" s="78">
        <v>25</v>
      </c>
      <c r="F12" s="78">
        <v>25</v>
      </c>
      <c r="G12" s="78">
        <v>25</v>
      </c>
      <c r="H12" s="78"/>
      <c r="I12" s="78">
        <v>25</v>
      </c>
      <c r="J12" s="78"/>
      <c r="K12" s="78" t="s">
        <v>640</v>
      </c>
      <c r="L12" s="78" t="s">
        <v>701</v>
      </c>
    </row>
    <row r="13" spans="1:12">
      <c r="A13" s="77"/>
      <c r="B13" s="76" t="s">
        <v>636</v>
      </c>
      <c r="C13" s="78">
        <v>0.5</v>
      </c>
      <c r="D13" s="78">
        <v>0.5</v>
      </c>
      <c r="E13" s="78">
        <v>0.5</v>
      </c>
      <c r="F13" s="78">
        <v>0.5</v>
      </c>
      <c r="G13" s="78">
        <v>0.2</v>
      </c>
      <c r="H13" s="78">
        <v>0.7</v>
      </c>
      <c r="I13" s="78">
        <v>0.2</v>
      </c>
      <c r="J13" s="78">
        <v>0.7</v>
      </c>
      <c r="K13" s="78" t="s">
        <v>629</v>
      </c>
      <c r="L13" s="78" t="s">
        <v>739</v>
      </c>
    </row>
    <row r="14" spans="1:12">
      <c r="A14" s="77"/>
      <c r="B14" s="76" t="s">
        <v>706</v>
      </c>
      <c r="C14" s="78">
        <v>0</v>
      </c>
      <c r="D14" s="78">
        <v>0</v>
      </c>
      <c r="E14" s="78">
        <v>0</v>
      </c>
      <c r="F14" s="78">
        <v>0</v>
      </c>
      <c r="G14" s="78">
        <v>0</v>
      </c>
      <c r="H14" s="78">
        <v>0.01</v>
      </c>
      <c r="I14" s="78">
        <v>0</v>
      </c>
      <c r="J14" s="78">
        <v>0.01</v>
      </c>
      <c r="K14" s="78" t="s">
        <v>741</v>
      </c>
      <c r="L14" s="78" t="s">
        <v>692</v>
      </c>
    </row>
    <row r="15" spans="1:12">
      <c r="A15" s="77" t="s">
        <v>633</v>
      </c>
      <c r="C15" s="78"/>
      <c r="D15" s="78"/>
      <c r="E15" s="78"/>
      <c r="F15" s="78"/>
      <c r="G15" s="78"/>
      <c r="H15" s="78"/>
      <c r="I15" s="78"/>
      <c r="J15" s="78"/>
      <c r="K15" s="78"/>
      <c r="L15" s="78"/>
    </row>
    <row r="16" spans="1:12">
      <c r="A16" s="80"/>
      <c r="B16" s="80" t="s">
        <v>632</v>
      </c>
      <c r="C16" s="79"/>
      <c r="D16" s="79"/>
      <c r="E16" s="79"/>
      <c r="F16" s="79"/>
      <c r="G16" s="79"/>
      <c r="H16" s="79"/>
      <c r="I16" s="79"/>
      <c r="J16" s="79"/>
      <c r="K16" s="78" t="s">
        <v>740</v>
      </c>
      <c r="L16" s="78"/>
    </row>
    <row r="17" spans="1:12">
      <c r="A17" s="80"/>
      <c r="B17" s="80" t="s">
        <v>631</v>
      </c>
      <c r="C17" s="79"/>
      <c r="D17" s="79"/>
      <c r="E17" s="79"/>
      <c r="F17" s="79"/>
      <c r="G17" s="79"/>
      <c r="H17" s="79"/>
      <c r="I17" s="79"/>
      <c r="J17" s="79"/>
      <c r="K17" s="78" t="s">
        <v>740</v>
      </c>
      <c r="L17" s="78"/>
    </row>
    <row r="18" spans="1:12">
      <c r="A18" s="80"/>
      <c r="B18" s="80" t="s">
        <v>630</v>
      </c>
      <c r="C18" s="79">
        <v>0.15</v>
      </c>
      <c r="D18" s="79">
        <v>0.15</v>
      </c>
      <c r="E18" s="79">
        <v>0.15</v>
      </c>
      <c r="F18" s="79">
        <v>0.15</v>
      </c>
      <c r="G18" s="79">
        <v>0.1</v>
      </c>
      <c r="H18" s="79">
        <v>0.2</v>
      </c>
      <c r="I18" s="79">
        <v>0.1</v>
      </c>
      <c r="J18" s="79">
        <v>0.2</v>
      </c>
      <c r="K18" s="78"/>
      <c r="L18" s="78" t="s">
        <v>739</v>
      </c>
    </row>
    <row r="19" spans="1:12">
      <c r="A19" s="77"/>
      <c r="B19" s="76" t="s">
        <v>628</v>
      </c>
      <c r="C19" s="78">
        <v>0.1</v>
      </c>
      <c r="D19" s="78">
        <v>0.1</v>
      </c>
      <c r="E19" s="78">
        <v>0.1</v>
      </c>
      <c r="F19" s="78">
        <v>0.1</v>
      </c>
      <c r="G19" s="78">
        <v>0.08</v>
      </c>
      <c r="H19" s="78">
        <v>0.15</v>
      </c>
      <c r="I19" s="78">
        <v>0.08</v>
      </c>
      <c r="J19" s="78">
        <v>0.15</v>
      </c>
      <c r="K19" s="78" t="s">
        <v>705</v>
      </c>
      <c r="L19" s="78" t="s">
        <v>739</v>
      </c>
    </row>
    <row r="20" spans="1:12">
      <c r="A20" s="77"/>
      <c r="B20" s="76" t="s">
        <v>627</v>
      </c>
      <c r="C20" s="78">
        <v>0.4</v>
      </c>
      <c r="D20" s="78">
        <v>0.4</v>
      </c>
      <c r="E20" s="78">
        <v>0.4</v>
      </c>
      <c r="F20" s="78">
        <v>0.4</v>
      </c>
      <c r="G20" s="78">
        <v>0.3</v>
      </c>
      <c r="H20" s="78">
        <v>0.5</v>
      </c>
      <c r="I20" s="78">
        <v>0.3</v>
      </c>
      <c r="J20" s="78">
        <v>0.5</v>
      </c>
      <c r="K20" s="78" t="s">
        <v>705</v>
      </c>
      <c r="L20" s="78" t="s">
        <v>739</v>
      </c>
    </row>
    <row r="21" spans="1:12">
      <c r="A21" s="77" t="s">
        <v>626</v>
      </c>
      <c r="C21" s="78"/>
      <c r="D21" s="78"/>
      <c r="E21" s="78"/>
      <c r="F21" s="78"/>
      <c r="G21" s="78"/>
      <c r="H21" s="78"/>
      <c r="I21" s="78"/>
      <c r="J21" s="78"/>
      <c r="K21" s="78"/>
      <c r="L21" s="78"/>
    </row>
    <row r="22" spans="1:12">
      <c r="A22" s="77"/>
      <c r="B22" s="76" t="s">
        <v>625</v>
      </c>
      <c r="C22" s="78">
        <v>0.3</v>
      </c>
      <c r="D22" s="78">
        <v>0.3</v>
      </c>
      <c r="E22" s="78">
        <v>0.3</v>
      </c>
      <c r="F22" s="78">
        <v>0.3</v>
      </c>
      <c r="G22" s="78">
        <v>0</v>
      </c>
      <c r="H22" s="78">
        <v>0.3</v>
      </c>
      <c r="I22" s="78">
        <v>0</v>
      </c>
      <c r="J22" s="78">
        <v>0.3</v>
      </c>
      <c r="K22" s="78" t="s">
        <v>703</v>
      </c>
      <c r="L22" s="78" t="s">
        <v>679</v>
      </c>
    </row>
    <row r="23" spans="1:12">
      <c r="A23" s="77"/>
      <c r="B23" s="76" t="s">
        <v>624</v>
      </c>
      <c r="C23" s="78">
        <v>10</v>
      </c>
      <c r="D23" s="78">
        <v>9</v>
      </c>
      <c r="E23" s="78">
        <v>7</v>
      </c>
      <c r="F23" s="78">
        <v>6</v>
      </c>
      <c r="G23" s="78">
        <v>8</v>
      </c>
      <c r="H23" s="78">
        <v>60</v>
      </c>
      <c r="I23" s="78">
        <v>5</v>
      </c>
      <c r="J23" s="78">
        <v>30</v>
      </c>
      <c r="K23" s="78"/>
      <c r="L23" s="78" t="s">
        <v>710</v>
      </c>
    </row>
    <row r="24" spans="1:12">
      <c r="A24" s="77"/>
      <c r="B24" s="76" t="s">
        <v>623</v>
      </c>
      <c r="C24" s="78">
        <v>3</v>
      </c>
      <c r="D24" s="78">
        <v>3</v>
      </c>
      <c r="E24" s="78">
        <v>2</v>
      </c>
      <c r="F24" s="78">
        <v>2</v>
      </c>
      <c r="G24" s="78">
        <v>2</v>
      </c>
      <c r="H24" s="78">
        <v>6</v>
      </c>
      <c r="I24" s="78">
        <v>2</v>
      </c>
      <c r="J24" s="78">
        <v>6</v>
      </c>
      <c r="K24" s="78"/>
      <c r="L24" s="78" t="s">
        <v>710</v>
      </c>
    </row>
    <row r="25" spans="1:12">
      <c r="A25" s="77"/>
      <c r="B25" s="76" t="s">
        <v>622</v>
      </c>
      <c r="C25" s="78">
        <v>1</v>
      </c>
      <c r="D25" s="78">
        <v>1</v>
      </c>
      <c r="E25" s="78">
        <v>1</v>
      </c>
      <c r="F25" s="78">
        <v>1</v>
      </c>
      <c r="G25" s="78"/>
      <c r="H25" s="78"/>
      <c r="I25" s="78"/>
      <c r="J25" s="78"/>
      <c r="K25" s="78" t="s">
        <v>638</v>
      </c>
      <c r="L25" s="78" t="s">
        <v>738</v>
      </c>
    </row>
    <row r="26" spans="1:12">
      <c r="A26" s="77" t="s">
        <v>621</v>
      </c>
      <c r="C26" s="78"/>
      <c r="D26" s="78"/>
      <c r="E26" s="78"/>
      <c r="F26" s="78"/>
      <c r="G26" s="78"/>
      <c r="H26" s="78"/>
      <c r="I26" s="78"/>
      <c r="J26" s="78"/>
      <c r="K26" s="78"/>
      <c r="L26" s="78"/>
    </row>
    <row r="27" spans="1:12">
      <c r="A27" s="77"/>
      <c r="B27" s="76" t="s">
        <v>620</v>
      </c>
      <c r="C27" s="78">
        <v>0.06</v>
      </c>
      <c r="D27" s="78">
        <v>0.06</v>
      </c>
      <c r="E27" s="78">
        <v>0.05</v>
      </c>
      <c r="F27" s="78">
        <v>0.05</v>
      </c>
      <c r="G27" s="78">
        <v>0.04</v>
      </c>
      <c r="H27" s="78">
        <v>0.25</v>
      </c>
      <c r="I27" s="78">
        <v>0.04</v>
      </c>
      <c r="J27" s="78">
        <v>0.25</v>
      </c>
      <c r="K27" s="78" t="s">
        <v>634</v>
      </c>
      <c r="L27" s="78" t="s">
        <v>737</v>
      </c>
    </row>
    <row r="28" spans="1:12">
      <c r="A28" s="77"/>
      <c r="B28" s="76" t="s">
        <v>617</v>
      </c>
      <c r="C28" s="78">
        <v>0.04</v>
      </c>
      <c r="D28" s="78">
        <v>0.04</v>
      </c>
      <c r="E28" s="78">
        <v>0.03</v>
      </c>
      <c r="F28" s="78">
        <v>0.03</v>
      </c>
      <c r="G28" s="78">
        <v>0.03</v>
      </c>
      <c r="H28" s="78">
        <v>0.15</v>
      </c>
      <c r="I28" s="78">
        <v>0.03</v>
      </c>
      <c r="J28" s="78">
        <v>0.15</v>
      </c>
      <c r="K28" s="78"/>
      <c r="L28" s="78" t="s">
        <v>737</v>
      </c>
    </row>
    <row r="29" spans="1:12">
      <c r="A29" s="77"/>
      <c r="B29" s="76" t="s">
        <v>616</v>
      </c>
      <c r="C29" s="78">
        <v>0.02</v>
      </c>
      <c r="D29" s="78">
        <v>0.02</v>
      </c>
      <c r="E29" s="78">
        <v>0.02</v>
      </c>
      <c r="F29" s="78">
        <v>0.02</v>
      </c>
      <c r="G29" s="78">
        <v>0.01</v>
      </c>
      <c r="H29" s="78">
        <v>0.1</v>
      </c>
      <c r="I29" s="78">
        <v>0.01</v>
      </c>
      <c r="J29" s="78">
        <v>0.1</v>
      </c>
      <c r="K29" s="78"/>
      <c r="L29" s="78" t="s">
        <v>737</v>
      </c>
    </row>
    <row r="30" spans="1:12">
      <c r="A30" s="77"/>
      <c r="B30" s="76" t="s">
        <v>613</v>
      </c>
      <c r="C30" s="78">
        <v>1.1000000000000001</v>
      </c>
      <c r="D30" s="78">
        <v>1.1000000000000001</v>
      </c>
      <c r="E30" s="78">
        <v>1</v>
      </c>
      <c r="F30" s="78">
        <v>1</v>
      </c>
      <c r="G30" s="78">
        <v>0.6</v>
      </c>
      <c r="H30" s="78">
        <v>2.1</v>
      </c>
      <c r="I30" s="78">
        <v>0.6</v>
      </c>
      <c r="J30" s="78">
        <v>2.2000000000000002</v>
      </c>
      <c r="K30" s="78"/>
      <c r="L30" s="78"/>
    </row>
    <row r="31" spans="1:12">
      <c r="A31" s="77"/>
      <c r="B31" s="76" t="s">
        <v>612</v>
      </c>
      <c r="C31" s="78">
        <v>0.1</v>
      </c>
      <c r="D31" s="78">
        <v>0.1</v>
      </c>
      <c r="E31" s="78">
        <v>0.1</v>
      </c>
      <c r="F31" s="78">
        <v>0.1</v>
      </c>
      <c r="G31" s="78">
        <v>0.1</v>
      </c>
      <c r="H31" s="78">
        <v>0.1</v>
      </c>
      <c r="I31" s="78">
        <v>0.1</v>
      </c>
      <c r="J31" s="78">
        <v>0.2</v>
      </c>
      <c r="K31" s="78" t="s">
        <v>596</v>
      </c>
      <c r="L31" s="78"/>
    </row>
    <row r="32" spans="1:12">
      <c r="A32" s="77"/>
      <c r="B32" s="76" t="s">
        <v>610</v>
      </c>
      <c r="C32" s="78">
        <v>1</v>
      </c>
      <c r="D32" s="78">
        <v>1</v>
      </c>
      <c r="E32" s="78">
        <v>0.9</v>
      </c>
      <c r="F32" s="78">
        <v>0.9</v>
      </c>
      <c r="G32" s="78">
        <v>0.5</v>
      </c>
      <c r="H32" s="78">
        <v>2</v>
      </c>
      <c r="I32" s="78">
        <v>0.5</v>
      </c>
      <c r="J32" s="78">
        <v>2</v>
      </c>
      <c r="K32" s="78"/>
      <c r="L32" s="78" t="s">
        <v>736</v>
      </c>
    </row>
    <row r="33" spans="1:12">
      <c r="A33" s="77"/>
      <c r="B33" s="76" t="s">
        <v>609</v>
      </c>
      <c r="C33" s="78">
        <v>2000</v>
      </c>
      <c r="D33" s="78">
        <v>1950</v>
      </c>
      <c r="E33" s="78">
        <v>1900</v>
      </c>
      <c r="F33" s="78">
        <v>1700</v>
      </c>
      <c r="G33" s="78">
        <v>1000</v>
      </c>
      <c r="H33" s="78">
        <v>2500</v>
      </c>
      <c r="I33" s="78">
        <v>1000</v>
      </c>
      <c r="J33" s="78">
        <v>2500</v>
      </c>
      <c r="K33" s="78" t="s">
        <v>629</v>
      </c>
      <c r="L33" s="78"/>
    </row>
    <row r="34" spans="1:12">
      <c r="A34" s="77"/>
    </row>
    <row r="35" spans="1:12">
      <c r="A35" s="77"/>
    </row>
    <row r="36" spans="1:12">
      <c r="A36" s="77" t="s">
        <v>590</v>
      </c>
    </row>
    <row r="37" spans="1:12">
      <c r="A37" s="77"/>
      <c r="B37" s="76" t="s">
        <v>735</v>
      </c>
    </row>
    <row r="38" spans="1:12">
      <c r="A38" s="77"/>
      <c r="B38" s="76" t="s">
        <v>734</v>
      </c>
    </row>
    <row r="39" spans="1:12">
      <c r="A39" s="77"/>
      <c r="B39" s="76" t="s">
        <v>733</v>
      </c>
    </row>
    <row r="40" spans="1:12">
      <c r="A40" s="77"/>
      <c r="B40" s="76" t="s">
        <v>732</v>
      </c>
    </row>
    <row r="41" spans="1:12">
      <c r="A41" s="77"/>
      <c r="B41" s="76" t="s">
        <v>731</v>
      </c>
    </row>
    <row r="42" spans="1:12">
      <c r="A42" s="77"/>
      <c r="B42" s="76" t="s">
        <v>730</v>
      </c>
    </row>
    <row r="43" spans="1:12">
      <c r="A43" s="77"/>
      <c r="B43" s="76" t="s">
        <v>729</v>
      </c>
    </row>
    <row r="44" spans="1:12">
      <c r="A44" s="77"/>
      <c r="B44" s="76" t="s">
        <v>728</v>
      </c>
    </row>
    <row r="45" spans="1:12">
      <c r="A45" s="77"/>
      <c r="B45" s="76" t="s">
        <v>727</v>
      </c>
    </row>
    <row r="46" spans="1:12">
      <c r="A46" s="77"/>
      <c r="B46" s="76" t="s">
        <v>726</v>
      </c>
    </row>
    <row r="47" spans="1:12">
      <c r="A47" s="77"/>
      <c r="B47" s="76" t="s">
        <v>725</v>
      </c>
    </row>
    <row r="48" spans="1:12">
      <c r="A48" s="77"/>
      <c r="B48" s="76" t="s">
        <v>724</v>
      </c>
    </row>
    <row r="49" spans="1:2">
      <c r="A49" s="77"/>
      <c r="B49" s="76" t="s">
        <v>570</v>
      </c>
    </row>
    <row r="50" spans="1:2">
      <c r="A50" s="77"/>
      <c r="B50" s="76" t="s">
        <v>569</v>
      </c>
    </row>
    <row r="51" spans="1:2">
      <c r="A51" s="77"/>
    </row>
    <row r="52" spans="1:2">
      <c r="A52" s="77" t="s">
        <v>568</v>
      </c>
    </row>
    <row r="53" spans="1:2">
      <c r="A53" s="77"/>
      <c r="B53" s="76" t="s">
        <v>723</v>
      </c>
    </row>
    <row r="54" spans="1:2">
      <c r="A54" s="77"/>
      <c r="B54" s="76" t="s">
        <v>722</v>
      </c>
    </row>
    <row r="55" spans="1:2">
      <c r="A55" s="77"/>
      <c r="B55" s="76" t="s">
        <v>721</v>
      </c>
    </row>
    <row r="56" spans="1:2">
      <c r="A56" s="77"/>
      <c r="B56" s="76" t="s">
        <v>720</v>
      </c>
    </row>
    <row r="57" spans="1:2">
      <c r="A57" s="77"/>
      <c r="B57" s="76" t="s">
        <v>719</v>
      </c>
    </row>
    <row r="58" spans="1:2">
      <c r="A58" s="77"/>
      <c r="B58" s="76" t="s">
        <v>718</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713</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22.66</v>
      </c>
      <c r="D6" s="78">
        <v>22.47</v>
      </c>
      <c r="E6" s="78">
        <v>22.3</v>
      </c>
      <c r="F6" s="78">
        <v>22.12</v>
      </c>
      <c r="G6" s="78">
        <v>21.95</v>
      </c>
      <c r="H6" s="78">
        <v>38.56</v>
      </c>
      <c r="I6" s="78">
        <v>8.56</v>
      </c>
      <c r="J6" s="78">
        <v>38.56</v>
      </c>
      <c r="K6" s="78">
        <v>8.56</v>
      </c>
      <c r="L6" s="78" t="s">
        <v>711</v>
      </c>
      <c r="M6" s="78" t="s">
        <v>710</v>
      </c>
    </row>
    <row r="7" spans="1:13">
      <c r="A7" s="80"/>
      <c r="B7" s="80" t="s">
        <v>644</v>
      </c>
      <c r="C7" s="79">
        <v>1.6513640000000001</v>
      </c>
      <c r="D7" s="79">
        <v>1.6602189999999999</v>
      </c>
      <c r="E7" s="79">
        <v>1.6690659999999999</v>
      </c>
      <c r="F7" s="79">
        <v>1.6779040000000001</v>
      </c>
      <c r="G7" s="79">
        <v>1.686734</v>
      </c>
      <c r="H7" s="79">
        <v>1.7234940000000001</v>
      </c>
      <c r="I7" s="79">
        <v>1.644355</v>
      </c>
      <c r="J7" s="79">
        <v>1.7942450000000001</v>
      </c>
      <c r="K7" s="79">
        <v>1.708537</v>
      </c>
      <c r="L7" s="78" t="s">
        <v>709</v>
      </c>
      <c r="M7" s="78"/>
    </row>
    <row r="8" spans="1:13">
      <c r="A8" s="80"/>
      <c r="B8" s="80" t="s">
        <v>642</v>
      </c>
      <c r="C8" s="79">
        <v>2.0764999999999999E-2</v>
      </c>
      <c r="D8" s="79">
        <v>2.0934999999999999E-2</v>
      </c>
      <c r="E8" s="79">
        <v>2.1103E-2</v>
      </c>
      <c r="F8" s="79">
        <v>2.1269E-2</v>
      </c>
      <c r="G8" s="79">
        <v>2.1433000000000001E-2</v>
      </c>
      <c r="H8" s="79">
        <v>8.2369999999999995E-3</v>
      </c>
      <c r="I8" s="79">
        <v>3.7009E-2</v>
      </c>
      <c r="J8" s="79">
        <v>8.2369999999999995E-3</v>
      </c>
      <c r="K8" s="79">
        <v>3.7009E-2</v>
      </c>
      <c r="L8" s="78" t="s">
        <v>598</v>
      </c>
      <c r="M8" s="78" t="s">
        <v>708</v>
      </c>
    </row>
    <row r="9" spans="1:13">
      <c r="A9" s="80"/>
      <c r="B9" s="80" t="s">
        <v>641</v>
      </c>
      <c r="C9" s="79">
        <v>0.02</v>
      </c>
      <c r="D9" s="79">
        <v>0.02</v>
      </c>
      <c r="E9" s="79">
        <v>0.02</v>
      </c>
      <c r="F9" s="79">
        <v>0.02</v>
      </c>
      <c r="G9" s="79">
        <v>0.02</v>
      </c>
      <c r="H9" s="79">
        <v>0.01</v>
      </c>
      <c r="I9" s="79">
        <v>0.03</v>
      </c>
      <c r="J9" s="79">
        <v>0.01</v>
      </c>
      <c r="K9" s="79">
        <v>0.03</v>
      </c>
      <c r="L9" s="78"/>
      <c r="M9" s="78" t="s">
        <v>704</v>
      </c>
    </row>
    <row r="10" spans="1:13">
      <c r="A10" s="77"/>
      <c r="B10" s="76" t="s">
        <v>707</v>
      </c>
      <c r="C10" s="78">
        <v>2</v>
      </c>
      <c r="D10" s="78">
        <v>2</v>
      </c>
      <c r="E10" s="78">
        <v>2</v>
      </c>
      <c r="F10" s="78">
        <v>2</v>
      </c>
      <c r="G10" s="78">
        <v>2</v>
      </c>
      <c r="H10" s="78">
        <v>1</v>
      </c>
      <c r="I10" s="78">
        <v>4</v>
      </c>
      <c r="J10" s="78">
        <v>1</v>
      </c>
      <c r="K10" s="78">
        <v>4</v>
      </c>
      <c r="L10" s="78"/>
      <c r="M10" s="78" t="s">
        <v>704</v>
      </c>
    </row>
    <row r="11" spans="1:13">
      <c r="A11" s="77"/>
      <c r="B11" s="76" t="s">
        <v>639</v>
      </c>
      <c r="C11" s="78">
        <v>25</v>
      </c>
      <c r="D11" s="78">
        <v>25</v>
      </c>
      <c r="E11" s="78">
        <v>30</v>
      </c>
      <c r="F11" s="78">
        <v>30</v>
      </c>
      <c r="G11" s="78">
        <v>30</v>
      </c>
      <c r="H11" s="78">
        <v>25</v>
      </c>
      <c r="I11" s="78">
        <v>30</v>
      </c>
      <c r="J11" s="78">
        <v>25</v>
      </c>
      <c r="K11" s="78">
        <v>35</v>
      </c>
      <c r="L11" s="78"/>
      <c r="M11" s="78" t="s">
        <v>704</v>
      </c>
    </row>
    <row r="12" spans="1:13">
      <c r="A12" s="77"/>
      <c r="B12" s="76" t="s">
        <v>636</v>
      </c>
      <c r="C12" s="78">
        <v>4.5</v>
      </c>
      <c r="D12" s="78">
        <v>4.5</v>
      </c>
      <c r="E12" s="78">
        <v>4</v>
      </c>
      <c r="F12" s="78">
        <v>4</v>
      </c>
      <c r="G12" s="78">
        <v>4</v>
      </c>
      <c r="H12" s="78">
        <v>4</v>
      </c>
      <c r="I12" s="78">
        <v>5</v>
      </c>
      <c r="J12" s="78">
        <v>3</v>
      </c>
      <c r="K12" s="78">
        <v>5</v>
      </c>
      <c r="L12" s="78"/>
      <c r="M12" s="78" t="s">
        <v>704</v>
      </c>
    </row>
    <row r="13" spans="1:13">
      <c r="A13" s="77"/>
      <c r="B13" s="76" t="s">
        <v>706</v>
      </c>
      <c r="C13" s="78">
        <v>5</v>
      </c>
      <c r="D13" s="78">
        <v>5</v>
      </c>
      <c r="E13" s="78">
        <v>5</v>
      </c>
      <c r="F13" s="78">
        <v>5</v>
      </c>
      <c r="G13" s="78">
        <v>5</v>
      </c>
      <c r="H13" s="78">
        <v>3</v>
      </c>
      <c r="I13" s="78">
        <v>7</v>
      </c>
      <c r="J13" s="78">
        <v>3</v>
      </c>
      <c r="K13" s="78">
        <v>7</v>
      </c>
      <c r="L13" s="78" t="s">
        <v>705</v>
      </c>
      <c r="M13" s="78" t="s">
        <v>704</v>
      </c>
    </row>
    <row r="14" spans="1:13">
      <c r="A14" s="77" t="s">
        <v>633</v>
      </c>
      <c r="C14" s="78"/>
      <c r="D14" s="78"/>
      <c r="E14" s="78"/>
      <c r="F14" s="78"/>
      <c r="G14" s="78"/>
      <c r="H14" s="78"/>
      <c r="I14" s="78"/>
      <c r="J14" s="78"/>
      <c r="K14" s="78"/>
      <c r="L14" s="78"/>
      <c r="M14" s="78"/>
    </row>
    <row r="15" spans="1:13">
      <c r="A15" s="80"/>
      <c r="B15" s="80" t="s">
        <v>632</v>
      </c>
      <c r="C15" s="79"/>
      <c r="D15" s="79"/>
      <c r="E15" s="79"/>
      <c r="F15" s="79"/>
      <c r="G15" s="79"/>
      <c r="H15" s="79"/>
      <c r="I15" s="79"/>
      <c r="J15" s="79"/>
      <c r="K15" s="79"/>
      <c r="L15" s="78" t="s">
        <v>703</v>
      </c>
      <c r="M15" s="78"/>
    </row>
    <row r="16" spans="1:13">
      <c r="A16" s="80"/>
      <c r="B16" s="80" t="s">
        <v>631</v>
      </c>
      <c r="C16" s="79"/>
      <c r="D16" s="79"/>
      <c r="E16" s="79"/>
      <c r="F16" s="79"/>
      <c r="G16" s="79"/>
      <c r="H16" s="79"/>
      <c r="I16" s="79"/>
      <c r="J16" s="79"/>
      <c r="K16" s="79"/>
      <c r="L16" s="78" t="s">
        <v>703</v>
      </c>
      <c r="M16" s="78"/>
    </row>
    <row r="17" spans="1:13">
      <c r="A17" s="80"/>
      <c r="B17" s="80" t="s">
        <v>630</v>
      </c>
      <c r="C17" s="79">
        <v>0.2</v>
      </c>
      <c r="D17" s="79">
        <v>0.2</v>
      </c>
      <c r="E17" s="79">
        <v>0.2</v>
      </c>
      <c r="F17" s="79">
        <v>0.2</v>
      </c>
      <c r="G17" s="79">
        <v>0.2</v>
      </c>
      <c r="H17" s="79">
        <v>0.2</v>
      </c>
      <c r="I17" s="79">
        <v>0.2</v>
      </c>
      <c r="J17" s="79">
        <v>0.2</v>
      </c>
      <c r="K17" s="79">
        <v>0.2</v>
      </c>
      <c r="L17" s="78" t="s">
        <v>703</v>
      </c>
      <c r="M17" s="78" t="s">
        <v>702</v>
      </c>
    </row>
    <row r="18" spans="1:13">
      <c r="A18" s="77"/>
      <c r="B18" s="76" t="s">
        <v>628</v>
      </c>
      <c r="C18" s="78"/>
      <c r="D18" s="78"/>
      <c r="E18" s="78"/>
      <c r="F18" s="78"/>
      <c r="G18" s="78"/>
      <c r="H18" s="78"/>
      <c r="I18" s="78"/>
      <c r="J18" s="78"/>
      <c r="K18" s="78"/>
      <c r="L18" s="78"/>
      <c r="M18" s="78"/>
    </row>
    <row r="19" spans="1:13">
      <c r="A19" s="77"/>
      <c r="B19" s="76" t="s">
        <v>627</v>
      </c>
      <c r="C19" s="78">
        <v>2</v>
      </c>
      <c r="D19" s="78">
        <v>2</v>
      </c>
      <c r="E19" s="78">
        <v>2</v>
      </c>
      <c r="F19" s="78">
        <v>2</v>
      </c>
      <c r="G19" s="78">
        <v>2</v>
      </c>
      <c r="H19" s="78">
        <v>2</v>
      </c>
      <c r="I19" s="78">
        <v>2</v>
      </c>
      <c r="J19" s="78">
        <v>2</v>
      </c>
      <c r="K19" s="78">
        <v>2</v>
      </c>
      <c r="L19" s="78"/>
      <c r="M19" s="78" t="s">
        <v>701</v>
      </c>
    </row>
    <row r="20" spans="1:13">
      <c r="A20" s="77" t="s">
        <v>626</v>
      </c>
      <c r="C20" s="78"/>
      <c r="D20" s="78"/>
      <c r="E20" s="78"/>
      <c r="F20" s="78"/>
      <c r="G20" s="78"/>
      <c r="H20" s="78"/>
      <c r="I20" s="78"/>
      <c r="J20" s="78"/>
      <c r="K20" s="78"/>
      <c r="L20" s="78"/>
      <c r="M20" s="78"/>
    </row>
    <row r="21" spans="1:13">
      <c r="A21" s="80"/>
      <c r="B21" s="80" t="s">
        <v>700</v>
      </c>
      <c r="C21" s="79"/>
      <c r="D21" s="79"/>
      <c r="E21" s="79"/>
      <c r="F21" s="79"/>
      <c r="G21" s="79"/>
      <c r="H21" s="79"/>
      <c r="I21" s="79"/>
      <c r="J21" s="79"/>
      <c r="K21" s="79"/>
      <c r="L21" s="78"/>
      <c r="M21" s="78"/>
    </row>
    <row r="22" spans="1:13">
      <c r="A22" s="77"/>
      <c r="B22" s="76" t="s">
        <v>624</v>
      </c>
      <c r="C22" s="78"/>
      <c r="D22" s="78"/>
      <c r="E22" s="78"/>
      <c r="F22" s="78"/>
      <c r="G22" s="78"/>
      <c r="H22" s="78"/>
      <c r="I22" s="78"/>
      <c r="J22" s="78"/>
      <c r="K22" s="78"/>
      <c r="L22" s="78"/>
      <c r="M22" s="78"/>
    </row>
    <row r="23" spans="1:13">
      <c r="A23" s="77"/>
      <c r="B23" s="76" t="s">
        <v>623</v>
      </c>
      <c r="C23" s="78"/>
      <c r="D23" s="78"/>
      <c r="E23" s="78"/>
      <c r="F23" s="78"/>
      <c r="G23" s="78"/>
      <c r="H23" s="78"/>
      <c r="I23" s="78"/>
      <c r="J23" s="78"/>
      <c r="K23" s="78"/>
      <c r="L23" s="78"/>
      <c r="M23" s="78"/>
    </row>
    <row r="24" spans="1:13">
      <c r="A24" s="77"/>
      <c r="B24" s="76" t="s">
        <v>622</v>
      </c>
      <c r="C24" s="78"/>
      <c r="D24" s="78"/>
      <c r="E24" s="78"/>
      <c r="F24" s="78"/>
      <c r="G24" s="78"/>
      <c r="H24" s="78"/>
      <c r="I24" s="78"/>
      <c r="J24" s="78"/>
      <c r="K24" s="78"/>
      <c r="L24" s="78"/>
      <c r="M24" s="78"/>
    </row>
    <row r="25" spans="1:13">
      <c r="A25" s="77"/>
      <c r="B25" s="76" t="s">
        <v>699</v>
      </c>
      <c r="C25" s="78"/>
      <c r="D25" s="78"/>
      <c r="E25" s="78"/>
      <c r="F25" s="78"/>
      <c r="G25" s="78"/>
      <c r="H25" s="78"/>
      <c r="I25" s="78"/>
      <c r="J25" s="78"/>
      <c r="K25" s="78"/>
      <c r="L25" s="78"/>
      <c r="M25" s="78"/>
    </row>
    <row r="26" spans="1:13">
      <c r="A26" s="77" t="s">
        <v>621</v>
      </c>
      <c r="C26" s="78"/>
      <c r="D26" s="78"/>
      <c r="E26" s="78"/>
      <c r="F26" s="78"/>
      <c r="G26" s="78"/>
      <c r="H26" s="78"/>
      <c r="I26" s="78"/>
      <c r="J26" s="78"/>
      <c r="K26" s="78"/>
      <c r="L26" s="78"/>
      <c r="M26" s="78"/>
    </row>
    <row r="27" spans="1:13">
      <c r="A27" s="77"/>
      <c r="B27" s="76" t="s">
        <v>620</v>
      </c>
      <c r="C27" s="78">
        <v>1.26</v>
      </c>
      <c r="D27" s="78">
        <v>1.23</v>
      </c>
      <c r="E27" s="78">
        <v>1.19</v>
      </c>
      <c r="F27" s="78">
        <v>1.1499999999999999</v>
      </c>
      <c r="G27" s="78">
        <v>1.1200000000000001</v>
      </c>
      <c r="H27" s="78">
        <v>0.74</v>
      </c>
      <c r="I27" s="78">
        <v>1.88</v>
      </c>
      <c r="J27" s="78">
        <v>0.69</v>
      </c>
      <c r="K27" s="78">
        <v>1.74</v>
      </c>
      <c r="L27" s="78" t="s">
        <v>698</v>
      </c>
      <c r="M27" s="78" t="s">
        <v>697</v>
      </c>
    </row>
    <row r="28" spans="1:13">
      <c r="A28" s="77"/>
      <c r="B28" s="76" t="s">
        <v>617</v>
      </c>
      <c r="C28" s="78">
        <v>0.77</v>
      </c>
      <c r="D28" s="78">
        <v>0.75</v>
      </c>
      <c r="E28" s="78">
        <v>0.73</v>
      </c>
      <c r="F28" s="78">
        <v>0.71</v>
      </c>
      <c r="G28" s="78">
        <v>0.68</v>
      </c>
      <c r="H28" s="78">
        <v>0.43</v>
      </c>
      <c r="I28" s="78">
        <v>1.1599999999999999</v>
      </c>
      <c r="J28" s="78">
        <v>0.39</v>
      </c>
      <c r="K28" s="78">
        <v>1.05</v>
      </c>
      <c r="L28" s="78"/>
      <c r="M28" s="78" t="s">
        <v>694</v>
      </c>
    </row>
    <row r="29" spans="1:13">
      <c r="A29" s="77"/>
      <c r="B29" s="76" t="s">
        <v>696</v>
      </c>
      <c r="C29" s="78">
        <v>0.23</v>
      </c>
      <c r="D29" s="78">
        <v>0.22</v>
      </c>
      <c r="E29" s="78">
        <v>0.22</v>
      </c>
      <c r="F29" s="78">
        <v>0.21</v>
      </c>
      <c r="G29" s="78">
        <v>0.2</v>
      </c>
      <c r="H29" s="78">
        <v>0.16</v>
      </c>
      <c r="I29" s="78">
        <v>0.33</v>
      </c>
      <c r="J29" s="78">
        <v>0.16</v>
      </c>
      <c r="K29" s="78">
        <v>0.33</v>
      </c>
      <c r="L29" s="78" t="s">
        <v>695</v>
      </c>
      <c r="M29" s="78"/>
    </row>
    <row r="30" spans="1:13">
      <c r="A30" s="77"/>
      <c r="B30" s="76" t="s">
        <v>616</v>
      </c>
      <c r="C30" s="78">
        <v>0.26</v>
      </c>
      <c r="D30" s="78">
        <v>0.25</v>
      </c>
      <c r="E30" s="78">
        <v>0.24</v>
      </c>
      <c r="F30" s="78">
        <v>0.24</v>
      </c>
      <c r="G30" s="78">
        <v>0.23</v>
      </c>
      <c r="H30" s="78">
        <v>0.15</v>
      </c>
      <c r="I30" s="78">
        <v>0.4</v>
      </c>
      <c r="J30" s="78">
        <v>0.13</v>
      </c>
      <c r="K30" s="78">
        <v>0.36</v>
      </c>
      <c r="L30" s="78"/>
      <c r="M30" s="78" t="s">
        <v>694</v>
      </c>
    </row>
    <row r="31" spans="1:13">
      <c r="A31" s="77"/>
      <c r="B31" s="76" t="s">
        <v>613</v>
      </c>
      <c r="C31" s="78">
        <v>2.08</v>
      </c>
      <c r="D31" s="78">
        <v>2.11</v>
      </c>
      <c r="E31" s="78">
        <v>2.14</v>
      </c>
      <c r="F31" s="78">
        <v>2.13</v>
      </c>
      <c r="G31" s="78">
        <v>2.11</v>
      </c>
      <c r="H31" s="78">
        <v>2.0699999999999998</v>
      </c>
      <c r="I31" s="78">
        <v>2.0699999999999998</v>
      </c>
      <c r="J31" s="78">
        <v>2.0299999999999998</v>
      </c>
      <c r="K31" s="78">
        <v>2.0299999999999998</v>
      </c>
      <c r="L31" s="78" t="s">
        <v>693</v>
      </c>
      <c r="M31" s="78" t="s">
        <v>692</v>
      </c>
    </row>
    <row r="32" spans="1:13">
      <c r="A32" s="77"/>
      <c r="B32" s="76" t="s">
        <v>612</v>
      </c>
      <c r="C32" s="78">
        <v>0</v>
      </c>
      <c r="D32" s="78">
        <v>0</v>
      </c>
      <c r="E32" s="78">
        <v>0</v>
      </c>
      <c r="F32" s="78">
        <v>0</v>
      </c>
      <c r="G32" s="78">
        <v>0</v>
      </c>
      <c r="H32" s="78">
        <v>0</v>
      </c>
      <c r="I32" s="78">
        <v>0</v>
      </c>
      <c r="J32" s="78">
        <v>0</v>
      </c>
      <c r="K32" s="78">
        <v>0</v>
      </c>
      <c r="L32" s="78" t="s">
        <v>691</v>
      </c>
      <c r="M32" s="78"/>
    </row>
    <row r="33" spans="1:13">
      <c r="A33" s="77"/>
      <c r="B33" s="76" t="s">
        <v>610</v>
      </c>
      <c r="C33" s="78">
        <v>2.08</v>
      </c>
      <c r="D33" s="78">
        <v>2.11</v>
      </c>
      <c r="E33" s="78">
        <v>2.14</v>
      </c>
      <c r="F33" s="78">
        <v>2.13</v>
      </c>
      <c r="G33" s="78">
        <v>2.11</v>
      </c>
      <c r="H33" s="78">
        <v>2.0699999999999998</v>
      </c>
      <c r="I33" s="78">
        <v>2.0699999999999998</v>
      </c>
      <c r="J33" s="78">
        <v>2.0299999999999998</v>
      </c>
      <c r="K33" s="78">
        <v>2.0299999999999998</v>
      </c>
      <c r="L33" s="78" t="s">
        <v>629</v>
      </c>
      <c r="M33" s="78"/>
    </row>
    <row r="34" spans="1:13">
      <c r="A34" s="77"/>
      <c r="B34" s="76" t="s">
        <v>609</v>
      </c>
      <c r="C34" s="78">
        <v>11100</v>
      </c>
      <c r="D34" s="78">
        <v>10800</v>
      </c>
      <c r="E34" s="78">
        <v>10500</v>
      </c>
      <c r="F34" s="78">
        <v>10100</v>
      </c>
      <c r="G34" s="78">
        <v>9800</v>
      </c>
      <c r="H34" s="78">
        <v>10800</v>
      </c>
      <c r="I34" s="78">
        <v>10800</v>
      </c>
      <c r="J34" s="78">
        <v>9800</v>
      </c>
      <c r="K34" s="78">
        <v>9800</v>
      </c>
      <c r="L34" s="78" t="s">
        <v>690</v>
      </c>
      <c r="M34" s="78" t="s">
        <v>689</v>
      </c>
    </row>
    <row r="35" spans="1:13">
      <c r="A35" s="77" t="s">
        <v>608</v>
      </c>
      <c r="C35" s="78"/>
      <c r="D35" s="78"/>
      <c r="E35" s="78"/>
      <c r="F35" s="78"/>
      <c r="G35" s="78"/>
      <c r="H35" s="78"/>
      <c r="I35" s="78"/>
      <c r="J35" s="78"/>
      <c r="K35" s="78"/>
      <c r="L35" s="78"/>
      <c r="M35" s="78"/>
    </row>
    <row r="36" spans="1:13">
      <c r="A36" s="77"/>
      <c r="B36" s="76" t="s">
        <v>688</v>
      </c>
      <c r="C36" s="78">
        <v>4</v>
      </c>
      <c r="D36" s="78">
        <v>4</v>
      </c>
      <c r="E36" s="78">
        <v>4</v>
      </c>
      <c r="F36" s="78">
        <v>4</v>
      </c>
      <c r="G36" s="78">
        <v>4</v>
      </c>
      <c r="H36" s="78">
        <v>3</v>
      </c>
      <c r="I36" s="78">
        <v>2</v>
      </c>
      <c r="J36" s="78">
        <v>3</v>
      </c>
      <c r="K36" s="78">
        <v>2</v>
      </c>
      <c r="L36" s="78" t="s">
        <v>686</v>
      </c>
      <c r="M36" s="78" t="s">
        <v>679</v>
      </c>
    </row>
    <row r="37" spans="1:13">
      <c r="A37" s="77"/>
      <c r="B37" s="76" t="s">
        <v>687</v>
      </c>
      <c r="C37" s="78">
        <v>2</v>
      </c>
      <c r="D37" s="78">
        <v>2</v>
      </c>
      <c r="E37" s="78">
        <v>2</v>
      </c>
      <c r="F37" s="78">
        <v>2</v>
      </c>
      <c r="G37" s="78">
        <v>2</v>
      </c>
      <c r="H37" s="78">
        <v>3</v>
      </c>
      <c r="I37" s="78">
        <v>1</v>
      </c>
      <c r="J37" s="78">
        <v>3</v>
      </c>
      <c r="K37" s="78">
        <v>1</v>
      </c>
      <c r="L37" s="78" t="s">
        <v>686</v>
      </c>
      <c r="M37" s="78" t="s">
        <v>679</v>
      </c>
    </row>
    <row r="38" spans="1:13">
      <c r="A38" s="80"/>
      <c r="B38" s="80" t="s">
        <v>685</v>
      </c>
      <c r="C38" s="79">
        <v>1.71</v>
      </c>
      <c r="D38" s="79">
        <v>1.72</v>
      </c>
      <c r="E38" s="79">
        <v>1.73</v>
      </c>
      <c r="F38" s="79">
        <v>1.74</v>
      </c>
      <c r="G38" s="79">
        <v>1.75</v>
      </c>
      <c r="H38" s="79">
        <v>1.72</v>
      </c>
      <c r="I38" s="79">
        <v>1.72</v>
      </c>
      <c r="J38" s="79">
        <v>1.75</v>
      </c>
      <c r="K38" s="79">
        <v>1.75</v>
      </c>
      <c r="L38" s="78" t="s">
        <v>684</v>
      </c>
      <c r="M38" s="78"/>
    </row>
    <row r="39" spans="1:13">
      <c r="A39" s="77"/>
      <c r="B39" s="76" t="s">
        <v>683</v>
      </c>
      <c r="C39" s="78">
        <v>13.25</v>
      </c>
      <c r="D39" s="78">
        <v>13.07</v>
      </c>
      <c r="E39" s="78">
        <v>12.89</v>
      </c>
      <c r="F39" s="78">
        <v>12.71</v>
      </c>
      <c r="G39" s="78">
        <v>12.54</v>
      </c>
      <c r="H39" s="78">
        <v>22.06</v>
      </c>
      <c r="I39" s="78">
        <v>4.8899999999999997</v>
      </c>
      <c r="J39" s="78">
        <v>21.17</v>
      </c>
      <c r="K39" s="78">
        <v>4.6900000000000004</v>
      </c>
      <c r="L39" s="78" t="s">
        <v>592</v>
      </c>
      <c r="M39" s="78" t="s">
        <v>679</v>
      </c>
    </row>
    <row r="40" spans="1:13">
      <c r="A40" s="77"/>
      <c r="B40" s="76" t="s">
        <v>682</v>
      </c>
      <c r="C40" s="78">
        <v>9.41</v>
      </c>
      <c r="D40" s="78">
        <v>9.41</v>
      </c>
      <c r="E40" s="78">
        <v>9.41</v>
      </c>
      <c r="F40" s="78">
        <v>9.41</v>
      </c>
      <c r="G40" s="78">
        <v>9.41</v>
      </c>
      <c r="H40" s="78">
        <v>15.88</v>
      </c>
      <c r="I40" s="78">
        <v>3.52</v>
      </c>
      <c r="J40" s="78">
        <v>15.88</v>
      </c>
      <c r="K40" s="78">
        <v>3.52</v>
      </c>
      <c r="L40" s="78" t="s">
        <v>681</v>
      </c>
      <c r="M40" s="78" t="s">
        <v>679</v>
      </c>
    </row>
    <row r="41" spans="1:13">
      <c r="A41" s="77"/>
      <c r="B41" s="76" t="s">
        <v>680</v>
      </c>
      <c r="C41" s="78">
        <v>1200</v>
      </c>
      <c r="D41" s="78">
        <v>1200</v>
      </c>
      <c r="E41" s="78">
        <v>1200</v>
      </c>
      <c r="F41" s="78">
        <v>1200</v>
      </c>
      <c r="G41" s="78">
        <v>1200</v>
      </c>
      <c r="H41" s="78">
        <v>1200</v>
      </c>
      <c r="I41" s="78">
        <v>1200</v>
      </c>
      <c r="J41" s="78">
        <v>1200</v>
      </c>
      <c r="K41" s="78">
        <v>1200</v>
      </c>
      <c r="L41" s="78"/>
      <c r="M41" s="78" t="s">
        <v>679</v>
      </c>
    </row>
    <row r="42" spans="1:13">
      <c r="A42" s="77"/>
    </row>
    <row r="43" spans="1:13">
      <c r="A43" s="77"/>
    </row>
    <row r="44" spans="1:13">
      <c r="A44" s="77" t="s">
        <v>590</v>
      </c>
    </row>
    <row r="45" spans="1:13">
      <c r="A45" s="77"/>
      <c r="B45" s="76" t="s">
        <v>678</v>
      </c>
    </row>
    <row r="46" spans="1:13">
      <c r="A46" s="77"/>
      <c r="B46" s="76" t="s">
        <v>677</v>
      </c>
    </row>
    <row r="47" spans="1:13">
      <c r="A47" s="77"/>
      <c r="B47" s="76" t="s">
        <v>676</v>
      </c>
    </row>
    <row r="48" spans="1:13">
      <c r="A48" s="77"/>
      <c r="B48" s="76" t="s">
        <v>675</v>
      </c>
    </row>
    <row r="49" spans="1:2">
      <c r="A49" s="77"/>
      <c r="B49" s="76" t="s">
        <v>674</v>
      </c>
    </row>
    <row r="50" spans="1:2">
      <c r="A50" s="77"/>
      <c r="B50" s="76" t="s">
        <v>673</v>
      </c>
    </row>
    <row r="51" spans="1:2">
      <c r="A51" s="77"/>
      <c r="B51" s="76" t="s">
        <v>672</v>
      </c>
    </row>
    <row r="52" spans="1:2">
      <c r="A52" s="77"/>
      <c r="B52" s="76" t="s">
        <v>671</v>
      </c>
    </row>
    <row r="53" spans="1:2">
      <c r="A53" s="77"/>
      <c r="B53" s="76" t="s">
        <v>670</v>
      </c>
    </row>
    <row r="54" spans="1:2">
      <c r="A54" s="77"/>
      <c r="B54" s="76" t="s">
        <v>669</v>
      </c>
    </row>
    <row r="55" spans="1:2">
      <c r="A55" s="77"/>
      <c r="B55" s="76" t="s">
        <v>668</v>
      </c>
    </row>
    <row r="56" spans="1:2">
      <c r="A56" s="77"/>
      <c r="B56" s="76" t="s">
        <v>667</v>
      </c>
    </row>
    <row r="57" spans="1:2">
      <c r="A57" s="77"/>
      <c r="B57" s="76" t="s">
        <v>666</v>
      </c>
    </row>
    <row r="58" spans="1:2">
      <c r="A58" s="77"/>
      <c r="B58" s="76" t="s">
        <v>665</v>
      </c>
    </row>
    <row r="59" spans="1:2">
      <c r="A59" s="77"/>
      <c r="B59" s="76" t="s">
        <v>570</v>
      </c>
    </row>
    <row r="60" spans="1:2">
      <c r="A60" s="77"/>
      <c r="B60" s="76" t="s">
        <v>569</v>
      </c>
    </row>
    <row r="61" spans="1:2">
      <c r="A61" s="77"/>
    </row>
    <row r="62" spans="1:2">
      <c r="A62" s="77" t="s">
        <v>568</v>
      </c>
    </row>
    <row r="63" spans="1:2">
      <c r="A63" s="77"/>
      <c r="B63" s="76" t="s">
        <v>664</v>
      </c>
    </row>
    <row r="64" spans="1:2">
      <c r="A64" s="77"/>
      <c r="B64" s="76" t="s">
        <v>663</v>
      </c>
    </row>
    <row r="65" spans="1:2">
      <c r="A65" s="77"/>
      <c r="B65" s="76" t="s">
        <v>662</v>
      </c>
    </row>
    <row r="66" spans="1:2">
      <c r="A66" s="77"/>
      <c r="B66" s="76" t="s">
        <v>661</v>
      </c>
    </row>
    <row r="67" spans="1:2">
      <c r="A67" s="77"/>
      <c r="B67" s="76" t="s">
        <v>660</v>
      </c>
    </row>
    <row r="68" spans="1:2">
      <c r="A68" s="77"/>
      <c r="B68" s="76" t="s">
        <v>659</v>
      </c>
    </row>
    <row r="69" spans="1:2">
      <c r="A69" s="77"/>
      <c r="B69" s="76" t="s">
        <v>658</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950</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10.93</v>
      </c>
      <c r="D6" s="78">
        <v>10.9</v>
      </c>
      <c r="E6" s="78">
        <v>10.86</v>
      </c>
      <c r="F6" s="78">
        <v>10.8</v>
      </c>
      <c r="G6" s="78">
        <v>10.77</v>
      </c>
      <c r="H6" s="78">
        <v>18.45</v>
      </c>
      <c r="I6" s="78">
        <v>4.0999999999999996</v>
      </c>
      <c r="J6" s="78">
        <v>18.45</v>
      </c>
      <c r="K6" s="78">
        <v>4.0999999999999996</v>
      </c>
      <c r="L6" s="78" t="s">
        <v>711</v>
      </c>
      <c r="M6" s="78" t="s">
        <v>710</v>
      </c>
    </row>
    <row r="7" spans="1:13">
      <c r="A7" s="80"/>
      <c r="B7" s="80" t="s">
        <v>644</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709</v>
      </c>
      <c r="M7" s="78"/>
    </row>
    <row r="8" spans="1:13">
      <c r="A8" s="80"/>
      <c r="B8" s="80" t="s">
        <v>642</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598</v>
      </c>
      <c r="M8" s="78" t="s">
        <v>708</v>
      </c>
    </row>
    <row r="9" spans="1:13">
      <c r="A9" s="80"/>
      <c r="B9" s="80" t="s">
        <v>641</v>
      </c>
      <c r="C9" s="79">
        <v>0.02</v>
      </c>
      <c r="D9" s="79">
        <v>0.02</v>
      </c>
      <c r="E9" s="79">
        <v>0.02</v>
      </c>
      <c r="F9" s="79">
        <v>0.02</v>
      </c>
      <c r="G9" s="79">
        <v>0.02</v>
      </c>
      <c r="H9" s="79">
        <v>0.01</v>
      </c>
      <c r="I9" s="79">
        <v>0.03</v>
      </c>
      <c r="J9" s="79">
        <v>0.01</v>
      </c>
      <c r="K9" s="79">
        <v>0.03</v>
      </c>
      <c r="L9" s="78"/>
      <c r="M9" s="78" t="s">
        <v>704</v>
      </c>
    </row>
    <row r="10" spans="1:13">
      <c r="A10" s="77"/>
      <c r="B10" s="76" t="s">
        <v>707</v>
      </c>
      <c r="C10" s="78">
        <v>2</v>
      </c>
      <c r="D10" s="78">
        <v>2</v>
      </c>
      <c r="E10" s="78">
        <v>2</v>
      </c>
      <c r="F10" s="78">
        <v>2</v>
      </c>
      <c r="G10" s="78">
        <v>2</v>
      </c>
      <c r="H10" s="78">
        <v>1</v>
      </c>
      <c r="I10" s="78">
        <v>4</v>
      </c>
      <c r="J10" s="78">
        <v>1</v>
      </c>
      <c r="K10" s="78">
        <v>4</v>
      </c>
      <c r="L10" s="78"/>
      <c r="M10" s="78" t="s">
        <v>704</v>
      </c>
    </row>
    <row r="11" spans="1:13">
      <c r="A11" s="77"/>
      <c r="B11" s="76" t="s">
        <v>639</v>
      </c>
      <c r="C11" s="78">
        <v>25</v>
      </c>
      <c r="D11" s="78">
        <v>25</v>
      </c>
      <c r="E11" s="78">
        <v>30</v>
      </c>
      <c r="F11" s="78">
        <v>30</v>
      </c>
      <c r="G11" s="78">
        <v>30</v>
      </c>
      <c r="H11" s="78">
        <v>25</v>
      </c>
      <c r="I11" s="78">
        <v>30</v>
      </c>
      <c r="J11" s="78">
        <v>25</v>
      </c>
      <c r="K11" s="78">
        <v>35</v>
      </c>
      <c r="L11" s="78"/>
      <c r="M11" s="78" t="s">
        <v>704</v>
      </c>
    </row>
    <row r="12" spans="1:13">
      <c r="A12" s="77"/>
      <c r="B12" s="76" t="s">
        <v>636</v>
      </c>
      <c r="C12" s="78">
        <v>4.5</v>
      </c>
      <c r="D12" s="78">
        <v>4.5</v>
      </c>
      <c r="E12" s="78">
        <v>4</v>
      </c>
      <c r="F12" s="78">
        <v>4</v>
      </c>
      <c r="G12" s="78">
        <v>4</v>
      </c>
      <c r="H12" s="78">
        <v>4</v>
      </c>
      <c r="I12" s="78">
        <v>5</v>
      </c>
      <c r="J12" s="78">
        <v>3</v>
      </c>
      <c r="K12" s="78">
        <v>5</v>
      </c>
      <c r="L12" s="78"/>
      <c r="M12" s="78" t="s">
        <v>704</v>
      </c>
    </row>
    <row r="13" spans="1:13">
      <c r="A13" s="77"/>
      <c r="B13" s="76" t="s">
        <v>706</v>
      </c>
      <c r="C13" s="78">
        <v>5</v>
      </c>
      <c r="D13" s="78">
        <v>5</v>
      </c>
      <c r="E13" s="78">
        <v>5</v>
      </c>
      <c r="F13" s="78">
        <v>5</v>
      </c>
      <c r="G13" s="78">
        <v>5</v>
      </c>
      <c r="H13" s="78">
        <v>3</v>
      </c>
      <c r="I13" s="78">
        <v>7</v>
      </c>
      <c r="J13" s="78">
        <v>3</v>
      </c>
      <c r="K13" s="78">
        <v>7</v>
      </c>
      <c r="L13" s="78" t="s">
        <v>705</v>
      </c>
      <c r="M13" s="78" t="s">
        <v>704</v>
      </c>
    </row>
    <row r="14" spans="1:13">
      <c r="A14" s="77" t="s">
        <v>633</v>
      </c>
      <c r="C14" s="78"/>
      <c r="D14" s="78"/>
      <c r="E14" s="78"/>
      <c r="F14" s="78"/>
      <c r="G14" s="78"/>
      <c r="H14" s="78"/>
      <c r="I14" s="78"/>
      <c r="J14" s="78"/>
      <c r="K14" s="78"/>
      <c r="L14" s="78"/>
      <c r="M14" s="78"/>
    </row>
    <row r="15" spans="1:13">
      <c r="A15" s="80"/>
      <c r="B15" s="80" t="s">
        <v>632</v>
      </c>
      <c r="C15" s="79"/>
      <c r="D15" s="79"/>
      <c r="E15" s="79"/>
      <c r="F15" s="79"/>
      <c r="G15" s="79"/>
      <c r="H15" s="79"/>
      <c r="I15" s="79"/>
      <c r="J15" s="79"/>
      <c r="K15" s="79"/>
      <c r="L15" s="78" t="s">
        <v>703</v>
      </c>
      <c r="M15" s="78"/>
    </row>
    <row r="16" spans="1:13">
      <c r="A16" s="80"/>
      <c r="B16" s="80" t="s">
        <v>631</v>
      </c>
      <c r="C16" s="79"/>
      <c r="D16" s="79"/>
      <c r="E16" s="79"/>
      <c r="F16" s="79"/>
      <c r="G16" s="79"/>
      <c r="H16" s="79"/>
      <c r="I16" s="79"/>
      <c r="J16" s="79"/>
      <c r="K16" s="79"/>
      <c r="L16" s="78" t="s">
        <v>703</v>
      </c>
      <c r="M16" s="78"/>
    </row>
    <row r="17" spans="1:13">
      <c r="A17" s="80"/>
      <c r="B17" s="80" t="s">
        <v>630</v>
      </c>
      <c r="C17" s="79">
        <v>0.2</v>
      </c>
      <c r="D17" s="79">
        <v>0.2</v>
      </c>
      <c r="E17" s="79">
        <v>0.2</v>
      </c>
      <c r="F17" s="79">
        <v>0.2</v>
      </c>
      <c r="G17" s="79">
        <v>0.2</v>
      </c>
      <c r="H17" s="79">
        <v>0.2</v>
      </c>
      <c r="I17" s="79">
        <v>0.2</v>
      </c>
      <c r="J17" s="79">
        <v>0.2</v>
      </c>
      <c r="K17" s="79">
        <v>0.2</v>
      </c>
      <c r="L17" s="78" t="s">
        <v>703</v>
      </c>
      <c r="M17" s="78" t="s">
        <v>702</v>
      </c>
    </row>
    <row r="18" spans="1:13">
      <c r="A18" s="77"/>
      <c r="B18" s="76" t="s">
        <v>628</v>
      </c>
      <c r="C18" s="78"/>
      <c r="D18" s="78"/>
      <c r="E18" s="78"/>
      <c r="F18" s="78"/>
      <c r="G18" s="78"/>
      <c r="H18" s="78"/>
      <c r="I18" s="78"/>
      <c r="J18" s="78"/>
      <c r="K18" s="78"/>
      <c r="L18" s="78"/>
      <c r="M18" s="78"/>
    </row>
    <row r="19" spans="1:13">
      <c r="A19" s="77"/>
      <c r="B19" s="76" t="s">
        <v>627</v>
      </c>
      <c r="C19" s="78">
        <v>2</v>
      </c>
      <c r="D19" s="78">
        <v>2</v>
      </c>
      <c r="E19" s="78">
        <v>2</v>
      </c>
      <c r="F19" s="78">
        <v>2</v>
      </c>
      <c r="G19" s="78">
        <v>2</v>
      </c>
      <c r="H19" s="78">
        <v>2</v>
      </c>
      <c r="I19" s="78">
        <v>2</v>
      </c>
      <c r="J19" s="78">
        <v>2</v>
      </c>
      <c r="K19" s="78">
        <v>2</v>
      </c>
      <c r="L19" s="78"/>
      <c r="M19" s="78" t="s">
        <v>701</v>
      </c>
    </row>
    <row r="20" spans="1:13">
      <c r="A20" s="77" t="s">
        <v>626</v>
      </c>
      <c r="C20" s="78"/>
      <c r="D20" s="78"/>
      <c r="E20" s="78"/>
      <c r="F20" s="78"/>
      <c r="G20" s="78"/>
      <c r="H20" s="78"/>
      <c r="I20" s="78"/>
      <c r="J20" s="78"/>
      <c r="K20" s="78"/>
      <c r="L20" s="78"/>
      <c r="M20" s="78"/>
    </row>
    <row r="21" spans="1:13">
      <c r="A21" s="80"/>
      <c r="B21" s="80" t="s">
        <v>700</v>
      </c>
      <c r="C21" s="79"/>
      <c r="D21" s="79"/>
      <c r="E21" s="79"/>
      <c r="F21" s="79"/>
      <c r="G21" s="79"/>
      <c r="H21" s="79"/>
      <c r="I21" s="79"/>
      <c r="J21" s="79"/>
      <c r="K21" s="79"/>
      <c r="L21" s="78"/>
      <c r="M21" s="78"/>
    </row>
    <row r="22" spans="1:13">
      <c r="A22" s="77"/>
      <c r="B22" s="76" t="s">
        <v>624</v>
      </c>
      <c r="C22" s="78"/>
      <c r="D22" s="78"/>
      <c r="E22" s="78"/>
      <c r="F22" s="78"/>
      <c r="G22" s="78"/>
      <c r="H22" s="78"/>
      <c r="I22" s="78"/>
      <c r="J22" s="78"/>
      <c r="K22" s="78"/>
      <c r="L22" s="78"/>
      <c r="M22" s="78"/>
    </row>
    <row r="23" spans="1:13">
      <c r="A23" s="77"/>
      <c r="B23" s="76" t="s">
        <v>623</v>
      </c>
      <c r="C23" s="78"/>
      <c r="D23" s="78"/>
      <c r="E23" s="78"/>
      <c r="F23" s="78"/>
      <c r="G23" s="78"/>
      <c r="H23" s="78"/>
      <c r="I23" s="78"/>
      <c r="J23" s="78"/>
      <c r="K23" s="78"/>
      <c r="L23" s="78"/>
      <c r="M23" s="78"/>
    </row>
    <row r="24" spans="1:13">
      <c r="A24" s="77"/>
      <c r="B24" s="76" t="s">
        <v>622</v>
      </c>
      <c r="C24" s="78"/>
      <c r="D24" s="78"/>
      <c r="E24" s="78"/>
      <c r="F24" s="78"/>
      <c r="G24" s="78"/>
      <c r="H24" s="78"/>
      <c r="I24" s="78"/>
      <c r="J24" s="78"/>
      <c r="K24" s="78"/>
      <c r="L24" s="78"/>
      <c r="M24" s="78"/>
    </row>
    <row r="25" spans="1:13">
      <c r="A25" s="77"/>
      <c r="B25" s="76" t="s">
        <v>699</v>
      </c>
      <c r="C25" s="78"/>
      <c r="D25" s="78"/>
      <c r="E25" s="78"/>
      <c r="F25" s="78"/>
      <c r="G25" s="78"/>
      <c r="H25" s="78"/>
      <c r="I25" s="78"/>
      <c r="J25" s="78"/>
      <c r="K25" s="78"/>
      <c r="L25" s="78"/>
      <c r="M25" s="78"/>
    </row>
    <row r="26" spans="1:13">
      <c r="A26" s="77" t="s">
        <v>621</v>
      </c>
      <c r="C26" s="78"/>
      <c r="D26" s="78"/>
      <c r="E26" s="78"/>
      <c r="F26" s="78"/>
      <c r="G26" s="78"/>
      <c r="H26" s="78"/>
      <c r="I26" s="78"/>
      <c r="J26" s="78"/>
      <c r="K26" s="78"/>
      <c r="L26" s="78"/>
      <c r="M26" s="78"/>
    </row>
    <row r="27" spans="1:13">
      <c r="A27" s="77"/>
      <c r="B27" s="76" t="s">
        <v>620</v>
      </c>
      <c r="C27" s="78">
        <v>2.7</v>
      </c>
      <c r="D27" s="78">
        <v>2.64</v>
      </c>
      <c r="E27" s="78">
        <v>2.4900000000000002</v>
      </c>
      <c r="F27" s="78">
        <v>2.4300000000000002</v>
      </c>
      <c r="G27" s="78">
        <v>2.37</v>
      </c>
      <c r="H27" s="78">
        <v>1.6</v>
      </c>
      <c r="I27" s="78">
        <v>4.04</v>
      </c>
      <c r="J27" s="78">
        <v>1.48</v>
      </c>
      <c r="K27" s="78">
        <v>3.74</v>
      </c>
      <c r="L27" s="78" t="s">
        <v>698</v>
      </c>
      <c r="M27" s="78" t="s">
        <v>697</v>
      </c>
    </row>
    <row r="28" spans="1:13">
      <c r="A28" s="77"/>
      <c r="B28" s="76" t="s">
        <v>617</v>
      </c>
      <c r="C28" s="78">
        <v>1.6</v>
      </c>
      <c r="D28" s="78">
        <v>1.56</v>
      </c>
      <c r="E28" s="78">
        <v>1.51</v>
      </c>
      <c r="F28" s="78">
        <v>1.46</v>
      </c>
      <c r="G28" s="78">
        <v>1.42</v>
      </c>
      <c r="H28" s="78">
        <v>0.89</v>
      </c>
      <c r="I28" s="78">
        <v>2.41</v>
      </c>
      <c r="J28" s="78">
        <v>0.81</v>
      </c>
      <c r="K28" s="78">
        <v>2.2000000000000002</v>
      </c>
      <c r="L28" s="78"/>
      <c r="M28" s="78" t="s">
        <v>694</v>
      </c>
    </row>
    <row r="29" spans="1:13">
      <c r="A29" s="77"/>
      <c r="B29" s="76" t="s">
        <v>696</v>
      </c>
      <c r="C29" s="78">
        <v>0.56000000000000005</v>
      </c>
      <c r="D29" s="78">
        <v>0.56000000000000005</v>
      </c>
      <c r="E29" s="78">
        <v>0.48</v>
      </c>
      <c r="F29" s="78">
        <v>0.48</v>
      </c>
      <c r="G29" s="78">
        <v>0.48</v>
      </c>
      <c r="H29" s="78">
        <v>0.4</v>
      </c>
      <c r="I29" s="78">
        <v>0.8</v>
      </c>
      <c r="J29" s="78">
        <v>0.39</v>
      </c>
      <c r="K29" s="78">
        <v>0.79</v>
      </c>
      <c r="L29" s="78" t="s">
        <v>695</v>
      </c>
      <c r="M29" s="78"/>
    </row>
    <row r="30" spans="1:13">
      <c r="A30" s="77"/>
      <c r="B30" s="76" t="s">
        <v>616</v>
      </c>
      <c r="C30" s="78">
        <v>0.53</v>
      </c>
      <c r="D30" s="78">
        <v>0.52</v>
      </c>
      <c r="E30" s="78">
        <v>0.5</v>
      </c>
      <c r="F30" s="78">
        <v>0.49</v>
      </c>
      <c r="G30" s="78">
        <v>0.47</v>
      </c>
      <c r="H30" s="78">
        <v>0.31</v>
      </c>
      <c r="I30" s="78">
        <v>0.83</v>
      </c>
      <c r="J30" s="78">
        <v>0.28000000000000003</v>
      </c>
      <c r="K30" s="78">
        <v>0.75</v>
      </c>
      <c r="L30" s="78"/>
      <c r="M30" s="78" t="s">
        <v>694</v>
      </c>
    </row>
    <row r="31" spans="1:13">
      <c r="A31" s="77"/>
      <c r="B31" s="76" t="s">
        <v>613</v>
      </c>
      <c r="C31" s="78">
        <v>5.46</v>
      </c>
      <c r="D31" s="78">
        <v>5.45</v>
      </c>
      <c r="E31" s="78">
        <v>5.78</v>
      </c>
      <c r="F31" s="78">
        <v>5.86</v>
      </c>
      <c r="G31" s="78">
        <v>5.51</v>
      </c>
      <c r="H31" s="78">
        <v>4.93</v>
      </c>
      <c r="I31" s="78">
        <v>5.77</v>
      </c>
      <c r="J31" s="78">
        <v>5.43</v>
      </c>
      <c r="K31" s="78">
        <v>6.18</v>
      </c>
      <c r="L31" s="78" t="s">
        <v>693</v>
      </c>
      <c r="M31" s="78" t="s">
        <v>692</v>
      </c>
    </row>
    <row r="32" spans="1:13">
      <c r="A32" s="77"/>
      <c r="B32" s="76" t="s">
        <v>612</v>
      </c>
      <c r="C32" s="78">
        <v>0</v>
      </c>
      <c r="D32" s="78">
        <v>0</v>
      </c>
      <c r="E32" s="78">
        <v>0</v>
      </c>
      <c r="F32" s="78">
        <v>0</v>
      </c>
      <c r="G32" s="78">
        <v>0</v>
      </c>
      <c r="H32" s="78">
        <v>0</v>
      </c>
      <c r="I32" s="78">
        <v>0</v>
      </c>
      <c r="J32" s="78">
        <v>0</v>
      </c>
      <c r="K32" s="78">
        <v>0</v>
      </c>
      <c r="L32" s="78" t="s">
        <v>691</v>
      </c>
      <c r="M32" s="78"/>
    </row>
    <row r="33" spans="1:13">
      <c r="A33" s="77"/>
      <c r="B33" s="76" t="s">
        <v>610</v>
      </c>
      <c r="C33" s="78">
        <v>5.46</v>
      </c>
      <c r="D33" s="78">
        <v>5.45</v>
      </c>
      <c r="E33" s="78">
        <v>5.78</v>
      </c>
      <c r="F33" s="78">
        <v>5.86</v>
      </c>
      <c r="G33" s="78">
        <v>5.51</v>
      </c>
      <c r="H33" s="78">
        <v>4.93</v>
      </c>
      <c r="I33" s="78">
        <v>5.77</v>
      </c>
      <c r="J33" s="78">
        <v>5.43</v>
      </c>
      <c r="K33" s="78">
        <v>6.18</v>
      </c>
      <c r="L33" s="78" t="s">
        <v>629</v>
      </c>
      <c r="M33" s="78"/>
    </row>
    <row r="34" spans="1:13">
      <c r="A34" s="77"/>
      <c r="B34" s="76" t="s">
        <v>609</v>
      </c>
      <c r="C34" s="78">
        <v>23200</v>
      </c>
      <c r="D34" s="78">
        <v>22500</v>
      </c>
      <c r="E34" s="78">
        <v>21800</v>
      </c>
      <c r="F34" s="78">
        <v>21100</v>
      </c>
      <c r="G34" s="78">
        <v>20500</v>
      </c>
      <c r="H34" s="78">
        <v>22500</v>
      </c>
      <c r="I34" s="78">
        <v>22500</v>
      </c>
      <c r="J34" s="78">
        <v>20500</v>
      </c>
      <c r="K34" s="78">
        <v>20500</v>
      </c>
      <c r="L34" s="78" t="s">
        <v>690</v>
      </c>
      <c r="M34" s="78" t="s">
        <v>689</v>
      </c>
    </row>
    <row r="35" spans="1:13">
      <c r="A35" s="77" t="s">
        <v>608</v>
      </c>
      <c r="C35" s="78"/>
      <c r="D35" s="78"/>
      <c r="E35" s="78"/>
      <c r="F35" s="78"/>
      <c r="G35" s="78"/>
      <c r="H35" s="78"/>
      <c r="I35" s="78"/>
      <c r="J35" s="78"/>
      <c r="K35" s="78"/>
      <c r="L35" s="78"/>
      <c r="M35" s="78"/>
    </row>
    <row r="36" spans="1:13">
      <c r="A36" s="77"/>
      <c r="B36" s="76" t="s">
        <v>688</v>
      </c>
      <c r="C36" s="78">
        <v>4</v>
      </c>
      <c r="D36" s="78">
        <v>4</v>
      </c>
      <c r="E36" s="78">
        <v>4</v>
      </c>
      <c r="F36" s="78">
        <v>4</v>
      </c>
      <c r="G36" s="78">
        <v>4</v>
      </c>
      <c r="H36" s="78">
        <v>3</v>
      </c>
      <c r="I36" s="78">
        <v>2</v>
      </c>
      <c r="J36" s="78">
        <v>3</v>
      </c>
      <c r="K36" s="78">
        <v>2</v>
      </c>
      <c r="L36" s="78" t="s">
        <v>686</v>
      </c>
      <c r="M36" s="78" t="s">
        <v>679</v>
      </c>
    </row>
    <row r="37" spans="1:13">
      <c r="A37" s="77"/>
      <c r="B37" s="76" t="s">
        <v>687</v>
      </c>
      <c r="C37" s="78">
        <v>2</v>
      </c>
      <c r="D37" s="78">
        <v>2</v>
      </c>
      <c r="E37" s="78">
        <v>2</v>
      </c>
      <c r="F37" s="78">
        <v>2</v>
      </c>
      <c r="G37" s="78">
        <v>2</v>
      </c>
      <c r="H37" s="78">
        <v>3</v>
      </c>
      <c r="I37" s="78">
        <v>1</v>
      </c>
      <c r="J37" s="78">
        <v>3</v>
      </c>
      <c r="K37" s="78">
        <v>1</v>
      </c>
      <c r="L37" s="78" t="s">
        <v>686</v>
      </c>
      <c r="M37" s="78" t="s">
        <v>679</v>
      </c>
    </row>
    <row r="38" spans="1:13">
      <c r="A38" s="80"/>
      <c r="B38" s="80" t="s">
        <v>685</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684</v>
      </c>
      <c r="M38" s="78"/>
    </row>
    <row r="39" spans="1:13">
      <c r="A39" s="77"/>
      <c r="B39" s="76" t="s">
        <v>683</v>
      </c>
      <c r="C39" s="78">
        <v>1.52</v>
      </c>
      <c r="D39" s="78">
        <v>1.49</v>
      </c>
      <c r="E39" s="78">
        <v>1.46</v>
      </c>
      <c r="F39" s="78">
        <v>1.39</v>
      </c>
      <c r="G39" s="78">
        <v>1.36</v>
      </c>
      <c r="H39" s="78">
        <v>2.5099999999999998</v>
      </c>
      <c r="I39" s="78">
        <v>0.56000000000000005</v>
      </c>
      <c r="J39" s="78">
        <v>2.2999999999999998</v>
      </c>
      <c r="K39" s="78">
        <v>0.51</v>
      </c>
      <c r="L39" s="78" t="s">
        <v>592</v>
      </c>
      <c r="M39" s="78" t="s">
        <v>679</v>
      </c>
    </row>
    <row r="40" spans="1:13">
      <c r="A40" s="77"/>
      <c r="B40" s="76" t="s">
        <v>682</v>
      </c>
      <c r="C40" s="78">
        <v>9.41</v>
      </c>
      <c r="D40" s="78">
        <v>9.41</v>
      </c>
      <c r="E40" s="78">
        <v>9.41</v>
      </c>
      <c r="F40" s="78">
        <v>9.41</v>
      </c>
      <c r="G40" s="78">
        <v>9.41</v>
      </c>
      <c r="H40" s="78">
        <v>15.88</v>
      </c>
      <c r="I40" s="78">
        <v>3.53</v>
      </c>
      <c r="J40" s="78">
        <v>15.88</v>
      </c>
      <c r="K40" s="78">
        <v>3.53</v>
      </c>
      <c r="L40" s="78" t="s">
        <v>681</v>
      </c>
      <c r="M40" s="78" t="s">
        <v>679</v>
      </c>
    </row>
    <row r="41" spans="1:13">
      <c r="A41" s="77"/>
      <c r="B41" s="76" t="s">
        <v>680</v>
      </c>
      <c r="C41" s="78">
        <v>1200</v>
      </c>
      <c r="D41" s="78">
        <v>1200</v>
      </c>
      <c r="E41" s="78">
        <v>1200</v>
      </c>
      <c r="F41" s="78">
        <v>1200</v>
      </c>
      <c r="G41" s="78">
        <v>1200</v>
      </c>
      <c r="H41" s="78">
        <v>1200</v>
      </c>
      <c r="I41" s="78">
        <v>1200</v>
      </c>
      <c r="J41" s="78">
        <v>1200</v>
      </c>
      <c r="K41" s="78">
        <v>1200</v>
      </c>
      <c r="L41" s="78"/>
      <c r="M41" s="78" t="s">
        <v>679</v>
      </c>
    </row>
    <row r="42" spans="1:13">
      <c r="A42" s="77"/>
    </row>
    <row r="43" spans="1:13">
      <c r="A43" s="77"/>
    </row>
    <row r="44" spans="1:13">
      <c r="A44" s="77" t="s">
        <v>590</v>
      </c>
    </row>
    <row r="45" spans="1:13">
      <c r="A45" s="77"/>
      <c r="B45" s="76" t="s">
        <v>949</v>
      </c>
    </row>
    <row r="46" spans="1:13">
      <c r="A46" s="77"/>
      <c r="B46" s="76" t="s">
        <v>948</v>
      </c>
    </row>
    <row r="47" spans="1:13">
      <c r="A47" s="77"/>
      <c r="B47" s="76" t="s">
        <v>947</v>
      </c>
    </row>
    <row r="48" spans="1:13">
      <c r="A48" s="77"/>
      <c r="B48" s="76" t="s">
        <v>946</v>
      </c>
    </row>
    <row r="49" spans="1:2">
      <c r="A49" s="77"/>
      <c r="B49" s="76" t="s">
        <v>945</v>
      </c>
    </row>
    <row r="50" spans="1:2">
      <c r="A50" s="77"/>
      <c r="B50" s="76" t="s">
        <v>673</v>
      </c>
    </row>
    <row r="51" spans="1:2">
      <c r="A51" s="77"/>
      <c r="B51" s="76" t="s">
        <v>944</v>
      </c>
    </row>
    <row r="52" spans="1:2">
      <c r="A52" s="77"/>
      <c r="B52" s="76" t="s">
        <v>943</v>
      </c>
    </row>
    <row r="53" spans="1:2">
      <c r="A53" s="77"/>
      <c r="B53" s="76" t="s">
        <v>670</v>
      </c>
    </row>
    <row r="54" spans="1:2">
      <c r="A54" s="77"/>
      <c r="B54" s="76" t="s">
        <v>669</v>
      </c>
    </row>
    <row r="55" spans="1:2">
      <c r="A55" s="77"/>
      <c r="B55" s="76" t="s">
        <v>668</v>
      </c>
    </row>
    <row r="56" spans="1:2">
      <c r="A56" s="77"/>
      <c r="B56" s="76" t="s">
        <v>667</v>
      </c>
    </row>
    <row r="57" spans="1:2">
      <c r="A57" s="77"/>
      <c r="B57" s="76" t="s">
        <v>666</v>
      </c>
    </row>
    <row r="58" spans="1:2">
      <c r="A58" s="77"/>
      <c r="B58" s="76" t="s">
        <v>942</v>
      </c>
    </row>
    <row r="59" spans="1:2">
      <c r="A59" s="77"/>
      <c r="B59" s="76" t="s">
        <v>570</v>
      </c>
    </row>
    <row r="60" spans="1:2">
      <c r="A60" s="77"/>
      <c r="B60" s="76" t="s">
        <v>569</v>
      </c>
    </row>
    <row r="61" spans="1:2">
      <c r="A61" s="77"/>
    </row>
    <row r="62" spans="1:2">
      <c r="A62" s="77" t="s">
        <v>568</v>
      </c>
    </row>
    <row r="63" spans="1:2">
      <c r="A63" s="77"/>
      <c r="B63" s="76" t="s">
        <v>664</v>
      </c>
    </row>
    <row r="64" spans="1:2">
      <c r="A64" s="77"/>
      <c r="B64" s="76" t="s">
        <v>663</v>
      </c>
    </row>
    <row r="65" spans="1:2">
      <c r="A65" s="77"/>
      <c r="B65" s="76" t="s">
        <v>662</v>
      </c>
    </row>
    <row r="66" spans="1:2">
      <c r="A66" s="77"/>
      <c r="B66" s="76" t="s">
        <v>661</v>
      </c>
    </row>
    <row r="67" spans="1:2">
      <c r="A67" s="77"/>
      <c r="B67" s="76" t="s">
        <v>660</v>
      </c>
    </row>
    <row r="68" spans="1:2">
      <c r="A68" s="77"/>
      <c r="B68" s="76" t="s">
        <v>659</v>
      </c>
    </row>
    <row r="69" spans="1:2">
      <c r="A69" s="77"/>
      <c r="B69" s="76" t="s">
        <v>658</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6" customWidth="1"/>
    <col min="2" max="2" width="70.42578125" style="76" customWidth="1"/>
    <col min="3" max="16384" width="9.85546875" style="76"/>
  </cols>
  <sheetData>
    <row r="1" spans="1:12">
      <c r="A1" s="83" t="s">
        <v>657</v>
      </c>
      <c r="B1" s="83"/>
      <c r="C1" s="161" t="s">
        <v>656</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80"/>
      <c r="B6" s="80" t="s">
        <v>644</v>
      </c>
      <c r="C6" s="79">
        <v>0.43</v>
      </c>
      <c r="D6" s="79">
        <v>0.45</v>
      </c>
      <c r="E6" s="79">
        <v>0.48</v>
      </c>
      <c r="F6" s="79">
        <v>0.49946099999999999</v>
      </c>
      <c r="G6" s="79">
        <v>0.42</v>
      </c>
      <c r="H6" s="79">
        <v>0.49</v>
      </c>
      <c r="I6" s="79">
        <v>0.46</v>
      </c>
      <c r="J6" s="79">
        <v>0.54</v>
      </c>
      <c r="K6" s="78" t="s">
        <v>643</v>
      </c>
      <c r="L6" s="78"/>
    </row>
    <row r="7" spans="1:12">
      <c r="A7" s="80"/>
      <c r="B7" s="80" t="s">
        <v>642</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641</v>
      </c>
      <c r="C8" s="79">
        <v>5.0000000000000001E-3</v>
      </c>
      <c r="D8" s="79">
        <v>5.0000000000000001E-3</v>
      </c>
      <c r="E8" s="79">
        <v>5.0000000000000001E-3</v>
      </c>
      <c r="F8" s="79">
        <v>5.0000000000000001E-3</v>
      </c>
      <c r="G8" s="79">
        <v>0</v>
      </c>
      <c r="H8" s="79">
        <v>0.01</v>
      </c>
      <c r="I8" s="79">
        <v>0</v>
      </c>
      <c r="J8" s="79">
        <v>0.01</v>
      </c>
      <c r="K8" s="78" t="s">
        <v>640</v>
      </c>
      <c r="L8" s="78"/>
    </row>
    <row r="9" spans="1:12">
      <c r="A9" s="77"/>
      <c r="B9" s="76" t="s">
        <v>639</v>
      </c>
      <c r="C9" s="78">
        <v>30</v>
      </c>
      <c r="D9" s="78">
        <v>30</v>
      </c>
      <c r="E9" s="78">
        <v>30</v>
      </c>
      <c r="F9" s="78">
        <v>30</v>
      </c>
      <c r="G9" s="78">
        <v>30</v>
      </c>
      <c r="H9" s="78">
        <v>30</v>
      </c>
      <c r="I9" s="78">
        <v>30</v>
      </c>
      <c r="J9" s="78">
        <v>30</v>
      </c>
      <c r="K9" s="78" t="s">
        <v>638</v>
      </c>
      <c r="L9" s="78" t="s">
        <v>637</v>
      </c>
    </row>
    <row r="10" spans="1:12">
      <c r="A10" s="77"/>
      <c r="B10" s="76" t="s">
        <v>636</v>
      </c>
      <c r="C10" s="78">
        <v>0.25</v>
      </c>
      <c r="D10" s="78">
        <v>0.25</v>
      </c>
      <c r="E10" s="78">
        <v>0.25</v>
      </c>
      <c r="F10" s="78">
        <v>0.25</v>
      </c>
      <c r="G10" s="78">
        <v>0.25</v>
      </c>
      <c r="H10" s="78">
        <v>0.25</v>
      </c>
      <c r="I10" s="78">
        <v>0.25</v>
      </c>
      <c r="J10" s="78">
        <v>0.25</v>
      </c>
      <c r="K10" s="78"/>
      <c r="L10" s="78"/>
    </row>
    <row r="11" spans="1:12">
      <c r="A11" s="77"/>
      <c r="B11" s="76" t="s">
        <v>635</v>
      </c>
      <c r="C11" s="78">
        <v>6.7</v>
      </c>
      <c r="D11" s="78">
        <v>6.3</v>
      </c>
      <c r="E11" s="78">
        <v>6</v>
      </c>
      <c r="F11" s="78">
        <v>5.7</v>
      </c>
      <c r="G11" s="78">
        <v>6</v>
      </c>
      <c r="H11" s="78">
        <v>6.7</v>
      </c>
      <c r="I11" s="78">
        <v>5.5</v>
      </c>
      <c r="J11" s="78">
        <v>6</v>
      </c>
      <c r="K11" s="78" t="s">
        <v>634</v>
      </c>
      <c r="L11" s="78"/>
    </row>
    <row r="12" spans="1:12">
      <c r="A12" s="77" t="s">
        <v>633</v>
      </c>
      <c r="C12" s="78"/>
      <c r="D12" s="78"/>
      <c r="E12" s="78"/>
      <c r="F12" s="78"/>
      <c r="G12" s="78"/>
      <c r="H12" s="78"/>
      <c r="I12" s="78"/>
      <c r="J12" s="78"/>
      <c r="K12" s="78"/>
      <c r="L12" s="78"/>
    </row>
    <row r="13" spans="1:12">
      <c r="A13" s="80"/>
      <c r="B13" s="80" t="s">
        <v>632</v>
      </c>
      <c r="C13" s="79"/>
      <c r="D13" s="79"/>
      <c r="E13" s="79"/>
      <c r="F13" s="79"/>
      <c r="G13" s="79"/>
      <c r="H13" s="79"/>
      <c r="I13" s="79"/>
      <c r="J13" s="79"/>
      <c r="K13" s="78"/>
      <c r="L13" s="78"/>
    </row>
    <row r="14" spans="1:12">
      <c r="A14" s="80"/>
      <c r="B14" s="80" t="s">
        <v>631</v>
      </c>
      <c r="C14" s="79"/>
      <c r="D14" s="79"/>
      <c r="E14" s="79"/>
      <c r="F14" s="79"/>
      <c r="G14" s="79"/>
      <c r="H14" s="79"/>
      <c r="I14" s="79"/>
      <c r="J14" s="79"/>
      <c r="K14" s="78"/>
      <c r="L14" s="78"/>
    </row>
    <row r="15" spans="1:12">
      <c r="A15" s="80"/>
      <c r="B15" s="80" t="s">
        <v>630</v>
      </c>
      <c r="C15" s="79"/>
      <c r="D15" s="79"/>
      <c r="E15" s="79"/>
      <c r="F15" s="79"/>
      <c r="G15" s="79"/>
      <c r="H15" s="79"/>
      <c r="I15" s="79"/>
      <c r="J15" s="79"/>
      <c r="K15" s="78" t="s">
        <v>629</v>
      </c>
      <c r="L15" s="78"/>
    </row>
    <row r="16" spans="1:12">
      <c r="A16" s="77"/>
      <c r="B16" s="76" t="s">
        <v>628</v>
      </c>
      <c r="C16" s="78"/>
      <c r="D16" s="78"/>
      <c r="E16" s="78"/>
      <c r="F16" s="78"/>
      <c r="G16" s="78"/>
      <c r="H16" s="78"/>
      <c r="I16" s="78"/>
      <c r="J16" s="78"/>
      <c r="K16" s="78"/>
      <c r="L16" s="78"/>
    </row>
    <row r="17" spans="1:12">
      <c r="A17" s="77"/>
      <c r="B17" s="76" t="s">
        <v>627</v>
      </c>
      <c r="C17" s="78"/>
      <c r="D17" s="78"/>
      <c r="E17" s="78"/>
      <c r="F17" s="78"/>
      <c r="G17" s="78"/>
      <c r="H17" s="78"/>
      <c r="I17" s="78"/>
      <c r="J17" s="78"/>
      <c r="K17" s="78"/>
      <c r="L17" s="78"/>
    </row>
    <row r="18" spans="1:12">
      <c r="A18" s="77" t="s">
        <v>626</v>
      </c>
      <c r="C18" s="78"/>
      <c r="D18" s="78"/>
      <c r="E18" s="78"/>
      <c r="F18" s="78"/>
      <c r="G18" s="78"/>
      <c r="H18" s="78"/>
      <c r="I18" s="78"/>
      <c r="J18" s="78"/>
      <c r="K18" s="78"/>
      <c r="L18" s="78"/>
    </row>
    <row r="19" spans="1:12">
      <c r="A19" s="77"/>
      <c r="B19" s="76" t="s">
        <v>625</v>
      </c>
      <c r="C19" s="78">
        <v>0</v>
      </c>
      <c r="D19" s="78">
        <v>0</v>
      </c>
      <c r="E19" s="78">
        <v>0</v>
      </c>
      <c r="F19" s="78">
        <v>0</v>
      </c>
      <c r="G19" s="78">
        <v>0</v>
      </c>
      <c r="H19" s="78">
        <v>0</v>
      </c>
      <c r="I19" s="78">
        <v>0</v>
      </c>
      <c r="J19" s="78">
        <v>0</v>
      </c>
      <c r="K19" s="78"/>
      <c r="L19" s="78"/>
    </row>
    <row r="20" spans="1:12">
      <c r="A20" s="77"/>
      <c r="B20" s="76" t="s">
        <v>624</v>
      </c>
      <c r="C20" s="78">
        <v>0</v>
      </c>
      <c r="D20" s="78">
        <v>0</v>
      </c>
      <c r="E20" s="78">
        <v>0</v>
      </c>
      <c r="F20" s="78">
        <v>0</v>
      </c>
      <c r="G20" s="78">
        <v>0</v>
      </c>
      <c r="H20" s="78">
        <v>0</v>
      </c>
      <c r="I20" s="78">
        <v>0</v>
      </c>
      <c r="J20" s="78">
        <v>0</v>
      </c>
      <c r="K20" s="78"/>
      <c r="L20" s="78"/>
    </row>
    <row r="21" spans="1:12">
      <c r="A21" s="77"/>
      <c r="B21" s="76" t="s">
        <v>623</v>
      </c>
      <c r="C21" s="78">
        <v>0</v>
      </c>
      <c r="D21" s="78">
        <v>0</v>
      </c>
      <c r="E21" s="78">
        <v>0</v>
      </c>
      <c r="F21" s="78">
        <v>0</v>
      </c>
      <c r="G21" s="78">
        <v>0</v>
      </c>
      <c r="H21" s="78">
        <v>0</v>
      </c>
      <c r="I21" s="78">
        <v>0</v>
      </c>
      <c r="J21" s="78">
        <v>0</v>
      </c>
      <c r="K21" s="78"/>
      <c r="L21" s="78"/>
    </row>
    <row r="22" spans="1:12">
      <c r="A22" s="77"/>
      <c r="B22" s="76" t="s">
        <v>622</v>
      </c>
      <c r="C22" s="78">
        <v>0</v>
      </c>
      <c r="D22" s="78">
        <v>0</v>
      </c>
      <c r="E22" s="78">
        <v>0</v>
      </c>
      <c r="F22" s="78">
        <v>0</v>
      </c>
      <c r="G22" s="78">
        <v>0</v>
      </c>
      <c r="H22" s="78">
        <v>0</v>
      </c>
      <c r="I22" s="78">
        <v>0</v>
      </c>
      <c r="J22" s="78">
        <v>0</v>
      </c>
      <c r="K22" s="78"/>
      <c r="L22" s="78"/>
    </row>
    <row r="23" spans="1:12">
      <c r="A23" s="77" t="s">
        <v>621</v>
      </c>
      <c r="C23" s="78"/>
      <c r="D23" s="78"/>
      <c r="E23" s="78"/>
      <c r="F23" s="78"/>
      <c r="G23" s="78"/>
      <c r="H23" s="78"/>
      <c r="I23" s="78"/>
      <c r="J23" s="78"/>
      <c r="K23" s="78"/>
      <c r="L23" s="78"/>
    </row>
    <row r="24" spans="1:12">
      <c r="A24" s="77"/>
      <c r="B24" s="76" t="s">
        <v>620</v>
      </c>
      <c r="C24" s="78">
        <v>0.31</v>
      </c>
      <c r="D24" s="78">
        <v>0.31</v>
      </c>
      <c r="E24" s="78">
        <v>0.3</v>
      </c>
      <c r="F24" s="78">
        <v>0.28000000000000003</v>
      </c>
      <c r="G24" s="78">
        <v>0.28999999999999998</v>
      </c>
      <c r="H24" s="78">
        <v>0.32</v>
      </c>
      <c r="I24" s="78">
        <v>0.26</v>
      </c>
      <c r="J24" s="78">
        <v>0.31</v>
      </c>
      <c r="K24" s="78" t="s">
        <v>619</v>
      </c>
      <c r="L24" s="78" t="s">
        <v>618</v>
      </c>
    </row>
    <row r="25" spans="1:12">
      <c r="A25" s="77"/>
      <c r="B25" s="76" t="s">
        <v>617</v>
      </c>
      <c r="C25" s="78">
        <v>0.23</v>
      </c>
      <c r="D25" s="78">
        <v>0.23</v>
      </c>
      <c r="E25" s="78">
        <v>0.22</v>
      </c>
      <c r="F25" s="78">
        <v>0.21</v>
      </c>
      <c r="G25" s="78">
        <v>0.22</v>
      </c>
      <c r="H25" s="78">
        <v>0.23</v>
      </c>
      <c r="I25" s="78">
        <v>0.19</v>
      </c>
      <c r="J25" s="78">
        <v>0.22</v>
      </c>
      <c r="K25" s="78" t="s">
        <v>615</v>
      </c>
      <c r="L25" s="78"/>
    </row>
    <row r="26" spans="1:12">
      <c r="A26" s="77"/>
      <c r="B26" s="76" t="s">
        <v>616</v>
      </c>
      <c r="C26" s="78">
        <v>0.04</v>
      </c>
      <c r="D26" s="78">
        <v>0.04</v>
      </c>
      <c r="E26" s="78">
        <v>0.04</v>
      </c>
      <c r="F26" s="78">
        <v>0.04</v>
      </c>
      <c r="G26" s="78">
        <v>0.04</v>
      </c>
      <c r="H26" s="78">
        <v>0.04</v>
      </c>
      <c r="I26" s="78">
        <v>0.03</v>
      </c>
      <c r="J26" s="78">
        <v>0.04</v>
      </c>
      <c r="K26" s="78" t="s">
        <v>615</v>
      </c>
      <c r="L26" s="78"/>
    </row>
    <row r="27" spans="1:12">
      <c r="A27" s="77"/>
      <c r="B27" s="76" t="s">
        <v>614</v>
      </c>
      <c r="C27" s="78">
        <v>0.04</v>
      </c>
      <c r="D27" s="78">
        <v>0.04</v>
      </c>
      <c r="E27" s="78">
        <v>0.04</v>
      </c>
      <c r="F27" s="78">
        <v>0.04</v>
      </c>
      <c r="G27" s="78">
        <v>0.03</v>
      </c>
      <c r="H27" s="78">
        <v>0.05</v>
      </c>
      <c r="I27" s="78">
        <v>0.03</v>
      </c>
      <c r="J27" s="78">
        <v>0.05</v>
      </c>
      <c r="K27" s="78" t="s">
        <v>606</v>
      </c>
      <c r="L27" s="78"/>
    </row>
    <row r="28" spans="1:12">
      <c r="A28" s="77"/>
      <c r="B28" s="76" t="s">
        <v>613</v>
      </c>
      <c r="C28" s="78">
        <v>0.19</v>
      </c>
      <c r="D28" s="78">
        <v>0.21</v>
      </c>
      <c r="E28" s="78">
        <v>0.3</v>
      </c>
      <c r="F28" s="78">
        <v>0.35</v>
      </c>
      <c r="G28" s="78">
        <v>0.14000000000000001</v>
      </c>
      <c r="H28" s="78">
        <v>0.28000000000000003</v>
      </c>
      <c r="I28" s="78">
        <v>0.23</v>
      </c>
      <c r="J28" s="78">
        <v>0.47</v>
      </c>
      <c r="K28" s="78"/>
      <c r="L28" s="78"/>
    </row>
    <row r="29" spans="1:12">
      <c r="A29" s="77"/>
      <c r="B29" s="76" t="s">
        <v>612</v>
      </c>
      <c r="C29" s="78">
        <v>0.19</v>
      </c>
      <c r="D29" s="78">
        <v>0.21</v>
      </c>
      <c r="E29" s="78">
        <v>0.3</v>
      </c>
      <c r="F29" s="78">
        <v>0.35</v>
      </c>
      <c r="G29" s="78">
        <v>0.14000000000000001</v>
      </c>
      <c r="H29" s="78">
        <v>0.28000000000000003</v>
      </c>
      <c r="I29" s="78">
        <v>0.23</v>
      </c>
      <c r="J29" s="78">
        <v>0.47</v>
      </c>
      <c r="K29" s="78" t="s">
        <v>611</v>
      </c>
      <c r="L29" s="78"/>
    </row>
    <row r="30" spans="1:12">
      <c r="A30" s="77"/>
      <c r="B30" s="76" t="s">
        <v>610</v>
      </c>
      <c r="C30" s="78">
        <v>0</v>
      </c>
      <c r="D30" s="78">
        <v>0</v>
      </c>
      <c r="E30" s="78">
        <v>0</v>
      </c>
      <c r="F30" s="78">
        <v>0</v>
      </c>
      <c r="G30" s="78">
        <v>0</v>
      </c>
      <c r="H30" s="78">
        <v>0</v>
      </c>
      <c r="I30" s="78">
        <v>0</v>
      </c>
      <c r="J30" s="78">
        <v>0</v>
      </c>
      <c r="K30" s="78"/>
      <c r="L30" s="78"/>
    </row>
    <row r="31" spans="1:12">
      <c r="A31" s="77"/>
      <c r="B31" s="76" t="s">
        <v>609</v>
      </c>
      <c r="C31" s="78">
        <v>57.86</v>
      </c>
      <c r="D31" s="78">
        <v>60.81</v>
      </c>
      <c r="E31" s="78">
        <v>56.81</v>
      </c>
      <c r="F31" s="78">
        <v>59.71</v>
      </c>
      <c r="G31" s="78">
        <v>56.68</v>
      </c>
      <c r="H31" s="78">
        <v>64.290000000000006</v>
      </c>
      <c r="I31" s="78">
        <v>54.78</v>
      </c>
      <c r="J31" s="78">
        <v>56.81</v>
      </c>
      <c r="K31" s="78" t="s">
        <v>598</v>
      </c>
      <c r="L31" s="78"/>
    </row>
    <row r="32" spans="1:12">
      <c r="A32" s="77" t="s">
        <v>608</v>
      </c>
      <c r="C32" s="78"/>
      <c r="D32" s="78"/>
      <c r="E32" s="78"/>
      <c r="F32" s="78"/>
      <c r="G32" s="78"/>
      <c r="H32" s="78"/>
      <c r="I32" s="78"/>
      <c r="J32" s="78"/>
      <c r="K32" s="78"/>
      <c r="L32" s="78"/>
    </row>
    <row r="33" spans="1:12">
      <c r="A33" s="77"/>
      <c r="B33" s="76" t="s">
        <v>607</v>
      </c>
      <c r="C33" s="78">
        <v>60</v>
      </c>
      <c r="D33" s="78">
        <v>57</v>
      </c>
      <c r="E33" s="78">
        <v>54</v>
      </c>
      <c r="F33" s="78">
        <v>52</v>
      </c>
      <c r="G33" s="78">
        <v>41</v>
      </c>
      <c r="H33" s="78">
        <v>75</v>
      </c>
      <c r="I33" s="78">
        <v>37</v>
      </c>
      <c r="J33" s="78">
        <v>68</v>
      </c>
      <c r="K33" s="78" t="s">
        <v>606</v>
      </c>
      <c r="L33" s="78"/>
    </row>
    <row r="34" spans="1:12">
      <c r="A34" s="77"/>
      <c r="B34" s="76" t="s">
        <v>605</v>
      </c>
      <c r="C34" s="78">
        <v>428.89</v>
      </c>
      <c r="D34" s="78">
        <v>395.39</v>
      </c>
      <c r="E34" s="78">
        <v>362.11</v>
      </c>
      <c r="F34" s="78">
        <v>325.39999999999998</v>
      </c>
      <c r="G34" s="78">
        <v>371.04</v>
      </c>
      <c r="H34" s="78">
        <v>422.22</v>
      </c>
      <c r="I34" s="78">
        <v>292.08</v>
      </c>
      <c r="J34" s="78">
        <v>362.11</v>
      </c>
      <c r="K34" s="78" t="s">
        <v>604</v>
      </c>
      <c r="L34" s="78"/>
    </row>
    <row r="35" spans="1:12">
      <c r="A35" s="77"/>
      <c r="B35" s="76" t="s">
        <v>603</v>
      </c>
      <c r="C35" s="78">
        <v>193</v>
      </c>
      <c r="D35" s="78">
        <v>187</v>
      </c>
      <c r="E35" s="78">
        <v>180</v>
      </c>
      <c r="F35" s="78">
        <v>170</v>
      </c>
      <c r="G35" s="78">
        <v>184</v>
      </c>
      <c r="H35" s="78">
        <v>190</v>
      </c>
      <c r="I35" s="78">
        <v>160</v>
      </c>
      <c r="J35" s="78">
        <v>180</v>
      </c>
      <c r="K35" s="78" t="s">
        <v>602</v>
      </c>
      <c r="L35" s="78" t="s">
        <v>601</v>
      </c>
    </row>
    <row r="36" spans="1:12">
      <c r="A36" s="77"/>
      <c r="B36" s="76" t="s">
        <v>600</v>
      </c>
      <c r="C36" s="78">
        <v>0.09</v>
      </c>
      <c r="D36" s="78">
        <v>0.09</v>
      </c>
      <c r="E36" s="78">
        <v>0.08</v>
      </c>
      <c r="F36" s="78">
        <v>0.08</v>
      </c>
      <c r="G36" s="78">
        <v>0.08</v>
      </c>
      <c r="H36" s="78">
        <v>0.1</v>
      </c>
      <c r="I36" s="78">
        <v>7.0000000000000007E-2</v>
      </c>
      <c r="J36" s="78">
        <v>0.08</v>
      </c>
      <c r="K36" s="78" t="s">
        <v>598</v>
      </c>
      <c r="L36" s="78"/>
    </row>
    <row r="37" spans="1:12">
      <c r="A37" s="77"/>
      <c r="B37" s="76" t="s">
        <v>599</v>
      </c>
      <c r="C37" s="78">
        <v>0.04</v>
      </c>
      <c r="D37" s="78">
        <v>0.04</v>
      </c>
      <c r="E37" s="78">
        <v>0.04</v>
      </c>
      <c r="F37" s="78">
        <v>0.04</v>
      </c>
      <c r="G37" s="78">
        <v>0.04</v>
      </c>
      <c r="H37" s="78">
        <v>0.04</v>
      </c>
      <c r="I37" s="78">
        <v>0.04</v>
      </c>
      <c r="J37" s="78">
        <v>0.04</v>
      </c>
      <c r="K37" s="78" t="s">
        <v>598</v>
      </c>
      <c r="L37" s="78"/>
    </row>
    <row r="38" spans="1:12">
      <c r="A38" s="77"/>
      <c r="B38" s="76" t="s">
        <v>597</v>
      </c>
      <c r="C38" s="78">
        <v>10000</v>
      </c>
      <c r="D38" s="78">
        <v>13000</v>
      </c>
      <c r="E38" s="78">
        <v>21000</v>
      </c>
      <c r="F38" s="78">
        <v>55000</v>
      </c>
      <c r="G38" s="78">
        <v>10000</v>
      </c>
      <c r="H38" s="78">
        <v>20000</v>
      </c>
      <c r="I38" s="78">
        <v>10000</v>
      </c>
      <c r="J38" s="78">
        <v>100000</v>
      </c>
      <c r="K38" s="78" t="s">
        <v>596</v>
      </c>
      <c r="L38" s="78"/>
    </row>
    <row r="39" spans="1:12">
      <c r="A39" s="77"/>
      <c r="B39" s="76" t="s">
        <v>595</v>
      </c>
      <c r="C39" s="78">
        <v>1.05</v>
      </c>
      <c r="D39" s="78">
        <v>1.05</v>
      </c>
      <c r="E39" s="78">
        <v>1.05</v>
      </c>
      <c r="F39" s="78">
        <v>1.05</v>
      </c>
      <c r="G39" s="78">
        <v>1.01</v>
      </c>
      <c r="H39" s="78">
        <v>1.08</v>
      </c>
      <c r="I39" s="78">
        <v>1.01</v>
      </c>
      <c r="J39" s="78">
        <v>1.08</v>
      </c>
      <c r="K39" s="78" t="s">
        <v>594</v>
      </c>
      <c r="L39" s="78"/>
    </row>
    <row r="40" spans="1:12">
      <c r="A40" s="77"/>
      <c r="B40" s="76" t="s">
        <v>593</v>
      </c>
      <c r="C40" s="78">
        <v>0.45</v>
      </c>
      <c r="D40" s="78">
        <v>0.47</v>
      </c>
      <c r="E40" s="78">
        <v>0.5</v>
      </c>
      <c r="F40" s="78">
        <v>0.52</v>
      </c>
      <c r="G40" s="78">
        <v>0.45</v>
      </c>
      <c r="H40" s="78">
        <v>0.5</v>
      </c>
      <c r="I40" s="78">
        <v>0.5</v>
      </c>
      <c r="J40" s="78">
        <v>0.55000000000000004</v>
      </c>
      <c r="K40" s="78" t="s">
        <v>592</v>
      </c>
      <c r="L40" s="78" t="s">
        <v>591</v>
      </c>
    </row>
    <row r="41" spans="1:12">
      <c r="A41" s="77"/>
    </row>
    <row r="42" spans="1:12">
      <c r="A42" s="77"/>
    </row>
    <row r="43" spans="1:12">
      <c r="A43" s="77" t="s">
        <v>590</v>
      </c>
    </row>
    <row r="44" spans="1:12">
      <c r="A44" s="77"/>
      <c r="B44" s="76" t="s">
        <v>589</v>
      </c>
    </row>
    <row r="45" spans="1:12">
      <c r="A45" s="77"/>
      <c r="B45" s="76" t="s">
        <v>588</v>
      </c>
    </row>
    <row r="46" spans="1:12">
      <c r="A46" s="77"/>
      <c r="B46" s="76" t="s">
        <v>587</v>
      </c>
    </row>
    <row r="47" spans="1:12">
      <c r="A47" s="77"/>
      <c r="B47" s="76" t="s">
        <v>586</v>
      </c>
    </row>
    <row r="48" spans="1:12">
      <c r="A48" s="77"/>
      <c r="B48" s="76" t="s">
        <v>585</v>
      </c>
    </row>
    <row r="49" spans="1:2">
      <c r="A49" s="77"/>
      <c r="B49" s="76" t="s">
        <v>584</v>
      </c>
    </row>
    <row r="50" spans="1:2">
      <c r="A50" s="77"/>
      <c r="B50" s="76" t="s">
        <v>583</v>
      </c>
    </row>
    <row r="51" spans="1:2">
      <c r="A51" s="77"/>
      <c r="B51" s="76" t="s">
        <v>582</v>
      </c>
    </row>
    <row r="52" spans="1:2">
      <c r="A52" s="77"/>
      <c r="B52" s="76" t="s">
        <v>581</v>
      </c>
    </row>
    <row r="53" spans="1:2">
      <c r="A53" s="77"/>
      <c r="B53" s="76" t="s">
        <v>580</v>
      </c>
    </row>
    <row r="54" spans="1:2">
      <c r="A54" s="77"/>
      <c r="B54" s="76" t="s">
        <v>579</v>
      </c>
    </row>
    <row r="55" spans="1:2">
      <c r="A55" s="77"/>
      <c r="B55" s="76" t="s">
        <v>578</v>
      </c>
    </row>
    <row r="56" spans="1:2">
      <c r="A56" s="77"/>
      <c r="B56" s="76" t="s">
        <v>577</v>
      </c>
    </row>
    <row r="57" spans="1:2">
      <c r="A57" s="77"/>
      <c r="B57" s="76" t="s">
        <v>576</v>
      </c>
    </row>
    <row r="58" spans="1:2">
      <c r="A58" s="77"/>
      <c r="B58" s="76" t="s">
        <v>575</v>
      </c>
    </row>
    <row r="59" spans="1:2">
      <c r="A59" s="77"/>
      <c r="B59" s="76" t="s">
        <v>574</v>
      </c>
    </row>
    <row r="60" spans="1:2">
      <c r="A60" s="77"/>
      <c r="B60" s="76" t="s">
        <v>573</v>
      </c>
    </row>
    <row r="61" spans="1:2">
      <c r="A61" s="77"/>
      <c r="B61" s="76" t="s">
        <v>572</v>
      </c>
    </row>
    <row r="62" spans="1:2">
      <c r="A62" s="77"/>
      <c r="B62" s="76" t="s">
        <v>571</v>
      </c>
    </row>
    <row r="63" spans="1:2">
      <c r="A63" s="77"/>
      <c r="B63" s="76" t="s">
        <v>570</v>
      </c>
    </row>
    <row r="64" spans="1:2">
      <c r="A64" s="77"/>
      <c r="B64" s="76" t="s">
        <v>569</v>
      </c>
    </row>
    <row r="65" spans="1:2">
      <c r="A65" s="77"/>
    </row>
    <row r="66" spans="1:2">
      <c r="A66" s="77" t="s">
        <v>568</v>
      </c>
    </row>
    <row r="67" spans="1:2">
      <c r="A67" s="77"/>
      <c r="B67" s="76" t="s">
        <v>567</v>
      </c>
    </row>
    <row r="68" spans="1:2">
      <c r="A68" s="77"/>
      <c r="B68" s="76" t="s">
        <v>566</v>
      </c>
    </row>
    <row r="69" spans="1:2">
      <c r="A69" s="77"/>
      <c r="B69" s="76" t="s">
        <v>565</v>
      </c>
    </row>
    <row r="70" spans="1:2">
      <c r="A70" s="77"/>
      <c r="B70" s="76" t="s">
        <v>564</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717</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17.579999999999998</v>
      </c>
      <c r="D6" s="78">
        <v>17.510000000000002</v>
      </c>
      <c r="E6" s="78">
        <v>17.440000000000001</v>
      </c>
      <c r="F6" s="78">
        <v>17.37</v>
      </c>
      <c r="G6" s="78">
        <v>17.3</v>
      </c>
      <c r="H6" s="78">
        <v>29.84</v>
      </c>
      <c r="I6" s="78">
        <v>6.62</v>
      </c>
      <c r="J6" s="78">
        <v>29.84</v>
      </c>
      <c r="K6" s="78">
        <v>6.62</v>
      </c>
      <c r="L6" s="78" t="s">
        <v>711</v>
      </c>
      <c r="M6" s="78" t="s">
        <v>710</v>
      </c>
    </row>
    <row r="7" spans="1:13">
      <c r="A7" s="80"/>
      <c r="B7" s="80" t="s">
        <v>644</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709</v>
      </c>
      <c r="M7" s="78"/>
    </row>
    <row r="8" spans="1:13">
      <c r="A8" s="80"/>
      <c r="B8" s="80" t="s">
        <v>642</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598</v>
      </c>
      <c r="M8" s="78" t="s">
        <v>708</v>
      </c>
    </row>
    <row r="9" spans="1:13">
      <c r="A9" s="80"/>
      <c r="B9" s="80" t="s">
        <v>641</v>
      </c>
      <c r="C9" s="79">
        <v>0.02</v>
      </c>
      <c r="D9" s="79">
        <v>0.02</v>
      </c>
      <c r="E9" s="79">
        <v>0.02</v>
      </c>
      <c r="F9" s="79">
        <v>0.02</v>
      </c>
      <c r="G9" s="79">
        <v>0.02</v>
      </c>
      <c r="H9" s="79">
        <v>0.01</v>
      </c>
      <c r="I9" s="79">
        <v>0.03</v>
      </c>
      <c r="J9" s="79">
        <v>0.01</v>
      </c>
      <c r="K9" s="79">
        <v>0.03</v>
      </c>
      <c r="L9" s="78"/>
      <c r="M9" s="78" t="s">
        <v>704</v>
      </c>
    </row>
    <row r="10" spans="1:13">
      <c r="A10" s="77"/>
      <c r="B10" s="76" t="s">
        <v>707</v>
      </c>
      <c r="C10" s="78">
        <v>2</v>
      </c>
      <c r="D10" s="78">
        <v>2</v>
      </c>
      <c r="E10" s="78">
        <v>2</v>
      </c>
      <c r="F10" s="78">
        <v>2</v>
      </c>
      <c r="G10" s="78">
        <v>2</v>
      </c>
      <c r="H10" s="78">
        <v>1</v>
      </c>
      <c r="I10" s="78">
        <v>4</v>
      </c>
      <c r="J10" s="78">
        <v>1</v>
      </c>
      <c r="K10" s="78">
        <v>4</v>
      </c>
      <c r="L10" s="78"/>
      <c r="M10" s="78" t="s">
        <v>704</v>
      </c>
    </row>
    <row r="11" spans="1:13">
      <c r="A11" s="77"/>
      <c r="B11" s="76" t="s">
        <v>639</v>
      </c>
      <c r="C11" s="78">
        <v>25</v>
      </c>
      <c r="D11" s="78">
        <v>25</v>
      </c>
      <c r="E11" s="78">
        <v>30</v>
      </c>
      <c r="F11" s="78">
        <v>30</v>
      </c>
      <c r="G11" s="78">
        <v>30</v>
      </c>
      <c r="H11" s="78">
        <v>25</v>
      </c>
      <c r="I11" s="78">
        <v>30</v>
      </c>
      <c r="J11" s="78">
        <v>25</v>
      </c>
      <c r="K11" s="78">
        <v>35</v>
      </c>
      <c r="L11" s="78"/>
      <c r="M11" s="78" t="s">
        <v>704</v>
      </c>
    </row>
    <row r="12" spans="1:13">
      <c r="A12" s="77"/>
      <c r="B12" s="76" t="s">
        <v>636</v>
      </c>
      <c r="C12" s="78">
        <v>4.5</v>
      </c>
      <c r="D12" s="78">
        <v>4.5</v>
      </c>
      <c r="E12" s="78">
        <v>4</v>
      </c>
      <c r="F12" s="78">
        <v>4</v>
      </c>
      <c r="G12" s="78">
        <v>4</v>
      </c>
      <c r="H12" s="78">
        <v>4</v>
      </c>
      <c r="I12" s="78">
        <v>5</v>
      </c>
      <c r="J12" s="78">
        <v>3</v>
      </c>
      <c r="K12" s="78">
        <v>5</v>
      </c>
      <c r="L12" s="78"/>
      <c r="M12" s="78" t="s">
        <v>704</v>
      </c>
    </row>
    <row r="13" spans="1:13">
      <c r="A13" s="77"/>
      <c r="B13" s="76" t="s">
        <v>706</v>
      </c>
      <c r="C13" s="78">
        <v>5</v>
      </c>
      <c r="D13" s="78">
        <v>5</v>
      </c>
      <c r="E13" s="78">
        <v>5</v>
      </c>
      <c r="F13" s="78">
        <v>5</v>
      </c>
      <c r="G13" s="78">
        <v>5</v>
      </c>
      <c r="H13" s="78">
        <v>3</v>
      </c>
      <c r="I13" s="78">
        <v>7</v>
      </c>
      <c r="J13" s="78">
        <v>3</v>
      </c>
      <c r="K13" s="78">
        <v>7</v>
      </c>
      <c r="L13" s="78" t="s">
        <v>705</v>
      </c>
      <c r="M13" s="78" t="s">
        <v>704</v>
      </c>
    </row>
    <row r="14" spans="1:13">
      <c r="A14" s="77" t="s">
        <v>633</v>
      </c>
      <c r="C14" s="78"/>
      <c r="D14" s="78"/>
      <c r="E14" s="78"/>
      <c r="F14" s="78"/>
      <c r="G14" s="78"/>
      <c r="H14" s="78"/>
      <c r="I14" s="78"/>
      <c r="J14" s="78"/>
      <c r="K14" s="78"/>
      <c r="L14" s="78"/>
      <c r="M14" s="78"/>
    </row>
    <row r="15" spans="1:13">
      <c r="A15" s="80"/>
      <c r="B15" s="80" t="s">
        <v>632</v>
      </c>
      <c r="C15" s="79"/>
      <c r="D15" s="79"/>
      <c r="E15" s="79"/>
      <c r="F15" s="79"/>
      <c r="G15" s="79"/>
      <c r="H15" s="79"/>
      <c r="I15" s="79"/>
      <c r="J15" s="79"/>
      <c r="K15" s="79"/>
      <c r="L15" s="78" t="s">
        <v>703</v>
      </c>
      <c r="M15" s="78"/>
    </row>
    <row r="16" spans="1:13">
      <c r="A16" s="80"/>
      <c r="B16" s="80" t="s">
        <v>631</v>
      </c>
      <c r="C16" s="79"/>
      <c r="D16" s="79"/>
      <c r="E16" s="79"/>
      <c r="F16" s="79"/>
      <c r="G16" s="79"/>
      <c r="H16" s="79"/>
      <c r="I16" s="79"/>
      <c r="J16" s="79"/>
      <c r="K16" s="79"/>
      <c r="L16" s="78" t="s">
        <v>703</v>
      </c>
      <c r="M16" s="78"/>
    </row>
    <row r="17" spans="1:13">
      <c r="A17" s="80"/>
      <c r="B17" s="80" t="s">
        <v>630</v>
      </c>
      <c r="C17" s="79">
        <v>0.2</v>
      </c>
      <c r="D17" s="79">
        <v>0.2</v>
      </c>
      <c r="E17" s="79">
        <v>0.2</v>
      </c>
      <c r="F17" s="79">
        <v>0.2</v>
      </c>
      <c r="G17" s="79">
        <v>0.2</v>
      </c>
      <c r="H17" s="79">
        <v>0.2</v>
      </c>
      <c r="I17" s="79">
        <v>0.2</v>
      </c>
      <c r="J17" s="79">
        <v>0.2</v>
      </c>
      <c r="K17" s="79">
        <v>0.2</v>
      </c>
      <c r="L17" s="78" t="s">
        <v>703</v>
      </c>
      <c r="M17" s="78" t="s">
        <v>702</v>
      </c>
    </row>
    <row r="18" spans="1:13">
      <c r="A18" s="77"/>
      <c r="B18" s="76" t="s">
        <v>628</v>
      </c>
      <c r="C18" s="78"/>
      <c r="D18" s="78"/>
      <c r="E18" s="78"/>
      <c r="F18" s="78"/>
      <c r="G18" s="78"/>
      <c r="H18" s="78"/>
      <c r="I18" s="78"/>
      <c r="J18" s="78"/>
      <c r="K18" s="78"/>
      <c r="L18" s="78"/>
      <c r="M18" s="78"/>
    </row>
    <row r="19" spans="1:13">
      <c r="A19" s="77"/>
      <c r="B19" s="76" t="s">
        <v>627</v>
      </c>
      <c r="C19" s="78">
        <v>2</v>
      </c>
      <c r="D19" s="78">
        <v>2</v>
      </c>
      <c r="E19" s="78">
        <v>2</v>
      </c>
      <c r="F19" s="78">
        <v>2</v>
      </c>
      <c r="G19" s="78">
        <v>2</v>
      </c>
      <c r="H19" s="78">
        <v>2</v>
      </c>
      <c r="I19" s="78">
        <v>2</v>
      </c>
      <c r="J19" s="78">
        <v>2</v>
      </c>
      <c r="K19" s="78">
        <v>2</v>
      </c>
      <c r="L19" s="78"/>
      <c r="M19" s="78" t="s">
        <v>701</v>
      </c>
    </row>
    <row r="20" spans="1:13">
      <c r="A20" s="77" t="s">
        <v>626</v>
      </c>
      <c r="C20" s="78"/>
      <c r="D20" s="78"/>
      <c r="E20" s="78"/>
      <c r="F20" s="78"/>
      <c r="G20" s="78"/>
      <c r="H20" s="78"/>
      <c r="I20" s="78"/>
      <c r="J20" s="78"/>
      <c r="K20" s="78"/>
      <c r="L20" s="78"/>
      <c r="M20" s="78"/>
    </row>
    <row r="21" spans="1:13">
      <c r="A21" s="80"/>
      <c r="B21" s="80" t="s">
        <v>700</v>
      </c>
      <c r="C21" s="79"/>
      <c r="D21" s="79"/>
      <c r="E21" s="79"/>
      <c r="F21" s="79"/>
      <c r="G21" s="79"/>
      <c r="H21" s="79"/>
      <c r="I21" s="79"/>
      <c r="J21" s="79"/>
      <c r="K21" s="79"/>
      <c r="L21" s="78"/>
      <c r="M21" s="78"/>
    </row>
    <row r="22" spans="1:13">
      <c r="A22" s="77"/>
      <c r="B22" s="76" t="s">
        <v>624</v>
      </c>
      <c r="C22" s="78"/>
      <c r="D22" s="78"/>
      <c r="E22" s="78"/>
      <c r="F22" s="78"/>
      <c r="G22" s="78"/>
      <c r="H22" s="78"/>
      <c r="I22" s="78"/>
      <c r="J22" s="78"/>
      <c r="K22" s="78"/>
      <c r="L22" s="78"/>
      <c r="M22" s="78"/>
    </row>
    <row r="23" spans="1:13">
      <c r="A23" s="77"/>
      <c r="B23" s="76" t="s">
        <v>623</v>
      </c>
      <c r="C23" s="78"/>
      <c r="D23" s="78"/>
      <c r="E23" s="78"/>
      <c r="F23" s="78"/>
      <c r="G23" s="78"/>
      <c r="H23" s="78"/>
      <c r="I23" s="78"/>
      <c r="J23" s="78"/>
      <c r="K23" s="78"/>
      <c r="L23" s="78"/>
      <c r="M23" s="78"/>
    </row>
    <row r="24" spans="1:13">
      <c r="A24" s="77"/>
      <c r="B24" s="76" t="s">
        <v>622</v>
      </c>
      <c r="C24" s="78"/>
      <c r="D24" s="78"/>
      <c r="E24" s="78"/>
      <c r="F24" s="78"/>
      <c r="G24" s="78"/>
      <c r="H24" s="78"/>
      <c r="I24" s="78"/>
      <c r="J24" s="78"/>
      <c r="K24" s="78"/>
      <c r="L24" s="78"/>
      <c r="M24" s="78"/>
    </row>
    <row r="25" spans="1:13">
      <c r="A25" s="77"/>
      <c r="B25" s="76" t="s">
        <v>699</v>
      </c>
      <c r="C25" s="78"/>
      <c r="D25" s="78"/>
      <c r="E25" s="78"/>
      <c r="F25" s="78"/>
      <c r="G25" s="78"/>
      <c r="H25" s="78"/>
      <c r="I25" s="78"/>
      <c r="J25" s="78"/>
      <c r="K25" s="78"/>
      <c r="L25" s="78"/>
      <c r="M25" s="78"/>
    </row>
    <row r="26" spans="1:13">
      <c r="A26" s="77" t="s">
        <v>621</v>
      </c>
      <c r="C26" s="78"/>
      <c r="D26" s="78"/>
      <c r="E26" s="78"/>
      <c r="F26" s="78"/>
      <c r="G26" s="78"/>
      <c r="H26" s="78"/>
      <c r="I26" s="78"/>
      <c r="J26" s="78"/>
      <c r="K26" s="78"/>
      <c r="L26" s="78"/>
      <c r="M26" s="78"/>
    </row>
    <row r="27" spans="1:13">
      <c r="A27" s="77"/>
      <c r="B27" s="76" t="s">
        <v>620</v>
      </c>
      <c r="C27" s="78">
        <v>2.09</v>
      </c>
      <c r="D27" s="78">
        <v>2.0299999999999998</v>
      </c>
      <c r="E27" s="78">
        <v>1.97</v>
      </c>
      <c r="F27" s="78">
        <v>1.91</v>
      </c>
      <c r="G27" s="78">
        <v>1.85</v>
      </c>
      <c r="H27" s="78">
        <v>1.26</v>
      </c>
      <c r="I27" s="78">
        <v>2.87</v>
      </c>
      <c r="J27" s="78">
        <v>1.1399999999999999</v>
      </c>
      <c r="K27" s="78">
        <v>2.6</v>
      </c>
      <c r="L27" s="78" t="s">
        <v>698</v>
      </c>
      <c r="M27" s="78" t="s">
        <v>697</v>
      </c>
    </row>
    <row r="28" spans="1:13">
      <c r="A28" s="77"/>
      <c r="B28" s="76" t="s">
        <v>617</v>
      </c>
      <c r="C28" s="78">
        <v>1.48</v>
      </c>
      <c r="D28" s="78">
        <v>1.44</v>
      </c>
      <c r="E28" s="78">
        <v>1.39</v>
      </c>
      <c r="F28" s="78">
        <v>1.35</v>
      </c>
      <c r="G28" s="78">
        <v>1.31</v>
      </c>
      <c r="H28" s="78">
        <v>0.82</v>
      </c>
      <c r="I28" s="78">
        <v>2.11</v>
      </c>
      <c r="J28" s="78">
        <v>0.74</v>
      </c>
      <c r="K28" s="78">
        <v>1.91</v>
      </c>
      <c r="L28" s="78"/>
      <c r="M28" s="78" t="s">
        <v>694</v>
      </c>
    </row>
    <row r="29" spans="1:13">
      <c r="A29" s="77"/>
      <c r="B29" s="76" t="s">
        <v>696</v>
      </c>
      <c r="C29" s="78">
        <v>0.12</v>
      </c>
      <c r="D29" s="78">
        <v>0.12</v>
      </c>
      <c r="E29" s="78">
        <v>0.11</v>
      </c>
      <c r="F29" s="78">
        <v>0.11</v>
      </c>
      <c r="G29" s="78">
        <v>0.11</v>
      </c>
      <c r="H29" s="78">
        <v>0.16</v>
      </c>
      <c r="I29" s="78">
        <v>0.04</v>
      </c>
      <c r="J29" s="78">
        <v>0.14000000000000001</v>
      </c>
      <c r="K29" s="78">
        <v>0.03</v>
      </c>
      <c r="L29" s="78" t="s">
        <v>695</v>
      </c>
      <c r="M29" s="78"/>
    </row>
    <row r="30" spans="1:13">
      <c r="A30" s="77"/>
      <c r="B30" s="76" t="s">
        <v>616</v>
      </c>
      <c r="C30" s="78">
        <v>0.49</v>
      </c>
      <c r="D30" s="78">
        <v>0.48</v>
      </c>
      <c r="E30" s="78">
        <v>0.46</v>
      </c>
      <c r="F30" s="78">
        <v>0.45</v>
      </c>
      <c r="G30" s="78">
        <v>0.44</v>
      </c>
      <c r="H30" s="78">
        <v>0.28000000000000003</v>
      </c>
      <c r="I30" s="78">
        <v>0.72</v>
      </c>
      <c r="J30" s="78">
        <v>0.26</v>
      </c>
      <c r="K30" s="78">
        <v>0.66</v>
      </c>
      <c r="L30" s="78"/>
      <c r="M30" s="78" t="s">
        <v>694</v>
      </c>
    </row>
    <row r="31" spans="1:13">
      <c r="A31" s="77"/>
      <c r="B31" s="76" t="s">
        <v>613</v>
      </c>
      <c r="C31" s="78">
        <v>2.99</v>
      </c>
      <c r="D31" s="78">
        <v>2.96</v>
      </c>
      <c r="E31" s="78">
        <v>2.92</v>
      </c>
      <c r="F31" s="78">
        <v>2.86</v>
      </c>
      <c r="G31" s="78">
        <v>2.8</v>
      </c>
      <c r="H31" s="78">
        <v>2.93</v>
      </c>
      <c r="I31" s="78">
        <v>2.93</v>
      </c>
      <c r="J31" s="78">
        <v>2.74</v>
      </c>
      <c r="K31" s="78">
        <v>2.74</v>
      </c>
      <c r="L31" s="78" t="s">
        <v>693</v>
      </c>
      <c r="M31" s="78" t="s">
        <v>692</v>
      </c>
    </row>
    <row r="32" spans="1:13">
      <c r="A32" s="77"/>
      <c r="B32" s="76" t="s">
        <v>612</v>
      </c>
      <c r="C32" s="78">
        <v>0</v>
      </c>
      <c r="D32" s="78">
        <v>0</v>
      </c>
      <c r="E32" s="78">
        <v>0</v>
      </c>
      <c r="F32" s="78">
        <v>0</v>
      </c>
      <c r="G32" s="78">
        <v>0</v>
      </c>
      <c r="H32" s="78">
        <v>0</v>
      </c>
      <c r="I32" s="78">
        <v>0</v>
      </c>
      <c r="J32" s="78">
        <v>0</v>
      </c>
      <c r="K32" s="78">
        <v>0</v>
      </c>
      <c r="L32" s="78" t="s">
        <v>691</v>
      </c>
      <c r="M32" s="78"/>
    </row>
    <row r="33" spans="1:13">
      <c r="A33" s="77"/>
      <c r="B33" s="76" t="s">
        <v>610</v>
      </c>
      <c r="C33" s="78">
        <v>2.99</v>
      </c>
      <c r="D33" s="78">
        <v>2.96</v>
      </c>
      <c r="E33" s="78">
        <v>2.92</v>
      </c>
      <c r="F33" s="78">
        <v>2.86</v>
      </c>
      <c r="G33" s="78">
        <v>2.8</v>
      </c>
      <c r="H33" s="78">
        <v>2.93</v>
      </c>
      <c r="I33" s="78">
        <v>2.93</v>
      </c>
      <c r="J33" s="78">
        <v>2.74</v>
      </c>
      <c r="K33" s="78">
        <v>2.74</v>
      </c>
      <c r="L33" s="78" t="s">
        <v>629</v>
      </c>
      <c r="M33" s="78"/>
    </row>
    <row r="34" spans="1:13">
      <c r="A34" s="77"/>
      <c r="B34" s="76" t="s">
        <v>609</v>
      </c>
      <c r="C34" s="78">
        <v>17300</v>
      </c>
      <c r="D34" s="78">
        <v>16800</v>
      </c>
      <c r="E34" s="78">
        <v>16300</v>
      </c>
      <c r="F34" s="78">
        <v>15800</v>
      </c>
      <c r="G34" s="78">
        <v>15300</v>
      </c>
      <c r="H34" s="78">
        <v>16800</v>
      </c>
      <c r="I34" s="78">
        <v>16800</v>
      </c>
      <c r="J34" s="78">
        <v>15300</v>
      </c>
      <c r="K34" s="78">
        <v>15300</v>
      </c>
      <c r="L34" s="78" t="s">
        <v>690</v>
      </c>
      <c r="M34" s="78" t="s">
        <v>689</v>
      </c>
    </row>
    <row r="35" spans="1:13">
      <c r="A35" s="77" t="s">
        <v>608</v>
      </c>
      <c r="C35" s="78"/>
      <c r="D35" s="78"/>
      <c r="E35" s="78"/>
      <c r="F35" s="78"/>
      <c r="G35" s="78"/>
      <c r="H35" s="78"/>
      <c r="I35" s="78"/>
      <c r="J35" s="78"/>
      <c r="K35" s="78"/>
      <c r="L35" s="78"/>
      <c r="M35" s="78"/>
    </row>
    <row r="36" spans="1:13">
      <c r="A36" s="77"/>
      <c r="B36" s="76" t="s">
        <v>688</v>
      </c>
      <c r="C36" s="78">
        <v>4</v>
      </c>
      <c r="D36" s="78">
        <v>4</v>
      </c>
      <c r="E36" s="78">
        <v>4</v>
      </c>
      <c r="F36" s="78">
        <v>4</v>
      </c>
      <c r="G36" s="78">
        <v>4</v>
      </c>
      <c r="H36" s="78">
        <v>3</v>
      </c>
      <c r="I36" s="78">
        <v>2</v>
      </c>
      <c r="J36" s="78">
        <v>3</v>
      </c>
      <c r="K36" s="78">
        <v>2</v>
      </c>
      <c r="L36" s="78" t="s">
        <v>686</v>
      </c>
      <c r="M36" s="78" t="s">
        <v>679</v>
      </c>
    </row>
    <row r="37" spans="1:13">
      <c r="A37" s="77"/>
      <c r="B37" s="76" t="s">
        <v>687</v>
      </c>
      <c r="C37" s="78">
        <v>2</v>
      </c>
      <c r="D37" s="78">
        <v>2</v>
      </c>
      <c r="E37" s="78">
        <v>2</v>
      </c>
      <c r="F37" s="78">
        <v>2</v>
      </c>
      <c r="G37" s="78">
        <v>2</v>
      </c>
      <c r="H37" s="78">
        <v>3</v>
      </c>
      <c r="I37" s="78">
        <v>1</v>
      </c>
      <c r="J37" s="78">
        <v>3</v>
      </c>
      <c r="K37" s="78">
        <v>1</v>
      </c>
      <c r="L37" s="78" t="s">
        <v>686</v>
      </c>
      <c r="M37" s="78" t="s">
        <v>679</v>
      </c>
    </row>
    <row r="38" spans="1:13">
      <c r="A38" s="80"/>
      <c r="B38" s="80" t="s">
        <v>685</v>
      </c>
      <c r="C38" s="79">
        <v>1.71</v>
      </c>
      <c r="D38" s="79">
        <v>1.72</v>
      </c>
      <c r="E38" s="79">
        <v>1.73</v>
      </c>
      <c r="F38" s="79">
        <v>1.74</v>
      </c>
      <c r="G38" s="79">
        <v>1.75</v>
      </c>
      <c r="H38" s="79">
        <v>1.72</v>
      </c>
      <c r="I38" s="79">
        <v>1.72</v>
      </c>
      <c r="J38" s="79">
        <v>1.75</v>
      </c>
      <c r="K38" s="79">
        <v>1.75</v>
      </c>
      <c r="L38" s="78" t="s">
        <v>684</v>
      </c>
      <c r="M38" s="78"/>
    </row>
    <row r="39" spans="1:13">
      <c r="A39" s="77"/>
      <c r="B39" s="76" t="s">
        <v>683</v>
      </c>
      <c r="C39" s="78">
        <v>5.39</v>
      </c>
      <c r="D39" s="78">
        <v>5.32</v>
      </c>
      <c r="E39" s="78">
        <v>5.25</v>
      </c>
      <c r="F39" s="78">
        <v>5.18</v>
      </c>
      <c r="G39" s="78">
        <v>5.1100000000000003</v>
      </c>
      <c r="H39" s="78">
        <v>9.01</v>
      </c>
      <c r="I39" s="78">
        <v>2</v>
      </c>
      <c r="J39" s="78">
        <v>8.65</v>
      </c>
      <c r="K39" s="78">
        <v>1.92</v>
      </c>
      <c r="L39" s="78" t="s">
        <v>592</v>
      </c>
      <c r="M39" s="78" t="s">
        <v>679</v>
      </c>
    </row>
    <row r="40" spans="1:13">
      <c r="A40" s="77"/>
      <c r="B40" s="76" t="s">
        <v>682</v>
      </c>
      <c r="C40" s="78">
        <v>12.2</v>
      </c>
      <c r="D40" s="78">
        <v>12.2</v>
      </c>
      <c r="E40" s="78">
        <v>12.2</v>
      </c>
      <c r="F40" s="78">
        <v>12.2</v>
      </c>
      <c r="G40" s="78">
        <v>12.2</v>
      </c>
      <c r="H40" s="78">
        <v>20.6</v>
      </c>
      <c r="I40" s="78">
        <v>4.57</v>
      </c>
      <c r="J40" s="78">
        <v>20.6</v>
      </c>
      <c r="K40" s="78">
        <v>4.57</v>
      </c>
      <c r="L40" s="78" t="s">
        <v>681</v>
      </c>
      <c r="M40" s="78" t="s">
        <v>679</v>
      </c>
    </row>
    <row r="41" spans="1:13">
      <c r="A41" s="77"/>
      <c r="B41" s="76" t="s">
        <v>680</v>
      </c>
      <c r="C41" s="78">
        <v>2000</v>
      </c>
      <c r="D41" s="78">
        <v>2000</v>
      </c>
      <c r="E41" s="78">
        <v>2000</v>
      </c>
      <c r="F41" s="78">
        <v>2000</v>
      </c>
      <c r="G41" s="78">
        <v>2000</v>
      </c>
      <c r="H41" s="78">
        <v>2000</v>
      </c>
      <c r="I41" s="78">
        <v>2000</v>
      </c>
      <c r="J41" s="78">
        <v>2000</v>
      </c>
      <c r="K41" s="78">
        <v>2000</v>
      </c>
      <c r="L41" s="78"/>
      <c r="M41" s="78" t="s">
        <v>679</v>
      </c>
    </row>
    <row r="42" spans="1:13">
      <c r="A42" s="77"/>
    </row>
    <row r="43" spans="1:13">
      <c r="A43" s="77"/>
    </row>
    <row r="44" spans="1:13">
      <c r="A44" s="77" t="s">
        <v>590</v>
      </c>
    </row>
    <row r="45" spans="1:13">
      <c r="A45" s="77"/>
      <c r="B45" s="76" t="s">
        <v>716</v>
      </c>
    </row>
    <row r="46" spans="1:13">
      <c r="A46" s="77"/>
      <c r="B46" s="76" t="s">
        <v>677</v>
      </c>
    </row>
    <row r="47" spans="1:13">
      <c r="A47" s="77"/>
      <c r="B47" s="76" t="s">
        <v>715</v>
      </c>
    </row>
    <row r="48" spans="1:13">
      <c r="A48" s="77"/>
      <c r="B48" s="76" t="s">
        <v>675</v>
      </c>
    </row>
    <row r="49" spans="1:2">
      <c r="A49" s="77"/>
      <c r="B49" s="76" t="s">
        <v>674</v>
      </c>
    </row>
    <row r="50" spans="1:2">
      <c r="A50" s="77"/>
      <c r="B50" s="76" t="s">
        <v>673</v>
      </c>
    </row>
    <row r="51" spans="1:2">
      <c r="A51" s="77"/>
      <c r="B51" s="76" t="s">
        <v>672</v>
      </c>
    </row>
    <row r="52" spans="1:2">
      <c r="A52" s="77"/>
      <c r="B52" s="76" t="s">
        <v>671</v>
      </c>
    </row>
    <row r="53" spans="1:2">
      <c r="A53" s="77"/>
      <c r="B53" s="76" t="s">
        <v>670</v>
      </c>
    </row>
    <row r="54" spans="1:2">
      <c r="A54" s="77"/>
      <c r="B54" s="76" t="s">
        <v>669</v>
      </c>
    </row>
    <row r="55" spans="1:2">
      <c r="A55" s="77"/>
      <c r="B55" s="76" t="s">
        <v>668</v>
      </c>
    </row>
    <row r="56" spans="1:2">
      <c r="A56" s="77"/>
      <c r="B56" s="76" t="s">
        <v>667</v>
      </c>
    </row>
    <row r="57" spans="1:2">
      <c r="A57" s="77"/>
      <c r="B57" s="76" t="s">
        <v>666</v>
      </c>
    </row>
    <row r="58" spans="1:2">
      <c r="A58" s="77"/>
      <c r="B58" s="76" t="s">
        <v>714</v>
      </c>
    </row>
    <row r="59" spans="1:2">
      <c r="A59" s="77"/>
      <c r="B59" s="76" t="s">
        <v>570</v>
      </c>
    </row>
    <row r="60" spans="1:2">
      <c r="A60" s="77"/>
      <c r="B60" s="76" t="s">
        <v>569</v>
      </c>
    </row>
    <row r="61" spans="1:2">
      <c r="A61" s="77"/>
    </row>
    <row r="62" spans="1:2">
      <c r="A62" s="77" t="s">
        <v>568</v>
      </c>
    </row>
    <row r="63" spans="1:2">
      <c r="A63" s="77"/>
      <c r="B63" s="76" t="s">
        <v>664</v>
      </c>
    </row>
    <row r="64" spans="1:2">
      <c r="A64" s="77"/>
      <c r="B64" s="76" t="s">
        <v>663</v>
      </c>
    </row>
    <row r="65" spans="1:2">
      <c r="A65" s="77"/>
      <c r="B65" s="76" t="s">
        <v>662</v>
      </c>
    </row>
    <row r="66" spans="1:2">
      <c r="A66" s="77"/>
      <c r="B66" s="76" t="s">
        <v>661</v>
      </c>
    </row>
    <row r="67" spans="1:2">
      <c r="A67" s="77"/>
      <c r="B67" s="76" t="s">
        <v>660</v>
      </c>
    </row>
    <row r="68" spans="1:2">
      <c r="A68" s="77"/>
      <c r="B68" s="76" t="s">
        <v>659</v>
      </c>
    </row>
    <row r="69" spans="1:2">
      <c r="A69" s="77"/>
      <c r="B69" s="76" t="s">
        <v>658</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953</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13.14</v>
      </c>
      <c r="D6" s="78">
        <v>13.11</v>
      </c>
      <c r="E6" s="78">
        <v>13.09</v>
      </c>
      <c r="F6" s="78">
        <v>13.05</v>
      </c>
      <c r="G6" s="78">
        <v>13.03</v>
      </c>
      <c r="H6" s="78">
        <v>22.18</v>
      </c>
      <c r="I6" s="78">
        <v>4.93</v>
      </c>
      <c r="J6" s="78">
        <v>22.18</v>
      </c>
      <c r="K6" s="78">
        <v>4.93</v>
      </c>
      <c r="L6" s="78" t="s">
        <v>711</v>
      </c>
      <c r="M6" s="78" t="s">
        <v>710</v>
      </c>
    </row>
    <row r="7" spans="1:13">
      <c r="A7" s="80"/>
      <c r="B7" s="80" t="s">
        <v>644</v>
      </c>
      <c r="C7" s="79">
        <v>8.443695</v>
      </c>
      <c r="D7" s="79">
        <v>8.5532760000000003</v>
      </c>
      <c r="E7" s="79">
        <v>8.6607950000000002</v>
      </c>
      <c r="F7" s="79">
        <v>8.8698779999999999</v>
      </c>
      <c r="G7" s="79">
        <v>8.9715500000000006</v>
      </c>
      <c r="H7" s="79">
        <v>11.242642999999999</v>
      </c>
      <c r="I7" s="79">
        <v>6.5040380000000004</v>
      </c>
      <c r="J7" s="79">
        <v>12.075398</v>
      </c>
      <c r="K7" s="79">
        <v>6.774038</v>
      </c>
      <c r="L7" s="78" t="s">
        <v>709</v>
      </c>
      <c r="M7" s="78"/>
    </row>
    <row r="8" spans="1:13">
      <c r="A8" s="80"/>
      <c r="B8" s="80" t="s">
        <v>642</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598</v>
      </c>
      <c r="M8" s="78" t="s">
        <v>708</v>
      </c>
    </row>
    <row r="9" spans="1:13">
      <c r="A9" s="80"/>
      <c r="B9" s="80" t="s">
        <v>641</v>
      </c>
      <c r="C9" s="79">
        <v>0.02</v>
      </c>
      <c r="D9" s="79">
        <v>0.02</v>
      </c>
      <c r="E9" s="79">
        <v>0.02</v>
      </c>
      <c r="F9" s="79">
        <v>0.02</v>
      </c>
      <c r="G9" s="79">
        <v>0.02</v>
      </c>
      <c r="H9" s="79">
        <v>0.01</v>
      </c>
      <c r="I9" s="79">
        <v>0.03</v>
      </c>
      <c r="J9" s="79">
        <v>0.01</v>
      </c>
      <c r="K9" s="79">
        <v>0.03</v>
      </c>
      <c r="L9" s="78"/>
      <c r="M9" s="78" t="s">
        <v>704</v>
      </c>
    </row>
    <row r="10" spans="1:13">
      <c r="A10" s="77"/>
      <c r="B10" s="76" t="s">
        <v>707</v>
      </c>
      <c r="C10" s="78">
        <v>2</v>
      </c>
      <c r="D10" s="78">
        <v>2</v>
      </c>
      <c r="E10" s="78">
        <v>2</v>
      </c>
      <c r="F10" s="78">
        <v>2</v>
      </c>
      <c r="G10" s="78">
        <v>2</v>
      </c>
      <c r="H10" s="78">
        <v>1</v>
      </c>
      <c r="I10" s="78">
        <v>4</v>
      </c>
      <c r="J10" s="78">
        <v>1</v>
      </c>
      <c r="K10" s="78">
        <v>4</v>
      </c>
      <c r="L10" s="78"/>
      <c r="M10" s="78" t="s">
        <v>704</v>
      </c>
    </row>
    <row r="11" spans="1:13">
      <c r="A11" s="77"/>
      <c r="B11" s="76" t="s">
        <v>639</v>
      </c>
      <c r="C11" s="78">
        <v>25</v>
      </c>
      <c r="D11" s="78">
        <v>25</v>
      </c>
      <c r="E11" s="78">
        <v>30</v>
      </c>
      <c r="F11" s="78">
        <v>30</v>
      </c>
      <c r="G11" s="78">
        <v>30</v>
      </c>
      <c r="H11" s="78">
        <v>25</v>
      </c>
      <c r="I11" s="78">
        <v>30</v>
      </c>
      <c r="J11" s="78">
        <v>25</v>
      </c>
      <c r="K11" s="78">
        <v>35</v>
      </c>
      <c r="L11" s="78"/>
      <c r="M11" s="78" t="s">
        <v>704</v>
      </c>
    </row>
    <row r="12" spans="1:13">
      <c r="A12" s="77"/>
      <c r="B12" s="76" t="s">
        <v>636</v>
      </c>
      <c r="C12" s="78">
        <v>4.5</v>
      </c>
      <c r="D12" s="78">
        <v>4.5</v>
      </c>
      <c r="E12" s="78">
        <v>4</v>
      </c>
      <c r="F12" s="78">
        <v>4</v>
      </c>
      <c r="G12" s="78">
        <v>4</v>
      </c>
      <c r="H12" s="78">
        <v>4</v>
      </c>
      <c r="I12" s="78">
        <v>5</v>
      </c>
      <c r="J12" s="78">
        <v>3</v>
      </c>
      <c r="K12" s="78">
        <v>5</v>
      </c>
      <c r="L12" s="78"/>
      <c r="M12" s="78" t="s">
        <v>704</v>
      </c>
    </row>
    <row r="13" spans="1:13">
      <c r="A13" s="77"/>
      <c r="B13" s="76" t="s">
        <v>706</v>
      </c>
      <c r="C13" s="78">
        <v>5</v>
      </c>
      <c r="D13" s="78">
        <v>5</v>
      </c>
      <c r="E13" s="78">
        <v>5</v>
      </c>
      <c r="F13" s="78">
        <v>5</v>
      </c>
      <c r="G13" s="78">
        <v>5</v>
      </c>
      <c r="H13" s="78">
        <v>3</v>
      </c>
      <c r="I13" s="78">
        <v>7</v>
      </c>
      <c r="J13" s="78">
        <v>3</v>
      </c>
      <c r="K13" s="78">
        <v>7</v>
      </c>
      <c r="L13" s="78" t="s">
        <v>705</v>
      </c>
      <c r="M13" s="78" t="s">
        <v>704</v>
      </c>
    </row>
    <row r="14" spans="1:13">
      <c r="A14" s="77" t="s">
        <v>633</v>
      </c>
      <c r="C14" s="78"/>
      <c r="D14" s="78"/>
      <c r="E14" s="78"/>
      <c r="F14" s="78"/>
      <c r="G14" s="78"/>
      <c r="H14" s="78"/>
      <c r="I14" s="78"/>
      <c r="J14" s="78"/>
      <c r="K14" s="78"/>
      <c r="L14" s="78"/>
      <c r="M14" s="78"/>
    </row>
    <row r="15" spans="1:13">
      <c r="A15" s="80"/>
      <c r="B15" s="80" t="s">
        <v>632</v>
      </c>
      <c r="C15" s="79"/>
      <c r="D15" s="79"/>
      <c r="E15" s="79"/>
      <c r="F15" s="79"/>
      <c r="G15" s="79"/>
      <c r="H15" s="79"/>
      <c r="I15" s="79"/>
      <c r="J15" s="79"/>
      <c r="K15" s="79"/>
      <c r="L15" s="78" t="s">
        <v>703</v>
      </c>
      <c r="M15" s="78"/>
    </row>
    <row r="16" spans="1:13">
      <c r="A16" s="80"/>
      <c r="B16" s="80" t="s">
        <v>631</v>
      </c>
      <c r="C16" s="79"/>
      <c r="D16" s="79"/>
      <c r="E16" s="79"/>
      <c r="F16" s="79"/>
      <c r="G16" s="79"/>
      <c r="H16" s="79"/>
      <c r="I16" s="79"/>
      <c r="J16" s="79"/>
      <c r="K16" s="79"/>
      <c r="L16" s="78" t="s">
        <v>703</v>
      </c>
      <c r="M16" s="78"/>
    </row>
    <row r="17" spans="1:13">
      <c r="A17" s="80"/>
      <c r="B17" s="80" t="s">
        <v>630</v>
      </c>
      <c r="C17" s="79">
        <v>0.2</v>
      </c>
      <c r="D17" s="79">
        <v>0.2</v>
      </c>
      <c r="E17" s="79">
        <v>0.2</v>
      </c>
      <c r="F17" s="79">
        <v>0.2</v>
      </c>
      <c r="G17" s="79">
        <v>0.2</v>
      </c>
      <c r="H17" s="79">
        <v>0.2</v>
      </c>
      <c r="I17" s="79">
        <v>0.2</v>
      </c>
      <c r="J17" s="79">
        <v>0.2</v>
      </c>
      <c r="K17" s="79">
        <v>0.2</v>
      </c>
      <c r="L17" s="78" t="s">
        <v>703</v>
      </c>
      <c r="M17" s="78" t="s">
        <v>702</v>
      </c>
    </row>
    <row r="18" spans="1:13">
      <c r="A18" s="77"/>
      <c r="B18" s="76" t="s">
        <v>628</v>
      </c>
      <c r="C18" s="78"/>
      <c r="D18" s="78"/>
      <c r="E18" s="78"/>
      <c r="F18" s="78"/>
      <c r="G18" s="78"/>
      <c r="H18" s="78"/>
      <c r="I18" s="78"/>
      <c r="J18" s="78"/>
      <c r="K18" s="78"/>
      <c r="L18" s="78"/>
      <c r="M18" s="78"/>
    </row>
    <row r="19" spans="1:13">
      <c r="A19" s="77"/>
      <c r="B19" s="76" t="s">
        <v>627</v>
      </c>
      <c r="C19" s="78">
        <v>2</v>
      </c>
      <c r="D19" s="78">
        <v>2</v>
      </c>
      <c r="E19" s="78">
        <v>2</v>
      </c>
      <c r="F19" s="78">
        <v>2</v>
      </c>
      <c r="G19" s="78">
        <v>2</v>
      </c>
      <c r="H19" s="78">
        <v>2</v>
      </c>
      <c r="I19" s="78">
        <v>2</v>
      </c>
      <c r="J19" s="78">
        <v>2</v>
      </c>
      <c r="K19" s="78">
        <v>2</v>
      </c>
      <c r="L19" s="78"/>
      <c r="M19" s="78" t="s">
        <v>701</v>
      </c>
    </row>
    <row r="20" spans="1:13">
      <c r="A20" s="77" t="s">
        <v>626</v>
      </c>
      <c r="C20" s="78"/>
      <c r="D20" s="78"/>
      <c r="E20" s="78"/>
      <c r="F20" s="78"/>
      <c r="G20" s="78"/>
      <c r="H20" s="78"/>
      <c r="I20" s="78"/>
      <c r="J20" s="78"/>
      <c r="K20" s="78"/>
      <c r="L20" s="78"/>
      <c r="M20" s="78"/>
    </row>
    <row r="21" spans="1:13">
      <c r="A21" s="80"/>
      <c r="B21" s="80" t="s">
        <v>700</v>
      </c>
      <c r="C21" s="79"/>
      <c r="D21" s="79"/>
      <c r="E21" s="79"/>
      <c r="F21" s="79"/>
      <c r="G21" s="79"/>
      <c r="H21" s="79"/>
      <c r="I21" s="79"/>
      <c r="J21" s="79"/>
      <c r="K21" s="79"/>
      <c r="L21" s="78"/>
      <c r="M21" s="78"/>
    </row>
    <row r="22" spans="1:13">
      <c r="A22" s="77"/>
      <c r="B22" s="76" t="s">
        <v>624</v>
      </c>
      <c r="C22" s="78"/>
      <c r="D22" s="78"/>
      <c r="E22" s="78"/>
      <c r="F22" s="78"/>
      <c r="G22" s="78"/>
      <c r="H22" s="78"/>
      <c r="I22" s="78"/>
      <c r="J22" s="78"/>
      <c r="K22" s="78"/>
      <c r="L22" s="78"/>
      <c r="M22" s="78"/>
    </row>
    <row r="23" spans="1:13">
      <c r="A23" s="77"/>
      <c r="B23" s="76" t="s">
        <v>623</v>
      </c>
      <c r="C23" s="78"/>
      <c r="D23" s="78"/>
      <c r="E23" s="78"/>
      <c r="F23" s="78"/>
      <c r="G23" s="78"/>
      <c r="H23" s="78"/>
      <c r="I23" s="78"/>
      <c r="J23" s="78"/>
      <c r="K23" s="78"/>
      <c r="L23" s="78"/>
      <c r="M23" s="78"/>
    </row>
    <row r="24" spans="1:13">
      <c r="A24" s="77"/>
      <c r="B24" s="76" t="s">
        <v>622</v>
      </c>
      <c r="C24" s="78"/>
      <c r="D24" s="78"/>
      <c r="E24" s="78"/>
      <c r="F24" s="78"/>
      <c r="G24" s="78"/>
      <c r="H24" s="78"/>
      <c r="I24" s="78"/>
      <c r="J24" s="78"/>
      <c r="K24" s="78"/>
      <c r="L24" s="78"/>
      <c r="M24" s="78"/>
    </row>
    <row r="25" spans="1:13">
      <c r="A25" s="77"/>
      <c r="B25" s="76" t="s">
        <v>699</v>
      </c>
      <c r="C25" s="78"/>
      <c r="D25" s="78"/>
      <c r="E25" s="78"/>
      <c r="F25" s="78"/>
      <c r="G25" s="78"/>
      <c r="H25" s="78"/>
      <c r="I25" s="78"/>
      <c r="J25" s="78"/>
      <c r="K25" s="78"/>
      <c r="L25" s="78"/>
      <c r="M25" s="78"/>
    </row>
    <row r="26" spans="1:13">
      <c r="A26" s="77" t="s">
        <v>621</v>
      </c>
      <c r="C26" s="78"/>
      <c r="D26" s="78"/>
      <c r="E26" s="78"/>
      <c r="F26" s="78"/>
      <c r="G26" s="78"/>
      <c r="H26" s="78"/>
      <c r="I26" s="78"/>
      <c r="J26" s="78"/>
      <c r="K26" s="78"/>
      <c r="L26" s="78"/>
      <c r="M26" s="78"/>
    </row>
    <row r="27" spans="1:13">
      <c r="A27" s="77"/>
      <c r="B27" s="76" t="s">
        <v>620</v>
      </c>
      <c r="C27" s="78">
        <v>2.88</v>
      </c>
      <c r="D27" s="78">
        <v>2.8</v>
      </c>
      <c r="E27" s="78">
        <v>2.69</v>
      </c>
      <c r="F27" s="78">
        <v>2.61</v>
      </c>
      <c r="G27" s="78">
        <v>2.5299999999999998</v>
      </c>
      <c r="H27" s="78">
        <v>1.7</v>
      </c>
      <c r="I27" s="78">
        <v>4.1399999999999997</v>
      </c>
      <c r="J27" s="78">
        <v>1.56</v>
      </c>
      <c r="K27" s="78">
        <v>3.79</v>
      </c>
      <c r="L27" s="78" t="s">
        <v>698</v>
      </c>
      <c r="M27" s="78" t="s">
        <v>697</v>
      </c>
    </row>
    <row r="28" spans="1:13">
      <c r="A28" s="77"/>
      <c r="B28" s="76" t="s">
        <v>617</v>
      </c>
      <c r="C28" s="78">
        <v>1.98</v>
      </c>
      <c r="D28" s="78">
        <v>1.92</v>
      </c>
      <c r="E28" s="78">
        <v>1.86</v>
      </c>
      <c r="F28" s="78">
        <v>1.81</v>
      </c>
      <c r="G28" s="78">
        <v>1.75</v>
      </c>
      <c r="H28" s="78">
        <v>1.1399999999999999</v>
      </c>
      <c r="I28" s="78">
        <v>2.83</v>
      </c>
      <c r="J28" s="78">
        <v>1.03</v>
      </c>
      <c r="K28" s="78">
        <v>2.57</v>
      </c>
      <c r="L28" s="78"/>
      <c r="M28" s="78" t="s">
        <v>694</v>
      </c>
    </row>
    <row r="29" spans="1:13">
      <c r="A29" s="77"/>
      <c r="B29" s="76" t="s">
        <v>696</v>
      </c>
      <c r="C29" s="78">
        <v>0.24</v>
      </c>
      <c r="D29" s="78">
        <v>0.24</v>
      </c>
      <c r="E29" s="78">
        <v>0.21</v>
      </c>
      <c r="F29" s="78">
        <v>0.21</v>
      </c>
      <c r="G29" s="78">
        <v>0.2</v>
      </c>
      <c r="H29" s="78">
        <v>0.17</v>
      </c>
      <c r="I29" s="78">
        <v>0.34</v>
      </c>
      <c r="J29" s="78">
        <v>0.17</v>
      </c>
      <c r="K29" s="78">
        <v>0.34</v>
      </c>
      <c r="L29" s="78" t="s">
        <v>695</v>
      </c>
      <c r="M29" s="78"/>
    </row>
    <row r="30" spans="1:13">
      <c r="A30" s="77"/>
      <c r="B30" s="76" t="s">
        <v>616</v>
      </c>
      <c r="C30" s="78">
        <v>0.66</v>
      </c>
      <c r="D30" s="78">
        <v>0.64</v>
      </c>
      <c r="E30" s="78">
        <v>0.62</v>
      </c>
      <c r="F30" s="78">
        <v>0.6</v>
      </c>
      <c r="G30" s="78">
        <v>0.57999999999999996</v>
      </c>
      <c r="H30" s="78">
        <v>0.39</v>
      </c>
      <c r="I30" s="78">
        <v>0.97</v>
      </c>
      <c r="J30" s="78">
        <v>0.36</v>
      </c>
      <c r="K30" s="78">
        <v>0.88</v>
      </c>
      <c r="L30" s="78"/>
      <c r="M30" s="78" t="s">
        <v>694</v>
      </c>
    </row>
    <row r="31" spans="1:13">
      <c r="A31" s="77"/>
      <c r="B31" s="76" t="s">
        <v>613</v>
      </c>
      <c r="C31" s="78">
        <v>4.59</v>
      </c>
      <c r="D31" s="78">
        <v>4.5199999999999996</v>
      </c>
      <c r="E31" s="78">
        <v>4.59</v>
      </c>
      <c r="F31" s="78">
        <v>4.5599999999999996</v>
      </c>
      <c r="G31" s="78">
        <v>4.34</v>
      </c>
      <c r="H31" s="78">
        <v>4.29</v>
      </c>
      <c r="I31" s="78">
        <v>4.6500000000000004</v>
      </c>
      <c r="J31" s="78">
        <v>4.3099999999999996</v>
      </c>
      <c r="K31" s="78">
        <v>4.62</v>
      </c>
      <c r="L31" s="78" t="s">
        <v>693</v>
      </c>
      <c r="M31" s="78" t="s">
        <v>692</v>
      </c>
    </row>
    <row r="32" spans="1:13">
      <c r="A32" s="77"/>
      <c r="B32" s="76" t="s">
        <v>612</v>
      </c>
      <c r="C32" s="78">
        <v>0</v>
      </c>
      <c r="D32" s="78">
        <v>0</v>
      </c>
      <c r="E32" s="78">
        <v>0</v>
      </c>
      <c r="F32" s="78">
        <v>0</v>
      </c>
      <c r="G32" s="78">
        <v>0</v>
      </c>
      <c r="H32" s="78">
        <v>0</v>
      </c>
      <c r="I32" s="78">
        <v>0</v>
      </c>
      <c r="J32" s="78">
        <v>0</v>
      </c>
      <c r="K32" s="78">
        <v>0</v>
      </c>
      <c r="L32" s="78" t="s">
        <v>691</v>
      </c>
      <c r="M32" s="78"/>
    </row>
    <row r="33" spans="1:13">
      <c r="A33" s="77"/>
      <c r="B33" s="76" t="s">
        <v>610</v>
      </c>
      <c r="C33" s="78">
        <v>4.59</v>
      </c>
      <c r="D33" s="78">
        <v>4.5199999999999996</v>
      </c>
      <c r="E33" s="78">
        <v>4.59</v>
      </c>
      <c r="F33" s="78">
        <v>4.5599999999999996</v>
      </c>
      <c r="G33" s="78">
        <v>4.34</v>
      </c>
      <c r="H33" s="78">
        <v>4.29</v>
      </c>
      <c r="I33" s="78">
        <v>4.6500000000000004</v>
      </c>
      <c r="J33" s="78">
        <v>4.3099999999999996</v>
      </c>
      <c r="K33" s="78">
        <v>4.62</v>
      </c>
      <c r="L33" s="78" t="s">
        <v>629</v>
      </c>
      <c r="M33" s="78"/>
    </row>
    <row r="34" spans="1:13">
      <c r="A34" s="77"/>
      <c r="B34" s="76" t="s">
        <v>609</v>
      </c>
      <c r="C34" s="78">
        <v>23900</v>
      </c>
      <c r="D34" s="78">
        <v>23200</v>
      </c>
      <c r="E34" s="78">
        <v>22500</v>
      </c>
      <c r="F34" s="78">
        <v>21800</v>
      </c>
      <c r="G34" s="78">
        <v>21100</v>
      </c>
      <c r="H34" s="78">
        <v>23200</v>
      </c>
      <c r="I34" s="78">
        <v>23200</v>
      </c>
      <c r="J34" s="78">
        <v>21100</v>
      </c>
      <c r="K34" s="78">
        <v>21100</v>
      </c>
      <c r="L34" s="78" t="s">
        <v>690</v>
      </c>
      <c r="M34" s="78" t="s">
        <v>689</v>
      </c>
    </row>
    <row r="35" spans="1:13">
      <c r="A35" s="77" t="s">
        <v>608</v>
      </c>
      <c r="C35" s="78"/>
      <c r="D35" s="78"/>
      <c r="E35" s="78"/>
      <c r="F35" s="78"/>
      <c r="G35" s="78"/>
      <c r="H35" s="78"/>
      <c r="I35" s="78"/>
      <c r="J35" s="78"/>
      <c r="K35" s="78"/>
      <c r="L35" s="78"/>
      <c r="M35" s="78"/>
    </row>
    <row r="36" spans="1:13">
      <c r="A36" s="77"/>
      <c r="B36" s="76" t="s">
        <v>688</v>
      </c>
      <c r="C36" s="78">
        <v>4</v>
      </c>
      <c r="D36" s="78">
        <v>4</v>
      </c>
      <c r="E36" s="78">
        <v>4</v>
      </c>
      <c r="F36" s="78">
        <v>4</v>
      </c>
      <c r="G36" s="78">
        <v>4</v>
      </c>
      <c r="H36" s="78">
        <v>3</v>
      </c>
      <c r="I36" s="78">
        <v>2</v>
      </c>
      <c r="J36" s="78">
        <v>3</v>
      </c>
      <c r="K36" s="78">
        <v>2</v>
      </c>
      <c r="L36" s="78" t="s">
        <v>596</v>
      </c>
      <c r="M36" s="78" t="s">
        <v>679</v>
      </c>
    </row>
    <row r="37" spans="1:13">
      <c r="A37" s="77"/>
      <c r="B37" s="76" t="s">
        <v>687</v>
      </c>
      <c r="C37" s="78">
        <v>2</v>
      </c>
      <c r="D37" s="78">
        <v>2</v>
      </c>
      <c r="E37" s="78">
        <v>2</v>
      </c>
      <c r="F37" s="78">
        <v>2</v>
      </c>
      <c r="G37" s="78">
        <v>2</v>
      </c>
      <c r="H37" s="78">
        <v>3</v>
      </c>
      <c r="I37" s="78">
        <v>1</v>
      </c>
      <c r="J37" s="78">
        <v>3</v>
      </c>
      <c r="K37" s="78">
        <v>1</v>
      </c>
      <c r="L37" s="78" t="s">
        <v>686</v>
      </c>
      <c r="M37" s="78" t="s">
        <v>679</v>
      </c>
    </row>
    <row r="38" spans="1:13">
      <c r="A38" s="80"/>
      <c r="B38" s="80" t="s">
        <v>685</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684</v>
      </c>
      <c r="M38" s="78"/>
    </row>
    <row r="39" spans="1:13">
      <c r="A39" s="77"/>
      <c r="B39" s="76" t="s">
        <v>683</v>
      </c>
      <c r="C39" s="78">
        <v>0.95</v>
      </c>
      <c r="D39" s="78">
        <v>0.92</v>
      </c>
      <c r="E39" s="78">
        <v>0.9</v>
      </c>
      <c r="F39" s="78">
        <v>0.86</v>
      </c>
      <c r="G39" s="78">
        <v>0.84</v>
      </c>
      <c r="H39" s="78">
        <v>1.56</v>
      </c>
      <c r="I39" s="78">
        <v>0.35</v>
      </c>
      <c r="J39" s="78">
        <v>1.43</v>
      </c>
      <c r="K39" s="78">
        <v>0.32</v>
      </c>
      <c r="L39" s="78" t="s">
        <v>592</v>
      </c>
      <c r="M39" s="78" t="s">
        <v>679</v>
      </c>
    </row>
    <row r="40" spans="1:13">
      <c r="A40" s="77"/>
      <c r="B40" s="76" t="s">
        <v>682</v>
      </c>
      <c r="C40" s="78">
        <v>12.2</v>
      </c>
      <c r="D40" s="78">
        <v>12.2</v>
      </c>
      <c r="E40" s="78">
        <v>12.2</v>
      </c>
      <c r="F40" s="78">
        <v>12.2</v>
      </c>
      <c r="G40" s="78">
        <v>12.2</v>
      </c>
      <c r="H40" s="78">
        <v>20.58</v>
      </c>
      <c r="I40" s="78">
        <v>4.57</v>
      </c>
      <c r="J40" s="78">
        <v>20.58</v>
      </c>
      <c r="K40" s="78">
        <v>4.57</v>
      </c>
      <c r="L40" s="78" t="s">
        <v>681</v>
      </c>
      <c r="M40" s="78" t="s">
        <v>679</v>
      </c>
    </row>
    <row r="41" spans="1:13">
      <c r="A41" s="77"/>
      <c r="B41" s="76" t="s">
        <v>680</v>
      </c>
      <c r="C41" s="78">
        <v>2000</v>
      </c>
      <c r="D41" s="78">
        <v>2000</v>
      </c>
      <c r="E41" s="78">
        <v>2000</v>
      </c>
      <c r="F41" s="78">
        <v>2000</v>
      </c>
      <c r="G41" s="78">
        <v>2000</v>
      </c>
      <c r="H41" s="78">
        <v>2000</v>
      </c>
      <c r="I41" s="78">
        <v>2000</v>
      </c>
      <c r="J41" s="78">
        <v>2000</v>
      </c>
      <c r="K41" s="78">
        <v>2000</v>
      </c>
      <c r="L41" s="78"/>
      <c r="M41" s="78" t="s">
        <v>679</v>
      </c>
    </row>
    <row r="42" spans="1:13">
      <c r="A42" s="77"/>
    </row>
    <row r="43" spans="1:13">
      <c r="A43" s="77"/>
    </row>
    <row r="44" spans="1:13">
      <c r="A44" s="77" t="s">
        <v>590</v>
      </c>
    </row>
    <row r="45" spans="1:13">
      <c r="A45" s="77"/>
      <c r="B45" s="76" t="s">
        <v>952</v>
      </c>
    </row>
    <row r="46" spans="1:13">
      <c r="A46" s="77"/>
      <c r="B46" s="76" t="s">
        <v>677</v>
      </c>
    </row>
    <row r="47" spans="1:13">
      <c r="A47" s="77"/>
      <c r="B47" s="76" t="s">
        <v>951</v>
      </c>
    </row>
    <row r="48" spans="1:13">
      <c r="A48" s="77"/>
      <c r="B48" s="76" t="s">
        <v>675</v>
      </c>
    </row>
    <row r="49" spans="1:2">
      <c r="A49" s="77"/>
      <c r="B49" s="76" t="s">
        <v>674</v>
      </c>
    </row>
    <row r="50" spans="1:2">
      <c r="A50" s="77"/>
      <c r="B50" s="76" t="s">
        <v>673</v>
      </c>
    </row>
    <row r="51" spans="1:2">
      <c r="A51" s="77"/>
      <c r="B51" s="76" t="s">
        <v>672</v>
      </c>
    </row>
    <row r="52" spans="1:2">
      <c r="A52" s="77"/>
      <c r="B52" s="76" t="s">
        <v>671</v>
      </c>
    </row>
    <row r="53" spans="1:2">
      <c r="A53" s="77"/>
      <c r="B53" s="76" t="s">
        <v>670</v>
      </c>
    </row>
    <row r="54" spans="1:2">
      <c r="A54" s="77"/>
      <c r="B54" s="76" t="s">
        <v>669</v>
      </c>
    </row>
    <row r="55" spans="1:2">
      <c r="A55" s="77"/>
      <c r="B55" s="76" t="s">
        <v>668</v>
      </c>
    </row>
    <row r="56" spans="1:2">
      <c r="A56" s="77"/>
      <c r="B56" s="76" t="s">
        <v>667</v>
      </c>
    </row>
    <row r="57" spans="1:2">
      <c r="A57" s="77"/>
      <c r="B57" s="76" t="s">
        <v>666</v>
      </c>
    </row>
    <row r="58" spans="1:2">
      <c r="A58" s="77"/>
      <c r="B58" s="76" t="s">
        <v>714</v>
      </c>
    </row>
    <row r="59" spans="1:2">
      <c r="A59" s="77"/>
      <c r="B59" s="76" t="s">
        <v>570</v>
      </c>
    </row>
    <row r="60" spans="1:2">
      <c r="A60" s="77"/>
      <c r="B60" s="76" t="s">
        <v>569</v>
      </c>
    </row>
    <row r="61" spans="1:2">
      <c r="A61" s="77"/>
    </row>
    <row r="62" spans="1:2">
      <c r="A62" s="77" t="s">
        <v>568</v>
      </c>
    </row>
    <row r="63" spans="1:2">
      <c r="A63" s="77"/>
      <c r="B63" s="76" t="s">
        <v>664</v>
      </c>
    </row>
    <row r="64" spans="1:2">
      <c r="A64" s="77"/>
      <c r="B64" s="76" t="s">
        <v>663</v>
      </c>
    </row>
    <row r="65" spans="1:2">
      <c r="A65" s="77"/>
      <c r="B65" s="76" t="s">
        <v>662</v>
      </c>
    </row>
    <row r="66" spans="1:2">
      <c r="A66" s="77"/>
      <c r="B66" s="76" t="s">
        <v>661</v>
      </c>
    </row>
    <row r="67" spans="1:2">
      <c r="A67" s="77"/>
      <c r="B67" s="76" t="s">
        <v>660</v>
      </c>
    </row>
    <row r="68" spans="1:2">
      <c r="A68" s="77"/>
      <c r="B68" s="76" t="s">
        <v>659</v>
      </c>
    </row>
    <row r="69" spans="1:2">
      <c r="A69" s="77"/>
      <c r="B69" s="76" t="s">
        <v>658</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941</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11.42</v>
      </c>
      <c r="D6" s="78">
        <v>11.37</v>
      </c>
      <c r="E6" s="78">
        <v>11.33</v>
      </c>
      <c r="F6" s="78">
        <v>11.24</v>
      </c>
      <c r="G6" s="78">
        <v>11.2</v>
      </c>
      <c r="H6" s="78">
        <v>19.28</v>
      </c>
      <c r="I6" s="78">
        <v>4.28</v>
      </c>
      <c r="J6" s="78">
        <v>19.28</v>
      </c>
      <c r="K6" s="78">
        <v>4.28</v>
      </c>
      <c r="L6" s="78" t="s">
        <v>711</v>
      </c>
      <c r="M6" s="78" t="s">
        <v>710</v>
      </c>
    </row>
    <row r="7" spans="1:13">
      <c r="A7" s="80"/>
      <c r="B7" s="80" t="s">
        <v>644</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709</v>
      </c>
      <c r="M7" s="78"/>
    </row>
    <row r="8" spans="1:13">
      <c r="A8" s="80"/>
      <c r="B8" s="80" t="s">
        <v>642</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598</v>
      </c>
      <c r="M8" s="78" t="s">
        <v>708</v>
      </c>
    </row>
    <row r="9" spans="1:13">
      <c r="A9" s="80"/>
      <c r="B9" s="80" t="s">
        <v>641</v>
      </c>
      <c r="C9" s="79">
        <v>0.02</v>
      </c>
      <c r="D9" s="79">
        <v>0.02</v>
      </c>
      <c r="E9" s="79">
        <v>0.02</v>
      </c>
      <c r="F9" s="79">
        <v>0.02</v>
      </c>
      <c r="G9" s="79">
        <v>0.02</v>
      </c>
      <c r="H9" s="79">
        <v>0.01</v>
      </c>
      <c r="I9" s="79">
        <v>0.03</v>
      </c>
      <c r="J9" s="79">
        <v>0.01</v>
      </c>
      <c r="K9" s="79">
        <v>0.03</v>
      </c>
      <c r="L9" s="78"/>
      <c r="M9" s="78" t="s">
        <v>704</v>
      </c>
    </row>
    <row r="10" spans="1:13">
      <c r="A10" s="77"/>
      <c r="B10" s="76" t="s">
        <v>707</v>
      </c>
      <c r="C10" s="78">
        <v>2</v>
      </c>
      <c r="D10" s="78">
        <v>2</v>
      </c>
      <c r="E10" s="78">
        <v>2</v>
      </c>
      <c r="F10" s="78">
        <v>2</v>
      </c>
      <c r="G10" s="78">
        <v>2</v>
      </c>
      <c r="H10" s="78">
        <v>1</v>
      </c>
      <c r="I10" s="78">
        <v>4</v>
      </c>
      <c r="J10" s="78">
        <v>1</v>
      </c>
      <c r="K10" s="78">
        <v>4</v>
      </c>
      <c r="L10" s="78"/>
      <c r="M10" s="78" t="s">
        <v>704</v>
      </c>
    </row>
    <row r="11" spans="1:13">
      <c r="A11" s="77"/>
      <c r="B11" s="76" t="s">
        <v>639</v>
      </c>
      <c r="C11" s="78">
        <v>25</v>
      </c>
      <c r="D11" s="78">
        <v>25</v>
      </c>
      <c r="E11" s="78">
        <v>30</v>
      </c>
      <c r="F11" s="78">
        <v>30</v>
      </c>
      <c r="G11" s="78">
        <v>30</v>
      </c>
      <c r="H11" s="78">
        <v>25</v>
      </c>
      <c r="I11" s="78">
        <v>30</v>
      </c>
      <c r="J11" s="78">
        <v>25</v>
      </c>
      <c r="K11" s="78">
        <v>35</v>
      </c>
      <c r="L11" s="78"/>
      <c r="M11" s="78" t="s">
        <v>704</v>
      </c>
    </row>
    <row r="12" spans="1:13">
      <c r="A12" s="77"/>
      <c r="B12" s="76" t="s">
        <v>636</v>
      </c>
      <c r="C12" s="78">
        <v>4.5</v>
      </c>
      <c r="D12" s="78">
        <v>4.5</v>
      </c>
      <c r="E12" s="78">
        <v>4</v>
      </c>
      <c r="F12" s="78">
        <v>4</v>
      </c>
      <c r="G12" s="78">
        <v>4</v>
      </c>
      <c r="H12" s="78">
        <v>4</v>
      </c>
      <c r="I12" s="78">
        <v>5</v>
      </c>
      <c r="J12" s="78">
        <v>3</v>
      </c>
      <c r="K12" s="78">
        <v>5</v>
      </c>
      <c r="L12" s="78"/>
      <c r="M12" s="78" t="s">
        <v>704</v>
      </c>
    </row>
    <row r="13" spans="1:13">
      <c r="A13" s="77"/>
      <c r="B13" s="76" t="s">
        <v>706</v>
      </c>
      <c r="C13" s="78">
        <v>5</v>
      </c>
      <c r="D13" s="78">
        <v>5</v>
      </c>
      <c r="E13" s="78">
        <v>5</v>
      </c>
      <c r="F13" s="78">
        <v>5</v>
      </c>
      <c r="G13" s="78">
        <v>5</v>
      </c>
      <c r="H13" s="78">
        <v>3</v>
      </c>
      <c r="I13" s="78">
        <v>7</v>
      </c>
      <c r="J13" s="78">
        <v>3</v>
      </c>
      <c r="K13" s="78">
        <v>7</v>
      </c>
      <c r="L13" s="78" t="s">
        <v>705</v>
      </c>
      <c r="M13" s="78" t="s">
        <v>704</v>
      </c>
    </row>
    <row r="14" spans="1:13">
      <c r="A14" s="77" t="s">
        <v>633</v>
      </c>
      <c r="C14" s="78"/>
      <c r="D14" s="78"/>
      <c r="E14" s="78"/>
      <c r="F14" s="78"/>
      <c r="G14" s="78"/>
      <c r="H14" s="78"/>
      <c r="I14" s="78"/>
      <c r="J14" s="78"/>
      <c r="K14" s="78"/>
      <c r="L14" s="78"/>
      <c r="M14" s="78"/>
    </row>
    <row r="15" spans="1:13">
      <c r="A15" s="80"/>
      <c r="B15" s="80" t="s">
        <v>632</v>
      </c>
      <c r="C15" s="79"/>
      <c r="D15" s="79"/>
      <c r="E15" s="79"/>
      <c r="F15" s="79"/>
      <c r="G15" s="79"/>
      <c r="H15" s="79"/>
      <c r="I15" s="79"/>
      <c r="J15" s="79"/>
      <c r="K15" s="79"/>
      <c r="L15" s="78" t="s">
        <v>703</v>
      </c>
      <c r="M15" s="78"/>
    </row>
    <row r="16" spans="1:13">
      <c r="A16" s="80"/>
      <c r="B16" s="80" t="s">
        <v>631</v>
      </c>
      <c r="C16" s="79"/>
      <c r="D16" s="79"/>
      <c r="E16" s="79"/>
      <c r="F16" s="79"/>
      <c r="G16" s="79"/>
      <c r="H16" s="79"/>
      <c r="I16" s="79"/>
      <c r="J16" s="79"/>
      <c r="K16" s="79"/>
      <c r="L16" s="78" t="s">
        <v>703</v>
      </c>
      <c r="M16" s="78"/>
    </row>
    <row r="17" spans="1:13">
      <c r="A17" s="80"/>
      <c r="B17" s="80" t="s">
        <v>630</v>
      </c>
      <c r="C17" s="79">
        <v>0.2</v>
      </c>
      <c r="D17" s="79">
        <v>0.2</v>
      </c>
      <c r="E17" s="79">
        <v>0.2</v>
      </c>
      <c r="F17" s="79">
        <v>0.2</v>
      </c>
      <c r="G17" s="79">
        <v>0.2</v>
      </c>
      <c r="H17" s="79">
        <v>0.2</v>
      </c>
      <c r="I17" s="79">
        <v>0.2</v>
      </c>
      <c r="J17" s="79">
        <v>0.2</v>
      </c>
      <c r="K17" s="79">
        <v>0.2</v>
      </c>
      <c r="L17" s="78" t="s">
        <v>703</v>
      </c>
      <c r="M17" s="78" t="s">
        <v>702</v>
      </c>
    </row>
    <row r="18" spans="1:13">
      <c r="A18" s="77"/>
      <c r="B18" s="76" t="s">
        <v>628</v>
      </c>
      <c r="C18" s="78"/>
      <c r="D18" s="78"/>
      <c r="E18" s="78"/>
      <c r="F18" s="78"/>
      <c r="G18" s="78"/>
      <c r="H18" s="78"/>
      <c r="I18" s="78"/>
      <c r="J18" s="78"/>
      <c r="K18" s="78"/>
      <c r="L18" s="78"/>
      <c r="M18" s="78"/>
    </row>
    <row r="19" spans="1:13">
      <c r="A19" s="77"/>
      <c r="B19" s="76" t="s">
        <v>627</v>
      </c>
      <c r="C19" s="78">
        <v>2</v>
      </c>
      <c r="D19" s="78">
        <v>2</v>
      </c>
      <c r="E19" s="78">
        <v>2</v>
      </c>
      <c r="F19" s="78">
        <v>2</v>
      </c>
      <c r="G19" s="78">
        <v>2</v>
      </c>
      <c r="H19" s="78">
        <v>2</v>
      </c>
      <c r="I19" s="78">
        <v>2</v>
      </c>
      <c r="J19" s="78">
        <v>2</v>
      </c>
      <c r="K19" s="78">
        <v>2</v>
      </c>
      <c r="L19" s="78"/>
      <c r="M19" s="78" t="s">
        <v>701</v>
      </c>
    </row>
    <row r="20" spans="1:13">
      <c r="A20" s="77" t="s">
        <v>626</v>
      </c>
      <c r="C20" s="78"/>
      <c r="D20" s="78"/>
      <c r="E20" s="78"/>
      <c r="F20" s="78"/>
      <c r="G20" s="78"/>
      <c r="H20" s="78"/>
      <c r="I20" s="78"/>
      <c r="J20" s="78"/>
      <c r="K20" s="78"/>
      <c r="L20" s="78"/>
      <c r="M20" s="78"/>
    </row>
    <row r="21" spans="1:13">
      <c r="A21" s="80"/>
      <c r="B21" s="80" t="s">
        <v>700</v>
      </c>
      <c r="C21" s="79"/>
      <c r="D21" s="79"/>
      <c r="E21" s="79"/>
      <c r="F21" s="79"/>
      <c r="G21" s="79"/>
      <c r="H21" s="79"/>
      <c r="I21" s="79"/>
      <c r="J21" s="79"/>
      <c r="K21" s="79"/>
      <c r="L21" s="78"/>
      <c r="M21" s="78"/>
    </row>
    <row r="22" spans="1:13">
      <c r="A22" s="77"/>
      <c r="B22" s="76" t="s">
        <v>624</v>
      </c>
      <c r="C22" s="78"/>
      <c r="D22" s="78"/>
      <c r="E22" s="78"/>
      <c r="F22" s="78"/>
      <c r="G22" s="78"/>
      <c r="H22" s="78"/>
      <c r="I22" s="78"/>
      <c r="J22" s="78"/>
      <c r="K22" s="78"/>
      <c r="L22" s="78"/>
      <c r="M22" s="78"/>
    </row>
    <row r="23" spans="1:13">
      <c r="A23" s="77"/>
      <c r="B23" s="76" t="s">
        <v>623</v>
      </c>
      <c r="C23" s="78"/>
      <c r="D23" s="78"/>
      <c r="E23" s="78"/>
      <c r="F23" s="78"/>
      <c r="G23" s="78"/>
      <c r="H23" s="78"/>
      <c r="I23" s="78"/>
      <c r="J23" s="78"/>
      <c r="K23" s="78"/>
      <c r="L23" s="78"/>
      <c r="M23" s="78"/>
    </row>
    <row r="24" spans="1:13">
      <c r="A24" s="77"/>
      <c r="B24" s="76" t="s">
        <v>622</v>
      </c>
      <c r="C24" s="78"/>
      <c r="D24" s="78"/>
      <c r="E24" s="78"/>
      <c r="F24" s="78"/>
      <c r="G24" s="78"/>
      <c r="H24" s="78"/>
      <c r="I24" s="78"/>
      <c r="J24" s="78"/>
      <c r="K24" s="78"/>
      <c r="L24" s="78"/>
      <c r="M24" s="78"/>
    </row>
    <row r="25" spans="1:13">
      <c r="A25" s="77"/>
      <c r="B25" s="76" t="s">
        <v>699</v>
      </c>
      <c r="C25" s="78"/>
      <c r="D25" s="78"/>
      <c r="E25" s="78"/>
      <c r="F25" s="78"/>
      <c r="G25" s="78"/>
      <c r="H25" s="78"/>
      <c r="I25" s="78"/>
      <c r="J25" s="78"/>
      <c r="K25" s="78"/>
      <c r="L25" s="78"/>
      <c r="M25" s="78"/>
    </row>
    <row r="26" spans="1:13">
      <c r="A26" s="77" t="s">
        <v>621</v>
      </c>
      <c r="C26" s="78"/>
      <c r="D26" s="78"/>
      <c r="E26" s="78"/>
      <c r="F26" s="78"/>
      <c r="G26" s="78"/>
      <c r="H26" s="78"/>
      <c r="I26" s="78"/>
      <c r="J26" s="78"/>
      <c r="K26" s="78"/>
      <c r="L26" s="78"/>
      <c r="M26" s="78"/>
    </row>
    <row r="27" spans="1:13">
      <c r="A27" s="77"/>
      <c r="B27" s="76" t="s">
        <v>620</v>
      </c>
      <c r="C27" s="78">
        <v>2.71</v>
      </c>
      <c r="D27" s="78">
        <v>2.65</v>
      </c>
      <c r="E27" s="78">
        <v>2.5</v>
      </c>
      <c r="F27" s="78">
        <v>2.44</v>
      </c>
      <c r="G27" s="78">
        <v>2.38</v>
      </c>
      <c r="H27" s="78">
        <v>1.63</v>
      </c>
      <c r="I27" s="78">
        <v>4.0599999999999996</v>
      </c>
      <c r="J27" s="78">
        <v>1.52</v>
      </c>
      <c r="K27" s="78">
        <v>3.76</v>
      </c>
      <c r="L27" s="78" t="s">
        <v>698</v>
      </c>
      <c r="M27" s="78" t="s">
        <v>697</v>
      </c>
    </row>
    <row r="28" spans="1:13">
      <c r="A28" s="77"/>
      <c r="B28" s="76" t="s">
        <v>617</v>
      </c>
      <c r="C28" s="78">
        <v>1.54</v>
      </c>
      <c r="D28" s="78">
        <v>1.49</v>
      </c>
      <c r="E28" s="78">
        <v>1.45</v>
      </c>
      <c r="F28" s="78">
        <v>1.4</v>
      </c>
      <c r="G28" s="78">
        <v>1.36</v>
      </c>
      <c r="H28" s="78">
        <v>0.86</v>
      </c>
      <c r="I28" s="78">
        <v>2.31</v>
      </c>
      <c r="J28" s="78">
        <v>0.78</v>
      </c>
      <c r="K28" s="78">
        <v>2.1</v>
      </c>
      <c r="L28" s="78"/>
      <c r="M28" s="78" t="s">
        <v>694</v>
      </c>
    </row>
    <row r="29" spans="1:13">
      <c r="A29" s="77"/>
      <c r="B29" s="76" t="s">
        <v>696</v>
      </c>
      <c r="C29" s="78">
        <v>0.67</v>
      </c>
      <c r="D29" s="78">
        <v>0.67</v>
      </c>
      <c r="E29" s="78">
        <v>0.56999999999999995</v>
      </c>
      <c r="F29" s="78">
        <v>0.56999999999999995</v>
      </c>
      <c r="G29" s="78">
        <v>0.56999999999999995</v>
      </c>
      <c r="H29" s="78">
        <v>0.47</v>
      </c>
      <c r="I29" s="78">
        <v>0.95</v>
      </c>
      <c r="J29" s="78">
        <v>0.47</v>
      </c>
      <c r="K29" s="78">
        <v>0.93</v>
      </c>
      <c r="L29" s="78" t="s">
        <v>695</v>
      </c>
      <c r="M29" s="78"/>
    </row>
    <row r="30" spans="1:13">
      <c r="A30" s="77"/>
      <c r="B30" s="76" t="s">
        <v>616</v>
      </c>
      <c r="C30" s="78">
        <v>0.51</v>
      </c>
      <c r="D30" s="78">
        <v>0.5</v>
      </c>
      <c r="E30" s="78">
        <v>0.48</v>
      </c>
      <c r="F30" s="78">
        <v>0.47</v>
      </c>
      <c r="G30" s="78">
        <v>0.45</v>
      </c>
      <c r="H30" s="78">
        <v>0.3</v>
      </c>
      <c r="I30" s="78">
        <v>0.79</v>
      </c>
      <c r="J30" s="78">
        <v>0.27</v>
      </c>
      <c r="K30" s="78">
        <v>0.72</v>
      </c>
      <c r="L30" s="78"/>
      <c r="M30" s="78" t="s">
        <v>694</v>
      </c>
    </row>
    <row r="31" spans="1:13">
      <c r="A31" s="77"/>
      <c r="B31" s="76" t="s">
        <v>613</v>
      </c>
      <c r="C31" s="78">
        <v>5.7</v>
      </c>
      <c r="D31" s="78">
        <v>5.71</v>
      </c>
      <c r="E31" s="78">
        <v>6.13</v>
      </c>
      <c r="F31" s="78">
        <v>6.25</v>
      </c>
      <c r="G31" s="78">
        <v>5.86</v>
      </c>
      <c r="H31" s="78">
        <v>5.09</v>
      </c>
      <c r="I31" s="78">
        <v>6.09</v>
      </c>
      <c r="J31" s="78">
        <v>5.75</v>
      </c>
      <c r="K31" s="78">
        <v>6.64</v>
      </c>
      <c r="L31" s="78" t="s">
        <v>693</v>
      </c>
      <c r="M31" s="78" t="s">
        <v>692</v>
      </c>
    </row>
    <row r="32" spans="1:13">
      <c r="A32" s="77"/>
      <c r="B32" s="76" t="s">
        <v>612</v>
      </c>
      <c r="C32" s="78">
        <v>0</v>
      </c>
      <c r="D32" s="78">
        <v>0</v>
      </c>
      <c r="E32" s="78">
        <v>0</v>
      </c>
      <c r="F32" s="78">
        <v>0</v>
      </c>
      <c r="G32" s="78">
        <v>0</v>
      </c>
      <c r="H32" s="78">
        <v>0</v>
      </c>
      <c r="I32" s="78">
        <v>0</v>
      </c>
      <c r="J32" s="78">
        <v>0</v>
      </c>
      <c r="K32" s="78">
        <v>0</v>
      </c>
      <c r="L32" s="78" t="s">
        <v>691</v>
      </c>
      <c r="M32" s="78"/>
    </row>
    <row r="33" spans="1:13">
      <c r="A33" s="77"/>
      <c r="B33" s="76" t="s">
        <v>610</v>
      </c>
      <c r="C33" s="78">
        <v>5.7</v>
      </c>
      <c r="D33" s="78">
        <v>5.71</v>
      </c>
      <c r="E33" s="78">
        <v>6.13</v>
      </c>
      <c r="F33" s="78">
        <v>6.25</v>
      </c>
      <c r="G33" s="78">
        <v>5.86</v>
      </c>
      <c r="H33" s="78">
        <v>5.09</v>
      </c>
      <c r="I33" s="78">
        <v>6.09</v>
      </c>
      <c r="J33" s="78">
        <v>5.75</v>
      </c>
      <c r="K33" s="78">
        <v>6.64</v>
      </c>
      <c r="L33" s="78" t="s">
        <v>629</v>
      </c>
      <c r="M33" s="78"/>
    </row>
    <row r="34" spans="1:13">
      <c r="A34" s="77"/>
      <c r="B34" s="76" t="s">
        <v>609</v>
      </c>
      <c r="C34" s="78">
        <v>22600</v>
      </c>
      <c r="D34" s="78">
        <v>21900</v>
      </c>
      <c r="E34" s="78">
        <v>21300</v>
      </c>
      <c r="F34" s="78">
        <v>20600</v>
      </c>
      <c r="G34" s="78">
        <v>19900</v>
      </c>
      <c r="H34" s="78">
        <v>21900</v>
      </c>
      <c r="I34" s="78">
        <v>21900</v>
      </c>
      <c r="J34" s="78">
        <v>19900</v>
      </c>
      <c r="K34" s="78">
        <v>19900</v>
      </c>
      <c r="L34" s="78" t="s">
        <v>690</v>
      </c>
      <c r="M34" s="78" t="s">
        <v>689</v>
      </c>
    </row>
    <row r="35" spans="1:13">
      <c r="A35" s="77" t="s">
        <v>608</v>
      </c>
      <c r="C35" s="78"/>
      <c r="D35" s="78"/>
      <c r="E35" s="78"/>
      <c r="F35" s="78"/>
      <c r="G35" s="78"/>
      <c r="H35" s="78"/>
      <c r="I35" s="78"/>
      <c r="J35" s="78"/>
      <c r="K35" s="78"/>
      <c r="L35" s="78"/>
      <c r="M35" s="78"/>
    </row>
    <row r="36" spans="1:13">
      <c r="A36" s="77"/>
      <c r="B36" s="76" t="s">
        <v>688</v>
      </c>
      <c r="C36" s="78">
        <v>4</v>
      </c>
      <c r="D36" s="78">
        <v>4</v>
      </c>
      <c r="E36" s="78">
        <v>4</v>
      </c>
      <c r="F36" s="78">
        <v>4</v>
      </c>
      <c r="G36" s="78">
        <v>4</v>
      </c>
      <c r="H36" s="78">
        <v>3</v>
      </c>
      <c r="I36" s="78">
        <v>2</v>
      </c>
      <c r="J36" s="78">
        <v>3</v>
      </c>
      <c r="K36" s="78">
        <v>2</v>
      </c>
      <c r="L36" s="78" t="s">
        <v>596</v>
      </c>
      <c r="M36" s="78" t="s">
        <v>679</v>
      </c>
    </row>
    <row r="37" spans="1:13">
      <c r="A37" s="77"/>
      <c r="B37" s="76" t="s">
        <v>687</v>
      </c>
      <c r="C37" s="78">
        <v>2</v>
      </c>
      <c r="D37" s="78">
        <v>2</v>
      </c>
      <c r="E37" s="78">
        <v>2</v>
      </c>
      <c r="F37" s="78">
        <v>2</v>
      </c>
      <c r="G37" s="78">
        <v>2</v>
      </c>
      <c r="H37" s="78">
        <v>3</v>
      </c>
      <c r="I37" s="78">
        <v>1</v>
      </c>
      <c r="J37" s="78">
        <v>3</v>
      </c>
      <c r="K37" s="78">
        <v>1</v>
      </c>
      <c r="L37" s="78" t="s">
        <v>686</v>
      </c>
      <c r="M37" s="78" t="s">
        <v>679</v>
      </c>
    </row>
    <row r="38" spans="1:13">
      <c r="A38" s="80"/>
      <c r="B38" s="80" t="s">
        <v>685</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684</v>
      </c>
      <c r="M38" s="78"/>
    </row>
    <row r="39" spans="1:13">
      <c r="A39" s="77"/>
      <c r="B39" s="76" t="s">
        <v>683</v>
      </c>
      <c r="C39" s="78">
        <v>2.0099999999999998</v>
      </c>
      <c r="D39" s="78">
        <v>1.96</v>
      </c>
      <c r="E39" s="78">
        <v>1.92</v>
      </c>
      <c r="F39" s="78">
        <v>1.84</v>
      </c>
      <c r="G39" s="78">
        <v>1.8</v>
      </c>
      <c r="H39" s="78">
        <v>3.31</v>
      </c>
      <c r="I39" s="78">
        <v>0.74</v>
      </c>
      <c r="J39" s="78">
        <v>3.03</v>
      </c>
      <c r="K39" s="78">
        <v>0.67</v>
      </c>
      <c r="L39" s="78" t="s">
        <v>592</v>
      </c>
      <c r="M39" s="78" t="s">
        <v>679</v>
      </c>
    </row>
    <row r="40" spans="1:13">
      <c r="A40" s="77"/>
      <c r="B40" s="76" t="s">
        <v>682</v>
      </c>
      <c r="C40" s="78">
        <v>9.41</v>
      </c>
      <c r="D40" s="78">
        <v>9.41</v>
      </c>
      <c r="E40" s="78">
        <v>9.41</v>
      </c>
      <c r="F40" s="78">
        <v>9.41</v>
      </c>
      <c r="G40" s="78">
        <v>9.41</v>
      </c>
      <c r="H40" s="78">
        <v>15.88</v>
      </c>
      <c r="I40" s="78">
        <v>3.53</v>
      </c>
      <c r="J40" s="78">
        <v>15.88</v>
      </c>
      <c r="K40" s="78">
        <v>3.53</v>
      </c>
      <c r="L40" s="78" t="s">
        <v>681</v>
      </c>
      <c r="M40" s="78" t="s">
        <v>679</v>
      </c>
    </row>
    <row r="41" spans="1:13">
      <c r="A41" s="77"/>
      <c r="B41" s="76" t="s">
        <v>680</v>
      </c>
      <c r="C41" s="78">
        <v>1200</v>
      </c>
      <c r="D41" s="78">
        <v>1200</v>
      </c>
      <c r="E41" s="78">
        <v>1200</v>
      </c>
      <c r="F41" s="78">
        <v>1200</v>
      </c>
      <c r="G41" s="78">
        <v>1200</v>
      </c>
      <c r="H41" s="78">
        <v>1200</v>
      </c>
      <c r="I41" s="78">
        <v>1200</v>
      </c>
      <c r="J41" s="78">
        <v>1200</v>
      </c>
      <c r="K41" s="78">
        <v>1200</v>
      </c>
      <c r="L41" s="78"/>
      <c r="M41" s="78" t="s">
        <v>679</v>
      </c>
    </row>
    <row r="42" spans="1:13">
      <c r="A42" s="77"/>
    </row>
    <row r="43" spans="1:13">
      <c r="A43" s="77"/>
    </row>
    <row r="44" spans="1:13">
      <c r="A44" s="77" t="s">
        <v>590</v>
      </c>
    </row>
    <row r="45" spans="1:13">
      <c r="A45" s="77"/>
      <c r="B45" s="76" t="s">
        <v>940</v>
      </c>
    </row>
    <row r="46" spans="1:13">
      <c r="A46" s="77"/>
      <c r="B46" s="76" t="s">
        <v>677</v>
      </c>
    </row>
    <row r="47" spans="1:13">
      <c r="A47" s="77"/>
      <c r="B47" s="76" t="s">
        <v>676</v>
      </c>
    </row>
    <row r="48" spans="1:13">
      <c r="A48" s="77"/>
      <c r="B48" s="76" t="s">
        <v>675</v>
      </c>
    </row>
    <row r="49" spans="1:2">
      <c r="A49" s="77"/>
      <c r="B49" s="76" t="s">
        <v>674</v>
      </c>
    </row>
    <row r="50" spans="1:2">
      <c r="A50" s="77"/>
      <c r="B50" s="76" t="s">
        <v>673</v>
      </c>
    </row>
    <row r="51" spans="1:2">
      <c r="A51" s="77"/>
      <c r="B51" s="76" t="s">
        <v>672</v>
      </c>
    </row>
    <row r="52" spans="1:2">
      <c r="A52" s="77"/>
      <c r="B52" s="76" t="s">
        <v>671</v>
      </c>
    </row>
    <row r="53" spans="1:2">
      <c r="A53" s="77"/>
      <c r="B53" s="76" t="s">
        <v>670</v>
      </c>
    </row>
    <row r="54" spans="1:2">
      <c r="A54" s="77"/>
      <c r="B54" s="76" t="s">
        <v>669</v>
      </c>
    </row>
    <row r="55" spans="1:2">
      <c r="A55" s="77"/>
      <c r="B55" s="76" t="s">
        <v>668</v>
      </c>
    </row>
    <row r="56" spans="1:2">
      <c r="A56" s="77"/>
      <c r="B56" s="76" t="s">
        <v>667</v>
      </c>
    </row>
    <row r="57" spans="1:2">
      <c r="A57" s="77"/>
      <c r="B57" s="76" t="s">
        <v>666</v>
      </c>
    </row>
    <row r="58" spans="1:2">
      <c r="A58" s="77"/>
      <c r="B58" s="76" t="s">
        <v>665</v>
      </c>
    </row>
    <row r="59" spans="1:2">
      <c r="A59" s="77"/>
      <c r="B59" s="76" t="s">
        <v>570</v>
      </c>
    </row>
    <row r="60" spans="1:2">
      <c r="A60" s="77"/>
      <c r="B60" s="76" t="s">
        <v>569</v>
      </c>
    </row>
    <row r="61" spans="1:2">
      <c r="A61" s="77"/>
    </row>
    <row r="62" spans="1:2">
      <c r="A62" s="77" t="s">
        <v>568</v>
      </c>
    </row>
    <row r="63" spans="1:2">
      <c r="A63" s="77"/>
      <c r="B63" s="76" t="s">
        <v>664</v>
      </c>
    </row>
    <row r="64" spans="1:2">
      <c r="A64" s="77"/>
      <c r="B64" s="76" t="s">
        <v>663</v>
      </c>
    </row>
    <row r="65" spans="1:2">
      <c r="A65" s="77"/>
      <c r="B65" s="76" t="s">
        <v>662</v>
      </c>
    </row>
    <row r="66" spans="1:2">
      <c r="A66" s="77"/>
      <c r="B66" s="76" t="s">
        <v>661</v>
      </c>
    </row>
    <row r="67" spans="1:2">
      <c r="A67" s="77"/>
      <c r="B67" s="76" t="s">
        <v>660</v>
      </c>
    </row>
    <row r="68" spans="1:2">
      <c r="A68" s="77"/>
      <c r="B68" s="76" t="s">
        <v>659</v>
      </c>
    </row>
    <row r="69" spans="1:2">
      <c r="A69" s="77"/>
      <c r="B69" s="76" t="s">
        <v>658</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657</v>
      </c>
      <c r="B1" s="83"/>
      <c r="C1" s="161" t="s">
        <v>930</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77"/>
      <c r="B6" s="76" t="s">
        <v>712</v>
      </c>
      <c r="C6" s="78">
        <v>12</v>
      </c>
      <c r="D6" s="78">
        <v>12</v>
      </c>
      <c r="E6" s="78">
        <v>12</v>
      </c>
      <c r="F6" s="78">
        <v>12</v>
      </c>
      <c r="G6" s="78">
        <v>12</v>
      </c>
      <c r="H6" s="78">
        <v>20</v>
      </c>
      <c r="I6" s="78">
        <v>12</v>
      </c>
      <c r="J6" s="78">
        <v>30</v>
      </c>
      <c r="K6" s="78" t="s">
        <v>928</v>
      </c>
      <c r="L6" s="78" t="s">
        <v>929</v>
      </c>
    </row>
    <row r="7" spans="1:12">
      <c r="A7" s="80"/>
      <c r="B7" s="80" t="s">
        <v>644</v>
      </c>
      <c r="C7" s="79">
        <v>1.7</v>
      </c>
      <c r="D7" s="79">
        <v>1.71</v>
      </c>
      <c r="E7" s="79">
        <v>1.73</v>
      </c>
      <c r="F7" s="79">
        <v>1.75</v>
      </c>
      <c r="G7" s="79">
        <v>1.7</v>
      </c>
      <c r="H7" s="79">
        <v>1.8</v>
      </c>
      <c r="I7" s="79">
        <v>1.7</v>
      </c>
      <c r="J7" s="79">
        <v>1.8</v>
      </c>
      <c r="K7" s="78" t="s">
        <v>598</v>
      </c>
      <c r="L7" s="78" t="s">
        <v>591</v>
      </c>
    </row>
    <row r="8" spans="1:12">
      <c r="A8" s="80"/>
      <c r="B8" s="80" t="s">
        <v>743</v>
      </c>
      <c r="C8" s="79"/>
      <c r="D8" s="79"/>
      <c r="E8" s="79"/>
      <c r="F8" s="79"/>
      <c r="G8" s="79"/>
      <c r="H8" s="79"/>
      <c r="I8" s="79"/>
      <c r="J8" s="79"/>
      <c r="K8" s="78"/>
      <c r="L8" s="78"/>
    </row>
    <row r="9" spans="1:12">
      <c r="A9" s="80"/>
      <c r="B9" s="80" t="s">
        <v>642</v>
      </c>
      <c r="C9" s="79">
        <v>0.01</v>
      </c>
      <c r="D9" s="79">
        <v>0.01</v>
      </c>
      <c r="E9" s="79">
        <v>0.01</v>
      </c>
      <c r="F9" s="79">
        <v>0.01</v>
      </c>
      <c r="G9" s="79">
        <v>0.01</v>
      </c>
      <c r="H9" s="79">
        <v>0.03</v>
      </c>
      <c r="I9" s="79">
        <v>0.01</v>
      </c>
      <c r="J9" s="79">
        <v>0.03</v>
      </c>
      <c r="K9" s="78" t="s">
        <v>741</v>
      </c>
      <c r="L9" s="78" t="s">
        <v>701</v>
      </c>
    </row>
    <row r="10" spans="1:12">
      <c r="A10" s="80"/>
      <c r="B10" s="80" t="s">
        <v>641</v>
      </c>
      <c r="C10" s="79">
        <v>0</v>
      </c>
      <c r="D10" s="79">
        <v>0</v>
      </c>
      <c r="E10" s="79">
        <v>0</v>
      </c>
      <c r="F10" s="79">
        <v>0</v>
      </c>
      <c r="G10" s="79">
        <v>0</v>
      </c>
      <c r="H10" s="79">
        <v>0.01</v>
      </c>
      <c r="I10" s="79">
        <v>0</v>
      </c>
      <c r="J10" s="79">
        <v>0.01</v>
      </c>
      <c r="K10" s="78" t="s">
        <v>740</v>
      </c>
      <c r="L10" s="78"/>
    </row>
    <row r="11" spans="1:12">
      <c r="A11" s="77"/>
      <c r="B11" s="76" t="s">
        <v>707</v>
      </c>
      <c r="C11" s="78">
        <v>0</v>
      </c>
      <c r="D11" s="78">
        <v>0</v>
      </c>
      <c r="E11" s="78">
        <v>0</v>
      </c>
      <c r="F11" s="78">
        <v>0</v>
      </c>
      <c r="G11" s="78">
        <v>0</v>
      </c>
      <c r="H11" s="78">
        <v>1</v>
      </c>
      <c r="I11" s="78">
        <v>0</v>
      </c>
      <c r="J11" s="78">
        <v>1</v>
      </c>
      <c r="K11" s="78" t="s">
        <v>705</v>
      </c>
      <c r="L11" s="78"/>
    </row>
    <row r="12" spans="1:12">
      <c r="A12" s="77"/>
      <c r="B12" s="76" t="s">
        <v>639</v>
      </c>
      <c r="C12" s="78">
        <v>25</v>
      </c>
      <c r="D12" s="78">
        <v>25</v>
      </c>
      <c r="E12" s="78">
        <v>25</v>
      </c>
      <c r="F12" s="78">
        <v>25</v>
      </c>
      <c r="G12" s="78">
        <v>15</v>
      </c>
      <c r="H12" s="78">
        <v>30</v>
      </c>
      <c r="I12" s="78">
        <v>15</v>
      </c>
      <c r="J12" s="78">
        <v>30</v>
      </c>
      <c r="K12" s="78"/>
      <c r="L12" s="78" t="s">
        <v>701</v>
      </c>
    </row>
    <row r="13" spans="1:12">
      <c r="A13" s="77"/>
      <c r="B13" s="76" t="s">
        <v>636</v>
      </c>
      <c r="C13" s="78">
        <v>0.5</v>
      </c>
      <c r="D13" s="78">
        <v>0.5</v>
      </c>
      <c r="E13" s="78">
        <v>0.5</v>
      </c>
      <c r="F13" s="78">
        <v>0.5</v>
      </c>
      <c r="G13" s="78">
        <v>0.3</v>
      </c>
      <c r="H13" s="78">
        <v>0.7</v>
      </c>
      <c r="I13" s="78">
        <v>0.3</v>
      </c>
      <c r="J13" s="78">
        <v>0.7</v>
      </c>
      <c r="K13" s="78"/>
      <c r="L13" s="78"/>
    </row>
    <row r="14" spans="1:12">
      <c r="A14" s="77"/>
      <c r="B14" s="76" t="s">
        <v>706</v>
      </c>
      <c r="C14" s="78">
        <v>0.01</v>
      </c>
      <c r="D14" s="78">
        <v>0.01</v>
      </c>
      <c r="E14" s="78">
        <v>0</v>
      </c>
      <c r="F14" s="78">
        <v>0</v>
      </c>
      <c r="G14" s="78">
        <v>0</v>
      </c>
      <c r="H14" s="78">
        <v>0.01</v>
      </c>
      <c r="I14" s="78">
        <v>0</v>
      </c>
      <c r="J14" s="78">
        <v>0.01</v>
      </c>
      <c r="K14" s="78"/>
      <c r="L14" s="78"/>
    </row>
    <row r="15" spans="1:12">
      <c r="A15" s="77" t="s">
        <v>633</v>
      </c>
      <c r="C15" s="78"/>
      <c r="D15" s="78"/>
      <c r="E15" s="78"/>
      <c r="F15" s="78"/>
      <c r="G15" s="78"/>
      <c r="H15" s="78"/>
      <c r="I15" s="78"/>
      <c r="J15" s="78"/>
      <c r="K15" s="78"/>
      <c r="L15" s="78"/>
    </row>
    <row r="16" spans="1:12">
      <c r="A16" s="80"/>
      <c r="B16" s="80" t="s">
        <v>632</v>
      </c>
      <c r="C16" s="79"/>
      <c r="D16" s="79"/>
      <c r="E16" s="79"/>
      <c r="F16" s="79"/>
      <c r="G16" s="79"/>
      <c r="H16" s="79"/>
      <c r="I16" s="79"/>
      <c r="J16" s="79"/>
      <c r="K16" s="78"/>
      <c r="L16" s="78"/>
    </row>
    <row r="17" spans="1:12">
      <c r="A17" s="80"/>
      <c r="B17" s="80" t="s">
        <v>631</v>
      </c>
      <c r="C17" s="79"/>
      <c r="D17" s="79"/>
      <c r="E17" s="79"/>
      <c r="F17" s="79"/>
      <c r="G17" s="79"/>
      <c r="H17" s="79"/>
      <c r="I17" s="79"/>
      <c r="J17" s="79"/>
      <c r="K17" s="78"/>
      <c r="L17" s="78"/>
    </row>
    <row r="18" spans="1:12">
      <c r="A18" s="80"/>
      <c r="B18" s="80" t="s">
        <v>630</v>
      </c>
      <c r="C18" s="79">
        <v>0.1</v>
      </c>
      <c r="D18" s="79">
        <v>0.1</v>
      </c>
      <c r="E18" s="79">
        <v>0.1</v>
      </c>
      <c r="F18" s="79">
        <v>0.1</v>
      </c>
      <c r="G18" s="79">
        <v>0.1</v>
      </c>
      <c r="H18" s="79">
        <v>0.1</v>
      </c>
      <c r="I18" s="79">
        <v>0.1</v>
      </c>
      <c r="J18" s="79">
        <v>0.1</v>
      </c>
      <c r="K18" s="78"/>
      <c r="L18" s="78"/>
    </row>
    <row r="19" spans="1:12">
      <c r="A19" s="77"/>
      <c r="B19" s="76" t="s">
        <v>628</v>
      </c>
      <c r="C19" s="78">
        <v>0</v>
      </c>
      <c r="D19" s="78">
        <v>0</v>
      </c>
      <c r="E19" s="78">
        <v>0</v>
      </c>
      <c r="F19" s="78">
        <v>0</v>
      </c>
      <c r="G19" s="78">
        <v>0</v>
      </c>
      <c r="H19" s="78">
        <v>1</v>
      </c>
      <c r="I19" s="78">
        <v>0</v>
      </c>
      <c r="J19" s="78">
        <v>1</v>
      </c>
      <c r="K19" s="78"/>
      <c r="L19" s="78"/>
    </row>
    <row r="20" spans="1:12">
      <c r="A20" s="77"/>
      <c r="B20" s="76" t="s">
        <v>627</v>
      </c>
      <c r="C20" s="78">
        <v>0.5</v>
      </c>
      <c r="D20" s="78">
        <v>0.5</v>
      </c>
      <c r="E20" s="78">
        <v>0.5</v>
      </c>
      <c r="F20" s="78">
        <v>0.5</v>
      </c>
      <c r="G20" s="78">
        <v>0.25</v>
      </c>
      <c r="H20" s="78">
        <v>2</v>
      </c>
      <c r="I20" s="78">
        <v>0.25</v>
      </c>
      <c r="J20" s="78">
        <v>2</v>
      </c>
      <c r="K20" s="78"/>
      <c r="L20" s="78"/>
    </row>
    <row r="21" spans="1:12">
      <c r="A21" s="77" t="s">
        <v>626</v>
      </c>
      <c r="C21" s="78"/>
      <c r="D21" s="78"/>
      <c r="E21" s="78"/>
      <c r="F21" s="78"/>
      <c r="G21" s="78"/>
      <c r="H21" s="78"/>
      <c r="I21" s="78"/>
      <c r="J21" s="78"/>
      <c r="K21" s="78"/>
      <c r="L21" s="78"/>
    </row>
    <row r="22" spans="1:12">
      <c r="A22" s="77"/>
      <c r="B22" s="76" t="s">
        <v>625</v>
      </c>
      <c r="C22" s="78">
        <v>0</v>
      </c>
      <c r="D22" s="78">
        <v>0</v>
      </c>
      <c r="E22" s="78">
        <v>0</v>
      </c>
      <c r="F22" s="78">
        <v>0</v>
      </c>
      <c r="G22" s="78">
        <v>0</v>
      </c>
      <c r="H22" s="78">
        <v>0</v>
      </c>
      <c r="I22" s="78">
        <v>0</v>
      </c>
      <c r="J22" s="78">
        <v>0</v>
      </c>
      <c r="K22" s="78"/>
      <c r="L22" s="78"/>
    </row>
    <row r="23" spans="1:12">
      <c r="A23" s="77"/>
      <c r="B23" s="76" t="s">
        <v>624</v>
      </c>
      <c r="C23" s="78">
        <v>0</v>
      </c>
      <c r="D23" s="78">
        <v>0</v>
      </c>
      <c r="E23" s="78">
        <v>0</v>
      </c>
      <c r="F23" s="78">
        <v>0</v>
      </c>
      <c r="G23" s="78">
        <v>0</v>
      </c>
      <c r="H23" s="78">
        <v>0</v>
      </c>
      <c r="I23" s="78">
        <v>0</v>
      </c>
      <c r="J23" s="78">
        <v>0</v>
      </c>
      <c r="K23" s="78"/>
      <c r="L23" s="78"/>
    </row>
    <row r="24" spans="1:12">
      <c r="A24" s="77"/>
      <c r="B24" s="76" t="s">
        <v>623</v>
      </c>
      <c r="C24" s="78">
        <v>0</v>
      </c>
      <c r="D24" s="78">
        <v>0</v>
      </c>
      <c r="E24" s="78">
        <v>0</v>
      </c>
      <c r="F24" s="78">
        <v>0</v>
      </c>
      <c r="G24" s="78">
        <v>0</v>
      </c>
      <c r="H24" s="78">
        <v>0</v>
      </c>
      <c r="I24" s="78">
        <v>0</v>
      </c>
      <c r="J24" s="78">
        <v>0</v>
      </c>
      <c r="K24" s="78"/>
      <c r="L24" s="78"/>
    </row>
    <row r="25" spans="1:12">
      <c r="A25" s="77"/>
      <c r="B25" s="76" t="s">
        <v>622</v>
      </c>
      <c r="C25" s="78">
        <v>0</v>
      </c>
      <c r="D25" s="78">
        <v>0</v>
      </c>
      <c r="E25" s="78">
        <v>0</v>
      </c>
      <c r="F25" s="78">
        <v>0</v>
      </c>
      <c r="G25" s="78">
        <v>0</v>
      </c>
      <c r="H25" s="78">
        <v>0</v>
      </c>
      <c r="I25" s="78">
        <v>0</v>
      </c>
      <c r="J25" s="78">
        <v>0</v>
      </c>
      <c r="K25" s="78"/>
      <c r="L25" s="78"/>
    </row>
    <row r="26" spans="1:12">
      <c r="A26" s="77" t="s">
        <v>621</v>
      </c>
      <c r="C26" s="78"/>
      <c r="D26" s="78"/>
      <c r="E26" s="78"/>
      <c r="F26" s="78"/>
      <c r="G26" s="78"/>
      <c r="H26" s="78"/>
      <c r="I26" s="78"/>
      <c r="J26" s="78"/>
      <c r="K26" s="78"/>
      <c r="L26" s="78"/>
    </row>
    <row r="27" spans="1:12">
      <c r="A27" s="77"/>
      <c r="B27" s="76" t="s">
        <v>620</v>
      </c>
      <c r="C27" s="78">
        <v>0.6</v>
      </c>
      <c r="D27" s="78">
        <v>0.56000000000000005</v>
      </c>
      <c r="E27" s="78">
        <v>0.51</v>
      </c>
      <c r="F27" s="78">
        <v>0.46</v>
      </c>
      <c r="G27" s="78">
        <v>0.4</v>
      </c>
      <c r="H27" s="78">
        <v>0.8</v>
      </c>
      <c r="I27" s="78">
        <v>0.4</v>
      </c>
      <c r="J27" s="78">
        <v>0.8</v>
      </c>
      <c r="K27" s="78" t="s">
        <v>928</v>
      </c>
      <c r="L27" s="78" t="s">
        <v>701</v>
      </c>
    </row>
    <row r="28" spans="1:12">
      <c r="A28" s="77"/>
      <c r="B28" s="76" t="s">
        <v>617</v>
      </c>
      <c r="C28" s="78">
        <v>50</v>
      </c>
      <c r="D28" s="78">
        <v>50</v>
      </c>
      <c r="E28" s="78">
        <v>50</v>
      </c>
      <c r="F28" s="78">
        <v>50</v>
      </c>
      <c r="G28" s="78">
        <v>30</v>
      </c>
      <c r="H28" s="78">
        <v>70</v>
      </c>
      <c r="I28" s="78">
        <v>30</v>
      </c>
      <c r="J28" s="78">
        <v>70</v>
      </c>
      <c r="K28" s="78"/>
      <c r="L28" s="78" t="s">
        <v>701</v>
      </c>
    </row>
    <row r="29" spans="1:12">
      <c r="A29" s="77"/>
      <c r="B29" s="76" t="s">
        <v>616</v>
      </c>
      <c r="C29" s="78">
        <v>50</v>
      </c>
      <c r="D29" s="78">
        <v>50</v>
      </c>
      <c r="E29" s="78">
        <v>50</v>
      </c>
      <c r="F29" s="78">
        <v>50</v>
      </c>
      <c r="G29" s="78">
        <v>30</v>
      </c>
      <c r="H29" s="78">
        <v>70</v>
      </c>
      <c r="I29" s="78">
        <v>30</v>
      </c>
      <c r="J29" s="78">
        <v>70</v>
      </c>
      <c r="K29" s="78"/>
      <c r="L29" s="78" t="s">
        <v>701</v>
      </c>
    </row>
    <row r="30" spans="1:12">
      <c r="A30" s="77"/>
      <c r="B30" s="76" t="s">
        <v>613</v>
      </c>
      <c r="C30" s="78">
        <v>0.9</v>
      </c>
      <c r="D30" s="78">
        <v>0.98</v>
      </c>
      <c r="E30" s="78">
        <v>1.25</v>
      </c>
      <c r="F30" s="78">
        <v>1.43</v>
      </c>
      <c r="G30" s="78">
        <v>1</v>
      </c>
      <c r="H30" s="78">
        <v>2.5</v>
      </c>
      <c r="I30" s="78">
        <v>1.4</v>
      </c>
      <c r="J30" s="78">
        <v>0.3</v>
      </c>
      <c r="K30" s="78"/>
      <c r="L30" s="78"/>
    </row>
    <row r="31" spans="1:12">
      <c r="A31" s="77"/>
      <c r="B31" s="76" t="s">
        <v>612</v>
      </c>
      <c r="C31" s="78">
        <v>0.6</v>
      </c>
      <c r="D31" s="78">
        <v>0.7</v>
      </c>
      <c r="E31" s="78">
        <v>1</v>
      </c>
      <c r="F31" s="78">
        <v>1.2</v>
      </c>
      <c r="G31" s="78">
        <v>0.7</v>
      </c>
      <c r="H31" s="78">
        <v>2.1</v>
      </c>
      <c r="I31" s="78">
        <v>1.2</v>
      </c>
      <c r="J31" s="78">
        <v>0</v>
      </c>
      <c r="K31" s="78" t="s">
        <v>741</v>
      </c>
      <c r="L31" s="78"/>
    </row>
    <row r="32" spans="1:12">
      <c r="A32" s="77"/>
      <c r="B32" s="76" t="s">
        <v>610</v>
      </c>
      <c r="C32" s="78">
        <v>0.3</v>
      </c>
      <c r="D32" s="78">
        <v>0.28000000000000003</v>
      </c>
      <c r="E32" s="78">
        <v>0.25</v>
      </c>
      <c r="F32" s="78">
        <v>0.23</v>
      </c>
      <c r="G32" s="78">
        <v>0.3</v>
      </c>
      <c r="H32" s="78">
        <v>0.4</v>
      </c>
      <c r="I32" s="78">
        <v>0.2</v>
      </c>
      <c r="J32" s="78">
        <v>0.3</v>
      </c>
      <c r="K32" s="78"/>
      <c r="L32" s="78" t="s">
        <v>701</v>
      </c>
    </row>
    <row r="33" spans="1:12">
      <c r="A33" s="77"/>
      <c r="B33" s="76" t="s">
        <v>609</v>
      </c>
      <c r="C33" s="78">
        <v>2000</v>
      </c>
      <c r="D33" s="78">
        <v>2000</v>
      </c>
      <c r="E33" s="78">
        <v>2000</v>
      </c>
      <c r="F33" s="78">
        <v>2000</v>
      </c>
      <c r="G33" s="78">
        <v>1000</v>
      </c>
      <c r="H33" s="78">
        <v>3000</v>
      </c>
      <c r="I33" s="78">
        <v>1000</v>
      </c>
      <c r="J33" s="78">
        <v>3000</v>
      </c>
      <c r="K33" s="78"/>
      <c r="L33" s="78" t="s">
        <v>701</v>
      </c>
    </row>
    <row r="34" spans="1:12">
      <c r="A34" s="77"/>
    </row>
    <row r="35" spans="1:12">
      <c r="A35" s="77"/>
    </row>
    <row r="36" spans="1:12">
      <c r="A36" s="77" t="s">
        <v>590</v>
      </c>
    </row>
    <row r="37" spans="1:12">
      <c r="A37" s="77"/>
      <c r="B37" s="76" t="s">
        <v>927</v>
      </c>
    </row>
    <row r="38" spans="1:12">
      <c r="A38" s="77"/>
      <c r="B38" s="76" t="s">
        <v>926</v>
      </c>
    </row>
    <row r="39" spans="1:12">
      <c r="A39" s="77"/>
      <c r="B39" s="76" t="s">
        <v>925</v>
      </c>
    </row>
    <row r="40" spans="1:12">
      <c r="A40" s="77"/>
      <c r="B40" s="76" t="s">
        <v>924</v>
      </c>
    </row>
    <row r="41" spans="1:12">
      <c r="A41" s="77"/>
      <c r="B41" s="76" t="s">
        <v>923</v>
      </c>
    </row>
    <row r="42" spans="1:12">
      <c r="A42" s="77"/>
      <c r="B42" s="76" t="s">
        <v>922</v>
      </c>
    </row>
    <row r="43" spans="1:12">
      <c r="A43" s="77"/>
      <c r="B43" s="76" t="s">
        <v>570</v>
      </c>
    </row>
    <row r="44" spans="1:12">
      <c r="A44" s="77"/>
      <c r="B44" s="76" t="s">
        <v>569</v>
      </c>
    </row>
    <row r="45" spans="1:12">
      <c r="A45" s="77"/>
    </row>
    <row r="46" spans="1:12">
      <c r="A46" s="77" t="s">
        <v>568</v>
      </c>
    </row>
    <row r="47" spans="1:12">
      <c r="A47" s="77"/>
      <c r="B47" s="76" t="s">
        <v>921</v>
      </c>
    </row>
    <row r="48" spans="1:12">
      <c r="A48" s="77"/>
      <c r="B48" s="76" t="s">
        <v>920</v>
      </c>
    </row>
    <row r="49" spans="1:2">
      <c r="A49" s="77"/>
      <c r="B49" s="76" t="s">
        <v>919</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657</v>
      </c>
      <c r="B1" s="83"/>
      <c r="C1" s="161" t="s">
        <v>918</v>
      </c>
      <c r="D1" s="161"/>
      <c r="E1" s="161"/>
      <c r="F1" s="161"/>
      <c r="G1" s="161"/>
      <c r="H1" s="161"/>
      <c r="I1" s="161"/>
      <c r="J1" s="161"/>
      <c r="K1" s="161"/>
      <c r="L1" s="161"/>
      <c r="M1" s="161"/>
    </row>
    <row r="2" spans="1:13">
      <c r="A2" s="82" t="s">
        <v>655</v>
      </c>
      <c r="B2" s="82"/>
      <c r="C2" s="81">
        <v>2020</v>
      </c>
      <c r="D2" s="81">
        <v>2025</v>
      </c>
      <c r="E2" s="81">
        <v>2030</v>
      </c>
      <c r="F2" s="81">
        <v>2040</v>
      </c>
      <c r="G2" s="81">
        <v>2050</v>
      </c>
      <c r="H2" s="81">
        <v>2025</v>
      </c>
      <c r="I2" s="81">
        <v>2025</v>
      </c>
      <c r="J2" s="81">
        <v>2050</v>
      </c>
      <c r="K2" s="81">
        <v>2050</v>
      </c>
      <c r="L2" s="81" t="s">
        <v>654</v>
      </c>
      <c r="M2" s="81" t="s">
        <v>654</v>
      </c>
    </row>
    <row r="3" spans="1:13">
      <c r="A3" s="82" t="s">
        <v>653</v>
      </c>
      <c r="B3" s="82"/>
      <c r="C3" s="81" t="s">
        <v>652</v>
      </c>
      <c r="D3" s="81" t="s">
        <v>652</v>
      </c>
      <c r="E3" s="81" t="s">
        <v>652</v>
      </c>
      <c r="F3" s="81" t="s">
        <v>652</v>
      </c>
      <c r="G3" s="81" t="s">
        <v>652</v>
      </c>
      <c r="H3" s="81" t="s">
        <v>651</v>
      </c>
      <c r="I3" s="81" t="s">
        <v>650</v>
      </c>
      <c r="J3" s="81" t="s">
        <v>651</v>
      </c>
      <c r="K3" s="81" t="s">
        <v>650</v>
      </c>
      <c r="L3" s="81" t="s">
        <v>649</v>
      </c>
      <c r="M3" s="81" t="s">
        <v>648</v>
      </c>
    </row>
    <row r="4" spans="1:13">
      <c r="A4" s="82" t="s">
        <v>647</v>
      </c>
      <c r="B4" s="82" t="s">
        <v>646</v>
      </c>
      <c r="C4" s="81"/>
      <c r="D4" s="81"/>
      <c r="E4" s="81"/>
      <c r="F4" s="81"/>
      <c r="G4" s="81"/>
      <c r="H4" s="81"/>
      <c r="I4" s="81"/>
      <c r="J4" s="81"/>
      <c r="K4" s="81"/>
      <c r="L4" s="81"/>
      <c r="M4" s="81"/>
    </row>
    <row r="5" spans="1:13">
      <c r="A5" s="77" t="s">
        <v>645</v>
      </c>
      <c r="C5" s="78"/>
      <c r="D5" s="78"/>
      <c r="E5" s="78"/>
      <c r="F5" s="78"/>
      <c r="G5" s="78"/>
      <c r="H5" s="78"/>
      <c r="I5" s="78"/>
      <c r="J5" s="78"/>
      <c r="K5" s="78"/>
      <c r="L5" s="78"/>
      <c r="M5" s="78"/>
    </row>
    <row r="6" spans="1:13">
      <c r="A6" s="77"/>
      <c r="B6" s="76" t="s">
        <v>712</v>
      </c>
      <c r="C6" s="78">
        <v>10</v>
      </c>
      <c r="D6" s="78">
        <v>10</v>
      </c>
      <c r="E6" s="78">
        <v>10</v>
      </c>
      <c r="F6" s="78">
        <v>10</v>
      </c>
      <c r="G6" s="78">
        <v>10</v>
      </c>
      <c r="H6" s="78">
        <v>5</v>
      </c>
      <c r="I6" s="78">
        <v>20</v>
      </c>
      <c r="J6" s="78">
        <v>5</v>
      </c>
      <c r="K6" s="78">
        <v>20</v>
      </c>
      <c r="L6" s="78"/>
      <c r="M6" s="78"/>
    </row>
    <row r="7" spans="1:13">
      <c r="A7" s="80"/>
      <c r="B7" s="80" t="s">
        <v>644</v>
      </c>
      <c r="C7" s="79">
        <v>5.0999999999999996</v>
      </c>
      <c r="D7" s="79">
        <v>5.2</v>
      </c>
      <c r="E7" s="79">
        <v>5.3</v>
      </c>
      <c r="F7" s="79">
        <v>5.4</v>
      </c>
      <c r="G7" s="79">
        <v>5.5</v>
      </c>
      <c r="H7" s="79">
        <v>5</v>
      </c>
      <c r="I7" s="79">
        <v>5.3</v>
      </c>
      <c r="J7" s="79">
        <v>5.0999999999999996</v>
      </c>
      <c r="K7" s="79">
        <v>5.7</v>
      </c>
      <c r="L7" s="78" t="s">
        <v>917</v>
      </c>
      <c r="M7" s="78" t="s">
        <v>885</v>
      </c>
    </row>
    <row r="8" spans="1:13">
      <c r="A8" s="80"/>
      <c r="B8" s="80" t="s">
        <v>743</v>
      </c>
      <c r="C8" s="79">
        <v>5</v>
      </c>
      <c r="D8" s="79">
        <v>5.0999999999999996</v>
      </c>
      <c r="E8" s="79">
        <v>5.2</v>
      </c>
      <c r="F8" s="79">
        <v>5.3</v>
      </c>
      <c r="G8" s="79">
        <v>5.4</v>
      </c>
      <c r="H8" s="79">
        <v>4.9000000000000004</v>
      </c>
      <c r="I8" s="79">
        <v>5.2</v>
      </c>
      <c r="J8" s="79">
        <v>5</v>
      </c>
      <c r="K8" s="79">
        <v>5.6</v>
      </c>
      <c r="L8" s="78" t="s">
        <v>896</v>
      </c>
      <c r="M8" s="78" t="s">
        <v>885</v>
      </c>
    </row>
    <row r="9" spans="1:13">
      <c r="A9" s="80"/>
      <c r="B9" s="80" t="s">
        <v>642</v>
      </c>
      <c r="C9" s="79">
        <v>0.01</v>
      </c>
      <c r="D9" s="79">
        <v>0.01</v>
      </c>
      <c r="E9" s="79">
        <v>0.01</v>
      </c>
      <c r="F9" s="79">
        <v>0.01</v>
      </c>
      <c r="G9" s="79">
        <v>0.01</v>
      </c>
      <c r="H9" s="79">
        <v>0.01</v>
      </c>
      <c r="I9" s="79">
        <v>0.01</v>
      </c>
      <c r="J9" s="79">
        <v>0.01</v>
      </c>
      <c r="K9" s="79">
        <v>0.01</v>
      </c>
      <c r="L9" s="78" t="s">
        <v>705</v>
      </c>
      <c r="M9" s="78" t="s">
        <v>885</v>
      </c>
    </row>
    <row r="10" spans="1:13">
      <c r="A10" s="80"/>
      <c r="B10" s="80" t="s">
        <v>641</v>
      </c>
      <c r="C10" s="79">
        <v>0</v>
      </c>
      <c r="D10" s="79">
        <v>0</v>
      </c>
      <c r="E10" s="79">
        <v>0</v>
      </c>
      <c r="F10" s="79">
        <v>0</v>
      </c>
      <c r="G10" s="79">
        <v>0</v>
      </c>
      <c r="H10" s="79">
        <v>0</v>
      </c>
      <c r="I10" s="79">
        <v>0.05</v>
      </c>
      <c r="J10" s="79">
        <v>0</v>
      </c>
      <c r="K10" s="79">
        <v>0.05</v>
      </c>
      <c r="L10" s="78"/>
      <c r="M10" s="78" t="s">
        <v>885</v>
      </c>
    </row>
    <row r="11" spans="1:13">
      <c r="A11" s="77"/>
      <c r="B11" s="76" t="s">
        <v>707</v>
      </c>
      <c r="C11" s="78">
        <v>1</v>
      </c>
      <c r="D11" s="78">
        <v>1</v>
      </c>
      <c r="E11" s="78">
        <v>1</v>
      </c>
      <c r="F11" s="78">
        <v>1</v>
      </c>
      <c r="G11" s="78">
        <v>1</v>
      </c>
      <c r="H11" s="78">
        <v>0.5</v>
      </c>
      <c r="I11" s="78">
        <v>2</v>
      </c>
      <c r="J11" s="78">
        <v>0.5</v>
      </c>
      <c r="K11" s="78">
        <v>2</v>
      </c>
      <c r="L11" s="78"/>
      <c r="M11" s="78" t="s">
        <v>885</v>
      </c>
    </row>
    <row r="12" spans="1:13">
      <c r="A12" s="77"/>
      <c r="B12" s="76" t="s">
        <v>639</v>
      </c>
      <c r="C12" s="78">
        <v>25</v>
      </c>
      <c r="D12" s="78">
        <v>25</v>
      </c>
      <c r="E12" s="78">
        <v>25</v>
      </c>
      <c r="F12" s="78">
        <v>25</v>
      </c>
      <c r="G12" s="78">
        <v>25</v>
      </c>
      <c r="H12" s="78">
        <v>15</v>
      </c>
      <c r="I12" s="78">
        <v>40</v>
      </c>
      <c r="J12" s="78">
        <v>15</v>
      </c>
      <c r="K12" s="78">
        <v>40</v>
      </c>
      <c r="L12" s="78"/>
      <c r="M12" s="78" t="s">
        <v>894</v>
      </c>
    </row>
    <row r="13" spans="1:13">
      <c r="A13" s="77"/>
      <c r="B13" s="76" t="s">
        <v>636</v>
      </c>
      <c r="C13" s="78">
        <v>0.5</v>
      </c>
      <c r="D13" s="78">
        <v>0.5</v>
      </c>
      <c r="E13" s="78">
        <v>0.5</v>
      </c>
      <c r="F13" s="78">
        <v>0.5</v>
      </c>
      <c r="G13" s="78">
        <v>0.5</v>
      </c>
      <c r="H13" s="78">
        <v>0.3</v>
      </c>
      <c r="I13" s="78">
        <v>1</v>
      </c>
      <c r="J13" s="78">
        <v>0.3</v>
      </c>
      <c r="K13" s="78">
        <v>1</v>
      </c>
      <c r="L13" s="78" t="s">
        <v>916</v>
      </c>
      <c r="M13" s="78" t="s">
        <v>889</v>
      </c>
    </row>
    <row r="14" spans="1:13">
      <c r="A14" s="77"/>
      <c r="B14" s="76" t="s">
        <v>706</v>
      </c>
      <c r="C14" s="78">
        <v>0.03</v>
      </c>
      <c r="D14" s="78">
        <v>0.03</v>
      </c>
      <c r="E14" s="78">
        <v>0.03</v>
      </c>
      <c r="F14" s="78">
        <v>0.03</v>
      </c>
      <c r="G14" s="78">
        <v>0.03</v>
      </c>
      <c r="H14" s="78">
        <v>0.02</v>
      </c>
      <c r="I14" s="78">
        <v>0.06</v>
      </c>
      <c r="J14" s="78">
        <v>0.02</v>
      </c>
      <c r="K14" s="78">
        <v>0.06</v>
      </c>
      <c r="L14" s="78"/>
      <c r="M14" s="78" t="s">
        <v>893</v>
      </c>
    </row>
    <row r="15" spans="1:13">
      <c r="A15" s="77" t="s">
        <v>633</v>
      </c>
      <c r="C15" s="78"/>
      <c r="D15" s="78"/>
      <c r="E15" s="78"/>
      <c r="F15" s="78"/>
      <c r="G15" s="78"/>
      <c r="H15" s="78"/>
      <c r="I15" s="78"/>
      <c r="J15" s="78"/>
      <c r="K15" s="78"/>
      <c r="L15" s="78"/>
      <c r="M15" s="78"/>
    </row>
    <row r="16" spans="1:13">
      <c r="A16" s="80"/>
      <c r="B16" s="80" t="s">
        <v>632</v>
      </c>
      <c r="C16" s="79">
        <v>0.05</v>
      </c>
      <c r="D16" s="79">
        <v>0.05</v>
      </c>
      <c r="E16" s="79">
        <v>0.05</v>
      </c>
      <c r="F16" s="79">
        <v>0.05</v>
      </c>
      <c r="G16" s="79">
        <v>0.05</v>
      </c>
      <c r="H16" s="79">
        <v>0.05</v>
      </c>
      <c r="I16" s="79">
        <v>0.5</v>
      </c>
      <c r="J16" s="79">
        <v>0.05</v>
      </c>
      <c r="K16" s="79">
        <v>0.5</v>
      </c>
      <c r="L16" s="78" t="s">
        <v>773</v>
      </c>
      <c r="M16" s="78" t="s">
        <v>891</v>
      </c>
    </row>
    <row r="17" spans="1:13">
      <c r="A17" s="80"/>
      <c r="B17" s="80" t="s">
        <v>631</v>
      </c>
      <c r="C17" s="79">
        <v>0.1</v>
      </c>
      <c r="D17" s="79">
        <v>0.1</v>
      </c>
      <c r="E17" s="79">
        <v>0.1</v>
      </c>
      <c r="F17" s="79">
        <v>0.1</v>
      </c>
      <c r="G17" s="79">
        <v>0.1</v>
      </c>
      <c r="H17" s="79">
        <v>0.1</v>
      </c>
      <c r="I17" s="79">
        <v>1</v>
      </c>
      <c r="J17" s="79">
        <v>0.1</v>
      </c>
      <c r="K17" s="79">
        <v>1</v>
      </c>
      <c r="L17" s="78" t="s">
        <v>773</v>
      </c>
      <c r="M17" s="78" t="s">
        <v>891</v>
      </c>
    </row>
    <row r="18" spans="1:13">
      <c r="A18" s="80"/>
      <c r="B18" s="80" t="s">
        <v>630</v>
      </c>
      <c r="C18" s="79">
        <v>0.25</v>
      </c>
      <c r="D18" s="79">
        <v>0.25</v>
      </c>
      <c r="E18" s="79">
        <v>0.25</v>
      </c>
      <c r="F18" s="79">
        <v>0.25</v>
      </c>
      <c r="G18" s="79">
        <v>0.25</v>
      </c>
      <c r="H18" s="79">
        <v>0.1</v>
      </c>
      <c r="I18" s="79">
        <v>0.5</v>
      </c>
      <c r="J18" s="79">
        <v>0.1</v>
      </c>
      <c r="K18" s="79">
        <v>0.5</v>
      </c>
      <c r="L18" s="78" t="s">
        <v>915</v>
      </c>
      <c r="M18" s="78" t="s">
        <v>891</v>
      </c>
    </row>
    <row r="19" spans="1:13">
      <c r="A19" s="77"/>
      <c r="B19" s="76" t="s">
        <v>628</v>
      </c>
      <c r="C19" s="78">
        <v>0.1</v>
      </c>
      <c r="D19" s="78">
        <v>0.1</v>
      </c>
      <c r="E19" s="78">
        <v>0.1</v>
      </c>
      <c r="F19" s="78">
        <v>0.1</v>
      </c>
      <c r="G19" s="78">
        <v>0.1</v>
      </c>
      <c r="H19" s="78">
        <v>0.1</v>
      </c>
      <c r="I19" s="78">
        <v>0.2</v>
      </c>
      <c r="J19" s="78">
        <v>0.1</v>
      </c>
      <c r="K19" s="78">
        <v>0.2</v>
      </c>
      <c r="L19" s="78" t="s">
        <v>773</v>
      </c>
      <c r="M19" s="78" t="s">
        <v>889</v>
      </c>
    </row>
    <row r="20" spans="1:13">
      <c r="A20" s="77"/>
      <c r="B20" s="76" t="s">
        <v>627</v>
      </c>
      <c r="C20" s="78">
        <v>1</v>
      </c>
      <c r="D20" s="78">
        <v>1</v>
      </c>
      <c r="E20" s="78">
        <v>1</v>
      </c>
      <c r="F20" s="78">
        <v>1</v>
      </c>
      <c r="G20" s="78">
        <v>1</v>
      </c>
      <c r="H20" s="78">
        <v>0.2</v>
      </c>
      <c r="I20" s="78">
        <v>1</v>
      </c>
      <c r="J20" s="78">
        <v>0.2</v>
      </c>
      <c r="K20" s="78">
        <v>1</v>
      </c>
      <c r="L20" s="78" t="s">
        <v>914</v>
      </c>
      <c r="M20" s="78" t="s">
        <v>889</v>
      </c>
    </row>
    <row r="21" spans="1:13">
      <c r="A21" s="77" t="s">
        <v>626</v>
      </c>
      <c r="C21" s="78"/>
      <c r="D21" s="78"/>
      <c r="E21" s="78"/>
      <c r="F21" s="78"/>
      <c r="G21" s="78"/>
      <c r="H21" s="78"/>
      <c r="I21" s="78"/>
      <c r="J21" s="78"/>
      <c r="K21" s="78"/>
      <c r="L21" s="78"/>
      <c r="M21" s="78"/>
    </row>
    <row r="22" spans="1:13">
      <c r="A22" s="80"/>
      <c r="B22" s="80" t="s">
        <v>700</v>
      </c>
      <c r="C22" s="79"/>
      <c r="D22" s="79"/>
      <c r="E22" s="79"/>
      <c r="F22" s="79"/>
      <c r="G22" s="79"/>
      <c r="H22" s="79"/>
      <c r="I22" s="79"/>
      <c r="J22" s="79"/>
      <c r="K22" s="79"/>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622</v>
      </c>
      <c r="C25" s="78"/>
      <c r="D25" s="78"/>
      <c r="E25" s="78"/>
      <c r="F25" s="78"/>
      <c r="G25" s="78"/>
      <c r="H25" s="78"/>
      <c r="I25" s="78"/>
      <c r="J25" s="78"/>
      <c r="K25" s="78"/>
      <c r="L25" s="78"/>
      <c r="M25" s="78"/>
    </row>
    <row r="26" spans="1:13">
      <c r="A26" s="77"/>
      <c r="B26" s="76" t="s">
        <v>699</v>
      </c>
      <c r="C26" s="78"/>
      <c r="D26" s="78"/>
      <c r="E26" s="78"/>
      <c r="F26" s="78"/>
      <c r="G26" s="78"/>
      <c r="H26" s="78"/>
      <c r="I26" s="78"/>
      <c r="J26" s="78"/>
      <c r="K26" s="78"/>
      <c r="L26" s="78"/>
      <c r="M26" s="78"/>
    </row>
    <row r="27" spans="1:13">
      <c r="A27" s="77" t="s">
        <v>621</v>
      </c>
      <c r="C27" s="78"/>
      <c r="D27" s="78"/>
      <c r="E27" s="78"/>
      <c r="F27" s="78"/>
      <c r="G27" s="78"/>
      <c r="H27" s="78"/>
      <c r="I27" s="78"/>
      <c r="J27" s="78"/>
      <c r="K27" s="78"/>
      <c r="L27" s="78"/>
      <c r="M27" s="78"/>
    </row>
    <row r="28" spans="1:13">
      <c r="A28" s="77"/>
      <c r="B28" s="76" t="s">
        <v>620</v>
      </c>
      <c r="C28" s="78">
        <v>0.67</v>
      </c>
      <c r="D28" s="78">
        <v>0.67</v>
      </c>
      <c r="E28" s="78">
        <v>0.56999999999999995</v>
      </c>
      <c r="F28" s="78">
        <v>0.56999999999999995</v>
      </c>
      <c r="G28" s="78">
        <v>0.56999999999999995</v>
      </c>
      <c r="H28" s="78">
        <v>0.48</v>
      </c>
      <c r="I28" s="78">
        <v>0.95</v>
      </c>
      <c r="J28" s="78">
        <v>0.48</v>
      </c>
      <c r="K28" s="78">
        <v>0.95</v>
      </c>
      <c r="L28" s="78" t="s">
        <v>913</v>
      </c>
      <c r="M28" s="78" t="s">
        <v>885</v>
      </c>
    </row>
    <row r="29" spans="1:13">
      <c r="A29" s="77"/>
      <c r="B29" s="76" t="s">
        <v>617</v>
      </c>
      <c r="C29" s="78">
        <v>0.53</v>
      </c>
      <c r="D29" s="78">
        <v>0.53</v>
      </c>
      <c r="E29" s="78">
        <v>0.46</v>
      </c>
      <c r="F29" s="78">
        <v>0.46</v>
      </c>
      <c r="G29" s="78">
        <v>0.46</v>
      </c>
      <c r="H29" s="78">
        <v>0.38</v>
      </c>
      <c r="I29" s="78">
        <v>0.76</v>
      </c>
      <c r="J29" s="78">
        <v>0.38</v>
      </c>
      <c r="K29" s="78">
        <v>0.76</v>
      </c>
      <c r="L29" s="78" t="s">
        <v>592</v>
      </c>
      <c r="M29" s="78" t="s">
        <v>885</v>
      </c>
    </row>
    <row r="30" spans="1:13">
      <c r="A30" s="77"/>
      <c r="B30" s="76" t="s">
        <v>887</v>
      </c>
      <c r="C30" s="78">
        <v>0.01</v>
      </c>
      <c r="D30" s="78">
        <v>0.01</v>
      </c>
      <c r="E30" s="78">
        <v>0.01</v>
      </c>
      <c r="F30" s="78">
        <v>0.01</v>
      </c>
      <c r="G30" s="78">
        <v>0.01</v>
      </c>
      <c r="H30" s="78">
        <v>0.01</v>
      </c>
      <c r="I30" s="78">
        <v>0.1</v>
      </c>
      <c r="J30" s="78">
        <v>0.01</v>
      </c>
      <c r="K30" s="78">
        <v>0.1</v>
      </c>
      <c r="L30" s="78" t="s">
        <v>634</v>
      </c>
      <c r="M30" s="78" t="s">
        <v>885</v>
      </c>
    </row>
    <row r="31" spans="1:13">
      <c r="A31" s="77"/>
      <c r="B31" s="76" t="s">
        <v>616</v>
      </c>
      <c r="C31" s="78">
        <v>0.12</v>
      </c>
      <c r="D31" s="78">
        <v>0.12</v>
      </c>
      <c r="E31" s="78">
        <v>0.1</v>
      </c>
      <c r="F31" s="78">
        <v>0.1</v>
      </c>
      <c r="G31" s="78">
        <v>0.1</v>
      </c>
      <c r="H31" s="78">
        <v>0.09</v>
      </c>
      <c r="I31" s="78">
        <v>0.1</v>
      </c>
      <c r="J31" s="78">
        <v>0.09</v>
      </c>
      <c r="K31" s="78">
        <v>0.1</v>
      </c>
      <c r="L31" s="78" t="s">
        <v>592</v>
      </c>
      <c r="M31" s="78" t="s">
        <v>885</v>
      </c>
    </row>
    <row r="32" spans="1:13">
      <c r="A32" s="77"/>
      <c r="B32" s="76" t="s">
        <v>613</v>
      </c>
      <c r="C32" s="78">
        <v>1.69</v>
      </c>
      <c r="D32" s="78">
        <v>1.69</v>
      </c>
      <c r="E32" s="78">
        <v>2.0099999999999998</v>
      </c>
      <c r="F32" s="78">
        <v>2.09</v>
      </c>
      <c r="G32" s="78">
        <v>1.69</v>
      </c>
      <c r="H32" s="78">
        <v>1.19</v>
      </c>
      <c r="I32" s="78">
        <v>2.19</v>
      </c>
      <c r="J32" s="78">
        <v>1.69</v>
      </c>
      <c r="K32" s="78">
        <v>2.67</v>
      </c>
      <c r="L32" s="78"/>
      <c r="M32" s="78" t="s">
        <v>885</v>
      </c>
    </row>
    <row r="33" spans="1:13">
      <c r="A33" s="77"/>
      <c r="B33" s="76" t="s">
        <v>612</v>
      </c>
      <c r="C33" s="78">
        <v>0</v>
      </c>
      <c r="D33" s="78">
        <v>0</v>
      </c>
      <c r="E33" s="78">
        <v>0</v>
      </c>
      <c r="F33" s="78">
        <v>0</v>
      </c>
      <c r="G33" s="78">
        <v>0</v>
      </c>
      <c r="H33" s="78">
        <v>0</v>
      </c>
      <c r="I33" s="78">
        <v>0</v>
      </c>
      <c r="J33" s="78">
        <v>0</v>
      </c>
      <c r="K33" s="78">
        <v>0</v>
      </c>
      <c r="L33" s="78" t="s">
        <v>606</v>
      </c>
      <c r="M33" s="78" t="s">
        <v>885</v>
      </c>
    </row>
    <row r="34" spans="1:13">
      <c r="A34" s="77"/>
      <c r="B34" s="76" t="s">
        <v>610</v>
      </c>
      <c r="C34" s="78">
        <v>1.69</v>
      </c>
      <c r="D34" s="78">
        <v>1.69</v>
      </c>
      <c r="E34" s="78">
        <v>2.0099999999999998</v>
      </c>
      <c r="F34" s="78">
        <v>2.09</v>
      </c>
      <c r="G34" s="78">
        <v>1.69</v>
      </c>
      <c r="H34" s="78">
        <v>1.19</v>
      </c>
      <c r="I34" s="78">
        <v>2.19</v>
      </c>
      <c r="J34" s="78">
        <v>1.69</v>
      </c>
      <c r="K34" s="78">
        <v>2.67</v>
      </c>
      <c r="L34" s="78" t="s">
        <v>596</v>
      </c>
      <c r="M34" s="78" t="s">
        <v>885</v>
      </c>
    </row>
    <row r="35" spans="1:13">
      <c r="A35" s="77"/>
      <c r="B35" s="76" t="s">
        <v>609</v>
      </c>
      <c r="C35" s="78">
        <v>2000</v>
      </c>
      <c r="D35" s="78">
        <v>2000</v>
      </c>
      <c r="E35" s="78">
        <v>2000</v>
      </c>
      <c r="F35" s="78">
        <v>2000</v>
      </c>
      <c r="G35" s="78">
        <v>2000</v>
      </c>
      <c r="H35" s="78">
        <v>1000</v>
      </c>
      <c r="I35" s="78">
        <v>3000</v>
      </c>
      <c r="J35" s="78">
        <v>1000</v>
      </c>
      <c r="K35" s="78">
        <v>5000</v>
      </c>
      <c r="L35" s="78" t="s">
        <v>596</v>
      </c>
      <c r="M35" s="78" t="s">
        <v>885</v>
      </c>
    </row>
    <row r="36" spans="1:13">
      <c r="A36" s="77"/>
      <c r="B36" s="76" t="s">
        <v>884</v>
      </c>
      <c r="C36" s="78">
        <v>10</v>
      </c>
      <c r="D36" s="78">
        <v>10</v>
      </c>
      <c r="E36" s="78">
        <v>10</v>
      </c>
      <c r="F36" s="78">
        <v>10</v>
      </c>
      <c r="G36" s="78">
        <v>10</v>
      </c>
      <c r="H36" s="78">
        <v>5</v>
      </c>
      <c r="I36" s="78">
        <v>20</v>
      </c>
      <c r="J36" s="78">
        <v>2</v>
      </c>
      <c r="K36" s="78">
        <v>20</v>
      </c>
      <c r="L36" s="78" t="s">
        <v>841</v>
      </c>
      <c r="M36" s="78" t="s">
        <v>883</v>
      </c>
    </row>
    <row r="37" spans="1:13">
      <c r="A37" s="77"/>
    </row>
    <row r="38" spans="1:13">
      <c r="A38" s="77"/>
    </row>
    <row r="39" spans="1:13">
      <c r="A39" s="77" t="s">
        <v>590</v>
      </c>
    </row>
    <row r="40" spans="1:13">
      <c r="A40" s="77"/>
      <c r="B40" s="76" t="s">
        <v>912</v>
      </c>
    </row>
    <row r="41" spans="1:13">
      <c r="A41" s="77"/>
      <c r="B41" s="76" t="s">
        <v>881</v>
      </c>
    </row>
    <row r="42" spans="1:13">
      <c r="A42" s="77"/>
      <c r="B42" s="76" t="s">
        <v>911</v>
      </c>
    </row>
    <row r="43" spans="1:13">
      <c r="A43" s="77"/>
      <c r="B43" s="76" t="s">
        <v>910</v>
      </c>
    </row>
    <row r="44" spans="1:13">
      <c r="A44" s="77"/>
      <c r="B44" s="76" t="s">
        <v>909</v>
      </c>
    </row>
    <row r="45" spans="1:13">
      <c r="A45" s="77"/>
      <c r="B45" s="76" t="s">
        <v>908</v>
      </c>
    </row>
    <row r="46" spans="1:13">
      <c r="A46" s="77"/>
      <c r="B46" s="76" t="s">
        <v>907</v>
      </c>
    </row>
    <row r="47" spans="1:13">
      <c r="A47" s="77"/>
      <c r="B47" s="76" t="s">
        <v>906</v>
      </c>
    </row>
    <row r="48" spans="1:13">
      <c r="A48" s="77"/>
      <c r="B48" s="76" t="s">
        <v>905</v>
      </c>
    </row>
    <row r="49" spans="1:2">
      <c r="A49" s="77"/>
      <c r="B49" s="76" t="s">
        <v>904</v>
      </c>
    </row>
    <row r="50" spans="1:2">
      <c r="A50" s="77"/>
      <c r="B50" s="76" t="s">
        <v>903</v>
      </c>
    </row>
    <row r="51" spans="1:2">
      <c r="A51" s="77"/>
      <c r="B51" s="76" t="s">
        <v>902</v>
      </c>
    </row>
    <row r="52" spans="1:2">
      <c r="A52" s="77"/>
      <c r="B52" s="76" t="s">
        <v>901</v>
      </c>
    </row>
    <row r="53" spans="1:2">
      <c r="A53" s="77"/>
      <c r="B53" s="76" t="s">
        <v>900</v>
      </c>
    </row>
    <row r="54" spans="1:2">
      <c r="A54" s="77"/>
      <c r="B54" s="76" t="s">
        <v>899</v>
      </c>
    </row>
    <row r="55" spans="1:2">
      <c r="A55" s="77"/>
      <c r="B55" s="76" t="s">
        <v>898</v>
      </c>
    </row>
    <row r="56" spans="1:2">
      <c r="A56" s="77"/>
      <c r="B56" s="76" t="s">
        <v>570</v>
      </c>
    </row>
    <row r="57" spans="1:2">
      <c r="A57" s="77"/>
      <c r="B57" s="76" t="s">
        <v>569</v>
      </c>
    </row>
    <row r="58" spans="1:2">
      <c r="A58" s="77"/>
    </row>
    <row r="59" spans="1:2">
      <c r="A59" s="77" t="s">
        <v>568</v>
      </c>
    </row>
    <row r="60" spans="1:2">
      <c r="A60" s="77"/>
      <c r="B60" s="76" t="s">
        <v>864</v>
      </c>
    </row>
    <row r="61" spans="1:2">
      <c r="A61" s="77"/>
      <c r="B61" s="76" t="s">
        <v>863</v>
      </c>
    </row>
    <row r="62" spans="1:2">
      <c r="A62" s="77"/>
      <c r="B62" s="76" t="s">
        <v>862</v>
      </c>
    </row>
    <row r="63" spans="1:2">
      <c r="A63" s="77"/>
      <c r="B63" s="76" t="s">
        <v>861</v>
      </c>
    </row>
    <row r="64" spans="1:2">
      <c r="A64" s="77"/>
      <c r="B64" s="76" t="s">
        <v>860</v>
      </c>
    </row>
    <row r="65" spans="1:2">
      <c r="A65" s="77"/>
      <c r="B65" s="76" t="s">
        <v>859</v>
      </c>
    </row>
    <row r="66" spans="1:2">
      <c r="A66" s="77"/>
      <c r="B66" s="76" t="s">
        <v>858</v>
      </c>
    </row>
    <row r="67" spans="1:2">
      <c r="A67" s="77"/>
      <c r="B67" s="76" t="s">
        <v>857</v>
      </c>
    </row>
    <row r="68" spans="1:2">
      <c r="A68" s="77"/>
      <c r="B68" s="76" t="s">
        <v>856</v>
      </c>
    </row>
    <row r="69" spans="1:2">
      <c r="A69" s="77"/>
      <c r="B69" s="76" t="s">
        <v>855</v>
      </c>
    </row>
    <row r="70" spans="1:2">
      <c r="A70" s="77"/>
      <c r="B70" s="76" t="s">
        <v>854</v>
      </c>
    </row>
    <row r="71" spans="1:2">
      <c r="A71" s="77"/>
      <c r="B71" s="76" t="s">
        <v>853</v>
      </c>
    </row>
    <row r="72" spans="1:2">
      <c r="A72" s="77"/>
      <c r="B72" s="76" t="s">
        <v>852</v>
      </c>
    </row>
    <row r="73" spans="1:2">
      <c r="A73" s="77"/>
      <c r="B73" s="76" t="s">
        <v>851</v>
      </c>
    </row>
    <row r="74" spans="1:2">
      <c r="A74" s="77"/>
      <c r="B74" s="76" t="s">
        <v>850</v>
      </c>
    </row>
    <row r="75" spans="1:2">
      <c r="A75" s="77"/>
      <c r="B75" s="76" t="s">
        <v>849</v>
      </c>
    </row>
    <row r="76" spans="1:2">
      <c r="A76" s="77"/>
      <c r="B76" s="76" t="s">
        <v>848</v>
      </c>
    </row>
    <row r="77" spans="1:2">
      <c r="A77" s="77"/>
      <c r="B77" s="76" t="s">
        <v>847</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657</v>
      </c>
      <c r="B1" s="83"/>
      <c r="C1" s="161" t="s">
        <v>781</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77"/>
      <c r="B6" s="76" t="s">
        <v>712</v>
      </c>
      <c r="C6" s="78">
        <v>103.43</v>
      </c>
      <c r="D6" s="78">
        <v>103.43</v>
      </c>
      <c r="E6" s="78">
        <v>103.43</v>
      </c>
      <c r="F6" s="78">
        <v>103.42</v>
      </c>
      <c r="G6" s="78">
        <v>80.92</v>
      </c>
      <c r="H6" s="78">
        <v>103.78</v>
      </c>
      <c r="I6" s="78">
        <v>79.47</v>
      </c>
      <c r="J6" s="78">
        <v>103.87</v>
      </c>
      <c r="K6" s="78" t="s">
        <v>592</v>
      </c>
      <c r="L6" s="78" t="s">
        <v>679</v>
      </c>
    </row>
    <row r="7" spans="1:12">
      <c r="A7" s="80"/>
      <c r="B7" s="80" t="s">
        <v>644</v>
      </c>
      <c r="C7" s="79">
        <v>1.1491739999999999</v>
      </c>
      <c r="D7" s="79">
        <v>1.1491739999999999</v>
      </c>
      <c r="E7" s="79">
        <v>1.1491739999999999</v>
      </c>
      <c r="F7" s="79">
        <v>1.1491579999999999</v>
      </c>
      <c r="G7" s="79">
        <v>0.89</v>
      </c>
      <c r="H7" s="79">
        <v>1.1599999999999999</v>
      </c>
      <c r="I7" s="79">
        <v>0.88</v>
      </c>
      <c r="J7" s="79">
        <v>1.1599999999999999</v>
      </c>
      <c r="K7" s="78" t="s">
        <v>774</v>
      </c>
      <c r="L7" s="78" t="s">
        <v>679</v>
      </c>
    </row>
    <row r="8" spans="1:12">
      <c r="A8" s="80"/>
      <c r="B8" s="80" t="s">
        <v>743</v>
      </c>
      <c r="C8" s="79">
        <v>1.1491739999999999</v>
      </c>
      <c r="D8" s="79">
        <v>1.1491739999999999</v>
      </c>
      <c r="E8" s="79">
        <v>1.1491739999999999</v>
      </c>
      <c r="F8" s="79">
        <v>1.1491579999999999</v>
      </c>
      <c r="G8" s="79">
        <v>0.89</v>
      </c>
      <c r="H8" s="79">
        <v>1.1599999999999999</v>
      </c>
      <c r="I8" s="79">
        <v>0.88</v>
      </c>
      <c r="J8" s="79">
        <v>1.1599999999999999</v>
      </c>
      <c r="K8" s="78" t="s">
        <v>774</v>
      </c>
      <c r="L8" s="78" t="s">
        <v>679</v>
      </c>
    </row>
    <row r="9" spans="1:12">
      <c r="A9" s="80"/>
      <c r="B9" s="80" t="s">
        <v>642</v>
      </c>
      <c r="C9" s="79">
        <v>2.2012E-2</v>
      </c>
      <c r="D9" s="79">
        <v>2.2012E-2</v>
      </c>
      <c r="E9" s="79">
        <v>2.2012E-2</v>
      </c>
      <c r="F9" s="79">
        <v>2.1998E-2</v>
      </c>
      <c r="G9" s="79">
        <v>2.0945999999999999E-2</v>
      </c>
      <c r="H9" s="79">
        <v>2.4556000000000001E-2</v>
      </c>
      <c r="I9" s="79">
        <v>1.7063999999999999E-2</v>
      </c>
      <c r="J9" s="79">
        <v>2.4518999999999999E-2</v>
      </c>
      <c r="K9" s="78" t="s">
        <v>698</v>
      </c>
      <c r="L9" s="78"/>
    </row>
    <row r="10" spans="1:12">
      <c r="A10" s="80"/>
      <c r="B10" s="80" t="s">
        <v>641</v>
      </c>
      <c r="C10" s="79">
        <v>0.03</v>
      </c>
      <c r="D10" s="79">
        <v>0.03</v>
      </c>
      <c r="E10" s="79">
        <v>0.03</v>
      </c>
      <c r="F10" s="79">
        <v>0.03</v>
      </c>
      <c r="G10" s="79">
        <v>0.03</v>
      </c>
      <c r="H10" s="79">
        <v>0.03</v>
      </c>
      <c r="I10" s="79">
        <v>0.03</v>
      </c>
      <c r="J10" s="79">
        <v>0.03</v>
      </c>
      <c r="K10" s="78"/>
      <c r="L10" s="78"/>
    </row>
    <row r="11" spans="1:12">
      <c r="A11" s="77"/>
      <c r="B11" s="76" t="s">
        <v>707</v>
      </c>
      <c r="C11" s="78">
        <v>2</v>
      </c>
      <c r="D11" s="78">
        <v>2</v>
      </c>
      <c r="E11" s="78">
        <v>2</v>
      </c>
      <c r="F11" s="78">
        <v>2</v>
      </c>
      <c r="G11" s="78">
        <v>1.7</v>
      </c>
      <c r="H11" s="78">
        <v>2.2999999999999998</v>
      </c>
      <c r="I11" s="78">
        <v>1.5</v>
      </c>
      <c r="J11" s="78">
        <v>2.5</v>
      </c>
      <c r="K11" s="78"/>
      <c r="L11" s="78"/>
    </row>
    <row r="12" spans="1:12">
      <c r="A12" s="77"/>
      <c r="B12" s="76" t="s">
        <v>639</v>
      </c>
      <c r="C12" s="78">
        <v>25</v>
      </c>
      <c r="D12" s="78">
        <v>25</v>
      </c>
      <c r="E12" s="78">
        <v>25</v>
      </c>
      <c r="F12" s="78">
        <v>25</v>
      </c>
      <c r="G12" s="78">
        <v>20</v>
      </c>
      <c r="H12" s="78">
        <v>35</v>
      </c>
      <c r="I12" s="78">
        <v>20</v>
      </c>
      <c r="J12" s="78">
        <v>35</v>
      </c>
      <c r="K12" s="78"/>
      <c r="L12" s="78" t="s">
        <v>679</v>
      </c>
    </row>
    <row r="13" spans="1:12">
      <c r="A13" s="77"/>
      <c r="B13" s="76" t="s">
        <v>636</v>
      </c>
      <c r="C13" s="78">
        <v>2.5</v>
      </c>
      <c r="D13" s="78">
        <v>2.5</v>
      </c>
      <c r="E13" s="78">
        <v>2.5</v>
      </c>
      <c r="F13" s="78">
        <v>2.5</v>
      </c>
      <c r="G13" s="78">
        <v>2</v>
      </c>
      <c r="H13" s="78">
        <v>3</v>
      </c>
      <c r="I13" s="78">
        <v>2</v>
      </c>
      <c r="J13" s="78">
        <v>3</v>
      </c>
      <c r="K13" s="78"/>
      <c r="L13" s="78" t="s">
        <v>679</v>
      </c>
    </row>
    <row r="14" spans="1:12">
      <c r="A14" s="77"/>
      <c r="B14" s="76" t="s">
        <v>706</v>
      </c>
      <c r="C14" s="78">
        <v>0.05</v>
      </c>
      <c r="D14" s="78">
        <v>0.05</v>
      </c>
      <c r="E14" s="78">
        <v>0.05</v>
      </c>
      <c r="F14" s="78">
        <v>0.05</v>
      </c>
      <c r="G14" s="78">
        <v>0.04</v>
      </c>
      <c r="H14" s="78">
        <v>0.06</v>
      </c>
      <c r="I14" s="78">
        <v>0.04</v>
      </c>
      <c r="J14" s="78">
        <v>0.06</v>
      </c>
      <c r="K14" s="78"/>
      <c r="L14" s="78"/>
    </row>
    <row r="15" spans="1:12">
      <c r="A15" s="77" t="s">
        <v>633</v>
      </c>
      <c r="C15" s="78"/>
      <c r="D15" s="78"/>
      <c r="E15" s="78"/>
      <c r="F15" s="78"/>
      <c r="G15" s="78"/>
      <c r="H15" s="78"/>
      <c r="I15" s="78"/>
      <c r="J15" s="78"/>
      <c r="K15" s="78"/>
      <c r="L15" s="78"/>
    </row>
    <row r="16" spans="1:12">
      <c r="A16" s="80"/>
      <c r="B16" s="80" t="s">
        <v>632</v>
      </c>
      <c r="C16" s="79"/>
      <c r="D16" s="79"/>
      <c r="E16" s="79"/>
      <c r="F16" s="79"/>
      <c r="G16" s="79"/>
      <c r="H16" s="79"/>
      <c r="I16" s="79"/>
      <c r="J16" s="79"/>
      <c r="K16" s="78"/>
      <c r="L16" s="78"/>
    </row>
    <row r="17" spans="1:12">
      <c r="A17" s="80"/>
      <c r="B17" s="80" t="s">
        <v>631</v>
      </c>
      <c r="C17" s="79">
        <v>0.1</v>
      </c>
      <c r="D17" s="79">
        <v>0.1</v>
      </c>
      <c r="E17" s="79">
        <v>0.1</v>
      </c>
      <c r="F17" s="79">
        <v>0.1</v>
      </c>
      <c r="G17" s="79">
        <v>0.1</v>
      </c>
      <c r="H17" s="79">
        <v>0.1</v>
      </c>
      <c r="I17" s="79">
        <v>0.1</v>
      </c>
      <c r="J17" s="79">
        <v>0.1</v>
      </c>
      <c r="K17" s="78" t="s">
        <v>741</v>
      </c>
      <c r="L17" s="78" t="s">
        <v>679</v>
      </c>
    </row>
    <row r="18" spans="1:12">
      <c r="A18" s="80"/>
      <c r="B18" s="80" t="s">
        <v>630</v>
      </c>
      <c r="C18" s="79">
        <v>0.4</v>
      </c>
      <c r="D18" s="79">
        <v>0.4</v>
      </c>
      <c r="E18" s="79">
        <v>0.4</v>
      </c>
      <c r="F18" s="79">
        <v>0.4</v>
      </c>
      <c r="G18" s="79">
        <v>0.4</v>
      </c>
      <c r="H18" s="79">
        <v>0.4</v>
      </c>
      <c r="I18" s="79">
        <v>0.4</v>
      </c>
      <c r="J18" s="79">
        <v>0.4</v>
      </c>
      <c r="K18" s="78"/>
      <c r="L18" s="78" t="s">
        <v>679</v>
      </c>
    </row>
    <row r="19" spans="1:12">
      <c r="A19" s="77"/>
      <c r="B19" s="76" t="s">
        <v>628</v>
      </c>
      <c r="C19" s="78">
        <v>2</v>
      </c>
      <c r="D19" s="78">
        <v>2</v>
      </c>
      <c r="E19" s="78">
        <v>2</v>
      </c>
      <c r="F19" s="78">
        <v>2</v>
      </c>
      <c r="G19" s="78">
        <v>2</v>
      </c>
      <c r="H19" s="78">
        <v>2</v>
      </c>
      <c r="I19" s="78">
        <v>2</v>
      </c>
      <c r="J19" s="78">
        <v>2</v>
      </c>
      <c r="K19" s="78" t="s">
        <v>703</v>
      </c>
      <c r="L19" s="78" t="s">
        <v>679</v>
      </c>
    </row>
    <row r="20" spans="1:12">
      <c r="A20" s="77"/>
      <c r="B20" s="76" t="s">
        <v>627</v>
      </c>
      <c r="C20" s="78">
        <v>8</v>
      </c>
      <c r="D20" s="78">
        <v>8</v>
      </c>
      <c r="E20" s="78">
        <v>8</v>
      </c>
      <c r="F20" s="78">
        <v>8</v>
      </c>
      <c r="G20" s="78">
        <v>8</v>
      </c>
      <c r="H20" s="78">
        <v>8</v>
      </c>
      <c r="I20" s="78">
        <v>8</v>
      </c>
      <c r="J20" s="78">
        <v>8</v>
      </c>
      <c r="K20" s="78"/>
      <c r="L20" s="78" t="s">
        <v>679</v>
      </c>
    </row>
    <row r="21" spans="1:12">
      <c r="A21" s="77" t="s">
        <v>626</v>
      </c>
      <c r="C21" s="78"/>
      <c r="D21" s="78"/>
      <c r="E21" s="78"/>
      <c r="F21" s="78"/>
      <c r="G21" s="78"/>
      <c r="H21" s="78"/>
      <c r="I21" s="78"/>
      <c r="J21" s="78"/>
      <c r="K21" s="78"/>
      <c r="L21" s="78"/>
    </row>
    <row r="22" spans="1:12">
      <c r="A22" s="80"/>
      <c r="B22" s="80" t="s">
        <v>700</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773</v>
      </c>
      <c r="L22" s="78" t="s">
        <v>679</v>
      </c>
    </row>
    <row r="23" spans="1:12">
      <c r="A23" s="77"/>
      <c r="B23" s="76" t="s">
        <v>624</v>
      </c>
      <c r="C23" s="78">
        <v>90</v>
      </c>
      <c r="D23" s="78">
        <v>60</v>
      </c>
      <c r="E23" s="78">
        <v>40</v>
      </c>
      <c r="F23" s="78">
        <v>20</v>
      </c>
      <c r="G23" s="78">
        <v>40</v>
      </c>
      <c r="H23" s="78">
        <v>60</v>
      </c>
      <c r="I23" s="78">
        <v>20</v>
      </c>
      <c r="J23" s="78">
        <v>40</v>
      </c>
      <c r="K23" s="78"/>
      <c r="L23" s="78" t="s">
        <v>737</v>
      </c>
    </row>
    <row r="24" spans="1:12">
      <c r="A24" s="77"/>
      <c r="B24" s="76" t="s">
        <v>623</v>
      </c>
      <c r="C24" s="78">
        <v>3</v>
      </c>
      <c r="D24" s="78">
        <v>2</v>
      </c>
      <c r="E24" s="78">
        <v>2</v>
      </c>
      <c r="F24" s="78">
        <v>1</v>
      </c>
      <c r="G24" s="78">
        <v>1</v>
      </c>
      <c r="H24" s="78">
        <v>3</v>
      </c>
      <c r="I24" s="78">
        <v>0</v>
      </c>
      <c r="J24" s="78">
        <v>3</v>
      </c>
      <c r="K24" s="78"/>
      <c r="L24" s="78" t="s">
        <v>701</v>
      </c>
    </row>
    <row r="25" spans="1:12">
      <c r="A25" s="77"/>
      <c r="B25" s="76" t="s">
        <v>622</v>
      </c>
      <c r="C25" s="78">
        <v>1</v>
      </c>
      <c r="D25" s="78">
        <v>1</v>
      </c>
      <c r="E25" s="78">
        <v>1</v>
      </c>
      <c r="F25" s="78">
        <v>0</v>
      </c>
      <c r="G25" s="78">
        <v>0</v>
      </c>
      <c r="H25" s="78">
        <v>1</v>
      </c>
      <c r="I25" s="78">
        <v>0</v>
      </c>
      <c r="J25" s="78">
        <v>1</v>
      </c>
      <c r="K25" s="78"/>
      <c r="L25" s="78" t="s">
        <v>701</v>
      </c>
    </row>
    <row r="26" spans="1:12">
      <c r="A26" s="77"/>
      <c r="B26" s="76" t="s">
        <v>699</v>
      </c>
      <c r="C26" s="78">
        <v>2</v>
      </c>
      <c r="D26" s="78">
        <v>0.3</v>
      </c>
      <c r="E26" s="78">
        <v>0.3</v>
      </c>
      <c r="F26" s="78">
        <v>0.3</v>
      </c>
      <c r="G26" s="78">
        <v>0.1</v>
      </c>
      <c r="H26" s="78">
        <v>2</v>
      </c>
      <c r="I26" s="78">
        <v>0.1</v>
      </c>
      <c r="J26" s="78">
        <v>1</v>
      </c>
      <c r="K26" s="78"/>
      <c r="L26" s="78" t="s">
        <v>701</v>
      </c>
    </row>
    <row r="27" spans="1:12">
      <c r="A27" s="77" t="s">
        <v>621</v>
      </c>
      <c r="C27" s="78"/>
      <c r="D27" s="78"/>
      <c r="E27" s="78"/>
      <c r="F27" s="78"/>
      <c r="G27" s="78"/>
      <c r="H27" s="78"/>
      <c r="I27" s="78"/>
      <c r="J27" s="78"/>
      <c r="K27" s="78"/>
      <c r="L27" s="78"/>
    </row>
    <row r="28" spans="1:12">
      <c r="A28" s="77"/>
      <c r="B28" s="76" t="s">
        <v>620</v>
      </c>
      <c r="C28" s="78">
        <v>0.45</v>
      </c>
      <c r="D28" s="78">
        <v>0.44</v>
      </c>
      <c r="E28" s="78">
        <v>0.42</v>
      </c>
      <c r="F28" s="78">
        <v>0.4</v>
      </c>
      <c r="G28" s="78">
        <v>0.38</v>
      </c>
      <c r="H28" s="78">
        <v>0.52</v>
      </c>
      <c r="I28" s="78">
        <v>0.31</v>
      </c>
      <c r="J28" s="78">
        <v>0.55000000000000004</v>
      </c>
      <c r="K28" s="78" t="s">
        <v>772</v>
      </c>
      <c r="L28" s="78"/>
    </row>
    <row r="29" spans="1:12">
      <c r="A29" s="77"/>
      <c r="B29" s="76" t="s">
        <v>617</v>
      </c>
      <c r="C29" s="78">
        <v>0.34</v>
      </c>
      <c r="D29" s="78">
        <v>0.33</v>
      </c>
      <c r="E29" s="78">
        <v>0.31</v>
      </c>
      <c r="F29" s="78">
        <v>0.31</v>
      </c>
      <c r="G29" s="78">
        <v>0.28999999999999998</v>
      </c>
      <c r="H29" s="78">
        <v>0.39</v>
      </c>
      <c r="I29" s="78">
        <v>0.24</v>
      </c>
      <c r="J29" s="78">
        <v>0.42</v>
      </c>
      <c r="K29" s="78" t="s">
        <v>772</v>
      </c>
      <c r="L29" s="78"/>
    </row>
    <row r="30" spans="1:12">
      <c r="A30" s="77"/>
      <c r="B30" s="76" t="s">
        <v>616</v>
      </c>
      <c r="C30" s="78">
        <v>0.11</v>
      </c>
      <c r="D30" s="78">
        <v>0.11</v>
      </c>
      <c r="E30" s="78">
        <v>0.1</v>
      </c>
      <c r="F30" s="78">
        <v>0.09</v>
      </c>
      <c r="G30" s="78">
        <v>0.09</v>
      </c>
      <c r="H30" s="78">
        <v>0.13</v>
      </c>
      <c r="I30" s="78">
        <v>0.08</v>
      </c>
      <c r="J30" s="78">
        <v>0.13</v>
      </c>
      <c r="K30" s="78" t="s">
        <v>772</v>
      </c>
      <c r="L30" s="78"/>
    </row>
    <row r="31" spans="1:12">
      <c r="A31" s="77"/>
      <c r="B31" s="76" t="s">
        <v>613</v>
      </c>
      <c r="C31" s="78">
        <v>2.57</v>
      </c>
      <c r="D31" s="78">
        <v>2.7</v>
      </c>
      <c r="E31" s="78">
        <v>3.41</v>
      </c>
      <c r="F31" s="78">
        <v>3.76</v>
      </c>
      <c r="G31" s="78">
        <v>2.3199999999999998</v>
      </c>
      <c r="H31" s="78">
        <v>3.67</v>
      </c>
      <c r="I31" s="78">
        <v>3.27</v>
      </c>
      <c r="J31" s="78">
        <v>5.26</v>
      </c>
      <c r="K31" s="78" t="s">
        <v>691</v>
      </c>
      <c r="L31" s="78"/>
    </row>
    <row r="32" spans="1:12">
      <c r="A32" s="77"/>
      <c r="B32" s="76" t="s">
        <v>612</v>
      </c>
      <c r="C32" s="78">
        <v>1.39</v>
      </c>
      <c r="D32" s="78">
        <v>1.52</v>
      </c>
      <c r="E32" s="78">
        <v>2.2200000000000002</v>
      </c>
      <c r="F32" s="78">
        <v>2.57</v>
      </c>
      <c r="G32" s="78">
        <v>1.5</v>
      </c>
      <c r="H32" s="78">
        <v>1.98</v>
      </c>
      <c r="I32" s="78">
        <v>2.5499999999999998</v>
      </c>
      <c r="J32" s="78">
        <v>3.41</v>
      </c>
      <c r="K32" s="78" t="s">
        <v>691</v>
      </c>
      <c r="L32" s="78"/>
    </row>
    <row r="33" spans="1:12">
      <c r="A33" s="77"/>
      <c r="B33" s="76" t="s">
        <v>610</v>
      </c>
      <c r="C33" s="78">
        <v>1.18</v>
      </c>
      <c r="D33" s="78">
        <v>1.18</v>
      </c>
      <c r="E33" s="78">
        <v>1.18</v>
      </c>
      <c r="F33" s="78">
        <v>1.18</v>
      </c>
      <c r="G33" s="78">
        <v>0.82</v>
      </c>
      <c r="H33" s="78">
        <v>1.7</v>
      </c>
      <c r="I33" s="78">
        <v>0.72</v>
      </c>
      <c r="J33" s="78">
        <v>1.86</v>
      </c>
      <c r="K33" s="78" t="s">
        <v>691</v>
      </c>
      <c r="L33" s="78"/>
    </row>
    <row r="34" spans="1:12">
      <c r="A34" s="77"/>
      <c r="B34" s="76" t="s">
        <v>609</v>
      </c>
      <c r="C34" s="78">
        <v>35200</v>
      </c>
      <c r="D34" s="78">
        <v>34600</v>
      </c>
      <c r="E34" s="78">
        <v>33300</v>
      </c>
      <c r="F34" s="78">
        <v>31400</v>
      </c>
      <c r="G34" s="78">
        <v>29500</v>
      </c>
      <c r="H34" s="78">
        <v>39900</v>
      </c>
      <c r="I34" s="78">
        <v>23600</v>
      </c>
      <c r="J34" s="78">
        <v>39900</v>
      </c>
      <c r="K34" s="78"/>
      <c r="L34" s="78"/>
    </row>
    <row r="35" spans="1:12">
      <c r="A35" s="77" t="s">
        <v>608</v>
      </c>
      <c r="C35" s="78"/>
      <c r="D35" s="78"/>
      <c r="E35" s="78"/>
      <c r="F35" s="78"/>
      <c r="G35" s="78"/>
      <c r="H35" s="78"/>
      <c r="I35" s="78"/>
      <c r="J35" s="78"/>
      <c r="K35" s="78"/>
      <c r="L35" s="78"/>
    </row>
    <row r="36" spans="1:12">
      <c r="A36" s="77"/>
      <c r="B36" s="76" t="s">
        <v>771</v>
      </c>
      <c r="C36" s="78">
        <v>0.52</v>
      </c>
      <c r="D36" s="78">
        <v>0.5</v>
      </c>
      <c r="E36" s="78">
        <v>0.48</v>
      </c>
      <c r="F36" s="78">
        <v>0.46</v>
      </c>
      <c r="G36" s="78">
        <v>0.44</v>
      </c>
      <c r="H36" s="78">
        <v>0.6</v>
      </c>
      <c r="I36" s="78">
        <v>0.36</v>
      </c>
      <c r="J36" s="78">
        <v>0.63</v>
      </c>
      <c r="K36" s="78" t="s">
        <v>596</v>
      </c>
      <c r="L36" s="78" t="s">
        <v>679</v>
      </c>
    </row>
    <row r="37" spans="1:12">
      <c r="A37" s="77"/>
      <c r="B37" s="76" t="s">
        <v>770</v>
      </c>
      <c r="C37" s="78">
        <v>0.39</v>
      </c>
      <c r="D37" s="78">
        <v>0.38</v>
      </c>
      <c r="E37" s="78">
        <v>0.36</v>
      </c>
      <c r="F37" s="78">
        <v>0.36</v>
      </c>
      <c r="G37" s="78">
        <v>0.33</v>
      </c>
      <c r="H37" s="78">
        <v>0.45</v>
      </c>
      <c r="I37" s="78">
        <v>0.27</v>
      </c>
      <c r="J37" s="78">
        <v>0.48</v>
      </c>
      <c r="K37" s="78" t="s">
        <v>596</v>
      </c>
      <c r="L37" s="78"/>
    </row>
    <row r="38" spans="1:12">
      <c r="A38" s="77"/>
      <c r="B38" s="76" t="s">
        <v>769</v>
      </c>
      <c r="C38" s="78">
        <v>0.13</v>
      </c>
      <c r="D38" s="78">
        <v>0.12</v>
      </c>
      <c r="E38" s="78">
        <v>0.12</v>
      </c>
      <c r="F38" s="78">
        <v>0.11</v>
      </c>
      <c r="G38" s="78">
        <v>0.11</v>
      </c>
      <c r="H38" s="78">
        <v>0.15</v>
      </c>
      <c r="I38" s="78">
        <v>0.09</v>
      </c>
      <c r="J38" s="78">
        <v>0.15</v>
      </c>
      <c r="K38" s="78" t="s">
        <v>596</v>
      </c>
      <c r="L38" s="78"/>
    </row>
    <row r="39" spans="1:12">
      <c r="A39" s="77"/>
      <c r="B39" s="76" t="s">
        <v>768</v>
      </c>
      <c r="C39" s="78">
        <v>2.95</v>
      </c>
      <c r="D39" s="78">
        <v>3.1</v>
      </c>
      <c r="E39" s="78">
        <v>3.91</v>
      </c>
      <c r="F39" s="78">
        <v>4.32</v>
      </c>
      <c r="G39" s="78">
        <v>2.68</v>
      </c>
      <c r="H39" s="78">
        <v>3.3</v>
      </c>
      <c r="I39" s="78">
        <v>3.77</v>
      </c>
      <c r="J39" s="78">
        <v>4.6500000000000004</v>
      </c>
      <c r="K39" s="78" t="s">
        <v>691</v>
      </c>
      <c r="L39" s="78"/>
    </row>
    <row r="40" spans="1:12">
      <c r="A40" s="77"/>
      <c r="B40" s="76" t="s">
        <v>767</v>
      </c>
      <c r="C40" s="78">
        <v>40500</v>
      </c>
      <c r="D40" s="78">
        <v>39700</v>
      </c>
      <c r="E40" s="78">
        <v>38200</v>
      </c>
      <c r="F40" s="78">
        <v>36100</v>
      </c>
      <c r="G40" s="78">
        <v>33900</v>
      </c>
      <c r="H40" s="78">
        <v>45900</v>
      </c>
      <c r="I40" s="78">
        <v>27200</v>
      </c>
      <c r="J40" s="78">
        <v>45800</v>
      </c>
      <c r="K40" s="78"/>
      <c r="L40" s="78"/>
    </row>
    <row r="41" spans="1:12">
      <c r="A41" s="77"/>
      <c r="B41" s="76" t="s">
        <v>766</v>
      </c>
      <c r="C41" s="78">
        <v>0.01</v>
      </c>
      <c r="D41" s="78">
        <v>0.01</v>
      </c>
      <c r="E41" s="78">
        <v>0.01</v>
      </c>
      <c r="F41" s="78">
        <v>0.01</v>
      </c>
      <c r="G41" s="78">
        <v>0.01</v>
      </c>
      <c r="H41" s="78">
        <v>0.02</v>
      </c>
      <c r="I41" s="78">
        <v>0.01</v>
      </c>
      <c r="J41" s="78">
        <v>0.02</v>
      </c>
      <c r="K41" s="78" t="s">
        <v>596</v>
      </c>
      <c r="L41" s="78"/>
    </row>
    <row r="42" spans="1:12">
      <c r="A42" s="77"/>
      <c r="B42" s="76" t="s">
        <v>765</v>
      </c>
      <c r="C42" s="78">
        <v>0.25</v>
      </c>
      <c r="D42" s="78">
        <v>0.25</v>
      </c>
      <c r="E42" s="78">
        <v>0.25</v>
      </c>
      <c r="F42" s="78">
        <v>0.25</v>
      </c>
      <c r="G42" s="78">
        <v>0</v>
      </c>
      <c r="H42" s="78">
        <v>0.25</v>
      </c>
      <c r="I42" s="78">
        <v>0</v>
      </c>
      <c r="J42" s="78">
        <v>0.25</v>
      </c>
      <c r="K42" s="78" t="s">
        <v>705</v>
      </c>
      <c r="L42" s="78"/>
    </row>
    <row r="43" spans="1:12">
      <c r="A43" s="77"/>
      <c r="B43" s="76" t="s">
        <v>764</v>
      </c>
      <c r="C43" s="78">
        <v>1</v>
      </c>
      <c r="D43" s="78">
        <v>1</v>
      </c>
      <c r="E43" s="78">
        <v>1</v>
      </c>
      <c r="F43" s="78">
        <v>1</v>
      </c>
      <c r="G43" s="78">
        <v>0</v>
      </c>
      <c r="H43" s="78">
        <v>1</v>
      </c>
      <c r="I43" s="78">
        <v>0</v>
      </c>
      <c r="J43" s="78">
        <v>1</v>
      </c>
      <c r="K43" s="78" t="s">
        <v>762</v>
      </c>
      <c r="L43" s="78"/>
    </row>
    <row r="44" spans="1:12">
      <c r="A44" s="77"/>
      <c r="B44" s="76" t="s">
        <v>763</v>
      </c>
      <c r="C44" s="78">
        <v>1</v>
      </c>
      <c r="D44" s="78">
        <v>1</v>
      </c>
      <c r="E44" s="78">
        <v>1</v>
      </c>
      <c r="F44" s="78">
        <v>1</v>
      </c>
      <c r="G44" s="78">
        <v>0</v>
      </c>
      <c r="H44" s="78">
        <v>1</v>
      </c>
      <c r="I44" s="78">
        <v>0</v>
      </c>
      <c r="J44" s="78">
        <v>1</v>
      </c>
      <c r="K44" s="78" t="s">
        <v>762</v>
      </c>
      <c r="L44" s="78"/>
    </row>
    <row r="45" spans="1:12">
      <c r="A45" s="80"/>
      <c r="B45" s="80" t="s">
        <v>761</v>
      </c>
      <c r="C45" s="79">
        <v>1.9432000000000001E-2</v>
      </c>
      <c r="D45" s="79">
        <v>1.9432000000000001E-2</v>
      </c>
      <c r="E45" s="79">
        <v>1.9432000000000001E-2</v>
      </c>
      <c r="F45" s="79">
        <v>1.9442000000000001E-2</v>
      </c>
      <c r="G45" s="79">
        <v>0.01</v>
      </c>
      <c r="H45" s="79">
        <v>0.26</v>
      </c>
      <c r="I45" s="79">
        <v>0.01</v>
      </c>
      <c r="J45" s="79">
        <v>0.28000000000000003</v>
      </c>
      <c r="K45" s="78" t="s">
        <v>705</v>
      </c>
      <c r="L45" s="78" t="s">
        <v>679</v>
      </c>
    </row>
    <row r="46" spans="1:12">
      <c r="A46" s="77"/>
    </row>
    <row r="47" spans="1:12">
      <c r="A47" s="77"/>
    </row>
    <row r="48" spans="1:12">
      <c r="A48" s="77" t="s">
        <v>590</v>
      </c>
    </row>
    <row r="49" spans="1:2">
      <c r="A49" s="77"/>
      <c r="B49" s="76" t="s">
        <v>780</v>
      </c>
    </row>
    <row r="50" spans="1:2">
      <c r="A50" s="77"/>
      <c r="B50" s="76" t="s">
        <v>759</v>
      </c>
    </row>
    <row r="51" spans="1:2">
      <c r="A51" s="77"/>
      <c r="B51" s="76" t="s">
        <v>758</v>
      </c>
    </row>
    <row r="52" spans="1:2">
      <c r="A52" s="77"/>
      <c r="B52" s="76" t="s">
        <v>757</v>
      </c>
    </row>
    <row r="53" spans="1:2">
      <c r="A53" s="77"/>
      <c r="B53" s="76" t="s">
        <v>756</v>
      </c>
    </row>
    <row r="54" spans="1:2">
      <c r="A54" s="77"/>
      <c r="B54" s="76" t="s">
        <v>755</v>
      </c>
    </row>
    <row r="55" spans="1:2">
      <c r="A55" s="77"/>
      <c r="B55" s="76" t="s">
        <v>779</v>
      </c>
    </row>
    <row r="56" spans="1:2">
      <c r="A56" s="77"/>
      <c r="B56" s="76" t="s">
        <v>753</v>
      </c>
    </row>
    <row r="57" spans="1:2">
      <c r="A57" s="77"/>
      <c r="B57" s="76" t="s">
        <v>751</v>
      </c>
    </row>
    <row r="58" spans="1:2">
      <c r="A58" s="77"/>
      <c r="B58" s="76" t="s">
        <v>750</v>
      </c>
    </row>
    <row r="59" spans="1:2">
      <c r="A59" s="77"/>
      <c r="B59" s="76" t="s">
        <v>749</v>
      </c>
    </row>
    <row r="60" spans="1:2">
      <c r="A60" s="77"/>
      <c r="B60" s="76" t="s">
        <v>748</v>
      </c>
    </row>
    <row r="61" spans="1:2">
      <c r="A61" s="77"/>
      <c r="B61" s="76" t="s">
        <v>570</v>
      </c>
    </row>
    <row r="62" spans="1:2">
      <c r="A62" s="77"/>
      <c r="B62" s="76" t="s">
        <v>569</v>
      </c>
    </row>
    <row r="63" spans="1:2">
      <c r="A63" s="77"/>
    </row>
    <row r="64" spans="1:2">
      <c r="A64" s="77" t="s">
        <v>568</v>
      </c>
    </row>
    <row r="65" spans="1:2">
      <c r="A65" s="77"/>
      <c r="B65" s="76" t="s">
        <v>778</v>
      </c>
    </row>
    <row r="66" spans="1:2">
      <c r="A66" s="77"/>
      <c r="B66" s="76" t="s">
        <v>777</v>
      </c>
    </row>
    <row r="67" spans="1:2">
      <c r="A67" s="77"/>
      <c r="B67" s="76" t="s">
        <v>776</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657</v>
      </c>
      <c r="B1" s="83"/>
      <c r="C1" s="161" t="s">
        <v>846</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77"/>
      <c r="B6" s="76" t="s">
        <v>810</v>
      </c>
      <c r="C6" s="78">
        <v>18.61</v>
      </c>
      <c r="D6" s="78">
        <v>18.61</v>
      </c>
      <c r="E6" s="78">
        <v>19.03</v>
      </c>
      <c r="F6" s="78">
        <v>19.690000000000001</v>
      </c>
      <c r="G6" s="78">
        <v>16.91</v>
      </c>
      <c r="H6" s="78">
        <v>20.239999999999998</v>
      </c>
      <c r="I6" s="78">
        <v>16.91</v>
      </c>
      <c r="J6" s="78">
        <v>21.66</v>
      </c>
      <c r="K6" s="78" t="s">
        <v>835</v>
      </c>
      <c r="L6" s="78"/>
    </row>
    <row r="7" spans="1:12">
      <c r="A7" s="80"/>
      <c r="B7" s="80" t="s">
        <v>809</v>
      </c>
      <c r="C7" s="79">
        <v>0.220999</v>
      </c>
      <c r="D7" s="79">
        <v>0.220999</v>
      </c>
      <c r="E7" s="79">
        <v>0.22598599999999999</v>
      </c>
      <c r="F7" s="79">
        <v>0.23383399999999999</v>
      </c>
      <c r="G7" s="79">
        <v>0.19</v>
      </c>
      <c r="H7" s="79">
        <v>0.25</v>
      </c>
      <c r="I7" s="79">
        <v>0.19</v>
      </c>
      <c r="J7" s="79">
        <v>0.26</v>
      </c>
      <c r="K7" s="78" t="s">
        <v>843</v>
      </c>
      <c r="L7" s="78"/>
    </row>
    <row r="8" spans="1:12">
      <c r="A8" s="80"/>
      <c r="B8" s="80" t="s">
        <v>808</v>
      </c>
      <c r="C8" s="79">
        <v>0.23263</v>
      </c>
      <c r="D8" s="79">
        <v>0.23263</v>
      </c>
      <c r="E8" s="79">
        <v>0.23788000000000001</v>
      </c>
      <c r="F8" s="79">
        <v>0.246141</v>
      </c>
      <c r="G8" s="79">
        <v>0.21</v>
      </c>
      <c r="H8" s="79">
        <v>0.26</v>
      </c>
      <c r="I8" s="79">
        <v>0.21</v>
      </c>
      <c r="J8" s="79">
        <v>0.28000000000000003</v>
      </c>
      <c r="K8" s="78" t="s">
        <v>843</v>
      </c>
      <c r="L8" s="78"/>
    </row>
    <row r="9" spans="1:12">
      <c r="A9" s="77"/>
      <c r="B9" s="76" t="s">
        <v>806</v>
      </c>
      <c r="C9" s="78">
        <v>0.3</v>
      </c>
      <c r="D9" s="78">
        <v>0.3</v>
      </c>
      <c r="E9" s="78">
        <v>0.3</v>
      </c>
      <c r="F9" s="78">
        <v>0.31</v>
      </c>
      <c r="G9" s="78">
        <v>0.27</v>
      </c>
      <c r="H9" s="78">
        <v>0.32</v>
      </c>
      <c r="I9" s="78">
        <v>0.27</v>
      </c>
      <c r="J9" s="78">
        <v>0.35</v>
      </c>
      <c r="K9" s="78" t="s">
        <v>835</v>
      </c>
      <c r="L9" s="78"/>
    </row>
    <row r="10" spans="1:12">
      <c r="A10" s="77"/>
      <c r="B10" s="76" t="s">
        <v>805</v>
      </c>
      <c r="C10" s="78">
        <v>1</v>
      </c>
      <c r="D10" s="78">
        <v>1</v>
      </c>
      <c r="E10" s="78">
        <v>1</v>
      </c>
      <c r="F10" s="78">
        <v>1</v>
      </c>
      <c r="G10" s="78">
        <v>1</v>
      </c>
      <c r="H10" s="78">
        <v>1</v>
      </c>
      <c r="I10" s="78">
        <v>1</v>
      </c>
      <c r="J10" s="78">
        <v>1</v>
      </c>
      <c r="K10" s="78" t="s">
        <v>835</v>
      </c>
      <c r="L10" s="78"/>
    </row>
    <row r="11" spans="1:12">
      <c r="A11" s="80"/>
      <c r="B11" s="80" t="s">
        <v>642</v>
      </c>
      <c r="C11" s="79">
        <v>2.9100999999999998E-2</v>
      </c>
      <c r="D11" s="79">
        <v>2.9100999999999998E-2</v>
      </c>
      <c r="E11" s="79">
        <v>2.9217E-2</v>
      </c>
      <c r="F11" s="79">
        <v>2.9111999999999999E-2</v>
      </c>
      <c r="G11" s="79">
        <v>2.1472000000000002E-2</v>
      </c>
      <c r="H11" s="79">
        <v>3.1965E-2</v>
      </c>
      <c r="I11" s="79">
        <v>1.7177999999999999E-2</v>
      </c>
      <c r="J11" s="79">
        <v>3.2683999999999998E-2</v>
      </c>
      <c r="K11" s="78" t="s">
        <v>835</v>
      </c>
      <c r="L11" s="78"/>
    </row>
    <row r="12" spans="1:12">
      <c r="A12" s="80"/>
      <c r="B12" s="80" t="s">
        <v>641</v>
      </c>
      <c r="C12" s="79">
        <v>0.01</v>
      </c>
      <c r="D12" s="79">
        <v>0.01</v>
      </c>
      <c r="E12" s="79">
        <v>0.01</v>
      </c>
      <c r="F12" s="79">
        <v>0.01</v>
      </c>
      <c r="G12" s="79">
        <v>0.01</v>
      </c>
      <c r="H12" s="79">
        <v>0.01</v>
      </c>
      <c r="I12" s="79">
        <v>0.01</v>
      </c>
      <c r="J12" s="79">
        <v>0.01</v>
      </c>
      <c r="K12" s="78"/>
      <c r="L12" s="78" t="s">
        <v>679</v>
      </c>
    </row>
    <row r="13" spans="1:12">
      <c r="A13" s="77"/>
      <c r="B13" s="76" t="s">
        <v>707</v>
      </c>
      <c r="C13" s="78">
        <v>3</v>
      </c>
      <c r="D13" s="78">
        <v>2.85</v>
      </c>
      <c r="E13" s="78">
        <v>2.58</v>
      </c>
      <c r="F13" s="78">
        <v>2.11</v>
      </c>
      <c r="G13" s="78">
        <v>2.4300000000000002</v>
      </c>
      <c r="H13" s="78">
        <v>3.28</v>
      </c>
      <c r="I13" s="78">
        <v>1.58</v>
      </c>
      <c r="J13" s="78">
        <v>2.64</v>
      </c>
      <c r="K13" s="78" t="s">
        <v>741</v>
      </c>
      <c r="L13" s="78" t="s">
        <v>679</v>
      </c>
    </row>
    <row r="14" spans="1:12">
      <c r="A14" s="77"/>
      <c r="B14" s="76" t="s">
        <v>639</v>
      </c>
      <c r="C14" s="78">
        <v>25</v>
      </c>
      <c r="D14" s="78">
        <v>25</v>
      </c>
      <c r="E14" s="78">
        <v>25</v>
      </c>
      <c r="F14" s="78">
        <v>25</v>
      </c>
      <c r="G14" s="78">
        <v>20</v>
      </c>
      <c r="H14" s="78">
        <v>35</v>
      </c>
      <c r="I14" s="78">
        <v>20</v>
      </c>
      <c r="J14" s="78">
        <v>35</v>
      </c>
      <c r="K14" s="78"/>
      <c r="L14" s="78" t="s">
        <v>679</v>
      </c>
    </row>
    <row r="15" spans="1:12">
      <c r="A15" s="77"/>
      <c r="B15" s="76" t="s">
        <v>636</v>
      </c>
      <c r="C15" s="78">
        <v>2.5</v>
      </c>
      <c r="D15" s="78">
        <v>2.5</v>
      </c>
      <c r="E15" s="78">
        <v>2.5</v>
      </c>
      <c r="F15" s="78">
        <v>2.5</v>
      </c>
      <c r="G15" s="78">
        <v>2</v>
      </c>
      <c r="H15" s="78">
        <v>3</v>
      </c>
      <c r="I15" s="78">
        <v>1.5</v>
      </c>
      <c r="J15" s="78">
        <v>3</v>
      </c>
      <c r="K15" s="78"/>
      <c r="L15" s="78" t="s">
        <v>679</v>
      </c>
    </row>
    <row r="16" spans="1:12">
      <c r="A16" s="77"/>
      <c r="B16" s="76" t="s">
        <v>804</v>
      </c>
      <c r="C16" s="78">
        <v>1.61</v>
      </c>
      <c r="D16" s="78">
        <v>1.61</v>
      </c>
      <c r="E16" s="78">
        <v>1.58</v>
      </c>
      <c r="F16" s="78">
        <v>1.52</v>
      </c>
      <c r="G16" s="78">
        <v>1.37</v>
      </c>
      <c r="H16" s="78">
        <v>1.85</v>
      </c>
      <c r="I16" s="78">
        <v>1.1399999999999999</v>
      </c>
      <c r="J16" s="78">
        <v>1.9</v>
      </c>
      <c r="K16" s="78"/>
      <c r="L16" s="78" t="s">
        <v>679</v>
      </c>
    </row>
    <row r="17" spans="1:12">
      <c r="A17" s="77" t="s">
        <v>633</v>
      </c>
      <c r="C17" s="78"/>
      <c r="D17" s="78"/>
      <c r="E17" s="78"/>
      <c r="F17" s="78"/>
      <c r="G17" s="78"/>
      <c r="H17" s="78"/>
      <c r="I17" s="78"/>
      <c r="J17" s="78"/>
      <c r="K17" s="78"/>
      <c r="L17" s="78"/>
    </row>
    <row r="18" spans="1:12">
      <c r="A18" s="80"/>
      <c r="B18" s="80" t="s">
        <v>632</v>
      </c>
      <c r="C18" s="79">
        <v>0.05</v>
      </c>
      <c r="D18" s="79">
        <v>0.05</v>
      </c>
      <c r="E18" s="79">
        <v>0.05</v>
      </c>
      <c r="F18" s="79">
        <v>0.05</v>
      </c>
      <c r="G18" s="79">
        <v>0.05</v>
      </c>
      <c r="H18" s="79">
        <v>0.05</v>
      </c>
      <c r="I18" s="79">
        <v>0.05</v>
      </c>
      <c r="J18" s="79">
        <v>0.05</v>
      </c>
      <c r="K18" s="78" t="s">
        <v>629</v>
      </c>
      <c r="L18" s="78"/>
    </row>
    <row r="19" spans="1:12">
      <c r="A19" s="80"/>
      <c r="B19" s="80" t="s">
        <v>631</v>
      </c>
      <c r="C19" s="79">
        <v>0.1</v>
      </c>
      <c r="D19" s="79">
        <v>0.1</v>
      </c>
      <c r="E19" s="79">
        <v>0.1</v>
      </c>
      <c r="F19" s="79">
        <v>0.1</v>
      </c>
      <c r="G19" s="79">
        <v>0.1</v>
      </c>
      <c r="H19" s="79">
        <v>0.1</v>
      </c>
      <c r="I19" s="79">
        <v>0.1</v>
      </c>
      <c r="J19" s="79">
        <v>0.1</v>
      </c>
      <c r="K19" s="78" t="s">
        <v>845</v>
      </c>
      <c r="L19" s="78"/>
    </row>
    <row r="20" spans="1:12">
      <c r="A20" s="80"/>
      <c r="B20" s="80" t="s">
        <v>630</v>
      </c>
      <c r="C20" s="79">
        <v>0.2</v>
      </c>
      <c r="D20" s="79">
        <v>0.2</v>
      </c>
      <c r="E20" s="79">
        <v>0.2</v>
      </c>
      <c r="F20" s="79">
        <v>0.2</v>
      </c>
      <c r="G20" s="79">
        <v>0.2</v>
      </c>
      <c r="H20" s="79">
        <v>0.2</v>
      </c>
      <c r="I20" s="79">
        <v>0.2</v>
      </c>
      <c r="J20" s="79">
        <v>0.2</v>
      </c>
      <c r="K20" s="78" t="s">
        <v>845</v>
      </c>
      <c r="L20" s="78"/>
    </row>
    <row r="21" spans="1:12">
      <c r="A21" s="77"/>
      <c r="B21" s="76" t="s">
        <v>628</v>
      </c>
      <c r="C21" s="78">
        <v>0.5</v>
      </c>
      <c r="D21" s="78">
        <v>0.5</v>
      </c>
      <c r="E21" s="78">
        <v>0.5</v>
      </c>
      <c r="F21" s="78">
        <v>0.5</v>
      </c>
      <c r="G21" s="78">
        <v>0.5</v>
      </c>
      <c r="H21" s="78">
        <v>0.5</v>
      </c>
      <c r="I21" s="78">
        <v>0.5</v>
      </c>
      <c r="J21" s="78">
        <v>0.5</v>
      </c>
      <c r="K21" s="78" t="s">
        <v>845</v>
      </c>
      <c r="L21" s="78"/>
    </row>
    <row r="22" spans="1:12">
      <c r="A22" s="77"/>
      <c r="B22" s="76" t="s">
        <v>627</v>
      </c>
      <c r="C22" s="78">
        <v>2</v>
      </c>
      <c r="D22" s="78">
        <v>2</v>
      </c>
      <c r="E22" s="78">
        <v>2</v>
      </c>
      <c r="F22" s="78">
        <v>2</v>
      </c>
      <c r="G22" s="78">
        <v>2</v>
      </c>
      <c r="H22" s="78">
        <v>2</v>
      </c>
      <c r="I22" s="78">
        <v>2</v>
      </c>
      <c r="J22" s="78">
        <v>2</v>
      </c>
      <c r="K22" s="78" t="s">
        <v>845</v>
      </c>
      <c r="L22" s="78"/>
    </row>
    <row r="23" spans="1:12">
      <c r="A23" s="77" t="s">
        <v>626</v>
      </c>
      <c r="C23" s="78"/>
      <c r="D23" s="78"/>
      <c r="E23" s="78"/>
      <c r="F23" s="78"/>
      <c r="G23" s="78"/>
      <c r="H23" s="78"/>
      <c r="I23" s="78"/>
      <c r="J23" s="78"/>
      <c r="K23" s="78"/>
      <c r="L23" s="78"/>
    </row>
    <row r="24" spans="1:12">
      <c r="A24" s="80"/>
      <c r="B24" s="80" t="s">
        <v>700</v>
      </c>
      <c r="C24" s="79">
        <v>0.997923</v>
      </c>
      <c r="D24" s="79">
        <v>0.997923</v>
      </c>
      <c r="E24" s="79">
        <v>0.997923</v>
      </c>
      <c r="F24" s="79">
        <v>0.997923</v>
      </c>
      <c r="G24" s="79">
        <v>0.98961699999999997</v>
      </c>
      <c r="H24" s="79">
        <v>0.99896200000000002</v>
      </c>
      <c r="I24" s="79">
        <v>0.99480800000000003</v>
      </c>
      <c r="J24" s="79">
        <v>0.99896200000000002</v>
      </c>
      <c r="K24" s="78" t="s">
        <v>703</v>
      </c>
      <c r="L24" s="78" t="s">
        <v>679</v>
      </c>
    </row>
    <row r="25" spans="1:12">
      <c r="A25" s="77"/>
      <c r="B25" s="76" t="s">
        <v>624</v>
      </c>
      <c r="C25" s="78">
        <v>80</v>
      </c>
      <c r="D25" s="78">
        <v>60</v>
      </c>
      <c r="E25" s="78">
        <v>40</v>
      </c>
      <c r="F25" s="78">
        <v>10</v>
      </c>
      <c r="G25" s="78">
        <v>10</v>
      </c>
      <c r="H25" s="78">
        <v>60</v>
      </c>
      <c r="I25" s="78">
        <v>10</v>
      </c>
      <c r="J25" s="78">
        <v>60</v>
      </c>
      <c r="K25" s="78" t="s">
        <v>638</v>
      </c>
      <c r="L25" s="78" t="s">
        <v>844</v>
      </c>
    </row>
    <row r="26" spans="1:12">
      <c r="A26" s="77"/>
      <c r="B26" s="76" t="s">
        <v>623</v>
      </c>
      <c r="C26" s="78">
        <v>0.3</v>
      </c>
      <c r="D26" s="78">
        <v>0.1</v>
      </c>
      <c r="E26" s="78">
        <v>0.1</v>
      </c>
      <c r="F26" s="78">
        <v>0.1</v>
      </c>
      <c r="G26" s="78">
        <v>0</v>
      </c>
      <c r="H26" s="78">
        <v>0.1</v>
      </c>
      <c r="I26" s="78">
        <v>0</v>
      </c>
      <c r="J26" s="78">
        <v>0.1</v>
      </c>
      <c r="K26" s="78"/>
      <c r="L26" s="78" t="s">
        <v>692</v>
      </c>
    </row>
    <row r="27" spans="1:12">
      <c r="A27" s="77"/>
      <c r="B27" s="76" t="s">
        <v>622</v>
      </c>
      <c r="C27" s="78">
        <v>1.2</v>
      </c>
      <c r="D27" s="78">
        <v>1</v>
      </c>
      <c r="E27" s="78">
        <v>1</v>
      </c>
      <c r="F27" s="78">
        <v>1</v>
      </c>
      <c r="G27" s="78">
        <v>1</v>
      </c>
      <c r="H27" s="78">
        <v>3</v>
      </c>
      <c r="I27" s="78">
        <v>0</v>
      </c>
      <c r="J27" s="78">
        <v>1</v>
      </c>
      <c r="K27" s="78" t="s">
        <v>634</v>
      </c>
      <c r="L27" s="78" t="s">
        <v>692</v>
      </c>
    </row>
    <row r="28" spans="1:12">
      <c r="A28" s="77"/>
      <c r="B28" s="76" t="s">
        <v>699</v>
      </c>
      <c r="C28" s="78">
        <v>0.3</v>
      </c>
      <c r="D28" s="78">
        <v>0.3</v>
      </c>
      <c r="E28" s="78">
        <v>0.3</v>
      </c>
      <c r="F28" s="78">
        <v>0.3</v>
      </c>
      <c r="G28" s="78">
        <v>0.1</v>
      </c>
      <c r="H28" s="78">
        <v>2</v>
      </c>
      <c r="I28" s="78">
        <v>0.1</v>
      </c>
      <c r="J28" s="78">
        <v>1</v>
      </c>
      <c r="K28" s="78" t="s">
        <v>634</v>
      </c>
      <c r="L28" s="78" t="s">
        <v>692</v>
      </c>
    </row>
    <row r="29" spans="1:12">
      <c r="A29" s="77" t="s">
        <v>621</v>
      </c>
      <c r="C29" s="78"/>
      <c r="D29" s="78"/>
      <c r="E29" s="78"/>
      <c r="F29" s="78"/>
      <c r="G29" s="78"/>
      <c r="H29" s="78"/>
      <c r="I29" s="78"/>
      <c r="J29" s="78"/>
      <c r="K29" s="78"/>
      <c r="L29" s="78"/>
    </row>
    <row r="30" spans="1:12">
      <c r="A30" s="77"/>
      <c r="B30" s="76" t="s">
        <v>803</v>
      </c>
      <c r="C30" s="78">
        <v>9.25</v>
      </c>
      <c r="D30" s="78">
        <v>9.02</v>
      </c>
      <c r="E30" s="78">
        <v>8.6</v>
      </c>
      <c r="F30" s="78">
        <v>7.54</v>
      </c>
      <c r="G30" s="78">
        <v>7.67</v>
      </c>
      <c r="H30" s="78">
        <v>10.59</v>
      </c>
      <c r="I30" s="78">
        <v>5.5</v>
      </c>
      <c r="J30" s="78">
        <v>9.3699999999999992</v>
      </c>
      <c r="K30" s="78" t="s">
        <v>841</v>
      </c>
      <c r="L30" s="78" t="s">
        <v>679</v>
      </c>
    </row>
    <row r="31" spans="1:12">
      <c r="A31" s="77"/>
      <c r="B31" s="76" t="s">
        <v>802</v>
      </c>
      <c r="C31" s="78">
        <v>5.62</v>
      </c>
      <c r="D31" s="78">
        <v>5.48</v>
      </c>
      <c r="E31" s="78">
        <v>5.31</v>
      </c>
      <c r="F31" s="78">
        <v>4.66</v>
      </c>
      <c r="G31" s="78">
        <v>4.66</v>
      </c>
      <c r="H31" s="78">
        <v>6.52</v>
      </c>
      <c r="I31" s="78">
        <v>3.34</v>
      </c>
      <c r="J31" s="78">
        <v>5.78</v>
      </c>
      <c r="K31" s="78" t="s">
        <v>841</v>
      </c>
      <c r="L31" s="78" t="s">
        <v>679</v>
      </c>
    </row>
    <row r="32" spans="1:12">
      <c r="A32" s="77"/>
      <c r="B32" s="76" t="s">
        <v>801</v>
      </c>
      <c r="C32" s="78">
        <v>3.63</v>
      </c>
      <c r="D32" s="78">
        <v>3.54</v>
      </c>
      <c r="E32" s="78">
        <v>3.29</v>
      </c>
      <c r="F32" s="78">
        <v>2.88</v>
      </c>
      <c r="G32" s="78">
        <v>3.01</v>
      </c>
      <c r="H32" s="78">
        <v>4.07</v>
      </c>
      <c r="I32" s="78">
        <v>2.16</v>
      </c>
      <c r="J32" s="78">
        <v>3.6</v>
      </c>
      <c r="K32" s="78" t="s">
        <v>691</v>
      </c>
      <c r="L32" s="78" t="s">
        <v>679</v>
      </c>
    </row>
    <row r="33" spans="1:12">
      <c r="A33" s="77"/>
      <c r="B33" s="76" t="s">
        <v>800</v>
      </c>
      <c r="C33" s="78">
        <v>25.28</v>
      </c>
      <c r="D33" s="78">
        <v>25.28</v>
      </c>
      <c r="E33" s="78">
        <v>24.74</v>
      </c>
      <c r="F33" s="78">
        <v>23.93</v>
      </c>
      <c r="G33" s="78">
        <v>21.51</v>
      </c>
      <c r="H33" s="78">
        <v>29.14</v>
      </c>
      <c r="I33" s="78">
        <v>17.989999999999998</v>
      </c>
      <c r="J33" s="78">
        <v>29.89</v>
      </c>
      <c r="K33" s="78" t="s">
        <v>640</v>
      </c>
      <c r="L33" s="78" t="s">
        <v>679</v>
      </c>
    </row>
    <row r="34" spans="1:12">
      <c r="A34" s="77"/>
      <c r="B34" s="76" t="s">
        <v>799</v>
      </c>
      <c r="C34" s="78">
        <v>298000</v>
      </c>
      <c r="D34" s="78">
        <v>262000</v>
      </c>
      <c r="E34" s="78">
        <v>245000</v>
      </c>
      <c r="F34" s="78">
        <v>209000</v>
      </c>
      <c r="G34" s="78">
        <v>223000</v>
      </c>
      <c r="H34" s="78">
        <v>306000</v>
      </c>
      <c r="I34" s="78">
        <v>154000</v>
      </c>
      <c r="J34" s="78">
        <v>260000</v>
      </c>
      <c r="K34" s="78" t="s">
        <v>596</v>
      </c>
      <c r="L34" s="78" t="s">
        <v>679</v>
      </c>
    </row>
    <row r="35" spans="1:12">
      <c r="A35" s="77" t="s">
        <v>608</v>
      </c>
      <c r="C35" s="78"/>
      <c r="D35" s="78"/>
      <c r="E35" s="78"/>
      <c r="F35" s="78"/>
      <c r="G35" s="78"/>
      <c r="H35" s="78"/>
      <c r="I35" s="78"/>
      <c r="J35" s="78"/>
      <c r="K35" s="78"/>
      <c r="L35" s="78"/>
    </row>
    <row r="36" spans="1:12">
      <c r="A36" s="80"/>
      <c r="B36" s="80" t="s">
        <v>644</v>
      </c>
      <c r="C36" s="79">
        <v>0.79985799999999996</v>
      </c>
      <c r="D36" s="79">
        <v>0.79985799999999996</v>
      </c>
      <c r="E36" s="79">
        <v>0.79710800000000004</v>
      </c>
      <c r="F36" s="79">
        <v>0.79418</v>
      </c>
      <c r="G36" s="79">
        <v>0.76</v>
      </c>
      <c r="H36" s="79">
        <v>0.85</v>
      </c>
      <c r="I36" s="79">
        <v>0.73</v>
      </c>
      <c r="J36" s="79">
        <v>0.88</v>
      </c>
      <c r="K36" s="78" t="s">
        <v>843</v>
      </c>
      <c r="L36" s="78"/>
    </row>
    <row r="37" spans="1:12">
      <c r="A37" s="80"/>
      <c r="B37" s="80" t="s">
        <v>743</v>
      </c>
      <c r="C37" s="79">
        <v>0.78822700000000001</v>
      </c>
      <c r="D37" s="79">
        <v>0.78822700000000001</v>
      </c>
      <c r="E37" s="79">
        <v>0.78521399999999997</v>
      </c>
      <c r="F37" s="79">
        <v>0.78187300000000004</v>
      </c>
      <c r="G37" s="79">
        <v>0.74</v>
      </c>
      <c r="H37" s="79">
        <v>0.84</v>
      </c>
      <c r="I37" s="79">
        <v>0.71</v>
      </c>
      <c r="J37" s="79">
        <v>0.86</v>
      </c>
      <c r="K37" s="78" t="s">
        <v>835</v>
      </c>
      <c r="L37" s="78"/>
    </row>
    <row r="38" spans="1:12">
      <c r="A38" s="77"/>
      <c r="B38" s="76" t="s">
        <v>771</v>
      </c>
      <c r="C38" s="78">
        <v>2.15</v>
      </c>
      <c r="D38" s="78">
        <v>2.1</v>
      </c>
      <c r="E38" s="78">
        <v>2.0499999999999998</v>
      </c>
      <c r="F38" s="78">
        <v>1.86</v>
      </c>
      <c r="G38" s="78">
        <v>1.78</v>
      </c>
      <c r="H38" s="78">
        <v>2.46</v>
      </c>
      <c r="I38" s="78">
        <v>1.35</v>
      </c>
      <c r="J38" s="78">
        <v>2.31</v>
      </c>
      <c r="K38" s="78" t="s">
        <v>841</v>
      </c>
      <c r="L38" s="78" t="s">
        <v>679</v>
      </c>
    </row>
    <row r="39" spans="1:12">
      <c r="A39" s="77"/>
      <c r="B39" s="76" t="s">
        <v>842</v>
      </c>
      <c r="C39" s="78">
        <v>790</v>
      </c>
      <c r="D39" s="78">
        <v>770</v>
      </c>
      <c r="E39" s="78">
        <v>750</v>
      </c>
      <c r="F39" s="78">
        <v>680</v>
      </c>
      <c r="G39" s="78">
        <v>660</v>
      </c>
      <c r="H39" s="78">
        <v>910</v>
      </c>
      <c r="I39" s="78">
        <v>500</v>
      </c>
      <c r="J39" s="78">
        <v>850</v>
      </c>
      <c r="K39" s="78" t="s">
        <v>841</v>
      </c>
      <c r="L39" s="78" t="s">
        <v>679</v>
      </c>
    </row>
    <row r="40" spans="1:12">
      <c r="A40" s="77"/>
      <c r="B40" s="76" t="s">
        <v>770</v>
      </c>
      <c r="C40" s="78">
        <v>1.31</v>
      </c>
      <c r="D40" s="78">
        <v>1.28</v>
      </c>
      <c r="E40" s="78">
        <v>1.26</v>
      </c>
      <c r="F40" s="78">
        <v>1.1499999999999999</v>
      </c>
      <c r="G40" s="78">
        <v>1.08</v>
      </c>
      <c r="H40" s="78">
        <v>1.52</v>
      </c>
      <c r="I40" s="78">
        <v>0.82</v>
      </c>
      <c r="J40" s="78">
        <v>1.42</v>
      </c>
      <c r="K40" s="78" t="s">
        <v>841</v>
      </c>
      <c r="L40" s="78" t="s">
        <v>679</v>
      </c>
    </row>
    <row r="41" spans="1:12">
      <c r="A41" s="77"/>
      <c r="B41" s="76" t="s">
        <v>769</v>
      </c>
      <c r="C41" s="78">
        <v>0.84</v>
      </c>
      <c r="D41" s="78">
        <v>0.82</v>
      </c>
      <c r="E41" s="78">
        <v>0.78</v>
      </c>
      <c r="F41" s="78">
        <v>0.71</v>
      </c>
      <c r="G41" s="78">
        <v>0.7</v>
      </c>
      <c r="H41" s="78">
        <v>0.95</v>
      </c>
      <c r="I41" s="78">
        <v>0.53</v>
      </c>
      <c r="J41" s="78">
        <v>0.88</v>
      </c>
      <c r="K41" s="78" t="s">
        <v>691</v>
      </c>
      <c r="L41" s="78" t="s">
        <v>679</v>
      </c>
    </row>
    <row r="42" spans="1:12">
      <c r="A42" s="77"/>
      <c r="B42" s="76" t="s">
        <v>768</v>
      </c>
      <c r="C42" s="78">
        <v>5.88</v>
      </c>
      <c r="D42" s="78">
        <v>5.88</v>
      </c>
      <c r="E42" s="78">
        <v>5.88</v>
      </c>
      <c r="F42" s="78">
        <v>5.89</v>
      </c>
      <c r="G42" s="78">
        <v>5</v>
      </c>
      <c r="H42" s="78">
        <v>6.78</v>
      </c>
      <c r="I42" s="78">
        <v>4.43</v>
      </c>
      <c r="J42" s="78">
        <v>7.36</v>
      </c>
      <c r="K42" s="78" t="s">
        <v>640</v>
      </c>
      <c r="L42" s="78" t="s">
        <v>679</v>
      </c>
    </row>
    <row r="43" spans="1:12">
      <c r="A43" s="77"/>
      <c r="B43" s="76" t="s">
        <v>767</v>
      </c>
      <c r="C43" s="78">
        <v>69300</v>
      </c>
      <c r="D43" s="78">
        <v>61000</v>
      </c>
      <c r="E43" s="78">
        <v>58200</v>
      </c>
      <c r="F43" s="78">
        <v>51400</v>
      </c>
      <c r="G43" s="78">
        <v>51900</v>
      </c>
      <c r="H43" s="78">
        <v>71200</v>
      </c>
      <c r="I43" s="78">
        <v>37800</v>
      </c>
      <c r="J43" s="78">
        <v>64000</v>
      </c>
      <c r="K43" s="78" t="s">
        <v>596</v>
      </c>
      <c r="L43" s="78" t="s">
        <v>679</v>
      </c>
    </row>
    <row r="44" spans="1:12">
      <c r="A44" s="77"/>
      <c r="B44" s="76" t="s">
        <v>840</v>
      </c>
      <c r="C44" s="78">
        <v>25.51</v>
      </c>
      <c r="D44" s="78">
        <v>22.46</v>
      </c>
      <c r="E44" s="78">
        <v>21.42</v>
      </c>
      <c r="F44" s="78">
        <v>18.920000000000002</v>
      </c>
      <c r="G44" s="78">
        <v>19.09</v>
      </c>
      <c r="H44" s="78">
        <v>26.2</v>
      </c>
      <c r="I44" s="78">
        <v>13.91</v>
      </c>
      <c r="J44" s="78">
        <v>23.56</v>
      </c>
      <c r="K44" s="78" t="s">
        <v>596</v>
      </c>
      <c r="L44" s="78" t="s">
        <v>837</v>
      </c>
    </row>
    <row r="45" spans="1:12">
      <c r="A45" s="77"/>
      <c r="B45" s="76" t="s">
        <v>797</v>
      </c>
      <c r="C45" s="78">
        <v>0</v>
      </c>
      <c r="D45" s="78">
        <v>0</v>
      </c>
      <c r="E45" s="78">
        <v>0</v>
      </c>
      <c r="F45" s="78">
        <v>0</v>
      </c>
      <c r="G45" s="78">
        <v>0</v>
      </c>
      <c r="H45" s="78">
        <v>0</v>
      </c>
      <c r="I45" s="78">
        <v>0</v>
      </c>
      <c r="J45" s="78">
        <v>0</v>
      </c>
      <c r="K45" s="78" t="s">
        <v>643</v>
      </c>
      <c r="L45" s="78"/>
    </row>
    <row r="46" spans="1:12">
      <c r="A46" s="77"/>
      <c r="B46" s="76" t="s">
        <v>765</v>
      </c>
      <c r="C46" s="78">
        <v>0.11</v>
      </c>
      <c r="D46" s="78">
        <v>0.11</v>
      </c>
      <c r="E46" s="78">
        <v>0.11</v>
      </c>
      <c r="F46" s="78">
        <v>0.12</v>
      </c>
      <c r="G46" s="78">
        <v>0.1</v>
      </c>
      <c r="H46" s="78">
        <v>0.14000000000000001</v>
      </c>
      <c r="I46" s="78">
        <v>0.1</v>
      </c>
      <c r="J46" s="78">
        <v>0.14000000000000001</v>
      </c>
      <c r="K46" s="78" t="s">
        <v>839</v>
      </c>
      <c r="L46" s="78"/>
    </row>
    <row r="47" spans="1:12">
      <c r="A47" s="77"/>
      <c r="B47" s="76" t="s">
        <v>838</v>
      </c>
      <c r="C47" s="78">
        <v>17.32</v>
      </c>
      <c r="D47" s="78">
        <v>17.32</v>
      </c>
      <c r="E47" s="78">
        <v>17.329999999999998</v>
      </c>
      <c r="F47" s="78">
        <v>17.350000000000001</v>
      </c>
      <c r="G47" s="78">
        <v>14.74</v>
      </c>
      <c r="H47" s="78">
        <v>19.97</v>
      </c>
      <c r="I47" s="78">
        <v>13.04</v>
      </c>
      <c r="J47" s="78">
        <v>21.67</v>
      </c>
      <c r="K47" s="78" t="s">
        <v>640</v>
      </c>
      <c r="L47" s="78" t="s">
        <v>837</v>
      </c>
    </row>
    <row r="48" spans="1:12">
      <c r="A48" s="77"/>
      <c r="B48" s="76" t="s">
        <v>836</v>
      </c>
      <c r="C48" s="78">
        <v>27.16</v>
      </c>
      <c r="D48" s="78">
        <v>27.16</v>
      </c>
      <c r="E48" s="78">
        <v>27.16</v>
      </c>
      <c r="F48" s="78">
        <v>27.16</v>
      </c>
      <c r="G48" s="78">
        <v>27.16</v>
      </c>
      <c r="H48" s="78">
        <v>27.16</v>
      </c>
      <c r="I48" s="78">
        <v>27.16</v>
      </c>
      <c r="J48" s="78">
        <v>27.16</v>
      </c>
      <c r="K48" s="78" t="s">
        <v>835</v>
      </c>
      <c r="L48" s="78"/>
    </row>
    <row r="49" spans="1:12">
      <c r="A49" s="77"/>
      <c r="B49" s="76" t="s">
        <v>764</v>
      </c>
      <c r="C49" s="78">
        <v>1</v>
      </c>
      <c r="D49" s="78">
        <v>1</v>
      </c>
      <c r="E49" s="78">
        <v>1</v>
      </c>
      <c r="F49" s="78">
        <v>1</v>
      </c>
      <c r="G49" s="78">
        <v>1</v>
      </c>
      <c r="H49" s="78">
        <v>1</v>
      </c>
      <c r="I49" s="78">
        <v>1</v>
      </c>
      <c r="J49" s="78">
        <v>1</v>
      </c>
      <c r="K49" s="78" t="s">
        <v>834</v>
      </c>
      <c r="L49" s="78"/>
    </row>
    <row r="50" spans="1:12">
      <c r="A50" s="77"/>
      <c r="B50" s="76" t="s">
        <v>763</v>
      </c>
      <c r="C50" s="78">
        <v>0</v>
      </c>
      <c r="D50" s="78">
        <v>0</v>
      </c>
      <c r="E50" s="78">
        <v>0</v>
      </c>
      <c r="F50" s="78">
        <v>0</v>
      </c>
      <c r="G50" s="78">
        <v>0</v>
      </c>
      <c r="H50" s="78">
        <v>1</v>
      </c>
      <c r="I50" s="78">
        <v>0</v>
      </c>
      <c r="J50" s="78">
        <v>1</v>
      </c>
      <c r="K50" s="78" t="s">
        <v>834</v>
      </c>
      <c r="L50" s="78"/>
    </row>
    <row r="51" spans="1:12">
      <c r="A51" s="80"/>
      <c r="B51" s="80" t="s">
        <v>761</v>
      </c>
      <c r="C51" s="79">
        <v>4.1506000000000001E-2</v>
      </c>
      <c r="D51" s="79">
        <v>4.1506000000000001E-2</v>
      </c>
      <c r="E51" s="79">
        <v>4.0148999999999997E-2</v>
      </c>
      <c r="F51" s="79">
        <v>3.7398000000000001E-2</v>
      </c>
      <c r="G51" s="79">
        <v>0.01</v>
      </c>
      <c r="H51" s="79">
        <v>0.06</v>
      </c>
      <c r="I51" s="79">
        <v>0.01</v>
      </c>
      <c r="J51" s="79">
        <v>0.06</v>
      </c>
      <c r="K51" s="78" t="s">
        <v>833</v>
      </c>
      <c r="L51" s="78"/>
    </row>
    <row r="52" spans="1:12">
      <c r="A52" s="77"/>
    </row>
    <row r="53" spans="1:12">
      <c r="A53" s="77"/>
    </row>
    <row r="54" spans="1:12">
      <c r="A54" s="77" t="s">
        <v>590</v>
      </c>
    </row>
    <row r="55" spans="1:12">
      <c r="A55" s="77"/>
      <c r="B55" s="76" t="s">
        <v>832</v>
      </c>
    </row>
    <row r="56" spans="1:12">
      <c r="A56" s="77"/>
      <c r="B56" s="76" t="s">
        <v>831</v>
      </c>
    </row>
    <row r="57" spans="1:12">
      <c r="A57" s="77"/>
      <c r="B57" s="76" t="s">
        <v>830</v>
      </c>
    </row>
    <row r="58" spans="1:12">
      <c r="A58" s="77"/>
      <c r="B58" s="76" t="s">
        <v>829</v>
      </c>
    </row>
    <row r="59" spans="1:12">
      <c r="A59" s="77"/>
      <c r="B59" s="76" t="s">
        <v>828</v>
      </c>
    </row>
    <row r="60" spans="1:12">
      <c r="A60" s="77"/>
      <c r="B60" s="76" t="s">
        <v>827</v>
      </c>
    </row>
    <row r="61" spans="1:12">
      <c r="A61" s="77"/>
      <c r="B61" s="76" t="s">
        <v>826</v>
      </c>
    </row>
    <row r="62" spans="1:12">
      <c r="A62" s="77"/>
      <c r="B62" s="76" t="s">
        <v>825</v>
      </c>
    </row>
    <row r="63" spans="1:12">
      <c r="A63" s="77"/>
      <c r="B63" s="76" t="s">
        <v>824</v>
      </c>
    </row>
    <row r="64" spans="1:12">
      <c r="A64" s="77"/>
      <c r="B64" s="76" t="s">
        <v>823</v>
      </c>
    </row>
    <row r="65" spans="1:2">
      <c r="A65" s="77"/>
      <c r="B65" s="76" t="s">
        <v>822</v>
      </c>
    </row>
    <row r="66" spans="1:2">
      <c r="A66" s="77"/>
      <c r="B66" s="76" t="s">
        <v>821</v>
      </c>
    </row>
    <row r="67" spans="1:2">
      <c r="A67" s="77"/>
      <c r="B67" s="76" t="s">
        <v>820</v>
      </c>
    </row>
    <row r="68" spans="1:2">
      <c r="A68" s="77"/>
      <c r="B68" s="76" t="s">
        <v>819</v>
      </c>
    </row>
    <row r="69" spans="1:2">
      <c r="A69" s="77"/>
      <c r="B69" s="76" t="s">
        <v>818</v>
      </c>
    </row>
    <row r="70" spans="1:2">
      <c r="A70" s="77"/>
      <c r="B70" s="76" t="s">
        <v>817</v>
      </c>
    </row>
    <row r="71" spans="1:2">
      <c r="A71" s="77"/>
      <c r="B71" s="76" t="s">
        <v>570</v>
      </c>
    </row>
    <row r="72" spans="1:2">
      <c r="A72" s="77"/>
      <c r="B72" s="76" t="s">
        <v>569</v>
      </c>
    </row>
    <row r="73" spans="1:2">
      <c r="A73" s="77"/>
    </row>
    <row r="74" spans="1:2">
      <c r="A74" s="77" t="s">
        <v>568</v>
      </c>
    </row>
    <row r="75" spans="1:2">
      <c r="A75" s="77"/>
      <c r="B75" s="76" t="s">
        <v>816</v>
      </c>
    </row>
    <row r="76" spans="1:2">
      <c r="A76" s="77"/>
      <c r="B76" s="76" t="s">
        <v>815</v>
      </c>
    </row>
    <row r="77" spans="1:2">
      <c r="A77" s="77"/>
      <c r="B77" s="76" t="s">
        <v>814</v>
      </c>
    </row>
    <row r="78" spans="1:2">
      <c r="A78" s="77"/>
      <c r="B78" s="76" t="s">
        <v>813</v>
      </c>
    </row>
    <row r="79" spans="1:2">
      <c r="A79" s="77"/>
      <c r="B79" s="76" t="s">
        <v>812</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657</v>
      </c>
      <c r="B1" s="83"/>
      <c r="C1" s="161" t="s">
        <v>811</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77"/>
      <c r="B6" s="76" t="s">
        <v>810</v>
      </c>
      <c r="C6" s="78">
        <v>41.59</v>
      </c>
      <c r="D6" s="78">
        <v>41.59</v>
      </c>
      <c r="E6" s="78">
        <v>41.72</v>
      </c>
      <c r="F6" s="78">
        <v>41.72</v>
      </c>
      <c r="G6" s="78">
        <v>39.479999999999997</v>
      </c>
      <c r="H6" s="78">
        <v>54.62</v>
      </c>
      <c r="I6" s="78">
        <v>40.619999999999997</v>
      </c>
      <c r="J6" s="78">
        <v>55.84</v>
      </c>
      <c r="K6" s="78" t="s">
        <v>592</v>
      </c>
      <c r="L6" s="78"/>
    </row>
    <row r="7" spans="1:12">
      <c r="A7" s="80"/>
      <c r="B7" s="80" t="s">
        <v>809</v>
      </c>
      <c r="C7" s="79">
        <v>0.29935800000000001</v>
      </c>
      <c r="D7" s="79">
        <v>0.29935800000000001</v>
      </c>
      <c r="E7" s="79">
        <v>0.30027999999999999</v>
      </c>
      <c r="F7" s="79">
        <v>0.30027999999999999</v>
      </c>
      <c r="G7" s="79">
        <v>0.26</v>
      </c>
      <c r="H7" s="79">
        <v>0.4</v>
      </c>
      <c r="I7" s="79">
        <v>0.27</v>
      </c>
      <c r="J7" s="79">
        <v>0.41</v>
      </c>
      <c r="K7" s="78" t="s">
        <v>807</v>
      </c>
      <c r="L7" s="78" t="s">
        <v>679</v>
      </c>
    </row>
    <row r="8" spans="1:12">
      <c r="A8" s="80"/>
      <c r="B8" s="80" t="s">
        <v>808</v>
      </c>
      <c r="C8" s="79">
        <v>0.31511299999999998</v>
      </c>
      <c r="D8" s="79">
        <v>0.31511299999999998</v>
      </c>
      <c r="E8" s="79">
        <v>0.316085</v>
      </c>
      <c r="F8" s="79">
        <v>0.316085</v>
      </c>
      <c r="G8" s="79">
        <v>0.28999999999999998</v>
      </c>
      <c r="H8" s="79">
        <v>0.42</v>
      </c>
      <c r="I8" s="79">
        <v>0.3</v>
      </c>
      <c r="J8" s="79">
        <v>0.43</v>
      </c>
      <c r="K8" s="78" t="s">
        <v>807</v>
      </c>
      <c r="L8" s="78" t="s">
        <v>679</v>
      </c>
    </row>
    <row r="9" spans="1:12">
      <c r="A9" s="77"/>
      <c r="B9" s="76" t="s">
        <v>806</v>
      </c>
      <c r="C9" s="78">
        <v>0.45</v>
      </c>
      <c r="D9" s="78">
        <v>0.45</v>
      </c>
      <c r="E9" s="78">
        <v>0.46</v>
      </c>
      <c r="F9" s="78">
        <v>0.46</v>
      </c>
      <c r="G9" s="78">
        <v>0.43</v>
      </c>
      <c r="H9" s="78">
        <v>0.6</v>
      </c>
      <c r="I9" s="78">
        <v>0.44</v>
      </c>
      <c r="J9" s="78">
        <v>0.61</v>
      </c>
      <c r="K9" s="78"/>
      <c r="L9" s="78"/>
    </row>
    <row r="10" spans="1:12">
      <c r="A10" s="77"/>
      <c r="B10" s="76" t="s">
        <v>805</v>
      </c>
      <c r="C10" s="78">
        <v>1</v>
      </c>
      <c r="D10" s="78">
        <v>1</v>
      </c>
      <c r="E10" s="78">
        <v>1</v>
      </c>
      <c r="F10" s="78">
        <v>1</v>
      </c>
      <c r="G10" s="78">
        <v>1</v>
      </c>
      <c r="H10" s="78">
        <v>1</v>
      </c>
      <c r="I10" s="78">
        <v>1</v>
      </c>
      <c r="J10" s="78">
        <v>1</v>
      </c>
      <c r="K10" s="78" t="s">
        <v>638</v>
      </c>
      <c r="L10" s="78"/>
    </row>
    <row r="11" spans="1:12">
      <c r="A11" s="80"/>
      <c r="B11" s="80" t="s">
        <v>642</v>
      </c>
      <c r="C11" s="79">
        <v>2.8381E-2</v>
      </c>
      <c r="D11" s="79">
        <v>2.8381E-2</v>
      </c>
      <c r="E11" s="79">
        <v>2.8399000000000001E-2</v>
      </c>
      <c r="F11" s="79">
        <v>2.8399000000000001E-2</v>
      </c>
      <c r="G11" s="79">
        <v>2.0912E-2</v>
      </c>
      <c r="H11" s="79">
        <v>3.1371000000000003E-2</v>
      </c>
      <c r="I11" s="79">
        <v>1.7287E-2</v>
      </c>
      <c r="J11" s="79">
        <v>3.2975999999999998E-2</v>
      </c>
      <c r="K11" s="78"/>
      <c r="L11" s="78" t="s">
        <v>679</v>
      </c>
    </row>
    <row r="12" spans="1:12">
      <c r="A12" s="80"/>
      <c r="B12" s="80" t="s">
        <v>641</v>
      </c>
      <c r="C12" s="79">
        <v>0.03</v>
      </c>
      <c r="D12" s="79">
        <v>0.03</v>
      </c>
      <c r="E12" s="79">
        <v>0.03</v>
      </c>
      <c r="F12" s="79">
        <v>0.03</v>
      </c>
      <c r="G12" s="79">
        <v>0.03</v>
      </c>
      <c r="H12" s="79">
        <v>0.03</v>
      </c>
      <c r="I12" s="79">
        <v>0.03</v>
      </c>
      <c r="J12" s="79">
        <v>0.03</v>
      </c>
      <c r="K12" s="78"/>
      <c r="L12" s="78"/>
    </row>
    <row r="13" spans="1:12">
      <c r="A13" s="77"/>
      <c r="B13" s="76" t="s">
        <v>707</v>
      </c>
      <c r="C13" s="78">
        <v>3</v>
      </c>
      <c r="D13" s="78">
        <v>3</v>
      </c>
      <c r="E13" s="78">
        <v>3</v>
      </c>
      <c r="F13" s="78">
        <v>3</v>
      </c>
      <c r="G13" s="78">
        <v>2.5499999999999998</v>
      </c>
      <c r="H13" s="78">
        <v>3.45</v>
      </c>
      <c r="I13" s="78">
        <v>2.25</v>
      </c>
      <c r="J13" s="78">
        <v>3.75</v>
      </c>
      <c r="K13" s="78"/>
      <c r="L13" s="78"/>
    </row>
    <row r="14" spans="1:12">
      <c r="A14" s="77"/>
      <c r="B14" s="76" t="s">
        <v>639</v>
      </c>
      <c r="C14" s="78">
        <v>25</v>
      </c>
      <c r="D14" s="78">
        <v>25</v>
      </c>
      <c r="E14" s="78">
        <v>25</v>
      </c>
      <c r="F14" s="78">
        <v>25</v>
      </c>
      <c r="G14" s="78">
        <v>20</v>
      </c>
      <c r="H14" s="78">
        <v>35</v>
      </c>
      <c r="I14" s="78">
        <v>20</v>
      </c>
      <c r="J14" s="78">
        <v>35</v>
      </c>
      <c r="K14" s="78"/>
      <c r="L14" s="78" t="s">
        <v>679</v>
      </c>
    </row>
    <row r="15" spans="1:12">
      <c r="A15" s="77"/>
      <c r="B15" s="76" t="s">
        <v>636</v>
      </c>
      <c r="C15" s="78">
        <v>3</v>
      </c>
      <c r="D15" s="78">
        <v>3</v>
      </c>
      <c r="E15" s="78">
        <v>3</v>
      </c>
      <c r="F15" s="78">
        <v>3</v>
      </c>
      <c r="G15" s="78">
        <v>2.5</v>
      </c>
      <c r="H15" s="78">
        <v>3.5</v>
      </c>
      <c r="I15" s="78">
        <v>2</v>
      </c>
      <c r="J15" s="78">
        <v>3.5</v>
      </c>
      <c r="K15" s="78"/>
      <c r="L15" s="78" t="s">
        <v>679</v>
      </c>
    </row>
    <row r="16" spans="1:12">
      <c r="A16" s="77"/>
      <c r="B16" s="76" t="s">
        <v>804</v>
      </c>
      <c r="C16" s="78">
        <v>0.24</v>
      </c>
      <c r="D16" s="78">
        <v>0.24</v>
      </c>
      <c r="E16" s="78">
        <v>0.24</v>
      </c>
      <c r="F16" s="78">
        <v>0.24</v>
      </c>
      <c r="G16" s="78">
        <v>0.2</v>
      </c>
      <c r="H16" s="78">
        <v>0.28000000000000003</v>
      </c>
      <c r="I16" s="78">
        <v>0.18</v>
      </c>
      <c r="J16" s="78">
        <v>0.3</v>
      </c>
      <c r="K16" s="78"/>
      <c r="L16" s="78"/>
    </row>
    <row r="17" spans="1:12">
      <c r="A17" s="77" t="s">
        <v>633</v>
      </c>
      <c r="C17" s="78"/>
      <c r="D17" s="78"/>
      <c r="E17" s="78"/>
      <c r="F17" s="78"/>
      <c r="G17" s="78"/>
      <c r="H17" s="78"/>
      <c r="I17" s="78"/>
      <c r="J17" s="78"/>
      <c r="K17" s="78"/>
      <c r="L17" s="78"/>
    </row>
    <row r="18" spans="1:12">
      <c r="A18" s="80"/>
      <c r="B18" s="80" t="s">
        <v>632</v>
      </c>
      <c r="C18" s="79">
        <v>0.02</v>
      </c>
      <c r="D18" s="79">
        <v>0.02</v>
      </c>
      <c r="E18" s="79">
        <v>0.02</v>
      </c>
      <c r="F18" s="79">
        <v>0.02</v>
      </c>
      <c r="G18" s="79">
        <v>0.02</v>
      </c>
      <c r="H18" s="79">
        <v>0.02</v>
      </c>
      <c r="I18" s="79">
        <v>0.02</v>
      </c>
      <c r="J18" s="79">
        <v>0.02</v>
      </c>
      <c r="K18" s="78"/>
      <c r="L18" s="78"/>
    </row>
    <row r="19" spans="1:12">
      <c r="A19" s="80"/>
      <c r="B19" s="80" t="s">
        <v>631</v>
      </c>
      <c r="C19" s="79">
        <v>0.04</v>
      </c>
      <c r="D19" s="79">
        <v>0.04</v>
      </c>
      <c r="E19" s="79">
        <v>0.04</v>
      </c>
      <c r="F19" s="79">
        <v>0.04</v>
      </c>
      <c r="G19" s="79">
        <v>0.04</v>
      </c>
      <c r="H19" s="79">
        <v>0.04</v>
      </c>
      <c r="I19" s="79">
        <v>0.04</v>
      </c>
      <c r="J19" s="79">
        <v>0.04</v>
      </c>
      <c r="K19" s="78" t="s">
        <v>705</v>
      </c>
      <c r="L19" s="78" t="s">
        <v>679</v>
      </c>
    </row>
    <row r="20" spans="1:12">
      <c r="A20" s="80"/>
      <c r="B20" s="80" t="s">
        <v>630</v>
      </c>
      <c r="C20" s="79">
        <v>0.4</v>
      </c>
      <c r="D20" s="79">
        <v>0.4</v>
      </c>
      <c r="E20" s="79">
        <v>0.4</v>
      </c>
      <c r="F20" s="79">
        <v>0.4</v>
      </c>
      <c r="G20" s="79">
        <v>0.4</v>
      </c>
      <c r="H20" s="79">
        <v>0.4</v>
      </c>
      <c r="I20" s="79">
        <v>0.4</v>
      </c>
      <c r="J20" s="79">
        <v>0.4</v>
      </c>
      <c r="K20" s="78"/>
      <c r="L20" s="78"/>
    </row>
    <row r="21" spans="1:12">
      <c r="A21" s="77"/>
      <c r="B21" s="76" t="s">
        <v>628</v>
      </c>
      <c r="C21" s="78">
        <v>2</v>
      </c>
      <c r="D21" s="78">
        <v>2</v>
      </c>
      <c r="E21" s="78">
        <v>2</v>
      </c>
      <c r="F21" s="78">
        <v>2</v>
      </c>
      <c r="G21" s="78">
        <v>2</v>
      </c>
      <c r="H21" s="78">
        <v>2</v>
      </c>
      <c r="I21" s="78">
        <v>2</v>
      </c>
      <c r="J21" s="78">
        <v>2</v>
      </c>
      <c r="K21" s="78" t="s">
        <v>741</v>
      </c>
      <c r="L21" s="78" t="s">
        <v>679</v>
      </c>
    </row>
    <row r="22" spans="1:12">
      <c r="A22" s="77"/>
      <c r="B22" s="76" t="s">
        <v>627</v>
      </c>
      <c r="C22" s="78">
        <v>8</v>
      </c>
      <c r="D22" s="78">
        <v>8</v>
      </c>
      <c r="E22" s="78">
        <v>8</v>
      </c>
      <c r="F22" s="78">
        <v>8</v>
      </c>
      <c r="G22" s="78">
        <v>8</v>
      </c>
      <c r="H22" s="78">
        <v>8</v>
      </c>
      <c r="I22" s="78">
        <v>8</v>
      </c>
      <c r="J22" s="78">
        <v>8</v>
      </c>
      <c r="K22" s="78"/>
      <c r="L22" s="78" t="s">
        <v>679</v>
      </c>
    </row>
    <row r="23" spans="1:12">
      <c r="A23" s="77" t="s">
        <v>626</v>
      </c>
      <c r="C23" s="78"/>
      <c r="D23" s="78"/>
      <c r="E23" s="78"/>
      <c r="F23" s="78"/>
      <c r="G23" s="78"/>
      <c r="H23" s="78"/>
      <c r="I23" s="78"/>
      <c r="J23" s="78"/>
      <c r="K23" s="78"/>
      <c r="L23" s="78"/>
    </row>
    <row r="24" spans="1:12">
      <c r="A24" s="80"/>
      <c r="B24" s="80" t="s">
        <v>700</v>
      </c>
      <c r="C24" s="79">
        <v>0.95450000000000002</v>
      </c>
      <c r="D24" s="79">
        <v>0.96360000000000001</v>
      </c>
      <c r="E24" s="79">
        <v>0.9909</v>
      </c>
      <c r="F24" s="79">
        <v>0.99817999999999996</v>
      </c>
      <c r="G24" s="79">
        <v>0.90900000000000003</v>
      </c>
      <c r="H24" s="79">
        <v>0.99817999999999996</v>
      </c>
      <c r="I24" s="79">
        <v>0.95450000000000002</v>
      </c>
      <c r="J24" s="79">
        <v>0.99909000000000003</v>
      </c>
      <c r="K24" s="78" t="s">
        <v>629</v>
      </c>
      <c r="L24" s="78" t="s">
        <v>710</v>
      </c>
    </row>
    <row r="25" spans="1:12">
      <c r="A25" s="77"/>
      <c r="B25" s="76" t="s">
        <v>624</v>
      </c>
      <c r="C25" s="78">
        <v>40</v>
      </c>
      <c r="D25" s="78">
        <v>30</v>
      </c>
      <c r="E25" s="78">
        <v>30</v>
      </c>
      <c r="F25" s="78">
        <v>20</v>
      </c>
      <c r="G25" s="78">
        <v>20</v>
      </c>
      <c r="H25" s="78">
        <v>40</v>
      </c>
      <c r="I25" s="78">
        <v>10</v>
      </c>
      <c r="J25" s="78">
        <v>30</v>
      </c>
      <c r="K25" s="78" t="s">
        <v>629</v>
      </c>
      <c r="L25" s="78" t="s">
        <v>710</v>
      </c>
    </row>
    <row r="26" spans="1:12">
      <c r="A26" s="77"/>
      <c r="B26" s="76" t="s">
        <v>623</v>
      </c>
      <c r="C26" s="78">
        <v>0</v>
      </c>
      <c r="D26" s="78">
        <v>0</v>
      </c>
      <c r="E26" s="78">
        <v>0</v>
      </c>
      <c r="F26" s="78">
        <v>0</v>
      </c>
      <c r="G26" s="78">
        <v>0</v>
      </c>
      <c r="H26" s="78">
        <v>0</v>
      </c>
      <c r="I26" s="78">
        <v>0</v>
      </c>
      <c r="J26" s="78">
        <v>0</v>
      </c>
      <c r="K26" s="78" t="s">
        <v>629</v>
      </c>
      <c r="L26" s="78" t="s">
        <v>710</v>
      </c>
    </row>
    <row r="27" spans="1:12">
      <c r="A27" s="77"/>
      <c r="B27" s="76" t="s">
        <v>622</v>
      </c>
      <c r="C27" s="78">
        <v>1.2</v>
      </c>
      <c r="D27" s="78">
        <v>1</v>
      </c>
      <c r="E27" s="78">
        <v>1</v>
      </c>
      <c r="F27" s="78">
        <v>1</v>
      </c>
      <c r="G27" s="78">
        <v>1</v>
      </c>
      <c r="H27" s="78">
        <v>3</v>
      </c>
      <c r="I27" s="78">
        <v>0</v>
      </c>
      <c r="J27" s="78">
        <v>1</v>
      </c>
      <c r="K27" s="78" t="s">
        <v>629</v>
      </c>
      <c r="L27" s="78" t="s">
        <v>710</v>
      </c>
    </row>
    <row r="28" spans="1:12">
      <c r="A28" s="77"/>
      <c r="B28" s="76" t="s">
        <v>699</v>
      </c>
      <c r="C28" s="78">
        <v>0.3</v>
      </c>
      <c r="D28" s="78">
        <v>0.3</v>
      </c>
      <c r="E28" s="78">
        <v>0.3</v>
      </c>
      <c r="F28" s="78">
        <v>0.3</v>
      </c>
      <c r="G28" s="78">
        <v>0.1</v>
      </c>
      <c r="H28" s="78">
        <v>2</v>
      </c>
      <c r="I28" s="78">
        <v>0.1</v>
      </c>
      <c r="J28" s="78">
        <v>1</v>
      </c>
      <c r="K28" s="78" t="s">
        <v>629</v>
      </c>
      <c r="L28" s="78" t="s">
        <v>710</v>
      </c>
    </row>
    <row r="29" spans="1:12">
      <c r="A29" s="77" t="s">
        <v>621</v>
      </c>
      <c r="C29" s="78"/>
      <c r="D29" s="78"/>
      <c r="E29" s="78"/>
      <c r="F29" s="78"/>
      <c r="G29" s="78"/>
      <c r="H29" s="78"/>
      <c r="I29" s="78"/>
      <c r="J29" s="78"/>
      <c r="K29" s="78"/>
      <c r="L29" s="78"/>
    </row>
    <row r="30" spans="1:12">
      <c r="A30" s="77"/>
      <c r="B30" s="76" t="s">
        <v>803</v>
      </c>
      <c r="C30" s="78">
        <v>3.46</v>
      </c>
      <c r="D30" s="78">
        <v>3.38</v>
      </c>
      <c r="E30" s="78">
        <v>3.21</v>
      </c>
      <c r="F30" s="78">
        <v>2.91</v>
      </c>
      <c r="G30" s="78">
        <v>2.86</v>
      </c>
      <c r="H30" s="78">
        <v>3.97</v>
      </c>
      <c r="I30" s="78">
        <v>2.35</v>
      </c>
      <c r="J30" s="78">
        <v>3.99</v>
      </c>
      <c r="K30" s="78" t="s">
        <v>695</v>
      </c>
      <c r="L30" s="78" t="s">
        <v>679</v>
      </c>
    </row>
    <row r="31" spans="1:12">
      <c r="A31" s="77"/>
      <c r="B31" s="76" t="s">
        <v>802</v>
      </c>
      <c r="C31" s="78">
        <v>2.14</v>
      </c>
      <c r="D31" s="78">
        <v>2.09</v>
      </c>
      <c r="E31" s="78">
        <v>1.98</v>
      </c>
      <c r="F31" s="78">
        <v>1.8</v>
      </c>
      <c r="G31" s="78">
        <v>1.73</v>
      </c>
      <c r="H31" s="78">
        <v>2.4500000000000002</v>
      </c>
      <c r="I31" s="78">
        <v>1.43</v>
      </c>
      <c r="J31" s="78">
        <v>2.46</v>
      </c>
      <c r="K31" s="78" t="s">
        <v>695</v>
      </c>
      <c r="L31" s="78"/>
    </row>
    <row r="32" spans="1:12">
      <c r="A32" s="77"/>
      <c r="B32" s="76" t="s">
        <v>801</v>
      </c>
      <c r="C32" s="78">
        <v>1.33</v>
      </c>
      <c r="D32" s="78">
        <v>1.29</v>
      </c>
      <c r="E32" s="78">
        <v>1.23</v>
      </c>
      <c r="F32" s="78">
        <v>1.1100000000000001</v>
      </c>
      <c r="G32" s="78">
        <v>1.1299999999999999</v>
      </c>
      <c r="H32" s="78">
        <v>1.52</v>
      </c>
      <c r="I32" s="78">
        <v>0.92</v>
      </c>
      <c r="J32" s="78">
        <v>1.53</v>
      </c>
      <c r="K32" s="78" t="s">
        <v>695</v>
      </c>
      <c r="L32" s="78"/>
    </row>
    <row r="33" spans="1:12">
      <c r="A33" s="77"/>
      <c r="B33" s="76" t="s">
        <v>800</v>
      </c>
      <c r="C33" s="78">
        <v>2.11</v>
      </c>
      <c r="D33" s="78">
        <v>2.11</v>
      </c>
      <c r="E33" s="78">
        <v>2.1</v>
      </c>
      <c r="F33" s="78">
        <v>2.1</v>
      </c>
      <c r="G33" s="78">
        <v>1.62</v>
      </c>
      <c r="H33" s="78">
        <v>2.4</v>
      </c>
      <c r="I33" s="78">
        <v>1.42</v>
      </c>
      <c r="J33" s="78">
        <v>2.58</v>
      </c>
      <c r="K33" s="78" t="s">
        <v>596</v>
      </c>
      <c r="L33" s="78"/>
    </row>
    <row r="34" spans="1:12">
      <c r="A34" s="77"/>
      <c r="B34" s="76" t="s">
        <v>799</v>
      </c>
      <c r="C34" s="78">
        <v>126000</v>
      </c>
      <c r="D34" s="78">
        <v>122000</v>
      </c>
      <c r="E34" s="78">
        <v>115000</v>
      </c>
      <c r="F34" s="78">
        <v>103000</v>
      </c>
      <c r="G34" s="78">
        <v>103000</v>
      </c>
      <c r="H34" s="78">
        <v>142000</v>
      </c>
      <c r="I34" s="78">
        <v>79000</v>
      </c>
      <c r="J34" s="78">
        <v>133000</v>
      </c>
      <c r="K34" s="78" t="s">
        <v>634</v>
      </c>
      <c r="L34" s="78"/>
    </row>
    <row r="35" spans="1:12">
      <c r="A35" s="77" t="s">
        <v>608</v>
      </c>
      <c r="C35" s="78"/>
      <c r="D35" s="78"/>
      <c r="E35" s="78"/>
      <c r="F35" s="78"/>
      <c r="G35" s="78"/>
      <c r="H35" s="78"/>
      <c r="I35" s="78"/>
      <c r="J35" s="78"/>
      <c r="K35" s="78"/>
      <c r="L35" s="78"/>
    </row>
    <row r="36" spans="1:12">
      <c r="A36" s="80"/>
      <c r="B36" s="80" t="s">
        <v>644</v>
      </c>
      <c r="C36" s="79">
        <v>0.70926699999999998</v>
      </c>
      <c r="D36" s="79">
        <v>0.70926699999999998</v>
      </c>
      <c r="E36" s="79">
        <v>0.708314</v>
      </c>
      <c r="F36" s="79">
        <v>0.708314</v>
      </c>
      <c r="G36" s="79">
        <v>0.48</v>
      </c>
      <c r="H36" s="79">
        <v>0.74</v>
      </c>
      <c r="I36" s="79">
        <v>0.47</v>
      </c>
      <c r="J36" s="79">
        <v>0.73</v>
      </c>
      <c r="K36" s="78" t="s">
        <v>798</v>
      </c>
      <c r="L36" s="78" t="s">
        <v>679</v>
      </c>
    </row>
    <row r="37" spans="1:12">
      <c r="A37" s="80"/>
      <c r="B37" s="80" t="s">
        <v>743</v>
      </c>
      <c r="C37" s="79">
        <v>0.69351099999999999</v>
      </c>
      <c r="D37" s="79">
        <v>0.69351099999999999</v>
      </c>
      <c r="E37" s="79">
        <v>0.69250999999999996</v>
      </c>
      <c r="F37" s="79">
        <v>0.69250999999999996</v>
      </c>
      <c r="G37" s="79">
        <v>0.45</v>
      </c>
      <c r="H37" s="79">
        <v>0.72</v>
      </c>
      <c r="I37" s="79">
        <v>0.44</v>
      </c>
      <c r="J37" s="79">
        <v>0.71</v>
      </c>
      <c r="K37" s="78" t="s">
        <v>798</v>
      </c>
      <c r="L37" s="78" t="s">
        <v>679</v>
      </c>
    </row>
    <row r="38" spans="1:12">
      <c r="A38" s="77"/>
      <c r="B38" s="76" t="s">
        <v>771</v>
      </c>
      <c r="C38" s="78">
        <v>1.0900000000000001</v>
      </c>
      <c r="D38" s="78">
        <v>1.07</v>
      </c>
      <c r="E38" s="78">
        <v>1.01</v>
      </c>
      <c r="F38" s="78">
        <v>0.92</v>
      </c>
      <c r="G38" s="78">
        <v>0.9</v>
      </c>
      <c r="H38" s="78">
        <v>1.25</v>
      </c>
      <c r="I38" s="78">
        <v>0.74</v>
      </c>
      <c r="J38" s="78">
        <v>1.26</v>
      </c>
      <c r="K38" s="78" t="s">
        <v>695</v>
      </c>
      <c r="L38" s="78" t="s">
        <v>679</v>
      </c>
    </row>
    <row r="39" spans="1:12">
      <c r="A39" s="77"/>
      <c r="B39" s="76" t="s">
        <v>770</v>
      </c>
      <c r="C39" s="78">
        <v>0.67</v>
      </c>
      <c r="D39" s="78">
        <v>0.66</v>
      </c>
      <c r="E39" s="78">
        <v>0.63</v>
      </c>
      <c r="F39" s="78">
        <v>0.56999999999999995</v>
      </c>
      <c r="G39" s="78">
        <v>0.55000000000000004</v>
      </c>
      <c r="H39" s="78">
        <v>0.77</v>
      </c>
      <c r="I39" s="78">
        <v>0.45</v>
      </c>
      <c r="J39" s="78">
        <v>0.78</v>
      </c>
      <c r="K39" s="78" t="s">
        <v>640</v>
      </c>
      <c r="L39" s="78"/>
    </row>
    <row r="40" spans="1:12">
      <c r="A40" s="77"/>
      <c r="B40" s="76" t="s">
        <v>769</v>
      </c>
      <c r="C40" s="78">
        <v>0.42</v>
      </c>
      <c r="D40" s="78">
        <v>0.41</v>
      </c>
      <c r="E40" s="78">
        <v>0.39</v>
      </c>
      <c r="F40" s="78">
        <v>0.35</v>
      </c>
      <c r="G40" s="78">
        <v>0.36</v>
      </c>
      <c r="H40" s="78">
        <v>0.48</v>
      </c>
      <c r="I40" s="78">
        <v>0.28999999999999998</v>
      </c>
      <c r="J40" s="78">
        <v>0.48</v>
      </c>
      <c r="K40" s="78" t="s">
        <v>640</v>
      </c>
      <c r="L40" s="78"/>
    </row>
    <row r="41" spans="1:12">
      <c r="A41" s="77"/>
      <c r="B41" s="76" t="s">
        <v>768</v>
      </c>
      <c r="C41" s="78">
        <v>0.66</v>
      </c>
      <c r="D41" s="78">
        <v>0.66</v>
      </c>
      <c r="E41" s="78">
        <v>0.66</v>
      </c>
      <c r="F41" s="78">
        <v>0.66</v>
      </c>
      <c r="G41" s="78">
        <v>0.51</v>
      </c>
      <c r="H41" s="78">
        <v>0.76</v>
      </c>
      <c r="I41" s="78">
        <v>0.45</v>
      </c>
      <c r="J41" s="78">
        <v>0.82</v>
      </c>
      <c r="K41" s="78" t="s">
        <v>596</v>
      </c>
      <c r="L41" s="78"/>
    </row>
    <row r="42" spans="1:12">
      <c r="A42" s="77"/>
      <c r="B42" s="76" t="s">
        <v>767</v>
      </c>
      <c r="C42" s="78">
        <v>39700</v>
      </c>
      <c r="D42" s="78">
        <v>38500</v>
      </c>
      <c r="E42" s="78">
        <v>36300</v>
      </c>
      <c r="F42" s="78">
        <v>32400</v>
      </c>
      <c r="G42" s="78">
        <v>32500</v>
      </c>
      <c r="H42" s="78">
        <v>44600</v>
      </c>
      <c r="I42" s="78">
        <v>24900</v>
      </c>
      <c r="J42" s="78">
        <v>41900</v>
      </c>
      <c r="K42" s="78" t="s">
        <v>634</v>
      </c>
      <c r="L42" s="78"/>
    </row>
    <row r="43" spans="1:12">
      <c r="A43" s="77"/>
      <c r="B43" s="76" t="s">
        <v>766</v>
      </c>
      <c r="C43" s="78">
        <v>0.06</v>
      </c>
      <c r="D43" s="78">
        <v>0.06</v>
      </c>
      <c r="E43" s="78">
        <v>0.06</v>
      </c>
      <c r="F43" s="78">
        <v>0.05</v>
      </c>
      <c r="G43" s="78">
        <v>0.06</v>
      </c>
      <c r="H43" s="78">
        <v>7.0000000000000007E-2</v>
      </c>
      <c r="I43" s="78">
        <v>0.05</v>
      </c>
      <c r="J43" s="78">
        <v>0.08</v>
      </c>
      <c r="K43" s="78" t="s">
        <v>640</v>
      </c>
      <c r="L43" s="78"/>
    </row>
    <row r="44" spans="1:12">
      <c r="A44" s="77"/>
      <c r="B44" s="76" t="s">
        <v>797</v>
      </c>
      <c r="C44" s="78">
        <v>0</v>
      </c>
      <c r="D44" s="78">
        <v>0</v>
      </c>
      <c r="E44" s="78">
        <v>0</v>
      </c>
      <c r="F44" s="78">
        <v>0</v>
      </c>
      <c r="G44" s="78">
        <v>0</v>
      </c>
      <c r="H44" s="78">
        <v>1</v>
      </c>
      <c r="I44" s="78">
        <v>0</v>
      </c>
      <c r="J44" s="78">
        <v>1</v>
      </c>
      <c r="K44" s="78" t="s">
        <v>691</v>
      </c>
      <c r="L44" s="78"/>
    </row>
    <row r="45" spans="1:12">
      <c r="A45" s="77"/>
      <c r="B45" s="76" t="s">
        <v>765</v>
      </c>
      <c r="C45" s="78">
        <v>0.09</v>
      </c>
      <c r="D45" s="78">
        <v>0.09</v>
      </c>
      <c r="E45" s="78">
        <v>0.09</v>
      </c>
      <c r="F45" s="78">
        <v>0.09</v>
      </c>
      <c r="G45" s="78">
        <v>0</v>
      </c>
      <c r="H45" s="78">
        <v>0.09</v>
      </c>
      <c r="I45" s="78">
        <v>0</v>
      </c>
      <c r="J45" s="78">
        <v>0.09</v>
      </c>
      <c r="K45" s="78" t="s">
        <v>796</v>
      </c>
      <c r="L45" s="78"/>
    </row>
    <row r="46" spans="1:12">
      <c r="A46" s="77"/>
      <c r="B46" s="76" t="s">
        <v>764</v>
      </c>
      <c r="C46" s="78">
        <v>1</v>
      </c>
      <c r="D46" s="78">
        <v>1</v>
      </c>
      <c r="E46" s="78">
        <v>1</v>
      </c>
      <c r="F46" s="78">
        <v>1</v>
      </c>
      <c r="G46" s="78">
        <v>0</v>
      </c>
      <c r="H46" s="78">
        <v>1</v>
      </c>
      <c r="I46" s="78">
        <v>0</v>
      </c>
      <c r="J46" s="78">
        <v>1</v>
      </c>
      <c r="K46" s="78" t="s">
        <v>795</v>
      </c>
      <c r="L46" s="78"/>
    </row>
    <row r="47" spans="1:12">
      <c r="A47" s="77"/>
      <c r="B47" s="76" t="s">
        <v>763</v>
      </c>
      <c r="C47" s="78">
        <v>1</v>
      </c>
      <c r="D47" s="78">
        <v>1</v>
      </c>
      <c r="E47" s="78">
        <v>1</v>
      </c>
      <c r="F47" s="78">
        <v>1</v>
      </c>
      <c r="G47" s="78">
        <v>0</v>
      </c>
      <c r="H47" s="78">
        <v>1</v>
      </c>
      <c r="I47" s="78">
        <v>0</v>
      </c>
      <c r="J47" s="78">
        <v>1</v>
      </c>
      <c r="K47" s="78" t="s">
        <v>795</v>
      </c>
      <c r="L47" s="78"/>
    </row>
    <row r="48" spans="1:12">
      <c r="A48" s="80"/>
      <c r="B48" s="80" t="s">
        <v>761</v>
      </c>
      <c r="C48" s="79">
        <v>1.7679E-2</v>
      </c>
      <c r="D48" s="79">
        <v>1.7679E-2</v>
      </c>
      <c r="E48" s="79">
        <v>1.7676999999999998E-2</v>
      </c>
      <c r="F48" s="79">
        <v>1.7676999999999998E-2</v>
      </c>
      <c r="G48" s="79">
        <v>0.01</v>
      </c>
      <c r="H48" s="79">
        <v>0.15</v>
      </c>
      <c r="I48" s="79">
        <v>0.01</v>
      </c>
      <c r="J48" s="79">
        <v>0.15</v>
      </c>
      <c r="K48" s="78" t="s">
        <v>740</v>
      </c>
      <c r="L48" s="78" t="s">
        <v>679</v>
      </c>
    </row>
    <row r="49" spans="1:2">
      <c r="A49" s="77"/>
    </row>
    <row r="50" spans="1:2">
      <c r="A50" s="77"/>
    </row>
    <row r="51" spans="1:2">
      <c r="A51" s="77" t="s">
        <v>590</v>
      </c>
    </row>
    <row r="52" spans="1:2">
      <c r="A52" s="77"/>
      <c r="B52" s="76" t="s">
        <v>794</v>
      </c>
    </row>
    <row r="53" spans="1:2">
      <c r="A53" s="77"/>
      <c r="B53" s="76" t="s">
        <v>793</v>
      </c>
    </row>
    <row r="54" spans="1:2">
      <c r="A54" s="77"/>
      <c r="B54" s="76" t="s">
        <v>792</v>
      </c>
    </row>
    <row r="55" spans="1:2">
      <c r="A55" s="77"/>
      <c r="B55" s="76" t="s">
        <v>791</v>
      </c>
    </row>
    <row r="56" spans="1:2">
      <c r="A56" s="77"/>
      <c r="B56" s="76" t="s">
        <v>790</v>
      </c>
    </row>
    <row r="57" spans="1:2">
      <c r="A57" s="77"/>
      <c r="B57" s="76" t="s">
        <v>789</v>
      </c>
    </row>
    <row r="58" spans="1:2">
      <c r="A58" s="77"/>
      <c r="B58" s="76" t="s">
        <v>788</v>
      </c>
    </row>
    <row r="59" spans="1:2">
      <c r="A59" s="77"/>
      <c r="B59" s="76" t="s">
        <v>787</v>
      </c>
    </row>
    <row r="60" spans="1:2">
      <c r="A60" s="77"/>
      <c r="B60" s="76" t="s">
        <v>786</v>
      </c>
    </row>
    <row r="61" spans="1:2">
      <c r="A61" s="77"/>
      <c r="B61" s="76" t="s">
        <v>785</v>
      </c>
    </row>
    <row r="62" spans="1:2">
      <c r="A62" s="77"/>
      <c r="B62" s="76" t="s">
        <v>784</v>
      </c>
    </row>
    <row r="63" spans="1:2">
      <c r="A63" s="77"/>
      <c r="B63" s="76" t="s">
        <v>783</v>
      </c>
    </row>
    <row r="64" spans="1:2">
      <c r="A64" s="77"/>
      <c r="B64" s="76" t="s">
        <v>782</v>
      </c>
    </row>
    <row r="65" spans="1:2">
      <c r="A65" s="77"/>
      <c r="B65" s="76" t="s">
        <v>570</v>
      </c>
    </row>
    <row r="66" spans="1:2">
      <c r="A66" s="77"/>
      <c r="B66" s="76" t="s">
        <v>569</v>
      </c>
    </row>
    <row r="67" spans="1:2">
      <c r="A67" s="77"/>
    </row>
    <row r="68" spans="1:2">
      <c r="A68" s="77" t="s">
        <v>568</v>
      </c>
    </row>
    <row r="69" spans="1:2">
      <c r="A69" s="77"/>
      <c r="B69" s="76" t="s">
        <v>778</v>
      </c>
    </row>
    <row r="70" spans="1:2">
      <c r="A70" s="77"/>
      <c r="B70" s="76" t="s">
        <v>777</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657</v>
      </c>
      <c r="B1" s="83"/>
      <c r="C1" s="161" t="s">
        <v>775</v>
      </c>
      <c r="D1" s="161"/>
      <c r="E1" s="161"/>
      <c r="F1" s="161"/>
      <c r="G1" s="161"/>
      <c r="H1" s="161"/>
      <c r="I1" s="161"/>
      <c r="J1" s="161"/>
      <c r="K1" s="161"/>
      <c r="L1" s="161"/>
    </row>
    <row r="2" spans="1:12">
      <c r="A2" s="82" t="s">
        <v>655</v>
      </c>
      <c r="B2" s="82"/>
      <c r="C2" s="81">
        <v>2015</v>
      </c>
      <c r="D2" s="81">
        <v>2020</v>
      </c>
      <c r="E2" s="81">
        <v>2030</v>
      </c>
      <c r="F2" s="81">
        <v>2050</v>
      </c>
      <c r="G2" s="81">
        <v>2020</v>
      </c>
      <c r="H2" s="81">
        <v>2020</v>
      </c>
      <c r="I2" s="81">
        <v>2050</v>
      </c>
      <c r="J2" s="81">
        <v>2050</v>
      </c>
      <c r="K2" s="81" t="s">
        <v>654</v>
      </c>
      <c r="L2" s="81" t="s">
        <v>654</v>
      </c>
    </row>
    <row r="3" spans="1:12">
      <c r="A3" s="82" t="s">
        <v>653</v>
      </c>
      <c r="B3" s="82"/>
      <c r="C3" s="81" t="s">
        <v>652</v>
      </c>
      <c r="D3" s="81" t="s">
        <v>652</v>
      </c>
      <c r="E3" s="81" t="s">
        <v>652</v>
      </c>
      <c r="F3" s="81" t="s">
        <v>652</v>
      </c>
      <c r="G3" s="81" t="s">
        <v>651</v>
      </c>
      <c r="H3" s="81" t="s">
        <v>650</v>
      </c>
      <c r="I3" s="81" t="s">
        <v>651</v>
      </c>
      <c r="J3" s="81" t="s">
        <v>650</v>
      </c>
      <c r="K3" s="81" t="s">
        <v>649</v>
      </c>
      <c r="L3" s="81" t="s">
        <v>648</v>
      </c>
    </row>
    <row r="4" spans="1:12">
      <c r="A4" s="82" t="s">
        <v>647</v>
      </c>
      <c r="B4" s="82" t="s">
        <v>646</v>
      </c>
      <c r="C4" s="81"/>
      <c r="D4" s="81"/>
      <c r="E4" s="81"/>
      <c r="F4" s="81"/>
      <c r="G4" s="81"/>
      <c r="H4" s="81"/>
      <c r="I4" s="81"/>
      <c r="J4" s="81"/>
      <c r="K4" s="81"/>
      <c r="L4" s="81"/>
    </row>
    <row r="5" spans="1:12">
      <c r="A5" s="77" t="s">
        <v>645</v>
      </c>
      <c r="C5" s="78"/>
      <c r="D5" s="78"/>
      <c r="E5" s="78"/>
      <c r="F5" s="78"/>
      <c r="G5" s="78"/>
      <c r="H5" s="78"/>
      <c r="I5" s="78"/>
      <c r="J5" s="78"/>
      <c r="K5" s="78"/>
      <c r="L5" s="78"/>
    </row>
    <row r="6" spans="1:12">
      <c r="A6" s="77"/>
      <c r="B6" s="76" t="s">
        <v>712</v>
      </c>
      <c r="C6" s="78">
        <v>51.64</v>
      </c>
      <c r="D6" s="78">
        <v>51.64</v>
      </c>
      <c r="E6" s="78">
        <v>51.64</v>
      </c>
      <c r="F6" s="78">
        <v>51.64</v>
      </c>
      <c r="G6" s="78">
        <v>40.380000000000003</v>
      </c>
      <c r="H6" s="78">
        <v>51.81</v>
      </c>
      <c r="I6" s="78">
        <v>39.659999999999997</v>
      </c>
      <c r="J6" s="78">
        <v>51.86</v>
      </c>
      <c r="K6" s="78" t="s">
        <v>592</v>
      </c>
      <c r="L6" s="78" t="s">
        <v>679</v>
      </c>
    </row>
    <row r="7" spans="1:12">
      <c r="A7" s="80"/>
      <c r="B7" s="80" t="s">
        <v>644</v>
      </c>
      <c r="C7" s="79">
        <v>1.1475040000000001</v>
      </c>
      <c r="D7" s="79">
        <v>1.1475040000000001</v>
      </c>
      <c r="E7" s="79">
        <v>1.1475040000000001</v>
      </c>
      <c r="F7" s="79">
        <v>1.1474880000000001</v>
      </c>
      <c r="G7" s="79">
        <v>0.89</v>
      </c>
      <c r="H7" s="79">
        <v>1.1599999999999999</v>
      </c>
      <c r="I7" s="79">
        <v>0.88</v>
      </c>
      <c r="J7" s="79">
        <v>1.1599999999999999</v>
      </c>
      <c r="K7" s="78" t="s">
        <v>774</v>
      </c>
      <c r="L7" s="78" t="s">
        <v>679</v>
      </c>
    </row>
    <row r="8" spans="1:12">
      <c r="A8" s="80"/>
      <c r="B8" s="80" t="s">
        <v>743</v>
      </c>
      <c r="C8" s="79">
        <v>1.1475040000000001</v>
      </c>
      <c r="D8" s="79">
        <v>1.1475040000000001</v>
      </c>
      <c r="E8" s="79">
        <v>1.1475040000000001</v>
      </c>
      <c r="F8" s="79">
        <v>1.1474880000000001</v>
      </c>
      <c r="G8" s="79">
        <v>0.89</v>
      </c>
      <c r="H8" s="79">
        <v>1.1599999999999999</v>
      </c>
      <c r="I8" s="79">
        <v>0.88</v>
      </c>
      <c r="J8" s="79">
        <v>1.1599999999999999</v>
      </c>
      <c r="K8" s="78" t="s">
        <v>774</v>
      </c>
      <c r="L8" s="78" t="s">
        <v>679</v>
      </c>
    </row>
    <row r="9" spans="1:12">
      <c r="A9" s="80"/>
      <c r="B9" s="80" t="s">
        <v>642</v>
      </c>
      <c r="C9" s="79">
        <v>2.2039E-2</v>
      </c>
      <c r="D9" s="79">
        <v>2.2039E-2</v>
      </c>
      <c r="E9" s="79">
        <v>2.2039E-2</v>
      </c>
      <c r="F9" s="79">
        <v>2.2026E-2</v>
      </c>
      <c r="G9" s="79">
        <v>2.0979999999999999E-2</v>
      </c>
      <c r="H9" s="79">
        <v>2.4587000000000001E-2</v>
      </c>
      <c r="I9" s="79">
        <v>1.7093000000000001E-2</v>
      </c>
      <c r="J9" s="79">
        <v>2.4549000000000001E-2</v>
      </c>
      <c r="K9" s="78" t="s">
        <v>698</v>
      </c>
      <c r="L9" s="78"/>
    </row>
    <row r="10" spans="1:12">
      <c r="A10" s="80"/>
      <c r="B10" s="80" t="s">
        <v>641</v>
      </c>
      <c r="C10" s="79">
        <v>0.03</v>
      </c>
      <c r="D10" s="79">
        <v>0.03</v>
      </c>
      <c r="E10" s="79">
        <v>0.03</v>
      </c>
      <c r="F10" s="79">
        <v>0.03</v>
      </c>
      <c r="G10" s="79">
        <v>0.03</v>
      </c>
      <c r="H10" s="79">
        <v>0.03</v>
      </c>
      <c r="I10" s="79">
        <v>0.03</v>
      </c>
      <c r="J10" s="79">
        <v>0.03</v>
      </c>
      <c r="K10" s="78"/>
      <c r="L10" s="78"/>
    </row>
    <row r="11" spans="1:12">
      <c r="A11" s="77"/>
      <c r="B11" s="76" t="s">
        <v>707</v>
      </c>
      <c r="C11" s="78">
        <v>2</v>
      </c>
      <c r="D11" s="78">
        <v>2</v>
      </c>
      <c r="E11" s="78">
        <v>2</v>
      </c>
      <c r="F11" s="78">
        <v>2</v>
      </c>
      <c r="G11" s="78">
        <v>1.7</v>
      </c>
      <c r="H11" s="78">
        <v>2.2999999999999998</v>
      </c>
      <c r="I11" s="78">
        <v>1.5</v>
      </c>
      <c r="J11" s="78">
        <v>2.5</v>
      </c>
      <c r="K11" s="78"/>
      <c r="L11" s="78"/>
    </row>
    <row r="12" spans="1:12">
      <c r="A12" s="77"/>
      <c r="B12" s="76" t="s">
        <v>639</v>
      </c>
      <c r="C12" s="78">
        <v>25</v>
      </c>
      <c r="D12" s="78">
        <v>25</v>
      </c>
      <c r="E12" s="78">
        <v>25</v>
      </c>
      <c r="F12" s="78">
        <v>25</v>
      </c>
      <c r="G12" s="78">
        <v>20</v>
      </c>
      <c r="H12" s="78">
        <v>35</v>
      </c>
      <c r="I12" s="78">
        <v>20</v>
      </c>
      <c r="J12" s="78">
        <v>35</v>
      </c>
      <c r="K12" s="78"/>
      <c r="L12" s="78" t="s">
        <v>679</v>
      </c>
    </row>
    <row r="13" spans="1:12">
      <c r="A13" s="77"/>
      <c r="B13" s="76" t="s">
        <v>636</v>
      </c>
      <c r="C13" s="78">
        <v>2</v>
      </c>
      <c r="D13" s="78">
        <v>2</v>
      </c>
      <c r="E13" s="78">
        <v>2</v>
      </c>
      <c r="F13" s="78">
        <v>2</v>
      </c>
      <c r="G13" s="78">
        <v>1.5</v>
      </c>
      <c r="H13" s="78">
        <v>2.5</v>
      </c>
      <c r="I13" s="78">
        <v>1.5</v>
      </c>
      <c r="J13" s="78">
        <v>2.5</v>
      </c>
      <c r="K13" s="78"/>
      <c r="L13" s="78" t="s">
        <v>679</v>
      </c>
    </row>
    <row r="14" spans="1:12">
      <c r="A14" s="77"/>
      <c r="B14" s="76" t="s">
        <v>706</v>
      </c>
      <c r="C14" s="78">
        <v>0.06</v>
      </c>
      <c r="D14" s="78">
        <v>0.06</v>
      </c>
      <c r="E14" s="78">
        <v>0.06</v>
      </c>
      <c r="F14" s="78">
        <v>0.06</v>
      </c>
      <c r="G14" s="78">
        <v>0.05</v>
      </c>
      <c r="H14" s="78">
        <v>7.0000000000000007E-2</v>
      </c>
      <c r="I14" s="78">
        <v>0.04</v>
      </c>
      <c r="J14" s="78">
        <v>7.0000000000000007E-2</v>
      </c>
      <c r="K14" s="78"/>
      <c r="L14" s="78"/>
    </row>
    <row r="15" spans="1:12">
      <c r="A15" s="77" t="s">
        <v>633</v>
      </c>
      <c r="C15" s="78"/>
      <c r="D15" s="78"/>
      <c r="E15" s="78"/>
      <c r="F15" s="78"/>
      <c r="G15" s="78"/>
      <c r="H15" s="78"/>
      <c r="I15" s="78"/>
      <c r="J15" s="78"/>
      <c r="K15" s="78"/>
      <c r="L15" s="78"/>
    </row>
    <row r="16" spans="1:12">
      <c r="A16" s="80"/>
      <c r="B16" s="80" t="s">
        <v>632</v>
      </c>
      <c r="C16" s="79"/>
      <c r="D16" s="79"/>
      <c r="E16" s="79"/>
      <c r="F16" s="79"/>
      <c r="G16" s="79"/>
      <c r="H16" s="79"/>
      <c r="I16" s="79"/>
      <c r="J16" s="79"/>
      <c r="K16" s="78"/>
      <c r="L16" s="78"/>
    </row>
    <row r="17" spans="1:12">
      <c r="A17" s="80"/>
      <c r="B17" s="80" t="s">
        <v>631</v>
      </c>
      <c r="C17" s="79">
        <v>0.1</v>
      </c>
      <c r="D17" s="79">
        <v>0.1</v>
      </c>
      <c r="E17" s="79">
        <v>0.1</v>
      </c>
      <c r="F17" s="79">
        <v>0.1</v>
      </c>
      <c r="G17" s="79">
        <v>0.1</v>
      </c>
      <c r="H17" s="79">
        <v>0.1</v>
      </c>
      <c r="I17" s="79">
        <v>0.1</v>
      </c>
      <c r="J17" s="79">
        <v>0.1</v>
      </c>
      <c r="K17" s="78" t="s">
        <v>741</v>
      </c>
      <c r="L17" s="78" t="s">
        <v>679</v>
      </c>
    </row>
    <row r="18" spans="1:12">
      <c r="A18" s="80"/>
      <c r="B18" s="80" t="s">
        <v>630</v>
      </c>
      <c r="C18" s="79">
        <v>0.4</v>
      </c>
      <c r="D18" s="79">
        <v>0.4</v>
      </c>
      <c r="E18" s="79">
        <v>0.4</v>
      </c>
      <c r="F18" s="79">
        <v>0.4</v>
      </c>
      <c r="G18" s="79">
        <v>0.4</v>
      </c>
      <c r="H18" s="79">
        <v>0.4</v>
      </c>
      <c r="I18" s="79">
        <v>0.4</v>
      </c>
      <c r="J18" s="79">
        <v>0.4</v>
      </c>
      <c r="K18" s="78"/>
      <c r="L18" s="78" t="s">
        <v>679</v>
      </c>
    </row>
    <row r="19" spans="1:12">
      <c r="A19" s="77"/>
      <c r="B19" s="76" t="s">
        <v>628</v>
      </c>
      <c r="C19" s="78">
        <v>2</v>
      </c>
      <c r="D19" s="78">
        <v>2</v>
      </c>
      <c r="E19" s="78">
        <v>2</v>
      </c>
      <c r="F19" s="78">
        <v>2</v>
      </c>
      <c r="G19" s="78">
        <v>2</v>
      </c>
      <c r="H19" s="78">
        <v>2</v>
      </c>
      <c r="I19" s="78">
        <v>2</v>
      </c>
      <c r="J19" s="78">
        <v>2</v>
      </c>
      <c r="K19" s="78" t="s">
        <v>703</v>
      </c>
      <c r="L19" s="78" t="s">
        <v>679</v>
      </c>
    </row>
    <row r="20" spans="1:12">
      <c r="A20" s="77"/>
      <c r="B20" s="76" t="s">
        <v>627</v>
      </c>
      <c r="C20" s="78">
        <v>8</v>
      </c>
      <c r="D20" s="78">
        <v>8</v>
      </c>
      <c r="E20" s="78">
        <v>8</v>
      </c>
      <c r="F20" s="78">
        <v>8</v>
      </c>
      <c r="G20" s="78">
        <v>8</v>
      </c>
      <c r="H20" s="78">
        <v>8</v>
      </c>
      <c r="I20" s="78">
        <v>8</v>
      </c>
      <c r="J20" s="78">
        <v>8</v>
      </c>
      <c r="K20" s="78"/>
      <c r="L20" s="78" t="s">
        <v>679</v>
      </c>
    </row>
    <row r="21" spans="1:12">
      <c r="A21" s="77" t="s">
        <v>626</v>
      </c>
      <c r="C21" s="78"/>
      <c r="D21" s="78"/>
      <c r="E21" s="78"/>
      <c r="F21" s="78"/>
      <c r="G21" s="78"/>
      <c r="H21" s="78"/>
      <c r="I21" s="78"/>
      <c r="J21" s="78"/>
      <c r="K21" s="78"/>
      <c r="L21" s="78"/>
    </row>
    <row r="22" spans="1:12">
      <c r="A22" s="80"/>
      <c r="B22" s="80" t="s">
        <v>700</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773</v>
      </c>
      <c r="L22" s="78" t="s">
        <v>679</v>
      </c>
    </row>
    <row r="23" spans="1:12">
      <c r="A23" s="77"/>
      <c r="B23" s="76" t="s">
        <v>624</v>
      </c>
      <c r="C23" s="78">
        <v>90</v>
      </c>
      <c r="D23" s="78">
        <v>60</v>
      </c>
      <c r="E23" s="78">
        <v>40</v>
      </c>
      <c r="F23" s="78">
        <v>30</v>
      </c>
      <c r="G23" s="78">
        <v>40</v>
      </c>
      <c r="H23" s="78">
        <v>80</v>
      </c>
      <c r="I23" s="78">
        <v>20</v>
      </c>
      <c r="J23" s="78">
        <v>40</v>
      </c>
      <c r="K23" s="78" t="s">
        <v>638</v>
      </c>
      <c r="L23" s="78" t="s">
        <v>692</v>
      </c>
    </row>
    <row r="24" spans="1:12">
      <c r="A24" s="77"/>
      <c r="B24" s="76" t="s">
        <v>623</v>
      </c>
      <c r="C24" s="78">
        <v>16</v>
      </c>
      <c r="D24" s="78">
        <v>11</v>
      </c>
      <c r="E24" s="78">
        <v>8</v>
      </c>
      <c r="F24" s="78">
        <v>4</v>
      </c>
      <c r="G24" s="78">
        <v>4</v>
      </c>
      <c r="H24" s="78">
        <v>16</v>
      </c>
      <c r="I24" s="78">
        <v>2</v>
      </c>
      <c r="J24" s="78">
        <v>16</v>
      </c>
      <c r="K24" s="78" t="s">
        <v>638</v>
      </c>
      <c r="L24" s="78" t="s">
        <v>692</v>
      </c>
    </row>
    <row r="25" spans="1:12">
      <c r="A25" s="77"/>
      <c r="B25" s="76" t="s">
        <v>622</v>
      </c>
      <c r="C25" s="78">
        <v>1</v>
      </c>
      <c r="D25" s="78">
        <v>1</v>
      </c>
      <c r="E25" s="78">
        <v>1</v>
      </c>
      <c r="F25" s="78">
        <v>0</v>
      </c>
      <c r="G25" s="78">
        <v>0</v>
      </c>
      <c r="H25" s="78">
        <v>1</v>
      </c>
      <c r="I25" s="78">
        <v>0</v>
      </c>
      <c r="J25" s="78">
        <v>1</v>
      </c>
      <c r="K25" s="78" t="s">
        <v>638</v>
      </c>
      <c r="L25" s="78" t="s">
        <v>692</v>
      </c>
    </row>
    <row r="26" spans="1:12">
      <c r="A26" s="77"/>
      <c r="B26" s="76" t="s">
        <v>699</v>
      </c>
      <c r="C26" s="78">
        <v>2</v>
      </c>
      <c r="D26" s="78">
        <v>0.3</v>
      </c>
      <c r="E26" s="78">
        <v>0.3</v>
      </c>
      <c r="F26" s="78">
        <v>0.3</v>
      </c>
      <c r="G26" s="78">
        <v>0.1</v>
      </c>
      <c r="H26" s="78">
        <v>2</v>
      </c>
      <c r="I26" s="78">
        <v>0.1</v>
      </c>
      <c r="J26" s="78">
        <v>1</v>
      </c>
      <c r="K26" s="78" t="s">
        <v>638</v>
      </c>
      <c r="L26" s="78" t="s">
        <v>692</v>
      </c>
    </row>
    <row r="27" spans="1:12">
      <c r="A27" s="77" t="s">
        <v>621</v>
      </c>
      <c r="C27" s="78"/>
      <c r="D27" s="78"/>
      <c r="E27" s="78"/>
      <c r="F27" s="78"/>
      <c r="G27" s="78"/>
      <c r="H27" s="78"/>
      <c r="I27" s="78"/>
      <c r="J27" s="78"/>
      <c r="K27" s="78"/>
      <c r="L27" s="78"/>
    </row>
    <row r="28" spans="1:12">
      <c r="A28" s="77"/>
      <c r="B28" s="76" t="s">
        <v>620</v>
      </c>
      <c r="C28" s="78">
        <v>0.51</v>
      </c>
      <c r="D28" s="78">
        <v>0.49</v>
      </c>
      <c r="E28" s="78">
        <v>0.47</v>
      </c>
      <c r="F28" s="78">
        <v>0.45</v>
      </c>
      <c r="G28" s="78">
        <v>0.43</v>
      </c>
      <c r="H28" s="78">
        <v>0.57999999999999996</v>
      </c>
      <c r="I28" s="78">
        <v>0.35</v>
      </c>
      <c r="J28" s="78">
        <v>0.62</v>
      </c>
      <c r="K28" s="78" t="s">
        <v>772</v>
      </c>
      <c r="L28" s="78"/>
    </row>
    <row r="29" spans="1:12">
      <c r="A29" s="77"/>
      <c r="B29" s="76" t="s">
        <v>617</v>
      </c>
      <c r="C29" s="78">
        <v>0.37</v>
      </c>
      <c r="D29" s="78">
        <v>0.36</v>
      </c>
      <c r="E29" s="78">
        <v>0.34</v>
      </c>
      <c r="F29" s="78">
        <v>0.34</v>
      </c>
      <c r="G29" s="78">
        <v>0.31</v>
      </c>
      <c r="H29" s="78">
        <v>0.43</v>
      </c>
      <c r="I29" s="78">
        <v>0.26</v>
      </c>
      <c r="J29" s="78">
        <v>0.46</v>
      </c>
      <c r="K29" s="78" t="s">
        <v>772</v>
      </c>
      <c r="L29" s="78"/>
    </row>
    <row r="30" spans="1:12">
      <c r="A30" s="77"/>
      <c r="B30" s="76" t="s">
        <v>616</v>
      </c>
      <c r="C30" s="78">
        <v>0.14000000000000001</v>
      </c>
      <c r="D30" s="78">
        <v>0.13</v>
      </c>
      <c r="E30" s="78">
        <v>0.13</v>
      </c>
      <c r="F30" s="78">
        <v>0.11</v>
      </c>
      <c r="G30" s="78">
        <v>0.12</v>
      </c>
      <c r="H30" s="78">
        <v>0.16</v>
      </c>
      <c r="I30" s="78">
        <v>0.09</v>
      </c>
      <c r="J30" s="78">
        <v>0.16</v>
      </c>
      <c r="K30" s="78" t="s">
        <v>772</v>
      </c>
      <c r="L30" s="78"/>
    </row>
    <row r="31" spans="1:12">
      <c r="A31" s="77"/>
      <c r="B31" s="76" t="s">
        <v>613</v>
      </c>
      <c r="C31" s="78">
        <v>2.57</v>
      </c>
      <c r="D31" s="78">
        <v>2.7</v>
      </c>
      <c r="E31" s="78">
        <v>3.41</v>
      </c>
      <c r="F31" s="78">
        <v>3.76</v>
      </c>
      <c r="G31" s="78">
        <v>2.33</v>
      </c>
      <c r="H31" s="78">
        <v>3.68</v>
      </c>
      <c r="I31" s="78">
        <v>3.27</v>
      </c>
      <c r="J31" s="78">
        <v>5.27</v>
      </c>
      <c r="K31" s="78" t="s">
        <v>691</v>
      </c>
      <c r="L31" s="78"/>
    </row>
    <row r="32" spans="1:12">
      <c r="A32" s="77"/>
      <c r="B32" s="76" t="s">
        <v>612</v>
      </c>
      <c r="C32" s="78">
        <v>1.39</v>
      </c>
      <c r="D32" s="78">
        <v>1.52</v>
      </c>
      <c r="E32" s="78">
        <v>2.23</v>
      </c>
      <c r="F32" s="78">
        <v>2.58</v>
      </c>
      <c r="G32" s="78">
        <v>1.5</v>
      </c>
      <c r="H32" s="78">
        <v>1.98</v>
      </c>
      <c r="I32" s="78">
        <v>2.5499999999999998</v>
      </c>
      <c r="J32" s="78">
        <v>3.41</v>
      </c>
      <c r="K32" s="78" t="s">
        <v>691</v>
      </c>
      <c r="L32" s="78"/>
    </row>
    <row r="33" spans="1:12">
      <c r="A33" s="77"/>
      <c r="B33" s="76" t="s">
        <v>610</v>
      </c>
      <c r="C33" s="78">
        <v>1.18</v>
      </c>
      <c r="D33" s="78">
        <v>1.18</v>
      </c>
      <c r="E33" s="78">
        <v>1.18</v>
      </c>
      <c r="F33" s="78">
        <v>1.18</v>
      </c>
      <c r="G33" s="78">
        <v>0.82</v>
      </c>
      <c r="H33" s="78">
        <v>1.7</v>
      </c>
      <c r="I33" s="78">
        <v>0.72</v>
      </c>
      <c r="J33" s="78">
        <v>1.86</v>
      </c>
      <c r="K33" s="78" t="s">
        <v>691</v>
      </c>
      <c r="L33" s="78"/>
    </row>
    <row r="34" spans="1:12">
      <c r="A34" s="77"/>
      <c r="B34" s="76" t="s">
        <v>609</v>
      </c>
      <c r="C34" s="78">
        <v>42800</v>
      </c>
      <c r="D34" s="78">
        <v>42000</v>
      </c>
      <c r="E34" s="78">
        <v>40500</v>
      </c>
      <c r="F34" s="78">
        <v>38200</v>
      </c>
      <c r="G34" s="78">
        <v>35800</v>
      </c>
      <c r="H34" s="78">
        <v>48500</v>
      </c>
      <c r="I34" s="78">
        <v>28800</v>
      </c>
      <c r="J34" s="78">
        <v>48500</v>
      </c>
      <c r="K34" s="78"/>
      <c r="L34" s="78"/>
    </row>
    <row r="35" spans="1:12">
      <c r="A35" s="77" t="s">
        <v>608</v>
      </c>
      <c r="C35" s="78"/>
      <c r="D35" s="78"/>
      <c r="E35" s="78"/>
      <c r="F35" s="78"/>
      <c r="G35" s="78"/>
      <c r="H35" s="78"/>
      <c r="I35" s="78"/>
      <c r="J35" s="78"/>
      <c r="K35" s="78"/>
      <c r="L35" s="78"/>
    </row>
    <row r="36" spans="1:12">
      <c r="A36" s="77"/>
      <c r="B36" s="76" t="s">
        <v>771</v>
      </c>
      <c r="C36" s="78">
        <v>0.57999999999999996</v>
      </c>
      <c r="D36" s="78">
        <v>0.56999999999999995</v>
      </c>
      <c r="E36" s="78">
        <v>0.54</v>
      </c>
      <c r="F36" s="78">
        <v>0.52</v>
      </c>
      <c r="G36" s="78">
        <v>0.49</v>
      </c>
      <c r="H36" s="78">
        <v>0.67</v>
      </c>
      <c r="I36" s="78">
        <v>0.4</v>
      </c>
      <c r="J36" s="78">
        <v>0.71</v>
      </c>
      <c r="K36" s="78" t="s">
        <v>596</v>
      </c>
      <c r="L36" s="78" t="s">
        <v>679</v>
      </c>
    </row>
    <row r="37" spans="1:12">
      <c r="A37" s="77"/>
      <c r="B37" s="76" t="s">
        <v>770</v>
      </c>
      <c r="C37" s="78">
        <v>0.42</v>
      </c>
      <c r="D37" s="78">
        <v>0.41</v>
      </c>
      <c r="E37" s="78">
        <v>0.39</v>
      </c>
      <c r="F37" s="78">
        <v>0.39</v>
      </c>
      <c r="G37" s="78">
        <v>0.36</v>
      </c>
      <c r="H37" s="78">
        <v>0.49</v>
      </c>
      <c r="I37" s="78">
        <v>0.3</v>
      </c>
      <c r="J37" s="78">
        <v>0.53</v>
      </c>
      <c r="K37" s="78" t="s">
        <v>596</v>
      </c>
      <c r="L37" s="78"/>
    </row>
    <row r="38" spans="1:12">
      <c r="A38" s="77"/>
      <c r="B38" s="76" t="s">
        <v>769</v>
      </c>
      <c r="C38" s="78">
        <v>0.16</v>
      </c>
      <c r="D38" s="78">
        <v>0.15</v>
      </c>
      <c r="E38" s="78">
        <v>0.14000000000000001</v>
      </c>
      <c r="F38" s="78">
        <v>0.13</v>
      </c>
      <c r="G38" s="78">
        <v>0.13</v>
      </c>
      <c r="H38" s="78">
        <v>0.18</v>
      </c>
      <c r="I38" s="78">
        <v>0.11</v>
      </c>
      <c r="J38" s="78">
        <v>0.18</v>
      </c>
      <c r="K38" s="78" t="s">
        <v>596</v>
      </c>
      <c r="L38" s="78"/>
    </row>
    <row r="39" spans="1:12">
      <c r="A39" s="77"/>
      <c r="B39" s="76" t="s">
        <v>768</v>
      </c>
      <c r="C39" s="78">
        <v>2.95</v>
      </c>
      <c r="D39" s="78">
        <v>3.1</v>
      </c>
      <c r="E39" s="78">
        <v>3.91</v>
      </c>
      <c r="F39" s="78">
        <v>4.32</v>
      </c>
      <c r="G39" s="78">
        <v>2.68</v>
      </c>
      <c r="H39" s="78">
        <v>3.3</v>
      </c>
      <c r="I39" s="78">
        <v>3.77</v>
      </c>
      <c r="J39" s="78">
        <v>4.6500000000000004</v>
      </c>
      <c r="K39" s="78" t="s">
        <v>691</v>
      </c>
      <c r="L39" s="78"/>
    </row>
    <row r="40" spans="1:12">
      <c r="A40" s="77"/>
      <c r="B40" s="76" t="s">
        <v>767</v>
      </c>
      <c r="C40" s="78">
        <v>49100</v>
      </c>
      <c r="D40" s="78">
        <v>48200</v>
      </c>
      <c r="E40" s="78">
        <v>46400</v>
      </c>
      <c r="F40" s="78">
        <v>43900</v>
      </c>
      <c r="G40" s="78">
        <v>41100</v>
      </c>
      <c r="H40" s="78">
        <v>55600</v>
      </c>
      <c r="I40" s="78">
        <v>33000</v>
      </c>
      <c r="J40" s="78">
        <v>55700</v>
      </c>
      <c r="K40" s="78"/>
      <c r="L40" s="78"/>
    </row>
    <row r="41" spans="1:12">
      <c r="A41" s="77"/>
      <c r="B41" s="76" t="s">
        <v>766</v>
      </c>
      <c r="C41" s="78">
        <v>0.02</v>
      </c>
      <c r="D41" s="78">
        <v>0.02</v>
      </c>
      <c r="E41" s="78">
        <v>0.02</v>
      </c>
      <c r="F41" s="78">
        <v>0.01</v>
      </c>
      <c r="G41" s="78">
        <v>0.01</v>
      </c>
      <c r="H41" s="78">
        <v>0.02</v>
      </c>
      <c r="I41" s="78">
        <v>0.01</v>
      </c>
      <c r="J41" s="78">
        <v>0.02</v>
      </c>
      <c r="K41" s="78" t="s">
        <v>596</v>
      </c>
      <c r="L41" s="78"/>
    </row>
    <row r="42" spans="1:12">
      <c r="A42" s="77"/>
      <c r="B42" s="76" t="s">
        <v>765</v>
      </c>
      <c r="C42" s="78">
        <v>0.25</v>
      </c>
      <c r="D42" s="78">
        <v>0.25</v>
      </c>
      <c r="E42" s="78">
        <v>0.25</v>
      </c>
      <c r="F42" s="78">
        <v>0.25</v>
      </c>
      <c r="G42" s="78">
        <v>0</v>
      </c>
      <c r="H42" s="78">
        <v>0.25</v>
      </c>
      <c r="I42" s="78">
        <v>0</v>
      </c>
      <c r="J42" s="78">
        <v>0.25</v>
      </c>
      <c r="K42" s="78" t="s">
        <v>705</v>
      </c>
      <c r="L42" s="78"/>
    </row>
    <row r="43" spans="1:12">
      <c r="A43" s="77"/>
      <c r="B43" s="76" t="s">
        <v>764</v>
      </c>
      <c r="C43" s="78">
        <v>1</v>
      </c>
      <c r="D43" s="78">
        <v>1</v>
      </c>
      <c r="E43" s="78">
        <v>1</v>
      </c>
      <c r="F43" s="78">
        <v>1</v>
      </c>
      <c r="G43" s="78">
        <v>0</v>
      </c>
      <c r="H43" s="78">
        <v>1</v>
      </c>
      <c r="I43" s="78">
        <v>0</v>
      </c>
      <c r="J43" s="78">
        <v>1</v>
      </c>
      <c r="K43" s="78" t="s">
        <v>762</v>
      </c>
      <c r="L43" s="78"/>
    </row>
    <row r="44" spans="1:12">
      <c r="A44" s="77"/>
      <c r="B44" s="76" t="s">
        <v>763</v>
      </c>
      <c r="C44" s="78">
        <v>1</v>
      </c>
      <c r="D44" s="78">
        <v>1</v>
      </c>
      <c r="E44" s="78">
        <v>1</v>
      </c>
      <c r="F44" s="78">
        <v>1</v>
      </c>
      <c r="G44" s="78">
        <v>0</v>
      </c>
      <c r="H44" s="78">
        <v>1</v>
      </c>
      <c r="I44" s="78">
        <v>0</v>
      </c>
      <c r="J44" s="78">
        <v>1</v>
      </c>
      <c r="K44" s="78" t="s">
        <v>762</v>
      </c>
      <c r="L44" s="78"/>
    </row>
    <row r="45" spans="1:12">
      <c r="A45" s="80"/>
      <c r="B45" s="80" t="s">
        <v>761</v>
      </c>
      <c r="C45" s="79">
        <v>1.9432000000000001E-2</v>
      </c>
      <c r="D45" s="79">
        <v>1.9432000000000001E-2</v>
      </c>
      <c r="E45" s="79">
        <v>1.9432000000000001E-2</v>
      </c>
      <c r="F45" s="79">
        <v>1.9442000000000001E-2</v>
      </c>
      <c r="G45" s="79">
        <v>0.01</v>
      </c>
      <c r="H45" s="79">
        <v>0.26</v>
      </c>
      <c r="I45" s="79">
        <v>0.01</v>
      </c>
      <c r="J45" s="79">
        <v>0.28000000000000003</v>
      </c>
      <c r="K45" s="78" t="s">
        <v>705</v>
      </c>
      <c r="L45" s="78" t="s">
        <v>679</v>
      </c>
    </row>
    <row r="46" spans="1:12">
      <c r="A46" s="77"/>
    </row>
    <row r="47" spans="1:12">
      <c r="A47" s="77"/>
    </row>
    <row r="48" spans="1:12">
      <c r="A48" s="77" t="s">
        <v>590</v>
      </c>
    </row>
    <row r="49" spans="1:2">
      <c r="A49" s="77"/>
      <c r="B49" s="76" t="s">
        <v>760</v>
      </c>
    </row>
    <row r="50" spans="1:2">
      <c r="A50" s="77"/>
      <c r="B50" s="76" t="s">
        <v>759</v>
      </c>
    </row>
    <row r="51" spans="1:2">
      <c r="A51" s="77"/>
      <c r="B51" s="76" t="s">
        <v>758</v>
      </c>
    </row>
    <row r="52" spans="1:2">
      <c r="A52" s="77"/>
      <c r="B52" s="76" t="s">
        <v>757</v>
      </c>
    </row>
    <row r="53" spans="1:2">
      <c r="A53" s="77"/>
      <c r="B53" s="76" t="s">
        <v>756</v>
      </c>
    </row>
    <row r="54" spans="1:2">
      <c r="A54" s="77"/>
      <c r="B54" s="76" t="s">
        <v>755</v>
      </c>
    </row>
    <row r="55" spans="1:2">
      <c r="A55" s="77"/>
      <c r="B55" s="76" t="s">
        <v>754</v>
      </c>
    </row>
    <row r="56" spans="1:2">
      <c r="A56" s="77"/>
      <c r="B56" s="76" t="s">
        <v>753</v>
      </c>
    </row>
    <row r="57" spans="1:2">
      <c r="A57" s="77"/>
      <c r="B57" s="76" t="s">
        <v>752</v>
      </c>
    </row>
    <row r="58" spans="1:2">
      <c r="A58" s="77"/>
      <c r="B58" s="76" t="s">
        <v>751</v>
      </c>
    </row>
    <row r="59" spans="1:2">
      <c r="A59" s="77"/>
      <c r="B59" s="76" t="s">
        <v>750</v>
      </c>
    </row>
    <row r="60" spans="1:2">
      <c r="A60" s="77"/>
      <c r="B60" s="76" t="s">
        <v>749</v>
      </c>
    </row>
    <row r="61" spans="1:2">
      <c r="A61" s="77"/>
      <c r="B61" s="76" t="s">
        <v>748</v>
      </c>
    </row>
    <row r="62" spans="1:2">
      <c r="A62" s="77"/>
      <c r="B62" s="76" t="s">
        <v>570</v>
      </c>
    </row>
    <row r="63" spans="1:2">
      <c r="A63" s="77"/>
      <c r="B63" s="76" t="s">
        <v>569</v>
      </c>
    </row>
    <row r="64" spans="1:2">
      <c r="A64" s="77"/>
    </row>
    <row r="65" spans="1:2">
      <c r="A65" s="77" t="s">
        <v>568</v>
      </c>
    </row>
    <row r="66" spans="1:2">
      <c r="A66" s="77"/>
      <c r="B66" s="76" t="s">
        <v>747</v>
      </c>
    </row>
    <row r="67" spans="1:2">
      <c r="A67" s="77"/>
      <c r="B67" s="76" t="s">
        <v>746</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2022-09-07T19:42:03Z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144756495952606</vt:r8>
  </property>
</Properties>
</file>