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A6D3A68-DAE8-480C-B5E0-E820F07F7BFC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4" i="1" l="1"/>
  <c r="M12" i="1"/>
  <c r="M9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O27" i="1"/>
  <c r="O26" i="1"/>
  <c r="O25" i="1"/>
  <c r="E14" i="1"/>
  <c r="P29" i="1"/>
  <c r="Q29" i="1"/>
  <c r="R29" i="1"/>
  <c r="R13" i="1" s="1"/>
  <c r="S29" i="1"/>
  <c r="T29" i="1"/>
  <c r="U29" i="1"/>
  <c r="V29" i="1"/>
  <c r="W29" i="1"/>
  <c r="X29" i="1"/>
  <c r="Y29" i="1"/>
  <c r="Z29" i="1"/>
  <c r="Z13" i="1" s="1"/>
  <c r="AA29" i="1"/>
  <c r="AB29" i="1"/>
  <c r="AC29" i="1"/>
  <c r="AD29" i="1"/>
  <c r="AE29" i="1"/>
  <c r="AF29" i="1"/>
  <c r="AG29" i="1"/>
  <c r="AH29" i="1"/>
  <c r="AH13" i="1" s="1"/>
  <c r="AI29" i="1"/>
  <c r="AJ29" i="1"/>
  <c r="AK29" i="1"/>
  <c r="AL29" i="1"/>
  <c r="AM29" i="1"/>
  <c r="AN29" i="1"/>
  <c r="AO29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O32" i="1"/>
  <c r="O31" i="1"/>
  <c r="O30" i="1"/>
  <c r="O29" i="1"/>
  <c r="C12" i="1"/>
  <c r="O13" i="1" l="1"/>
  <c r="N13" i="1" s="1"/>
  <c r="AI13" i="1"/>
  <c r="AA13" i="1"/>
  <c r="S13" i="1"/>
  <c r="AO13" i="1"/>
  <c r="AG13" i="1"/>
  <c r="Y13" i="1"/>
  <c r="Q13" i="1"/>
  <c r="AN13" i="1"/>
  <c r="AF13" i="1"/>
  <c r="X13" i="1"/>
  <c r="P13" i="1"/>
  <c r="AM12" i="1"/>
  <c r="AE12" i="1"/>
  <c r="W12" i="1"/>
  <c r="AL12" i="1"/>
  <c r="AD12" i="1"/>
  <c r="V12" i="1"/>
  <c r="AK12" i="1"/>
  <c r="AC12" i="1"/>
  <c r="U12" i="1"/>
  <c r="AJ13" i="1"/>
  <c r="AB13" i="1"/>
  <c r="T13" i="1"/>
  <c r="O9" i="1"/>
  <c r="O10" i="1" s="1"/>
  <c r="AJ12" i="1"/>
  <c r="AB12" i="1"/>
  <c r="T12" i="1"/>
  <c r="AM13" i="1"/>
  <c r="AE13" i="1"/>
  <c r="W13" i="1"/>
  <c r="AI12" i="1"/>
  <c r="AA12" i="1"/>
  <c r="S12" i="1"/>
  <c r="AL13" i="1"/>
  <c r="AD13" i="1"/>
  <c r="V13" i="1"/>
  <c r="O12" i="1"/>
  <c r="N12" i="1" s="1"/>
  <c r="AH12" i="1"/>
  <c r="Z12" i="1"/>
  <c r="R12" i="1"/>
  <c r="AK13" i="1"/>
  <c r="AC13" i="1"/>
  <c r="U13" i="1"/>
  <c r="AO12" i="1"/>
  <c r="AG12" i="1"/>
  <c r="Y12" i="1"/>
  <c r="Q12" i="1"/>
  <c r="AN12" i="1"/>
  <c r="AF12" i="1"/>
  <c r="X12" i="1"/>
  <c r="P12" i="1"/>
  <c r="C9" i="1"/>
  <c r="P24" i="1" l="1"/>
  <c r="Q24" i="1"/>
  <c r="R24" i="1"/>
  <c r="S24" i="1"/>
  <c r="T24" i="1"/>
  <c r="U24" i="1"/>
  <c r="V24" i="1"/>
  <c r="V9" i="1" s="1"/>
  <c r="V10" i="1" s="1"/>
  <c r="W24" i="1"/>
  <c r="X24" i="1"/>
  <c r="Y24" i="1"/>
  <c r="Z24" i="1"/>
  <c r="AA24" i="1"/>
  <c r="AB24" i="1"/>
  <c r="AC24" i="1"/>
  <c r="AD24" i="1"/>
  <c r="AD9" i="1" s="1"/>
  <c r="AD10" i="1" s="1"/>
  <c r="AE24" i="1"/>
  <c r="AF24" i="1"/>
  <c r="AG24" i="1"/>
  <c r="AH24" i="1"/>
  <c r="AI24" i="1"/>
  <c r="AJ24" i="1"/>
  <c r="AK24" i="1"/>
  <c r="AL24" i="1"/>
  <c r="AL9" i="1" s="1"/>
  <c r="AL10" i="1" s="1"/>
  <c r="AM24" i="1"/>
  <c r="AN24" i="1"/>
  <c r="AO24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M9" i="1" l="1"/>
  <c r="AM10" i="1" s="1"/>
  <c r="AE9" i="1"/>
  <c r="AE10" i="1" s="1"/>
  <c r="W9" i="1"/>
  <c r="W10" i="1" s="1"/>
  <c r="AK9" i="1"/>
  <c r="AK10" i="1" s="1"/>
  <c r="AC9" i="1"/>
  <c r="AC10" i="1" s="1"/>
  <c r="U9" i="1"/>
  <c r="U10" i="1" s="1"/>
  <c r="AJ9" i="1"/>
  <c r="AJ10" i="1" s="1"/>
  <c r="AB9" i="1"/>
  <c r="AB10" i="1" s="1"/>
  <c r="T9" i="1"/>
  <c r="T10" i="1" s="1"/>
  <c r="AI9" i="1"/>
  <c r="AI10" i="1" s="1"/>
  <c r="AA9" i="1"/>
  <c r="AA10" i="1" s="1"/>
  <c r="S9" i="1"/>
  <c r="S10" i="1" s="1"/>
  <c r="AH9" i="1"/>
  <c r="AH10" i="1" s="1"/>
  <c r="Z9" i="1"/>
  <c r="Z10" i="1" s="1"/>
  <c r="R9" i="1"/>
  <c r="R10" i="1" s="1"/>
  <c r="AO9" i="1"/>
  <c r="AO10" i="1" s="1"/>
  <c r="AG9" i="1"/>
  <c r="AG10" i="1" s="1"/>
  <c r="Y9" i="1"/>
  <c r="Y10" i="1" s="1"/>
  <c r="Q9" i="1"/>
  <c r="Q10" i="1" s="1"/>
  <c r="AN9" i="1"/>
  <c r="AN10" i="1" s="1"/>
  <c r="AF9" i="1"/>
  <c r="AF10" i="1" s="1"/>
  <c r="X9" i="1"/>
  <c r="X10" i="1" s="1"/>
  <c r="P9" i="1"/>
  <c r="P10" i="1" s="1"/>
  <c r="N9" i="1"/>
  <c r="N10" i="1" s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<sst xmlns="http://schemas.openxmlformats.org/spreadsheetml/2006/main" count="414" uniqueCount="138">
  <si>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</si>
  <si>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</si>
  <si>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</si>
  <si>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</si>
  <si>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</si>
  <si>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</si>
  <si>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</si>
  <si>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</si>
  <si>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</si>
  <si>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</si>
  <si>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</si>
  <si>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</si>
  <si>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</si>
  <si>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</si>
  <si>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</si>
  <si>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</si>
  <si>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</si>
  <si>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</si>
  <si>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</si>
  <si>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</si>
  <si>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</si>
  <si>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</si>
  <si>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</si>
  <si>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</si>
  <si>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</si>
  <si>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</si>
  <si>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</si>
  <si>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</si>
  <si>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</si>
  <si>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</si>
  <si>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</si>
  <si>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</si>
  <si>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</si>
  <si>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</si>
  <si>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</si>
  <si>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</si>
  <si>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</si>
  <si>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</si>
  <si>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</si>
  <si>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</si>
  <si>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</si>
  <si>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</si>
  <si>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</si>
  <si>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</si>
  <si>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</si>
  <si>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</si>
  <si>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</si>
  <si>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</si>
  <si>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</si>
  <si>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</si>
  <si>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</si>
  <si>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</si>
  <si>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</si>
  <si>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</si>
  <si>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</si>
  <si>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</si>
  <si>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</si>
  <si>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</si>
  <si>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</si>
  <si>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</si>
  <si>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</si>
  <si>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</si>
  <si>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</si>
  <si>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</si>
  <si>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</si>
  <si>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</si>
  <si>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</si>
  <si>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</si>
  <si>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</si>
  <si>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</si>
  <si>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</si>
  <si>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</si>
  <si>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</si>
  <si>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</si>
  <si>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</si>
  <si>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</si>
  <si>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</si>
  <si>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</si>
  <si>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</si>
  <si>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</si>
  <si>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</si>
  <si>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</si>
  <si>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</si>
  <si>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</si>
  <si>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</si>
  <si>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</si>
  <si>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</si>
  <si>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</si>
  <si>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</si>
  <si>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</si>
  <si>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</si>
  <si>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</si>
  <si>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</si>
  <si>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</si>
  <si>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</si>
  <si>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</si>
  <si>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</si>
  <si>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</si>
  <si>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</si>
  <si>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</si>
  <si>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</si>
  <si>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</si>
  <si>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</si>
  <si>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</si>
  <si>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</si>
  <si>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</si>
  <si>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</si>
  <si>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</si>
  <si>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</si>
  <si>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</si>
  <si>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</si>
  <si>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</si>
  <si>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</si>
  <si>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YEAR</t>
  </si>
  <si>
    <t>Attribute</t>
  </si>
  <si>
    <t>LO</t>
  </si>
  <si>
    <t>DH Supply</t>
  </si>
  <si>
    <t>x*Total Heat Supply</t>
  </si>
  <si>
    <t>&lt;=</t>
  </si>
  <si>
    <t>DH Supply - x*Total Heat Supply</t>
  </si>
  <si>
    <t xml:space="preserve">x*Total Heat Supply - DH Supply </t>
  </si>
  <si>
    <t>&gt;=</t>
  </si>
  <si>
    <t>RSDWH_Det, RSDSH_Det*</t>
  </si>
  <si>
    <t>UC_RHSRTS</t>
  </si>
  <si>
    <t>UC_RHSRTS~0</t>
  </si>
  <si>
    <t>RSDWH_Det</t>
  </si>
  <si>
    <t>RSDSH_Det-*</t>
  </si>
  <si>
    <t>RSDWH_Att</t>
  </si>
  <si>
    <t>RSDWH_Att, RSDSH_Att*</t>
  </si>
  <si>
    <t>Detached - HIGH HEAT DEMAND DENSITY</t>
  </si>
  <si>
    <t>Detached - MEDIUM HEAT DEMAND DENSITY</t>
  </si>
  <si>
    <t>Detached - LOW HEAT DEMAND DENSITY</t>
  </si>
  <si>
    <t>Attached - HIGH HEAT DEMAND DENSITY</t>
  </si>
  <si>
    <t>Attached - MEDIUM HEAT DEMAND DENSITY</t>
  </si>
  <si>
    <t>Attached - LOW HEAT DEMAND DENSITY</t>
  </si>
  <si>
    <t>RSDSH_Att-*</t>
  </si>
  <si>
    <t>~UC_Sets: R_E: AllRegions</t>
  </si>
  <si>
    <t>RSDHET_Det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</si>
</sst>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</numFmts>
  <fonts count="8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471">
    <xf numFmtId="0" fontId="0" fillId="0" borderId="0"/>
    <xf numFmtId="0" fontId="7" fillId="0" borderId="0"/>
    <xf numFmtId="0" fontId="3" fillId="0" borderId="0"/>
    <xf numFmtId="0" fontId="9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3" fillId="0" borderId="14" applyNumberFormat="0" applyFill="0" applyAlignment="0" applyProtection="0"/>
    <xf numFmtId="0" fontId="24" fillId="0" borderId="15" applyNumberFormat="0" applyFill="0" applyAlignment="0" applyProtection="0"/>
    <xf numFmtId="0" fontId="25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10" borderId="0" applyNumberFormat="0" applyBorder="0" applyAlignment="0" applyProtection="0"/>
    <xf numFmtId="0" fontId="27" fillId="11" borderId="0" applyNumberFormat="0" applyBorder="0" applyAlignment="0" applyProtection="0"/>
    <xf numFmtId="0" fontId="28" fillId="13" borderId="17" applyNumberFormat="0" applyAlignment="0" applyProtection="0"/>
    <xf numFmtId="0" fontId="29" fillId="14" borderId="18" applyNumberFormat="0" applyAlignment="0" applyProtection="0"/>
    <xf numFmtId="0" fontId="30" fillId="14" borderId="17" applyNumberFormat="0" applyAlignment="0" applyProtection="0"/>
    <xf numFmtId="0" fontId="31" fillId="0" borderId="19" applyNumberFormat="0" applyFill="0" applyAlignment="0" applyProtection="0"/>
    <xf numFmtId="0" fontId="32" fillId="15" borderId="20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22" applyNumberFormat="0" applyFill="0" applyAlignment="0" applyProtection="0"/>
    <xf numFmtId="0" fontId="35" fillId="17" borderId="0" applyNumberFormat="0" applyBorder="0" applyAlignment="0" applyProtection="0"/>
    <xf numFmtId="0" fontId="35" fillId="21" borderId="0" applyNumberFormat="0" applyBorder="0" applyAlignment="0" applyProtection="0"/>
    <xf numFmtId="0" fontId="35" fillId="25" borderId="0" applyNumberFormat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0" fontId="35" fillId="37" borderId="0" applyNumberFormat="0" applyBorder="0" applyAlignment="0" applyProtection="0"/>
    <xf numFmtId="0" fontId="1" fillId="0" borderId="0"/>
    <xf numFmtId="0" fontId="40" fillId="11" borderId="0" applyNumberFormat="0" applyBorder="0" applyAlignment="0" applyProtection="0"/>
    <xf numFmtId="0" fontId="39" fillId="0" borderId="0"/>
    <xf numFmtId="0" fontId="39" fillId="0" borderId="0"/>
    <xf numFmtId="0" fontId="7" fillId="0" borderId="0"/>
    <xf numFmtId="0" fontId="39" fillId="0" borderId="0"/>
    <xf numFmtId="0" fontId="41" fillId="0" borderId="0"/>
    <xf numFmtId="0" fontId="39" fillId="0" borderId="0"/>
    <xf numFmtId="9" fontId="7" fillId="0" borderId="0" applyFont="0" applyFill="0" applyBorder="0" applyAlignment="0" applyProtection="0"/>
    <xf numFmtId="0" fontId="38" fillId="41" borderId="0" applyNumberFormat="0" applyBorder="0" applyAlignment="0" applyProtection="0"/>
    <xf numFmtId="9" fontId="1" fillId="0" borderId="0" applyFont="0" applyFill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4" fontId="43" fillId="55" borderId="24">
      <alignment horizontal="right" vertical="center"/>
    </xf>
    <xf numFmtId="4" fontId="43" fillId="55" borderId="24">
      <alignment horizontal="right" vertical="center"/>
    </xf>
    <xf numFmtId="0" fontId="44" fillId="56" borderId="25" applyNumberFormat="0" applyAlignment="0" applyProtection="0"/>
    <xf numFmtId="0" fontId="45" fillId="0" borderId="26" applyNumberFormat="0" applyFill="0" applyAlignment="0" applyProtection="0"/>
    <xf numFmtId="0" fontId="46" fillId="57" borderId="27" applyNumberFormat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8" fillId="0" borderId="28">
      <alignment horizontal="left" vertical="center" wrapText="1" indent="2"/>
    </xf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" fontId="48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51" fillId="62" borderId="0" applyNumberFormat="0" applyBorder="0" applyAlignment="0" applyProtection="0"/>
    <xf numFmtId="0" fontId="39" fillId="0" borderId="0"/>
    <xf numFmtId="0" fontId="1" fillId="0" borderId="0"/>
    <xf numFmtId="0" fontId="1" fillId="0" borderId="0"/>
    <xf numFmtId="0" fontId="52" fillId="0" borderId="0"/>
    <xf numFmtId="0" fontId="41" fillId="0" borderId="0"/>
    <xf numFmtId="0" fontId="1" fillId="0" borderId="0"/>
    <xf numFmtId="0" fontId="41" fillId="0" borderId="0"/>
    <xf numFmtId="0" fontId="47" fillId="0" borderId="0"/>
    <xf numFmtId="0" fontId="7" fillId="0" borderId="0"/>
    <xf numFmtId="4" fontId="48" fillId="0" borderId="4" applyFill="0" applyBorder="0" applyProtection="0">
      <alignment horizontal="right" vertical="center"/>
    </xf>
    <xf numFmtId="0" fontId="53" fillId="0" borderId="0" applyNumberFormat="0" applyFill="0" applyBorder="0" applyProtection="0">
      <alignment horizontal="lef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4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62" fillId="43" borderId="0" applyNumberFormat="0" applyBorder="0" applyAlignment="0" applyProtection="0"/>
    <xf numFmtId="4" fontId="48" fillId="0" borderId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7" fillId="0" borderId="0"/>
    <xf numFmtId="0" fontId="63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5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5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5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5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5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5" fillId="40" borderId="0" applyNumberFormat="0" applyBorder="0" applyAlignment="0" applyProtection="0"/>
    <xf numFmtId="0" fontId="7" fillId="0" borderId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4" fontId="48" fillId="0" borderId="24" applyFill="0" applyBorder="0" applyProtection="0">
      <alignment horizontal="right" vertical="center"/>
    </xf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1" fillId="0" borderId="3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167" fontId="7" fillId="0" borderId="0" applyFont="0" applyFill="0" applyBorder="0" applyAlignment="0" applyProtection="0"/>
    <xf numFmtId="0" fontId="7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0" fontId="62" fillId="43" borderId="0" applyNumberFormat="0" applyBorder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67" fillId="0" borderId="0"/>
    <xf numFmtId="0" fontId="68" fillId="0" borderId="0">
      <alignment horizontal="right"/>
    </xf>
    <xf numFmtId="0" fontId="69" fillId="0" borderId="0"/>
    <xf numFmtId="0" fontId="70" fillId="0" borderId="0"/>
    <xf numFmtId="0" fontId="71" fillId="0" borderId="0"/>
    <xf numFmtId="0" fontId="72" fillId="0" borderId="34" applyNumberFormat="0" applyAlignment="0"/>
    <xf numFmtId="0" fontId="73" fillId="0" borderId="0" applyAlignment="0">
      <alignment horizontal="left"/>
    </xf>
    <xf numFmtId="0" fontId="73" fillId="0" borderId="0">
      <alignment horizontal="right"/>
    </xf>
    <xf numFmtId="165" fontId="73" fillId="0" borderId="0">
      <alignment horizontal="right"/>
    </xf>
    <xf numFmtId="164" fontId="74" fillId="0" borderId="0">
      <alignment horizontal="right"/>
    </xf>
    <xf numFmtId="0" fontId="75" fillId="0" borderId="0"/>
    <xf numFmtId="0" fontId="44" fillId="56" borderId="25" applyNumberFormat="0" applyAlignment="0" applyProtection="0"/>
    <xf numFmtId="0" fontId="46" fillId="57" borderId="27" applyNumberFormat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38" fillId="41" borderId="0" applyNumberFormat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5" fillId="0" borderId="26" applyNumberFormat="0" applyFill="0" applyAlignment="0" applyProtection="0"/>
    <xf numFmtId="0" fontId="51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65" fillId="0" borderId="0"/>
    <xf numFmtId="0" fontId="1" fillId="0" borderId="0"/>
    <xf numFmtId="0" fontId="77" fillId="0" borderId="0" applyFill="0" applyBorder="0"/>
    <xf numFmtId="0" fontId="1" fillId="0" borderId="0"/>
    <xf numFmtId="0" fontId="7" fillId="0" borderId="0"/>
    <xf numFmtId="0" fontId="1" fillId="0" borderId="0"/>
    <xf numFmtId="0" fontId="78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65" borderId="24" applyNumberFormat="0" applyProtection="0">
      <alignment horizontal="right"/>
    </xf>
    <xf numFmtId="1" fontId="7" fillId="0" borderId="24" applyFill="0" applyProtection="0">
      <alignment horizontal="right" vertical="top" wrapText="1"/>
    </xf>
    <xf numFmtId="0" fontId="7" fillId="0" borderId="24" applyFill="0" applyProtection="0">
      <alignment horizontal="right" vertical="top" wrapText="1"/>
    </xf>
    <xf numFmtId="0" fontId="2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56" fillId="0" borderId="0" applyNumberFormat="0" applyFill="0" applyBorder="0" applyAlignment="0" applyProtection="0"/>
    <xf numFmtId="0" fontId="79" fillId="0" borderId="35" applyNumberFormat="0">
      <alignment vertical="center"/>
    </xf>
    <xf numFmtId="172" fontId="80" fillId="0" borderId="35">
      <alignment horizontal="right" vertical="center"/>
    </xf>
    <xf numFmtId="0" fontId="7" fillId="0" borderId="0"/>
    <xf numFmtId="173" fontId="7" fillId="0" borderId="0"/>
    <xf numFmtId="173" fontId="7" fillId="0" borderId="0"/>
    <xf numFmtId="3" fontId="7" fillId="6" borderId="25" applyFont="0" applyFill="0" applyBorder="0" applyAlignment="0" applyProtection="0"/>
    <xf numFmtId="3" fontId="7" fillId="6" borderId="25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0" fillId="11" borderId="0" applyNumberFormat="0" applyBorder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3" fontId="81" fillId="66" borderId="25" applyNumberFormat="0" applyBorder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30" fillId="14" borderId="17" applyNumberFormat="0" applyAlignment="0" applyProtection="0"/>
    <xf numFmtId="0" fontId="44" fillId="56" borderId="25" applyNumberFormat="0" applyAlignment="0" applyProtection="0"/>
    <xf numFmtId="0" fontId="82" fillId="4" borderId="25" applyNumberFormat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3" fontId="83" fillId="0" borderId="0" applyNumberFormat="0" applyFill="0" applyBorder="0" applyAlignment="0" applyProtection="0">
      <alignment vertical="top"/>
      <protection locked="0"/>
    </xf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5" fontId="84" fillId="67" borderId="0" applyNumberFormat="0" applyBorder="0" applyAlignment="0" applyProtection="0">
      <alignment horizontal="center" vertical="top" wrapText="1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7" fillId="0" borderId="0" applyFill="0" applyBorder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9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175" fontId="82" fillId="4" borderId="0" applyNumberFormat="0" applyBorder="0" applyAlignment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7" fillId="0" borderId="0" applyFill="0" applyBorder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0" fontId="7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37" fillId="64" borderId="23" applyNumberFormat="0" applyFont="0" applyAlignment="0" applyProtection="0"/>
    <xf numFmtId="0" fontId="37" fillId="64" borderId="23" applyNumberFormat="0" applyFont="0" applyAlignment="0" applyProtection="0"/>
    <xf numFmtId="0" fontId="37" fillId="16" borderId="21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7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167" fontId="8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86" fillId="0" borderId="0" applyFont="0" applyFill="0" applyBorder="0" applyAlignment="0" applyProtection="0"/>
    <xf numFmtId="176" fontId="86" fillId="0" borderId="0" applyFont="0" applyFill="0" applyBorder="0" applyAlignment="0" applyProtection="0"/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0" fontId="87" fillId="65" borderId="0" applyNumberFormat="0" applyBorder="0" applyProtection="0">
      <alignment horizontal="left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left"/>
    </xf>
    <xf numFmtId="0" fontId="20" fillId="65" borderId="4" applyNumberFormat="0" applyProtection="0">
      <alignment horizontal="lef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0" fontId="88" fillId="68" borderId="0" applyNumberFormat="0" applyBorder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57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6" fillId="0" borderId="2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2" fillId="43" borderId="0" applyNumberFormat="0" applyBorder="0" applyAlignment="0" applyProtection="0"/>
    <xf numFmtId="0" fontId="1" fillId="0" borderId="0"/>
    <xf numFmtId="0" fontId="38" fillId="41" borderId="0" applyNumberFormat="0" applyBorder="0" applyAlignment="0" applyProtection="0"/>
    <xf numFmtId="177" fontId="86" fillId="0" borderId="0" applyFon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33" fillId="0" borderId="0" applyNumberForma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7" fillId="0" borderId="0"/>
  </cellStyleXfs>
  <cellXfs count="79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2" borderId="2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2"/>
    <xf numFmtId="0" fontId="8" fillId="5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3" fillId="6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164" fontId="13" fillId="4" borderId="0" xfId="1" applyNumberFormat="1" applyFont="1" applyFill="1" applyAlignment="1">
      <alignment horizontal="left" vertical="center"/>
    </xf>
    <xf numFmtId="0" fontId="15" fillId="5" borderId="0" xfId="1" applyFont="1" applyFill="1" applyAlignment="1">
      <alignment vertical="center"/>
    </xf>
    <xf numFmtId="0" fontId="16" fillId="4" borderId="0" xfId="1" applyFont="1" applyFill="1" applyAlignment="1">
      <alignment vertical="center"/>
    </xf>
    <xf numFmtId="0" fontId="9" fillId="4" borderId="0" xfId="3" applyFill="1" applyAlignment="1">
      <alignment vertical="center"/>
    </xf>
    <xf numFmtId="0" fontId="17" fillId="0" borderId="0" xfId="0" quotePrefix="1" applyFont="1" applyAlignment="1">
      <alignment horizontal="left"/>
    </xf>
    <xf numFmtId="0" fontId="18" fillId="0" borderId="0" xfId="0" quotePrefix="1" applyFont="1" applyAlignment="1">
      <alignment horizontal="center"/>
    </xf>
    <xf numFmtId="0" fontId="18" fillId="0" borderId="0" xfId="0" quotePrefix="1" applyFont="1" applyAlignment="1">
      <alignment horizontal="left" vertical="top"/>
    </xf>
    <xf numFmtId="0" fontId="17" fillId="0" borderId="0" xfId="0" applyFont="1" applyAlignment="1">
      <alignment vertical="center"/>
    </xf>
    <xf numFmtId="165" fontId="0" fillId="0" borderId="0" xfId="5" applyNumberFormat="1" applyFont="1"/>
    <xf numFmtId="165" fontId="17" fillId="0" borderId="0" xfId="5" applyNumberFormat="1" applyFont="1" applyAlignment="1">
      <alignment vertical="center"/>
    </xf>
    <xf numFmtId="0" fontId="17" fillId="0" borderId="6" xfId="0" quotePrefix="1" applyFont="1" applyBorder="1" applyAlignment="1">
      <alignment horizontal="left"/>
    </xf>
    <xf numFmtId="0" fontId="18" fillId="0" borderId="0" xfId="0" quotePrefix="1" applyFont="1" applyBorder="1" applyAlignment="1">
      <alignment horizontal="center"/>
    </xf>
    <xf numFmtId="0" fontId="18" fillId="0" borderId="7" xfId="0" quotePrefix="1" applyFont="1" applyBorder="1" applyAlignment="1">
      <alignment horizontal="center"/>
    </xf>
    <xf numFmtId="0" fontId="18" fillId="0" borderId="6" xfId="0" quotePrefix="1" applyFont="1" applyBorder="1" applyAlignment="1">
      <alignment horizontal="left" vertical="top"/>
    </xf>
    <xf numFmtId="0" fontId="0" fillId="0" borderId="0" xfId="0" applyBorder="1"/>
    <xf numFmtId="0" fontId="17" fillId="0" borderId="0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8" fillId="0" borderId="8" xfId="0" quotePrefix="1" applyFont="1" applyBorder="1" applyAlignment="1">
      <alignment horizontal="left" vertical="top"/>
    </xf>
    <xf numFmtId="0" fontId="17" fillId="0" borderId="9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9" fillId="0" borderId="0" xfId="0" applyFont="1"/>
    <xf numFmtId="0" fontId="20" fillId="5" borderId="0" xfId="0" applyFont="1" applyFill="1"/>
    <xf numFmtId="0" fontId="0" fillId="0" borderId="3" xfId="0" applyFill="1" applyBorder="1"/>
    <xf numFmtId="2" fontId="0" fillId="0" borderId="0" xfId="0" applyNumberFormat="1" applyAlignment="1">
      <alignment horizontal="left"/>
    </xf>
    <xf numFmtId="0" fontId="0" fillId="0" borderId="0" xfId="0"/>
    <xf numFmtId="0" fontId="4" fillId="0" borderId="0" xfId="0" applyFont="1" applyAlignment="1">
      <alignment horizontal="left" vertical="center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20" fillId="5" borderId="36" xfId="0" applyFont="1" applyFill="1" applyBorder="1"/>
    <xf numFmtId="0" fontId="20" fillId="9" borderId="36" xfId="0" applyFont="1" applyFill="1" applyBorder="1"/>
    <xf numFmtId="0" fontId="20" fillId="7" borderId="36" xfId="0" applyFont="1" applyFill="1" applyBorder="1"/>
    <xf numFmtId="0" fontId="4" fillId="0" borderId="0" xfId="0" quotePrefix="1" applyFont="1" applyAlignment="1">
      <alignment horizontal="left" vertical="center"/>
    </xf>
    <xf numFmtId="2" fontId="0" fillId="0" borderId="0" xfId="0" applyNumberFormat="1" applyFill="1" applyBorder="1" applyAlignment="1">
      <alignment horizontal="left"/>
    </xf>
    <xf numFmtId="2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36" xfId="0" applyBorder="1"/>
    <xf numFmtId="0" fontId="4" fillId="0" borderId="36" xfId="0" applyFont="1" applyBorder="1" applyAlignment="1">
      <alignment horizontal="left" vertical="center"/>
    </xf>
    <xf numFmtId="2" fontId="0" fillId="0" borderId="36" xfId="0" applyNumberFormat="1" applyFill="1" applyBorder="1" applyAlignment="1">
      <alignment horizontal="left"/>
    </xf>
    <xf numFmtId="2" fontId="0" fillId="0" borderId="36" xfId="4" applyNumberFormat="1" applyFont="1" applyBorder="1" applyAlignment="1">
      <alignment horizontal="left"/>
    </xf>
    <xf numFmtId="2" fontId="4" fillId="0" borderId="36" xfId="0" applyNumberFormat="1" applyFont="1" applyBorder="1" applyAlignment="1">
      <alignment horizontal="left" vertical="center"/>
    </xf>
    <xf numFmtId="0" fontId="0" fillId="0" borderId="37" xfId="0" applyBorder="1"/>
    <xf numFmtId="0" fontId="4" fillId="0" borderId="37" xfId="0" applyFont="1" applyBorder="1" applyAlignment="1">
      <alignment horizontal="left" vertical="center"/>
    </xf>
    <xf numFmtId="0" fontId="0" fillId="0" borderId="0" xfId="0" applyFill="1" applyBorder="1"/>
    <xf numFmtId="0" fontId="0" fillId="0" borderId="36" xfId="0" applyFill="1" applyBorder="1"/>
    <xf numFmtId="0" fontId="0" fillId="69" borderId="0" xfId="0" applyFill="1" applyBorder="1"/>
    <xf numFmtId="2" fontId="4" fillId="69" borderId="0" xfId="0" applyNumberFormat="1" applyFont="1" applyFill="1" applyBorder="1" applyAlignment="1">
      <alignment horizontal="left" vertical="center"/>
    </xf>
    <xf numFmtId="0" fontId="4" fillId="69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13" fillId="4" borderId="0" xfId="1" applyFont="1" applyFill="1" applyAlignment="1">
      <alignment vertical="center"/>
    </xf>
    <xf numFmtId="0" fontId="8" fillId="4" borderId="0" xfId="1" applyFont="1" applyFill="1" applyAlignment="1">
      <alignment horizontal="center" vertical="center"/>
    </xf>
    <xf numFmtId="0" fontId="9" fillId="4" borderId="0" xfId="3" applyFill="1" applyAlignment="1">
      <alignment vertical="center"/>
    </xf>
    <xf numFmtId="0" fontId="13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8471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>
      <c r="A16" s="72" t="s">
        <v>68</v>
      </c>
      <c r="B16" s="72"/>
      <c r="C16" s="72"/>
      <c r="D16" s="72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>
      <c r="A19" s="19" t="s">
        <v>69</v>
      </c>
      <c r="B19" s="71" t="s">
        <v>80</v>
      </c>
      <c r="C19" s="71"/>
      <c r="D19" s="71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>
      <c r="A20" s="19" t="s">
        <v>70</v>
      </c>
      <c r="B20" s="71" t="s">
        <v>81</v>
      </c>
      <c r="C20" s="71"/>
      <c r="D20" s="71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>
      <c r="A21" s="19" t="s">
        <v>71</v>
      </c>
      <c r="B21" s="74" t="s">
        <v>84</v>
      </c>
      <c r="C21" s="74"/>
      <c r="D21" s="74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>
      <c r="A22" s="19"/>
      <c r="B22" s="74"/>
      <c r="C22" s="74"/>
      <c r="D22" s="74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>
      <c r="A23" s="19" t="s">
        <v>72</v>
      </c>
      <c r="B23" s="71" t="s">
        <v>82</v>
      </c>
      <c r="C23" s="71"/>
      <c r="D23" s="7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>
      <c r="A24" s="19"/>
      <c r="B24" s="71" t="s">
        <v>83</v>
      </c>
      <c r="C24" s="71"/>
      <c r="D24" s="7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>
      <c r="A26" s="19" t="s">
        <v>73</v>
      </c>
      <c r="B26" s="71" t="s">
        <v>82</v>
      </c>
      <c r="C26" s="71"/>
      <c r="D26" s="7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>
      <c r="A27" s="19"/>
      <c r="B27" s="71" t="s">
        <v>83</v>
      </c>
      <c r="C27" s="71"/>
      <c r="D27" s="7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>
      <c r="A30" s="19" t="s">
        <v>75</v>
      </c>
      <c r="B30" s="73" t="s">
        <v>76</v>
      </c>
      <c r="C30" s="71"/>
      <c r="D30" s="71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>
      <c r="A31" s="19" t="s">
        <v>77</v>
      </c>
      <c r="B31" s="71" t="s">
        <v>78</v>
      </c>
      <c r="C31" s="71"/>
      <c r="D31" s="71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>
      <c r="A4" s="4">
        <v>1</v>
      </c>
    </row>
    <row r="5" spans="1:30" ht="15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>
      <c r="A10" s="8" t="s">
        <v>62</v>
      </c>
      <c r="B10" s="8" t="s">
        <v>61</v>
      </c>
    </row>
    <row r="11" spans="1:30">
      <c r="A11" s="7" t="s">
        <v>60</v>
      </c>
      <c r="B11" s="7" t="s">
        <v>59</v>
      </c>
    </row>
    <row r="12" spans="1:30">
      <c r="A12" s="6" t="s">
        <v>58</v>
      </c>
      <c r="B12" s="6" t="s">
        <v>57</v>
      </c>
    </row>
    <row r="13" spans="1:30">
      <c r="A13" s="6" t="s">
        <v>56</v>
      </c>
      <c r="B13" s="6" t="s">
        <v>55</v>
      </c>
    </row>
    <row r="14" spans="1:30">
      <c r="A14" s="6" t="s">
        <v>54</v>
      </c>
      <c r="B14" s="6" t="s">
        <v>53</v>
      </c>
    </row>
    <row r="15" spans="1:30">
      <c r="A15" s="6" t="s">
        <v>52</v>
      </c>
      <c r="B15" s="6" t="s">
        <v>51</v>
      </c>
    </row>
    <row r="16" spans="1:30">
      <c r="A16" s="6" t="s">
        <v>50</v>
      </c>
      <c r="B16" s="6" t="s">
        <v>49</v>
      </c>
    </row>
    <row r="17" spans="1:2">
      <c r="A17" s="6" t="s">
        <v>48</v>
      </c>
      <c r="B17" s="6" t="s">
        <v>47</v>
      </c>
    </row>
    <row r="18" spans="1:2">
      <c r="A18" s="6" t="s">
        <v>46</v>
      </c>
      <c r="B18" s="6" t="s">
        <v>45</v>
      </c>
    </row>
    <row r="19" spans="1:2">
      <c r="A19" s="6" t="s">
        <v>44</v>
      </c>
      <c r="B19" s="6" t="s">
        <v>43</v>
      </c>
    </row>
    <row r="20" spans="1:2">
      <c r="A20" s="6" t="s">
        <v>42</v>
      </c>
      <c r="B20" s="6" t="s">
        <v>41</v>
      </c>
    </row>
    <row r="21" spans="1:2">
      <c r="A21" s="6" t="s">
        <v>40</v>
      </c>
      <c r="B21" s="6" t="s">
        <v>39</v>
      </c>
    </row>
    <row r="22" spans="1:2">
      <c r="A22" s="6" t="s">
        <v>38</v>
      </c>
      <c r="B22" s="6" t="s">
        <v>37</v>
      </c>
    </row>
    <row r="23" spans="1:2">
      <c r="A23" s="6" t="s">
        <v>36</v>
      </c>
      <c r="B23" s="6" t="s">
        <v>35</v>
      </c>
    </row>
    <row r="24" spans="1:2">
      <c r="A24" s="6" t="s">
        <v>34</v>
      </c>
      <c r="B24" s="6" t="s">
        <v>33</v>
      </c>
    </row>
    <row r="25" spans="1:2">
      <c r="A25" s="6" t="s">
        <v>32</v>
      </c>
      <c r="B25" s="6" t="s">
        <v>31</v>
      </c>
    </row>
    <row r="26" spans="1:2">
      <c r="A26" s="6" t="s">
        <v>30</v>
      </c>
      <c r="B26" s="6" t="s">
        <v>29</v>
      </c>
    </row>
    <row r="27" spans="1:2">
      <c r="A27" s="6" t="s">
        <v>28</v>
      </c>
      <c r="B27" s="6" t="s">
        <v>27</v>
      </c>
    </row>
    <row r="28" spans="1:2">
      <c r="A28" s="6" t="s">
        <v>26</v>
      </c>
      <c r="B28" s="6" t="s">
        <v>25</v>
      </c>
    </row>
    <row r="29" spans="1:2">
      <c r="A29" s="6" t="s">
        <v>24</v>
      </c>
      <c r="B29" s="6" t="s">
        <v>23</v>
      </c>
    </row>
    <row r="30" spans="1:2">
      <c r="A30" s="6" t="s">
        <v>22</v>
      </c>
      <c r="B30" s="6" t="s">
        <v>21</v>
      </c>
    </row>
    <row r="31" spans="1:2">
      <c r="A31" s="6" t="s">
        <v>20</v>
      </c>
      <c r="B31" s="6" t="s">
        <v>19</v>
      </c>
    </row>
    <row r="32" spans="1:2">
      <c r="A32" s="6" t="s">
        <v>18</v>
      </c>
      <c r="B32" s="6" t="s">
        <v>17</v>
      </c>
    </row>
    <row r="33" spans="1:2">
      <c r="A33" s="6" t="s">
        <v>16</v>
      </c>
      <c r="B33" s="6" t="s">
        <v>15</v>
      </c>
    </row>
    <row r="34" spans="1:2">
      <c r="A34" s="6" t="s">
        <v>14</v>
      </c>
      <c r="B34" s="6" t="s">
        <v>13</v>
      </c>
    </row>
    <row r="35" spans="1:2">
      <c r="A35" s="6" t="s">
        <v>12</v>
      </c>
      <c r="B35" s="6" t="s">
        <v>11</v>
      </c>
    </row>
    <row r="36" spans="1:2">
      <c r="A36" s="6" t="s">
        <v>10</v>
      </c>
      <c r="B36" s="6" t="s">
        <v>9</v>
      </c>
    </row>
    <row r="37" spans="1:2" ht="1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R35"/>
  <sheetViews>
    <sheetView tabSelected="1" zoomScale="115" zoomScaleNormal="115" workbookViewId="0">
      <selection activeCell="E12" sqref="E12"/>
    </sheetView>
  </sheetViews>
  <sheetFormatPr defaultRowHeight="12.75"/>
  <cols>
    <col min="1" max="1" width="13.140625" style="1" customWidth="1"/>
    <col min="2" max="2" width="10.140625" style="1" customWidth="1"/>
    <col min="3" max="3" width="16.42578125" style="1" customWidth="1"/>
    <col min="4" max="4" width="10.85546875" style="1" customWidth="1"/>
    <col min="5" max="5" width="15.42578125" style="1" customWidth="1"/>
    <col min="6" max="6" width="13.42578125" style="1" customWidth="1"/>
    <col min="7" max="7" width="15.7109375" style="1" customWidth="1"/>
    <col min="8" max="8" width="25.140625" style="48" customWidth="1"/>
    <col min="9" max="9" width="12.7109375" style="1" customWidth="1"/>
    <col min="10" max="10" width="9.28515625" style="48" customWidth="1"/>
    <col min="11" max="11" width="12.5703125" style="1" customWidth="1"/>
    <col min="12" max="12" width="11.7109375" customWidth="1"/>
    <col min="13" max="13" width="53.28515625" style="1" customWidth="1"/>
    <col min="14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4" ht="21">
      <c r="A1" s="3" t="s">
        <v>85</v>
      </c>
    </row>
    <row r="4" spans="1:44">
      <c r="A4" s="4" t="s">
        <v>105</v>
      </c>
      <c r="B4" s="4"/>
      <c r="C4" s="4"/>
      <c r="D4" s="4"/>
      <c r="E4" s="4"/>
      <c r="F4" s="4"/>
      <c r="G4" s="4"/>
      <c r="H4" s="47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4" ht="15">
      <c r="A5" s="4"/>
      <c r="B5" s="4"/>
      <c r="C5" s="43" t="s">
        <v>136</v>
      </c>
      <c r="D5" s="4"/>
      <c r="E5" s="4"/>
      <c r="F5" s="4"/>
      <c r="G5" s="47"/>
      <c r="H5" s="47"/>
      <c r="I5" s="47"/>
      <c r="K5" s="47"/>
      <c r="L5" s="4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8"/>
    </row>
    <row r="6" spans="1:44" ht="15">
      <c r="A6" s="4"/>
      <c r="B6" s="4"/>
      <c r="C6" s="43" t="s">
        <v>0</v>
      </c>
      <c r="D6" s="4"/>
      <c r="E6" s="4"/>
      <c r="F6" s="4"/>
      <c r="G6" s="47"/>
      <c r="H6" s="47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4">
      <c r="B7" s="4"/>
      <c r="C7" s="4"/>
      <c r="D7" s="4"/>
      <c r="E7" s="4"/>
      <c r="F7" s="4"/>
      <c r="G7" s="4"/>
      <c r="H7" s="47"/>
      <c r="I7" s="4"/>
      <c r="J7" s="47"/>
      <c r="K7" s="1" t="s">
        <v>106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4" ht="13.5" thickBot="1">
      <c r="A8" s="2" t="s">
        <v>7</v>
      </c>
      <c r="B8" s="4"/>
      <c r="C8" s="51" t="s">
        <v>1</v>
      </c>
      <c r="D8" s="52" t="s">
        <v>107</v>
      </c>
      <c r="E8" s="52" t="s">
        <v>108</v>
      </c>
      <c r="F8" s="52" t="s">
        <v>109</v>
      </c>
      <c r="G8" s="52" t="s">
        <v>110</v>
      </c>
      <c r="H8" s="53" t="s">
        <v>111</v>
      </c>
      <c r="I8" s="53" t="s">
        <v>114</v>
      </c>
      <c r="J8" s="53" t="s">
        <v>113</v>
      </c>
      <c r="K8" s="53" t="s">
        <v>2</v>
      </c>
      <c r="L8" s="53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123</v>
      </c>
      <c r="AQ8" s="44" t="s">
        <v>124</v>
      </c>
    </row>
    <row r="9" spans="1:44">
      <c r="A9" s="1" t="s">
        <v>6</v>
      </c>
      <c r="B9" s="4"/>
      <c r="C9" s="37" t="str">
        <f>"DH_"&amp;A9&amp;"_UC"</f>
        <v>DH_Det_UC</v>
      </c>
      <c r="D9" s="37"/>
      <c r="E9" s="37"/>
      <c r="F9" s="37"/>
      <c r="G9" s="37"/>
      <c r="H9" s="37" t="s">
        <v>125</v>
      </c>
      <c r="I9" s="37"/>
      <c r="J9" s="37">
        <v>2018</v>
      </c>
      <c r="K9" s="65" t="s">
        <v>115</v>
      </c>
      <c r="L9" s="37"/>
      <c r="M9" s="37" t="str">
        <f>"Upper share of "&amp;A9&amp;" dwellings supplied by district heating zones"</f>
        <v>Upper share of Det dwellings supplied by district heating zones</v>
      </c>
      <c r="N9" s="55">
        <f>O9</f>
        <v>0.15008785796816743</v>
      </c>
      <c r="O9" s="56">
        <f>AVERAGE(O24:O27)</f>
        <v>0.15008785796816743</v>
      </c>
      <c r="P9" s="56">
        <f t="shared" ref="P9:AO9" si="0">AVERAGE(P24:P27)</f>
        <v>0.16479430691795596</v>
      </c>
      <c r="Q9" s="56">
        <f t="shared" si="0"/>
        <v>9.8591710862763915E-2</v>
      </c>
      <c r="R9" s="56">
        <f t="shared" si="0"/>
        <v>0.179067460794779</v>
      </c>
      <c r="S9" s="56">
        <f t="shared" si="0"/>
        <v>0.16134761989919261</v>
      </c>
      <c r="T9" s="56">
        <f t="shared" si="0"/>
        <v>0.21568708842060946</v>
      </c>
      <c r="U9" s="56">
        <f t="shared" si="0"/>
        <v>0.15901154747014248</v>
      </c>
      <c r="V9" s="56">
        <f t="shared" si="0"/>
        <v>0.15830350340028848</v>
      </c>
      <c r="W9" s="56">
        <f t="shared" si="0"/>
        <v>0.19745396900234091</v>
      </c>
      <c r="X9" s="56">
        <f t="shared" si="0"/>
        <v>0.13102818978128788</v>
      </c>
      <c r="Y9" s="56">
        <f t="shared" si="0"/>
        <v>0.11824613271131557</v>
      </c>
      <c r="Z9" s="56">
        <f t="shared" si="0"/>
        <v>0.21865397633785702</v>
      </c>
      <c r="AA9" s="56">
        <f t="shared" si="0"/>
        <v>0.21230616587651122</v>
      </c>
      <c r="AB9" s="56">
        <f t="shared" si="0"/>
        <v>0.17330949676598584</v>
      </c>
      <c r="AC9" s="56">
        <f t="shared" si="0"/>
        <v>0.1711468859373832</v>
      </c>
      <c r="AD9" s="56">
        <f t="shared" si="0"/>
        <v>0.19966303402674337</v>
      </c>
      <c r="AE9" s="56">
        <f t="shared" si="0"/>
        <v>0.12005423682748183</v>
      </c>
      <c r="AF9" s="56">
        <f t="shared" si="0"/>
        <v>0.14397598710731768</v>
      </c>
      <c r="AG9" s="56">
        <f t="shared" si="0"/>
        <v>0.17133931093886384</v>
      </c>
      <c r="AH9" s="56">
        <f t="shared" si="0"/>
        <v>0.19215143801826945</v>
      </c>
      <c r="AI9" s="56">
        <f t="shared" si="0"/>
        <v>0.21049365581887164</v>
      </c>
      <c r="AJ9" s="56">
        <f t="shared" si="0"/>
        <v>0.17071001471719394</v>
      </c>
      <c r="AK9" s="56">
        <f t="shared" si="0"/>
        <v>0.13065437754281556</v>
      </c>
      <c r="AL9" s="56">
        <f t="shared" si="0"/>
        <v>0.13754748716224388</v>
      </c>
      <c r="AM9" s="56">
        <f t="shared" si="0"/>
        <v>0.14403083303442094</v>
      </c>
      <c r="AN9" s="56">
        <f t="shared" si="0"/>
        <v>0.19008914169465241</v>
      </c>
      <c r="AO9" s="56">
        <f t="shared" si="0"/>
        <v>0.1079189613397096</v>
      </c>
      <c r="AP9" s="57">
        <v>0</v>
      </c>
      <c r="AQ9" s="57">
        <v>5</v>
      </c>
    </row>
    <row r="10" spans="1:44" s="48" customFormat="1">
      <c r="B10" s="47"/>
      <c r="C10" s="67"/>
      <c r="D10" s="67"/>
      <c r="E10" s="67"/>
      <c r="F10" s="67"/>
      <c r="G10" s="67"/>
      <c r="H10" s="67" t="s">
        <v>126</v>
      </c>
      <c r="I10" s="67"/>
      <c r="J10" s="67">
        <v>2018</v>
      </c>
      <c r="K10" s="67" t="s">
        <v>115</v>
      </c>
      <c r="L10" s="67"/>
      <c r="M10" s="67"/>
      <c r="N10" s="68">
        <f t="shared" ref="N10:AN10" si="1">N9</f>
        <v>0.15008785796816743</v>
      </c>
      <c r="O10" s="68">
        <f t="shared" si="1"/>
        <v>0.15008785796816743</v>
      </c>
      <c r="P10" s="68">
        <f t="shared" si="1"/>
        <v>0.16479430691795596</v>
      </c>
      <c r="Q10" s="68">
        <f t="shared" si="1"/>
        <v>9.8591710862763915E-2</v>
      </c>
      <c r="R10" s="68">
        <f t="shared" si="1"/>
        <v>0.179067460794779</v>
      </c>
      <c r="S10" s="68">
        <f t="shared" si="1"/>
        <v>0.16134761989919261</v>
      </c>
      <c r="T10" s="68">
        <f t="shared" si="1"/>
        <v>0.21568708842060946</v>
      </c>
      <c r="U10" s="68">
        <f t="shared" si="1"/>
        <v>0.15901154747014248</v>
      </c>
      <c r="V10" s="68">
        <f t="shared" si="1"/>
        <v>0.15830350340028848</v>
      </c>
      <c r="W10" s="68">
        <f t="shared" si="1"/>
        <v>0.19745396900234091</v>
      </c>
      <c r="X10" s="68">
        <f t="shared" si="1"/>
        <v>0.13102818978128788</v>
      </c>
      <c r="Y10" s="68">
        <f t="shared" si="1"/>
        <v>0.11824613271131557</v>
      </c>
      <c r="Z10" s="68">
        <f t="shared" si="1"/>
        <v>0.21865397633785702</v>
      </c>
      <c r="AA10" s="68">
        <f t="shared" si="1"/>
        <v>0.21230616587651122</v>
      </c>
      <c r="AB10" s="68">
        <f t="shared" si="1"/>
        <v>0.17330949676598584</v>
      </c>
      <c r="AC10" s="68">
        <f t="shared" si="1"/>
        <v>0.1711468859373832</v>
      </c>
      <c r="AD10" s="68">
        <f t="shared" si="1"/>
        <v>0.19966303402674337</v>
      </c>
      <c r="AE10" s="68">
        <f t="shared" si="1"/>
        <v>0.12005423682748183</v>
      </c>
      <c r="AF10" s="68">
        <f t="shared" si="1"/>
        <v>0.14397598710731768</v>
      </c>
      <c r="AG10" s="68">
        <f t="shared" si="1"/>
        <v>0.17133931093886384</v>
      </c>
      <c r="AH10" s="68">
        <f t="shared" si="1"/>
        <v>0.19215143801826945</v>
      </c>
      <c r="AI10" s="68">
        <f t="shared" si="1"/>
        <v>0.21049365581887164</v>
      </c>
      <c r="AJ10" s="68">
        <f t="shared" si="1"/>
        <v>0.17071001471719394</v>
      </c>
      <c r="AK10" s="68">
        <f t="shared" si="1"/>
        <v>0.13065437754281556</v>
      </c>
      <c r="AL10" s="68">
        <f t="shared" si="1"/>
        <v>0.13754748716224388</v>
      </c>
      <c r="AM10" s="68">
        <f t="shared" si="1"/>
        <v>0.14403083303442094</v>
      </c>
      <c r="AN10" s="68">
        <f t="shared" si="1"/>
        <v>0.19008914169465241</v>
      </c>
      <c r="AO10" s="68">
        <f>AO9</f>
        <v>0.1079189613397096</v>
      </c>
      <c r="AP10" s="69"/>
      <c r="AQ10" s="69"/>
    </row>
    <row r="11" spans="1:44" s="48" customFormat="1">
      <c r="B11" s="47"/>
      <c r="C11" s="58"/>
      <c r="D11" s="58"/>
      <c r="E11" s="58" t="s">
        <v>137</v>
      </c>
      <c r="F11" s="59"/>
      <c r="G11" s="59"/>
      <c r="H11" s="58" t="s">
        <v>122</v>
      </c>
      <c r="I11" s="58"/>
      <c r="J11" s="58">
        <v>2018</v>
      </c>
      <c r="K11" s="66"/>
      <c r="L11" s="58">
        <v>-1</v>
      </c>
      <c r="M11" s="58"/>
      <c r="N11" s="60"/>
      <c r="O11" s="61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62"/>
      <c r="AP11" s="59"/>
      <c r="AQ11" s="59"/>
    </row>
    <row r="12" spans="1:44" s="48" customFormat="1">
      <c r="A12" s="48" t="s">
        <v>4</v>
      </c>
      <c r="B12" s="47"/>
      <c r="C12" s="63" t="str">
        <f>"DH_"&amp;A12&amp;"_UC"</f>
        <v>DH_Att_UC</v>
      </c>
      <c r="D12" s="64"/>
      <c r="E12" s="64"/>
      <c r="F12" s="64"/>
      <c r="G12" s="64"/>
      <c r="H12" s="37" t="s">
        <v>127</v>
      </c>
      <c r="I12" s="64"/>
      <c r="J12" s="37">
        <v>2018</v>
      </c>
      <c r="K12" s="65" t="s">
        <v>115</v>
      </c>
      <c r="L12" s="65"/>
      <c r="M12" s="37" t="str">
        <f>"Upper share of "&amp;A12&amp;" dwellings supplied by district heating zones "</f>
        <v xml:space="preserve">Upper share of Att dwellings supplied by district heating zones </v>
      </c>
      <c r="N12" s="55">
        <f>O12</f>
        <v>0.61375425481396295</v>
      </c>
      <c r="O12" s="56">
        <f>AVERAGE(O29:O32)</f>
        <v>0.61375425481396295</v>
      </c>
      <c r="P12" s="56">
        <f t="shared" ref="P12:AO12" si="2">AVERAGE(P29:P32)</f>
        <v>0.66407325541345574</v>
      </c>
      <c r="Q12" s="56">
        <f t="shared" si="2"/>
        <v>0.59788418650295216</v>
      </c>
      <c r="R12" s="56">
        <f t="shared" si="2"/>
        <v>0.66877557114055597</v>
      </c>
      <c r="S12" s="56">
        <f t="shared" si="2"/>
        <v>0.70911588213086407</v>
      </c>
      <c r="T12" s="56">
        <f t="shared" si="2"/>
        <v>0.62785581214067121</v>
      </c>
      <c r="U12" s="56">
        <f t="shared" si="2"/>
        <v>0.73516265288952931</v>
      </c>
      <c r="V12" s="56">
        <f t="shared" si="2"/>
        <v>0.72681513772377204</v>
      </c>
      <c r="W12" s="56">
        <f t="shared" si="2"/>
        <v>0.62049165387830874</v>
      </c>
      <c r="X12" s="56">
        <f t="shared" si="2"/>
        <v>0.72863857319859948</v>
      </c>
      <c r="Y12" s="56">
        <f t="shared" si="2"/>
        <v>0.54725781013207886</v>
      </c>
      <c r="Z12" s="56">
        <f t="shared" si="2"/>
        <v>0.64512032736224212</v>
      </c>
      <c r="AA12" s="56">
        <f t="shared" si="2"/>
        <v>0.64169064845744972</v>
      </c>
      <c r="AB12" s="56">
        <f t="shared" si="2"/>
        <v>0.66788044559556159</v>
      </c>
      <c r="AC12" s="56">
        <f t="shared" si="2"/>
        <v>0.64554455018034473</v>
      </c>
      <c r="AD12" s="56">
        <f t="shared" si="2"/>
        <v>0.60146519011002586</v>
      </c>
      <c r="AE12" s="56">
        <f t="shared" si="2"/>
        <v>0.6438236334364259</v>
      </c>
      <c r="AF12" s="56">
        <f t="shared" si="2"/>
        <v>0.74557342269507021</v>
      </c>
      <c r="AG12" s="56">
        <f t="shared" si="2"/>
        <v>0.63545220140111702</v>
      </c>
      <c r="AH12" s="56">
        <f t="shared" si="2"/>
        <v>0.53847696542928425</v>
      </c>
      <c r="AI12" s="56">
        <f t="shared" si="2"/>
        <v>0.64041669777037247</v>
      </c>
      <c r="AJ12" s="56">
        <f t="shared" si="2"/>
        <v>0.65820509031625596</v>
      </c>
      <c r="AK12" s="56">
        <f t="shared" si="2"/>
        <v>0.71721994540115785</v>
      </c>
      <c r="AL12" s="56">
        <f t="shared" si="2"/>
        <v>0.62722461598502643</v>
      </c>
      <c r="AM12" s="56">
        <f t="shared" si="2"/>
        <v>0.70780471548637935</v>
      </c>
      <c r="AN12" s="56">
        <f t="shared" si="2"/>
        <v>0.55619052655526446</v>
      </c>
      <c r="AO12" s="56">
        <f t="shared" si="2"/>
        <v>0.78475287619283396</v>
      </c>
      <c r="AP12" s="57">
        <v>0</v>
      </c>
      <c r="AQ12" s="70">
        <v>15</v>
      </c>
    </row>
    <row r="13" spans="1:44">
      <c r="A13" s="48"/>
      <c r="B13" s="4"/>
      <c r="C13" s="57"/>
      <c r="D13" s="57"/>
      <c r="E13" s="57"/>
      <c r="F13" s="57"/>
      <c r="G13" s="57"/>
      <c r="H13" s="57" t="s">
        <v>135</v>
      </c>
      <c r="I13" s="57"/>
      <c r="J13" s="67">
        <v>2018</v>
      </c>
      <c r="K13" s="67" t="s">
        <v>115</v>
      </c>
      <c r="L13" s="67"/>
      <c r="M13" s="67"/>
      <c r="N13" s="68">
        <f>O13</f>
        <v>0.61375425481396295</v>
      </c>
      <c r="O13" s="68">
        <f>AVERAGE(O29:O32)</f>
        <v>0.61375425481396295</v>
      </c>
      <c r="P13" s="68">
        <f t="shared" ref="P13:AO13" si="3">AVERAGE(P29:P32)</f>
        <v>0.66407325541345574</v>
      </c>
      <c r="Q13" s="68">
        <f t="shared" si="3"/>
        <v>0.59788418650295216</v>
      </c>
      <c r="R13" s="68">
        <f t="shared" si="3"/>
        <v>0.66877557114055597</v>
      </c>
      <c r="S13" s="68">
        <f t="shared" si="3"/>
        <v>0.70911588213086407</v>
      </c>
      <c r="T13" s="68">
        <f t="shared" si="3"/>
        <v>0.62785581214067121</v>
      </c>
      <c r="U13" s="68">
        <f t="shared" si="3"/>
        <v>0.73516265288952931</v>
      </c>
      <c r="V13" s="68">
        <f t="shared" si="3"/>
        <v>0.72681513772377204</v>
      </c>
      <c r="W13" s="68">
        <f t="shared" si="3"/>
        <v>0.62049165387830874</v>
      </c>
      <c r="X13" s="68">
        <f t="shared" si="3"/>
        <v>0.72863857319859948</v>
      </c>
      <c r="Y13" s="68">
        <f t="shared" si="3"/>
        <v>0.54725781013207886</v>
      </c>
      <c r="Z13" s="68">
        <f t="shared" si="3"/>
        <v>0.64512032736224212</v>
      </c>
      <c r="AA13" s="68">
        <f t="shared" si="3"/>
        <v>0.64169064845744972</v>
      </c>
      <c r="AB13" s="68">
        <f t="shared" si="3"/>
        <v>0.66788044559556159</v>
      </c>
      <c r="AC13" s="68">
        <f t="shared" si="3"/>
        <v>0.64554455018034473</v>
      </c>
      <c r="AD13" s="68">
        <f t="shared" si="3"/>
        <v>0.60146519011002586</v>
      </c>
      <c r="AE13" s="68">
        <f t="shared" si="3"/>
        <v>0.6438236334364259</v>
      </c>
      <c r="AF13" s="68">
        <f t="shared" si="3"/>
        <v>0.74557342269507021</v>
      </c>
      <c r="AG13" s="68">
        <f t="shared" si="3"/>
        <v>0.63545220140111702</v>
      </c>
      <c r="AH13" s="68">
        <f t="shared" si="3"/>
        <v>0.53847696542928425</v>
      </c>
      <c r="AI13" s="68">
        <f t="shared" si="3"/>
        <v>0.64041669777037247</v>
      </c>
      <c r="AJ13" s="68">
        <f t="shared" si="3"/>
        <v>0.65820509031625596</v>
      </c>
      <c r="AK13" s="68">
        <f t="shared" si="3"/>
        <v>0.71721994540115785</v>
      </c>
      <c r="AL13" s="68">
        <f t="shared" si="3"/>
        <v>0.62722461598502643</v>
      </c>
      <c r="AM13" s="68">
        <f t="shared" si="3"/>
        <v>0.70780471548637935</v>
      </c>
      <c r="AN13" s="68">
        <f t="shared" si="3"/>
        <v>0.55619052655526446</v>
      </c>
      <c r="AO13" s="68">
        <f t="shared" si="3"/>
        <v>0.78475287619283396</v>
      </c>
      <c r="AP13" s="69"/>
      <c r="AQ13" s="69"/>
    </row>
    <row r="14" spans="1:44">
      <c r="A14" s="48"/>
      <c r="B14" s="4"/>
      <c r="C14" s="59"/>
      <c r="D14" s="59"/>
      <c r="E14" s="59" t="str">
        <f>"R-*_"&amp;A12&amp;"_HET*"</f>
        <v>R-*_Att_HET*</v>
      </c>
      <c r="F14" s="59"/>
      <c r="G14" s="59"/>
      <c r="H14" s="59" t="s">
        <v>128</v>
      </c>
      <c r="I14" s="59"/>
      <c r="J14" s="58">
        <v>2018</v>
      </c>
      <c r="K14" s="66"/>
      <c r="L14" s="58">
        <v>-1</v>
      </c>
      <c r="M14" s="58"/>
      <c r="N14" s="60"/>
      <c r="O14" s="61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62"/>
      <c r="AP14" s="59"/>
      <c r="AQ14" s="59"/>
    </row>
    <row r="15" spans="1:44" s="48" customFormat="1"/>
    <row r="16" spans="1:44">
      <c r="A16" s="48"/>
      <c r="B16" s="48"/>
      <c r="C16" s="48"/>
      <c r="D16" s="48"/>
      <c r="E16" s="48"/>
      <c r="F16" s="48"/>
      <c r="G16" s="48"/>
      <c r="I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</row>
    <row r="17" spans="1:44">
      <c r="A17" s="48"/>
      <c r="B17" s="48"/>
      <c r="C17" s="48"/>
      <c r="D17" s="48"/>
      <c r="E17" s="48"/>
      <c r="F17" s="48"/>
      <c r="G17" s="48"/>
      <c r="I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</row>
    <row r="18" spans="1:44">
      <c r="A18" s="48"/>
      <c r="B18" s="48"/>
      <c r="C18" s="48"/>
      <c r="D18" s="48"/>
      <c r="E18" s="48"/>
      <c r="F18" s="48"/>
      <c r="G18" s="48"/>
      <c r="I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</row>
    <row r="19" spans="1:44">
      <c r="A19" s="48"/>
      <c r="N19" s="48"/>
      <c r="AP19" s="48"/>
      <c r="AQ19" s="48"/>
      <c r="AR19" s="48"/>
    </row>
    <row r="20" spans="1:44">
      <c r="A20" s="48"/>
      <c r="N20" s="48"/>
      <c r="AP20" s="48"/>
      <c r="AQ20" s="48"/>
      <c r="AR20" s="48"/>
    </row>
    <row r="21" spans="1:44">
      <c r="AP21" s="48"/>
      <c r="AQ21" s="48"/>
      <c r="AR21" s="48"/>
    </row>
    <row r="22" spans="1:44">
      <c r="AP22" s="48"/>
      <c r="AQ22" s="48"/>
      <c r="AR22" s="48"/>
    </row>
    <row r="23" spans="1:44">
      <c r="AP23" s="48"/>
      <c r="AQ23" s="48"/>
      <c r="AR23" s="48"/>
    </row>
    <row r="24" spans="1:44">
      <c r="M24" s="1" t="s">
        <v>129</v>
      </c>
      <c r="O24" s="49">
        <f>INDEX(Dwelling_Data!$Y$6:$AA$32,MATCH(O8,Dwelling_Data!$A$6:$A$32,0),MATCH($A$9,Dwelling_Data!$Y$5:$AA$5,0))</f>
        <v>5.1434483577431585E-2</v>
      </c>
      <c r="P24" s="49">
        <f>INDEX(Dwelling_Data!$Y$6:$AA$32,MATCH(P8,Dwelling_Data!$A$6:$A$32,0),MATCH($A$9,Dwelling_Data!$Y$5:$AA$5,0))</f>
        <v>7.441860465116279E-2</v>
      </c>
      <c r="Q24" s="49">
        <f>INDEX(Dwelling_Data!$Y$6:$AA$32,MATCH(Q8,Dwelling_Data!$A$6:$A$32,0),MATCH($A$9,Dwelling_Data!$Y$5:$AA$5,0))</f>
        <v>3.793624583694831E-2</v>
      </c>
      <c r="R24" s="49">
        <f>INDEX(Dwelling_Data!$Y$6:$AA$32,MATCH(R8,Dwelling_Data!$A$6:$A$32,0),MATCH($A$9,Dwelling_Data!$Y$5:$AA$5,0))</f>
        <v>0.10083782166367444</v>
      </c>
      <c r="S24" s="49">
        <f>INDEX(Dwelling_Data!$Y$6:$AA$32,MATCH(S8,Dwelling_Data!$A$6:$A$32,0),MATCH($A$9,Dwelling_Data!$Y$5:$AA$5,0))</f>
        <v>8.0225988700564965E-2</v>
      </c>
      <c r="T24" s="49">
        <f>INDEX(Dwelling_Data!$Y$6:$AA$32,MATCH(T8,Dwelling_Data!$A$6:$A$32,0),MATCH($A$9,Dwelling_Data!$Y$5:$AA$5,0))</f>
        <v>0.1515527950310559</v>
      </c>
      <c r="U24" s="49">
        <f>INDEX(Dwelling_Data!$Y$6:$AA$32,MATCH(U8,Dwelling_Data!$A$6:$A$32,0),MATCH($A$9,Dwelling_Data!$Y$5:$AA$5,0))</f>
        <v>5.0458715596330278E-2</v>
      </c>
      <c r="V24" s="49">
        <f>INDEX(Dwelling_Data!$Y$6:$AA$32,MATCH(V8,Dwelling_Data!$A$6:$A$32,0),MATCH($A$9,Dwelling_Data!$Y$5:$AA$5,0))</f>
        <v>6.3639891346526964E-2</v>
      </c>
      <c r="W24" s="49">
        <f>INDEX(Dwelling_Data!$Y$6:$AA$32,MATCH(W8,Dwelling_Data!$A$6:$A$32,0),MATCH($A$9,Dwelling_Data!$Y$5:$AA$5,0))</f>
        <v>0.12007062978222484</v>
      </c>
      <c r="X24" s="49">
        <f>INDEX(Dwelling_Data!$Y$6:$AA$32,MATCH(X8,Dwelling_Data!$A$6:$A$32,0),MATCH($A$9,Dwelling_Data!$Y$5:$AA$5,0))</f>
        <v>3.9525691699604744E-2</v>
      </c>
      <c r="Y24" s="49">
        <f>INDEX(Dwelling_Data!$Y$6:$AA$32,MATCH(Y8,Dwelling_Data!$A$6:$A$32,0),MATCH($A$9,Dwelling_Data!$Y$5:$AA$5,0))</f>
        <v>3.949044585987261E-2</v>
      </c>
      <c r="Z24" s="49">
        <f>INDEX(Dwelling_Data!$Y$6:$AA$32,MATCH(Z8,Dwelling_Data!$A$6:$A$32,0),MATCH($A$9,Dwelling_Data!$Y$5:$AA$5,0))</f>
        <v>9.9173553719008267E-2</v>
      </c>
      <c r="AA24" s="49">
        <f>INDEX(Dwelling_Data!$Y$6:$AA$32,MATCH(AA8,Dwelling_Data!$A$6:$A$32,0),MATCH($A$9,Dwelling_Data!$Y$5:$AA$5,0))</f>
        <v>9.9038118988243676E-2</v>
      </c>
      <c r="AB24" s="49">
        <f>INDEX(Dwelling_Data!$Y$6:$AA$32,MATCH(AB8,Dwelling_Data!$A$6:$A$32,0),MATCH($A$9,Dwelling_Data!$Y$5:$AA$5,0))</f>
        <v>7.7872744539411204E-2</v>
      </c>
      <c r="AC24" s="49">
        <f>INDEX(Dwelling_Data!$Y$6:$AA$32,MATCH(AC8,Dwelling_Data!$A$6:$A$32,0),MATCH($A$9,Dwelling_Data!$Y$5:$AA$5,0))</f>
        <v>6.241914618369987E-2</v>
      </c>
      <c r="AD24" s="49">
        <f>INDEX(Dwelling_Data!$Y$6:$AA$32,MATCH(AD8,Dwelling_Data!$A$6:$A$32,0),MATCH($A$9,Dwelling_Data!$Y$5:$AA$5,0))</f>
        <v>8.4169884169884177E-2</v>
      </c>
      <c r="AE24" s="49">
        <f>INDEX(Dwelling_Data!$Y$6:$AA$32,MATCH(AE8,Dwelling_Data!$A$6:$A$32,0),MATCH($A$9,Dwelling_Data!$Y$5:$AA$5,0))</f>
        <v>4.0532365396249243E-2</v>
      </c>
      <c r="AF24" s="49">
        <f>INDEX(Dwelling_Data!$Y$6:$AA$32,MATCH(AF8,Dwelling_Data!$A$6:$A$32,0),MATCH($A$9,Dwelling_Data!$Y$5:$AA$5,0))</f>
        <v>7.18232044198895E-2</v>
      </c>
      <c r="AG24" s="49">
        <f>INDEX(Dwelling_Data!$Y$6:$AA$32,MATCH(AG8,Dwelling_Data!$A$6:$A$32,0),MATCH($A$9,Dwelling_Data!$Y$5:$AA$5,0))</f>
        <v>6.5067248273355138E-2</v>
      </c>
      <c r="AH24" s="49">
        <f>INDEX(Dwelling_Data!$Y$6:$AA$32,MATCH(AH8,Dwelling_Data!$A$6:$A$32,0),MATCH($A$9,Dwelling_Data!$Y$5:$AA$5,0))</f>
        <v>7.4332909783989834E-2</v>
      </c>
      <c r="AI24" s="49">
        <f>INDEX(Dwelling_Data!$Y$6:$AA$32,MATCH(AI8,Dwelling_Data!$A$6:$A$32,0),MATCH($A$9,Dwelling_Data!$Y$5:$AA$5,0))</f>
        <v>8.3969465648854963E-2</v>
      </c>
      <c r="AJ24" s="49">
        <f>INDEX(Dwelling_Data!$Y$6:$AA$32,MATCH(AJ8,Dwelling_Data!$A$6:$A$32,0),MATCH($A$9,Dwelling_Data!$Y$5:$AA$5,0))</f>
        <v>6.4516129032258063E-2</v>
      </c>
      <c r="AK24" s="49">
        <f>INDEX(Dwelling_Data!$Y$6:$AA$32,MATCH(AK8,Dwelling_Data!$A$6:$A$32,0),MATCH($A$9,Dwelling_Data!$Y$5:$AA$5,0))</f>
        <v>2.5316455696202531E-2</v>
      </c>
      <c r="AL24" s="49">
        <f>INDEX(Dwelling_Data!$Y$6:$AA$32,MATCH(AL8,Dwelling_Data!$A$6:$A$32,0),MATCH($A$9,Dwelling_Data!$Y$5:$AA$5,0))</f>
        <v>3.5919540229885055E-2</v>
      </c>
      <c r="AM24" s="49">
        <f>INDEX(Dwelling_Data!$Y$6:$AA$32,MATCH(AM8,Dwelling_Data!$A$6:$A$32,0),MATCH($A$9,Dwelling_Data!$Y$5:$AA$5,0))</f>
        <v>6.3492063492063489E-2</v>
      </c>
      <c r="AN24" s="49">
        <f>INDEX(Dwelling_Data!$Y$6:$AA$32,MATCH(AN8,Dwelling_Data!$A$6:$A$32,0),MATCH($A$9,Dwelling_Data!$Y$5:$AA$5,0))</f>
        <v>7.0381231671554259E-2</v>
      </c>
      <c r="AO24" s="49">
        <f>INDEX(Dwelling_Data!$Y$6:$AA$32,MATCH(AO8,Dwelling_Data!$A$6:$A$32,0),MATCH($A$9,Dwelling_Data!$Y$5:$AA$5,0))</f>
        <v>6.5934065934065936E-2</v>
      </c>
      <c r="AP24" s="48"/>
      <c r="AQ24" s="48"/>
      <c r="AR24" s="48"/>
    </row>
    <row r="25" spans="1:44">
      <c r="M25" s="48" t="s">
        <v>129</v>
      </c>
      <c r="O25" s="49">
        <f>INDEX(Dwelling_Data!$Y$6:$AA$32,MATCH(O8,Dwelling_Data!$A$6:$A$32,0),MATCH($A$9,Dwelling_Data!$Y$5:$AA$5,0))</f>
        <v>5.1434483577431585E-2</v>
      </c>
      <c r="P25" s="49">
        <f>INDEX(Dwelling_Data!$Y$6:$AA$32,MATCH(P8,Dwelling_Data!$A$6:$A$32,0),MATCH($A$9,Dwelling_Data!$Y$5:$AA$5,0))</f>
        <v>7.441860465116279E-2</v>
      </c>
      <c r="Q25" s="49">
        <f>INDEX(Dwelling_Data!$Y$6:$AA$32,MATCH(Q8,Dwelling_Data!$A$6:$A$32,0),MATCH($A$9,Dwelling_Data!$Y$5:$AA$5,0))</f>
        <v>3.793624583694831E-2</v>
      </c>
      <c r="R25" s="49">
        <f>INDEX(Dwelling_Data!$Y$6:$AA$32,MATCH(R8,Dwelling_Data!$A$6:$A$32,0),MATCH($A$9,Dwelling_Data!$Y$5:$AA$5,0))</f>
        <v>0.10083782166367444</v>
      </c>
      <c r="S25" s="49">
        <f>INDEX(Dwelling_Data!$Y$6:$AA$32,MATCH(S8,Dwelling_Data!$A$6:$A$32,0),MATCH($A$9,Dwelling_Data!$Y$5:$AA$5,0))</f>
        <v>8.0225988700564965E-2</v>
      </c>
      <c r="T25" s="49">
        <f>INDEX(Dwelling_Data!$Y$6:$AA$32,MATCH(T8,Dwelling_Data!$A$6:$A$32,0),MATCH($A$9,Dwelling_Data!$Y$5:$AA$5,0))</f>
        <v>0.1515527950310559</v>
      </c>
      <c r="U25" s="49">
        <f>INDEX(Dwelling_Data!$Y$6:$AA$32,MATCH(U8,Dwelling_Data!$A$6:$A$32,0),MATCH($A$9,Dwelling_Data!$Y$5:$AA$5,0))</f>
        <v>5.0458715596330278E-2</v>
      </c>
      <c r="V25" s="49">
        <f>INDEX(Dwelling_Data!$Y$6:$AA$32,MATCH(V8,Dwelling_Data!$A$6:$A$32,0),MATCH($A$9,Dwelling_Data!$Y$5:$AA$5,0))</f>
        <v>6.3639891346526964E-2</v>
      </c>
      <c r="W25" s="49">
        <f>INDEX(Dwelling_Data!$Y$6:$AA$32,MATCH(W8,Dwelling_Data!$A$6:$A$32,0),MATCH($A$9,Dwelling_Data!$Y$5:$AA$5,0))</f>
        <v>0.12007062978222484</v>
      </c>
      <c r="X25" s="49">
        <f>INDEX(Dwelling_Data!$Y$6:$AA$32,MATCH(X8,Dwelling_Data!$A$6:$A$32,0),MATCH($A$9,Dwelling_Data!$Y$5:$AA$5,0))</f>
        <v>3.9525691699604744E-2</v>
      </c>
      <c r="Y25" s="49">
        <f>INDEX(Dwelling_Data!$Y$6:$AA$32,MATCH(Y8,Dwelling_Data!$A$6:$A$32,0),MATCH($A$9,Dwelling_Data!$Y$5:$AA$5,0))</f>
        <v>3.949044585987261E-2</v>
      </c>
      <c r="Z25" s="49">
        <f>INDEX(Dwelling_Data!$Y$6:$AA$32,MATCH(Z8,Dwelling_Data!$A$6:$A$32,0),MATCH($A$9,Dwelling_Data!$Y$5:$AA$5,0))</f>
        <v>9.9173553719008267E-2</v>
      </c>
      <c r="AA25" s="49">
        <f>INDEX(Dwelling_Data!$Y$6:$AA$32,MATCH(AA8,Dwelling_Data!$A$6:$A$32,0),MATCH($A$9,Dwelling_Data!$Y$5:$AA$5,0))</f>
        <v>9.9038118988243676E-2</v>
      </c>
      <c r="AB25" s="49">
        <f>INDEX(Dwelling_Data!$Y$6:$AA$32,MATCH(AB8,Dwelling_Data!$A$6:$A$32,0),MATCH($A$9,Dwelling_Data!$Y$5:$AA$5,0))</f>
        <v>7.7872744539411204E-2</v>
      </c>
      <c r="AC25" s="49">
        <f>INDEX(Dwelling_Data!$Y$6:$AA$32,MATCH(AC8,Dwelling_Data!$A$6:$A$32,0),MATCH($A$9,Dwelling_Data!$Y$5:$AA$5,0))</f>
        <v>6.241914618369987E-2</v>
      </c>
      <c r="AD25" s="49">
        <f>INDEX(Dwelling_Data!$Y$6:$AA$32,MATCH(AD8,Dwelling_Data!$A$6:$A$32,0),MATCH($A$9,Dwelling_Data!$Y$5:$AA$5,0))</f>
        <v>8.4169884169884177E-2</v>
      </c>
      <c r="AE25" s="49">
        <f>INDEX(Dwelling_Data!$Y$6:$AA$32,MATCH(AE8,Dwelling_Data!$A$6:$A$32,0),MATCH($A$9,Dwelling_Data!$Y$5:$AA$5,0))</f>
        <v>4.0532365396249243E-2</v>
      </c>
      <c r="AF25" s="49">
        <f>INDEX(Dwelling_Data!$Y$6:$AA$32,MATCH(AF8,Dwelling_Data!$A$6:$A$32,0),MATCH($A$9,Dwelling_Data!$Y$5:$AA$5,0))</f>
        <v>7.18232044198895E-2</v>
      </c>
      <c r="AG25" s="49">
        <f>INDEX(Dwelling_Data!$Y$6:$AA$32,MATCH(AG8,Dwelling_Data!$A$6:$A$32,0),MATCH($A$9,Dwelling_Data!$Y$5:$AA$5,0))</f>
        <v>6.5067248273355138E-2</v>
      </c>
      <c r="AH25" s="49">
        <f>INDEX(Dwelling_Data!$Y$6:$AA$32,MATCH(AH8,Dwelling_Data!$A$6:$A$32,0),MATCH($A$9,Dwelling_Data!$Y$5:$AA$5,0))</f>
        <v>7.4332909783989834E-2</v>
      </c>
      <c r="AI25" s="49">
        <f>INDEX(Dwelling_Data!$Y$6:$AA$32,MATCH(AI8,Dwelling_Data!$A$6:$A$32,0),MATCH($A$9,Dwelling_Data!$Y$5:$AA$5,0))</f>
        <v>8.3969465648854963E-2</v>
      </c>
      <c r="AJ25" s="49">
        <f>INDEX(Dwelling_Data!$Y$6:$AA$32,MATCH(AJ8,Dwelling_Data!$A$6:$A$32,0),MATCH($A$9,Dwelling_Data!$Y$5:$AA$5,0))</f>
        <v>6.4516129032258063E-2</v>
      </c>
      <c r="AK25" s="49">
        <f>INDEX(Dwelling_Data!$Y$6:$AA$32,MATCH(AK8,Dwelling_Data!$A$6:$A$32,0),MATCH($A$9,Dwelling_Data!$Y$5:$AA$5,0))</f>
        <v>2.5316455696202531E-2</v>
      </c>
      <c r="AL25" s="49">
        <f>INDEX(Dwelling_Data!$Y$6:$AA$32,MATCH(AL8,Dwelling_Data!$A$6:$A$32,0),MATCH($A$9,Dwelling_Data!$Y$5:$AA$5,0))</f>
        <v>3.5919540229885055E-2</v>
      </c>
      <c r="AM25" s="49">
        <f>INDEX(Dwelling_Data!$Y$6:$AA$32,MATCH(AM8,Dwelling_Data!$A$6:$A$32,0),MATCH($A$9,Dwelling_Data!$Y$5:$AA$5,0))</f>
        <v>6.3492063492063489E-2</v>
      </c>
      <c r="AN25" s="49">
        <f>INDEX(Dwelling_Data!$Y$6:$AA$32,MATCH(AN8,Dwelling_Data!$A$6:$A$32,0),MATCH($A$9,Dwelling_Data!$Y$5:$AA$5,0))</f>
        <v>7.0381231671554259E-2</v>
      </c>
      <c r="AO25" s="49">
        <f>INDEX(Dwelling_Data!$Y$6:$AA$32,MATCH(AO8,Dwelling_Data!$A$6:$A$32,0),MATCH($A$9,Dwelling_Data!$Y$5:$AA$5,0))</f>
        <v>6.5934065934065936E-2</v>
      </c>
      <c r="AP25" s="48"/>
      <c r="AQ25" s="48"/>
      <c r="AR25" s="48"/>
    </row>
    <row r="26" spans="1:44">
      <c r="M26" s="48" t="s">
        <v>130</v>
      </c>
      <c r="O26" s="46">
        <f>INDEX(Dwelling_Data!$P$6:$R$32,MATCH(O8,Dwelling_Data!$A$6:$A$32,0),MATCH($A$9,Dwelling_Data!$P$5:$R$5,0))</f>
        <v>0.16871353887503593</v>
      </c>
      <c r="P26" s="46">
        <f>INDEX(Dwelling_Data!$P$6:$R$32,MATCH(P8,Dwelling_Data!$A$6:$A$32,0),MATCH($A$9,Dwelling_Data!$P$5:$R$5,0))</f>
        <v>0.14050056882821388</v>
      </c>
      <c r="Q26" s="46">
        <f>INDEX(Dwelling_Data!$P$6:$R$32,MATCH(Q8,Dwelling_Data!$A$6:$A$32,0),MATCH($A$9,Dwelling_Data!$P$5:$R$5,0))</f>
        <v>0.12740963855421686</v>
      </c>
      <c r="R26" s="46">
        <f>INDEX(Dwelling_Data!$P$6:$R$32,MATCH(R8,Dwelling_Data!$A$6:$A$32,0),MATCH($A$9,Dwelling_Data!$P$5:$R$5,0))</f>
        <v>0.2127433090024331</v>
      </c>
      <c r="S26" s="46">
        <f>INDEX(Dwelling_Data!$P$6:$R$32,MATCH(S8,Dwelling_Data!$A$6:$A$32,0),MATCH($A$9,Dwelling_Data!$P$5:$R$5,0))</f>
        <v>0.17231638418079095</v>
      </c>
      <c r="T26" s="46">
        <f>INDEX(Dwelling_Data!$P$6:$R$32,MATCH(T8,Dwelling_Data!$A$6:$A$32,0),MATCH($A$9,Dwelling_Data!$P$5:$R$5,0))</f>
        <v>0.25650178480367158</v>
      </c>
      <c r="U26" s="46">
        <f>INDEX(Dwelling_Data!$P$6:$R$32,MATCH(U8,Dwelling_Data!$A$6:$A$32,0),MATCH($A$9,Dwelling_Data!$P$5:$R$5,0))</f>
        <v>0.17156286721504113</v>
      </c>
      <c r="V26" s="46">
        <f>INDEX(Dwelling_Data!$P$6:$R$32,MATCH(V8,Dwelling_Data!$A$6:$A$32,0),MATCH($A$9,Dwelling_Data!$P$5:$R$5,0))</f>
        <v>0.16129720503520376</v>
      </c>
      <c r="W26" s="46">
        <f>INDEX(Dwelling_Data!$P$6:$R$32,MATCH(W8,Dwelling_Data!$A$6:$A$32,0),MATCH($A$9,Dwelling_Data!$P$5:$R$5,0))</f>
        <v>0.2263686304224285</v>
      </c>
      <c r="X26" s="46">
        <f>INDEX(Dwelling_Data!$P$6:$R$32,MATCH(X8,Dwelling_Data!$A$6:$A$32,0),MATCH($A$9,Dwelling_Data!$P$5:$R$5,0))</f>
        <v>0.17887432536622977</v>
      </c>
      <c r="Y26" s="46">
        <f>INDEX(Dwelling_Data!$P$6:$R$32,MATCH(Y8,Dwelling_Data!$A$6:$A$32,0),MATCH($A$9,Dwelling_Data!$P$5:$R$5,0))</f>
        <v>0.15068493150684931</v>
      </c>
      <c r="Z26" s="46">
        <f>INDEX(Dwelling_Data!$P$6:$R$32,MATCH(Z8,Dwelling_Data!$A$6:$A$32,0),MATCH($A$9,Dwelling_Data!$P$5:$R$5,0))</f>
        <v>0.19209993247805537</v>
      </c>
      <c r="AA26" s="46">
        <f>INDEX(Dwelling_Data!$P$6:$R$32,MATCH(AA8,Dwelling_Data!$A$6:$A$32,0),MATCH($A$9,Dwelling_Data!$P$5:$R$5,0))</f>
        <v>0.26583882412569693</v>
      </c>
      <c r="AB26" s="46">
        <f>INDEX(Dwelling_Data!$P$6:$R$32,MATCH(AB8,Dwelling_Data!$A$6:$A$32,0),MATCH($A$9,Dwelling_Data!$P$5:$R$5,0))</f>
        <v>0.2246203037569944</v>
      </c>
      <c r="AC26" s="46">
        <f>INDEX(Dwelling_Data!$P$6:$R$32,MATCH(AC8,Dwelling_Data!$A$6:$A$32,0),MATCH($A$9,Dwelling_Data!$P$5:$R$5,0))</f>
        <v>0.19334294640711366</v>
      </c>
      <c r="AD26" s="46">
        <f>INDEX(Dwelling_Data!$P$6:$R$32,MATCH(AD8,Dwelling_Data!$A$6:$A$32,0),MATCH($A$9,Dwelling_Data!$P$5:$R$5,0))</f>
        <v>0.18867924528301888</v>
      </c>
      <c r="AE26" s="46">
        <f>INDEX(Dwelling_Data!$P$6:$R$32,MATCH(AE8,Dwelling_Data!$A$6:$A$32,0),MATCH($A$9,Dwelling_Data!$P$5:$R$5,0))</f>
        <v>0.14687859057832248</v>
      </c>
      <c r="AF26" s="46">
        <f>INDEX(Dwelling_Data!$P$6:$R$32,MATCH(AF8,Dwelling_Data!$A$6:$A$32,0),MATCH($A$9,Dwelling_Data!$P$5:$R$5,0))</f>
        <v>0.14393482196741098</v>
      </c>
      <c r="AG26" s="46">
        <f>INDEX(Dwelling_Data!$P$6:$R$32,MATCH(AG8,Dwelling_Data!$A$6:$A$32,0),MATCH($A$9,Dwelling_Data!$P$5:$R$5,0))</f>
        <v>0.19353940406571984</v>
      </c>
      <c r="AH26" s="46">
        <f>INDEX(Dwelling_Data!$P$6:$R$32,MATCH(AH8,Dwelling_Data!$A$6:$A$32,0),MATCH($A$9,Dwelling_Data!$P$5:$R$5,0))</f>
        <v>0.21782023175696838</v>
      </c>
      <c r="AI26" s="46">
        <f>INDEX(Dwelling_Data!$P$6:$R$32,MATCH(AI8,Dwelling_Data!$A$6:$A$32,0),MATCH($A$9,Dwelling_Data!$P$5:$R$5,0))</f>
        <v>0.30039525691699603</v>
      </c>
      <c r="AJ26" s="46">
        <f>INDEX(Dwelling_Data!$P$6:$R$32,MATCH(AJ8,Dwelling_Data!$A$6:$A$32,0),MATCH($A$9,Dwelling_Data!$P$5:$R$5,0))</f>
        <v>0.184304932735426</v>
      </c>
      <c r="AK26" s="46">
        <f>INDEX(Dwelling_Data!$P$6:$R$32,MATCH(AK8,Dwelling_Data!$A$6:$A$32,0),MATCH($A$9,Dwelling_Data!$P$5:$R$5,0))</f>
        <v>0.1189083820662768</v>
      </c>
      <c r="AL26" s="46">
        <f>INDEX(Dwelling_Data!$P$6:$R$32,MATCH(AL8,Dwelling_Data!$A$6:$A$32,0),MATCH($A$9,Dwelling_Data!$P$5:$R$5,0))</f>
        <v>0.15242494226327943</v>
      </c>
      <c r="AM26" s="46">
        <f>INDEX(Dwelling_Data!$P$6:$R$32,MATCH(AM8,Dwelling_Data!$A$6:$A$32,0),MATCH($A$9,Dwelling_Data!$P$5:$R$5,0))</f>
        <v>0.12763819095477386</v>
      </c>
      <c r="AN26" s="46">
        <f>INDEX(Dwelling_Data!$P$6:$R$32,MATCH(AN8,Dwelling_Data!$A$6:$A$32,0),MATCH($A$9,Dwelling_Data!$P$5:$R$5,0))</f>
        <v>0.20583468395461912</v>
      </c>
      <c r="AO26" s="46">
        <f>INDEX(Dwelling_Data!$P$6:$R$32,MATCH(AO8,Dwelling_Data!$A$6:$A$32,0),MATCH($A$9,Dwelling_Data!$P$5:$R$5,0))</f>
        <v>7.0257611241217793E-2</v>
      </c>
      <c r="AP26" s="48"/>
      <c r="AQ26" s="48"/>
      <c r="AR26" s="48"/>
    </row>
    <row r="27" spans="1:44">
      <c r="C27" s="1" t="s">
        <v>116</v>
      </c>
      <c r="D27" s="54" t="s">
        <v>118</v>
      </c>
      <c r="E27" s="1" t="s">
        <v>117</v>
      </c>
      <c r="M27" s="48" t="s">
        <v>131</v>
      </c>
      <c r="O27" s="46">
        <f>INDEX(Dwelling_Data!$G$6:$I$32,MATCH(O8,Dwelling_Data!$A$6:$A$32,0),MATCH($A$9,Dwelling_Data!$G$5:$I$5,0))</f>
        <v>0.32876892584277057</v>
      </c>
      <c r="P27" s="46">
        <f>INDEX(Dwelling_Data!$G$6:$I$32,MATCH(P8,Dwelling_Data!$A$6:$A$32,0),MATCH($A$9,Dwelling_Data!$G$5:$I$5,0))</f>
        <v>0.36983944954128439</v>
      </c>
      <c r="Q27" s="46">
        <f>INDEX(Dwelling_Data!$G$6:$I$32,MATCH(Q8,Dwelling_Data!$A$6:$A$32,0),MATCH($A$9,Dwelling_Data!$G$5:$I$5,0))</f>
        <v>0.19108471322294215</v>
      </c>
      <c r="R27" s="46">
        <f>INDEX(Dwelling_Data!$G$6:$I$32,MATCH(R8,Dwelling_Data!$A$6:$A$32,0),MATCH($A$9,Dwelling_Data!$G$5:$I$5,0))</f>
        <v>0.30185089084933403</v>
      </c>
      <c r="S27" s="46">
        <f>INDEX(Dwelling_Data!$G$6:$I$32,MATCH(S8,Dwelling_Data!$A$6:$A$32,0),MATCH($A$9,Dwelling_Data!$G$5:$I$5,0))</f>
        <v>0.31262211801484957</v>
      </c>
      <c r="T27" s="46">
        <f>INDEX(Dwelling_Data!$G$6:$I$32,MATCH(T8,Dwelling_Data!$A$6:$A$32,0),MATCH($A$9,Dwelling_Data!$G$5:$I$5,0))</f>
        <v>0.30314097881665447</v>
      </c>
      <c r="U27" s="46">
        <f>INDEX(Dwelling_Data!$G$6:$I$32,MATCH(U8,Dwelling_Data!$A$6:$A$32,0),MATCH($A$9,Dwelling_Data!$G$5:$I$5,0))</f>
        <v>0.36356589147286822</v>
      </c>
      <c r="V27" s="46">
        <f>INDEX(Dwelling_Data!$G$6:$I$32,MATCH(V8,Dwelling_Data!$A$6:$A$32,0),MATCH($A$9,Dwelling_Data!$G$5:$I$5,0))</f>
        <v>0.34463702587289624</v>
      </c>
      <c r="W27" s="46">
        <f>INDEX(Dwelling_Data!$G$6:$I$32,MATCH(W8,Dwelling_Data!$A$6:$A$32,0),MATCH($A$9,Dwelling_Data!$G$5:$I$5,0))</f>
        <v>0.32330598602248556</v>
      </c>
      <c r="X27" s="46">
        <f>INDEX(Dwelling_Data!$G$6:$I$32,MATCH(X8,Dwelling_Data!$A$6:$A$32,0),MATCH($A$9,Dwelling_Data!$G$5:$I$5,0))</f>
        <v>0.26618705035971224</v>
      </c>
      <c r="Y27" s="46">
        <f>INDEX(Dwelling_Data!$G$6:$I$32,MATCH(Y8,Dwelling_Data!$A$6:$A$32,0),MATCH($A$9,Dwelling_Data!$G$5:$I$5,0))</f>
        <v>0.24331870761866772</v>
      </c>
      <c r="Z27" s="46">
        <f>INDEX(Dwelling_Data!$G$6:$I$32,MATCH(Z8,Dwelling_Data!$A$6:$A$32,0),MATCH($A$9,Dwelling_Data!$G$5:$I$5,0))</f>
        <v>0.4841688654353562</v>
      </c>
      <c r="AA27" s="46">
        <f>INDEX(Dwelling_Data!$G$6:$I$32,MATCH(AA8,Dwelling_Data!$A$6:$A$32,0),MATCH($A$9,Dwelling_Data!$G$5:$I$5,0))</f>
        <v>0.38530960140386061</v>
      </c>
      <c r="AB27" s="46">
        <f>INDEX(Dwelling_Data!$G$6:$I$32,MATCH(AB8,Dwelling_Data!$A$6:$A$32,0),MATCH($A$9,Dwelling_Data!$G$5:$I$5,0))</f>
        <v>0.31287219422812645</v>
      </c>
      <c r="AC27" s="46">
        <f>INDEX(Dwelling_Data!$G$6:$I$32,MATCH(AC8,Dwelling_Data!$A$6:$A$32,0),MATCH($A$9,Dwelling_Data!$G$5:$I$5,0))</f>
        <v>0.36640630497501936</v>
      </c>
      <c r="AD27" s="46">
        <f>INDEX(Dwelling_Data!$G$6:$I$32,MATCH(AD8,Dwelling_Data!$A$6:$A$32,0),MATCH($A$9,Dwelling_Data!$G$5:$I$5,0))</f>
        <v>0.44163312248418629</v>
      </c>
      <c r="AE27" s="46">
        <f>INDEX(Dwelling_Data!$G$6:$I$32,MATCH(AE8,Dwelling_Data!$A$6:$A$32,0),MATCH($A$9,Dwelling_Data!$G$5:$I$5,0))</f>
        <v>0.25227362593910635</v>
      </c>
      <c r="AF27" s="46">
        <f>INDEX(Dwelling_Data!$G$6:$I$32,MATCH(AF8,Dwelling_Data!$A$6:$A$32,0),MATCH($A$9,Dwelling_Data!$G$5:$I$5,0))</f>
        <v>0.28832271762208067</v>
      </c>
      <c r="AG27" s="46">
        <f>INDEX(Dwelling_Data!$G$6:$I$32,MATCH(AG8,Dwelling_Data!$A$6:$A$32,0),MATCH($A$9,Dwelling_Data!$G$5:$I$5,0))</f>
        <v>0.3616833431430253</v>
      </c>
      <c r="AH27" s="46">
        <f>INDEX(Dwelling_Data!$G$6:$I$32,MATCH(AH8,Dwelling_Data!$A$6:$A$32,0),MATCH($A$9,Dwelling_Data!$G$5:$I$5,0))</f>
        <v>0.40211970074812969</v>
      </c>
      <c r="AI27" s="46">
        <f>INDEX(Dwelling_Data!$G$6:$I$32,MATCH(AI8,Dwelling_Data!$A$6:$A$32,0),MATCH($A$9,Dwelling_Data!$G$5:$I$5,0))</f>
        <v>0.37364043506078054</v>
      </c>
      <c r="AJ27" s="46">
        <f>INDEX(Dwelling_Data!$G$6:$I$32,MATCH(AJ8,Dwelling_Data!$A$6:$A$32,0),MATCH($A$9,Dwelling_Data!$G$5:$I$5,0))</f>
        <v>0.36950286806883365</v>
      </c>
      <c r="AK27" s="46">
        <f>INDEX(Dwelling_Data!$G$6:$I$32,MATCH(AK8,Dwelling_Data!$A$6:$A$32,0),MATCH($A$9,Dwelling_Data!$G$5:$I$5,0))</f>
        <v>0.35307621671258033</v>
      </c>
      <c r="AL27" s="46">
        <f>INDEX(Dwelling_Data!$G$6:$I$32,MATCH(AL8,Dwelling_Data!$A$6:$A$32,0),MATCH($A$9,Dwelling_Data!$G$5:$I$5,0))</f>
        <v>0.32592592592592595</v>
      </c>
      <c r="AM27" s="46">
        <f>INDEX(Dwelling_Data!$G$6:$I$32,MATCH(AM8,Dwelling_Data!$A$6:$A$32,0),MATCH($A$9,Dwelling_Data!$G$5:$I$5,0))</f>
        <v>0.32150101419878296</v>
      </c>
      <c r="AN27" s="46">
        <f>INDEX(Dwelling_Data!$G$6:$I$32,MATCH(AN8,Dwelling_Data!$A$6:$A$32,0),MATCH($A$9,Dwelling_Data!$G$5:$I$5,0))</f>
        <v>0.41375941948088196</v>
      </c>
      <c r="AO27" s="46">
        <f>INDEX(Dwelling_Data!$G$6:$I$32,MATCH(AO8,Dwelling_Data!$A$6:$A$32,0),MATCH($A$9,Dwelling_Data!$G$5:$I$5,0))</f>
        <v>0.22955010224948874</v>
      </c>
      <c r="AP27" s="48"/>
      <c r="AQ27" s="48"/>
      <c r="AR27" s="48"/>
    </row>
    <row r="28" spans="1:44">
      <c r="C28" s="1" t="s">
        <v>119</v>
      </c>
      <c r="D28" s="54" t="s">
        <v>118</v>
      </c>
      <c r="E28" s="1">
        <v>0</v>
      </c>
      <c r="AP28" s="48"/>
      <c r="AQ28" s="48"/>
      <c r="AR28" s="48"/>
    </row>
    <row r="29" spans="1:44">
      <c r="C29" s="1" t="s">
        <v>120</v>
      </c>
      <c r="D29" s="54" t="s">
        <v>121</v>
      </c>
      <c r="E29" s="48">
        <v>0</v>
      </c>
      <c r="M29" s="48" t="s">
        <v>132</v>
      </c>
      <c r="O29" s="46">
        <f>INDEX(Dwelling_Data!$Y$6:$AA$32,MATCH(O8,Dwelling_Data!$A$6:$A$32,0),MATCH($A$12,Dwelling_Data!$Y$5:$AA$5,0))</f>
        <v>0.61361805337652753</v>
      </c>
      <c r="P29" s="46">
        <f>INDEX(Dwelling_Data!$Y$6:$AA$32,MATCH(P8,Dwelling_Data!$A$6:$A$32,0),MATCH($A$12,Dwelling_Data!$Y$5:$AA$5,0))</f>
        <v>0.6945736434108527</v>
      </c>
      <c r="Q29" s="46">
        <f>INDEX(Dwelling_Data!$Y$6:$AA$32,MATCH(Q8,Dwelling_Data!$A$6:$A$32,0),MATCH($A$12,Dwelling_Data!$Y$5:$AA$5,0))</f>
        <v>0.57412331029078389</v>
      </c>
      <c r="R29" s="46">
        <f>INDEX(Dwelling_Data!$Y$6:$AA$32,MATCH(R8,Dwelling_Data!$A$6:$A$32,0),MATCH($A$12,Dwelling_Data!$Y$5:$AA$5,0))</f>
        <v>0.73369239976062239</v>
      </c>
      <c r="S29" s="46">
        <f>INDEX(Dwelling_Data!$Y$6:$AA$32,MATCH(S8,Dwelling_Data!$A$6:$A$32,0),MATCH($A$12,Dwelling_Data!$Y$5:$AA$5,0))</f>
        <v>0.76045197740112991</v>
      </c>
      <c r="T29" s="46">
        <f>INDEX(Dwelling_Data!$Y$6:$AA$32,MATCH(T8,Dwelling_Data!$A$6:$A$32,0),MATCH($A$12,Dwelling_Data!$Y$5:$AA$5,0))</f>
        <v>0.59503105590062111</v>
      </c>
      <c r="U29" s="46">
        <f>INDEX(Dwelling_Data!$Y$6:$AA$32,MATCH(U8,Dwelling_Data!$A$6:$A$32,0),MATCH($A$12,Dwelling_Data!$Y$5:$AA$5,0))</f>
        <v>0.88073394495412849</v>
      </c>
      <c r="V29" s="46">
        <f>INDEX(Dwelling_Data!$Y$6:$AA$32,MATCH(V8,Dwelling_Data!$A$6:$A$32,0),MATCH($A$12,Dwelling_Data!$Y$5:$AA$5,0))</f>
        <v>0.81102056655025223</v>
      </c>
      <c r="W29" s="46">
        <f>INDEX(Dwelling_Data!$Y$6:$AA$32,MATCH(W8,Dwelling_Data!$A$6:$A$32,0),MATCH($A$12,Dwelling_Data!$Y$5:$AA$5,0))</f>
        <v>0.6209535020600353</v>
      </c>
      <c r="X29" s="46">
        <f>INDEX(Dwelling_Data!$Y$6:$AA$32,MATCH(X8,Dwelling_Data!$A$6:$A$32,0),MATCH($A$12,Dwelling_Data!$Y$5:$AA$5,0))</f>
        <v>0.77865612648221338</v>
      </c>
      <c r="Y29" s="46">
        <f>INDEX(Dwelling_Data!$Y$6:$AA$32,MATCH(Y8,Dwelling_Data!$A$6:$A$32,0),MATCH($A$12,Dwelling_Data!$Y$5:$AA$5,0))</f>
        <v>0.47006369426751593</v>
      </c>
      <c r="Z29" s="46">
        <f>INDEX(Dwelling_Data!$Y$6:$AA$32,MATCH(Z8,Dwelling_Data!$A$6:$A$32,0),MATCH($A$12,Dwelling_Data!$Y$5:$AA$5,0))</f>
        <v>0.73553719008264462</v>
      </c>
      <c r="AA29" s="46">
        <f>INDEX(Dwelling_Data!$Y$6:$AA$32,MATCH(AA8,Dwelling_Data!$A$6:$A$32,0),MATCH($A$12,Dwelling_Data!$Y$5:$AA$5,0))</f>
        <v>0.7128607053794086</v>
      </c>
      <c r="AB29" s="46">
        <f>INDEX(Dwelling_Data!$Y$6:$AA$32,MATCH(AB8,Dwelling_Data!$A$6:$A$32,0),MATCH($A$12,Dwelling_Data!$Y$5:$AA$5,0))</f>
        <v>0.74453941120607792</v>
      </c>
      <c r="AC29" s="46">
        <f>INDEX(Dwelling_Data!$Y$6:$AA$32,MATCH(AC8,Dwelling_Data!$A$6:$A$32,0),MATCH($A$12,Dwelling_Data!$Y$5:$AA$5,0))</f>
        <v>0.6833764553686934</v>
      </c>
      <c r="AD29" s="46">
        <f>INDEX(Dwelling_Data!$Y$6:$AA$32,MATCH(AD8,Dwelling_Data!$A$6:$A$32,0),MATCH($A$12,Dwelling_Data!$Y$5:$AA$5,0))</f>
        <v>0.64555984555984558</v>
      </c>
      <c r="AE29" s="46">
        <f>INDEX(Dwelling_Data!$Y$6:$AA$32,MATCH(AE8,Dwelling_Data!$A$6:$A$32,0),MATCH($A$12,Dwelling_Data!$Y$5:$AA$5,0))</f>
        <v>0.59628957451099007</v>
      </c>
      <c r="AF29" s="46">
        <f>INDEX(Dwelling_Data!$Y$6:$AA$32,MATCH(AF8,Dwelling_Data!$A$6:$A$32,0),MATCH($A$12,Dwelling_Data!$Y$5:$AA$5,0))</f>
        <v>0.77071823204419887</v>
      </c>
      <c r="AG29" s="46">
        <f>INDEX(Dwelling_Data!$Y$6:$AA$32,MATCH(AG8,Dwelling_Data!$A$6:$A$32,0),MATCH($A$12,Dwelling_Data!$Y$5:$AA$5,0))</f>
        <v>0.6481279534714649</v>
      </c>
      <c r="AH29" s="46">
        <f>INDEX(Dwelling_Data!$Y$6:$AA$32,MATCH(AH8,Dwelling_Data!$A$6:$A$32,0),MATCH($A$12,Dwelling_Data!$Y$5:$AA$5,0))</f>
        <v>0.56522659889877169</v>
      </c>
      <c r="AI29" s="46">
        <f>INDEX(Dwelling_Data!$Y$6:$AA$32,MATCH(AI8,Dwelling_Data!$A$6:$A$32,0),MATCH($A$12,Dwelling_Data!$Y$5:$AA$5,0))</f>
        <v>0.74045801526717558</v>
      </c>
      <c r="AJ29" s="46">
        <f>INDEX(Dwelling_Data!$Y$6:$AA$32,MATCH(AJ8,Dwelling_Data!$A$6:$A$32,0),MATCH($A$12,Dwelling_Data!$Y$5:$AA$5,0))</f>
        <v>0.7182795698924731</v>
      </c>
      <c r="AK29" s="46">
        <f>INDEX(Dwelling_Data!$Y$6:$AA$32,MATCH(AK8,Dwelling_Data!$A$6:$A$32,0),MATCH($A$12,Dwelling_Data!$Y$5:$AA$5,0))</f>
        <v>0.810126582278481</v>
      </c>
      <c r="AL29" s="46">
        <f>INDEX(Dwelling_Data!$Y$6:$AA$32,MATCH(AL8,Dwelling_Data!$A$6:$A$32,0),MATCH($A$12,Dwelling_Data!$Y$5:$AA$5,0))</f>
        <v>0.67241379310344829</v>
      </c>
      <c r="AM29" s="46">
        <f>INDEX(Dwelling_Data!$Y$6:$AA$32,MATCH(AM8,Dwelling_Data!$A$6:$A$32,0),MATCH($A$12,Dwelling_Data!$Y$5:$AA$5,0))</f>
        <v>0.77777777777777779</v>
      </c>
      <c r="AN29" s="46">
        <f>INDEX(Dwelling_Data!$Y$6:$AA$32,MATCH(AN8,Dwelling_Data!$A$6:$A$32,0),MATCH($A$12,Dwelling_Data!$Y$5:$AA$5,0))</f>
        <v>0.54545454545454541</v>
      </c>
      <c r="AO29" s="46">
        <f>INDEX(Dwelling_Data!$Y$6:$AA$32,MATCH(AO8,Dwelling_Data!$A$6:$A$32,0),MATCH($A$12,Dwelling_Data!$Y$5:$AA$5,0))</f>
        <v>0.85989010989010994</v>
      </c>
      <c r="AP29" s="48"/>
      <c r="AQ29" s="48"/>
      <c r="AR29" s="48"/>
    </row>
    <row r="30" spans="1:44">
      <c r="M30" s="48" t="s">
        <v>132</v>
      </c>
      <c r="O30" s="46">
        <f>INDEX(Dwelling_Data!$Y$6:$AA$32,MATCH(O8,Dwelling_Data!$A$6:$A$32,0),MATCH($A$12,Dwelling_Data!$Y$5:$AA$5,0))</f>
        <v>0.61361805337652753</v>
      </c>
      <c r="P30" s="46">
        <f>INDEX(Dwelling_Data!$Y$6:$AA$32,MATCH(P8,Dwelling_Data!$A$6:$A$32,0),MATCH($A$12,Dwelling_Data!$Y$5:$AA$5,0))</f>
        <v>0.6945736434108527</v>
      </c>
      <c r="Q30" s="46">
        <f>INDEX(Dwelling_Data!$Y$6:$AA$32,MATCH(Q8,Dwelling_Data!$A$6:$A$32,0),MATCH($A$12,Dwelling_Data!$Y$5:$AA$5,0))</f>
        <v>0.57412331029078389</v>
      </c>
      <c r="R30" s="46">
        <f>INDEX(Dwelling_Data!$Y$6:$AA$32,MATCH(R8,Dwelling_Data!$A$6:$A$32,0),MATCH($A$12,Dwelling_Data!$Y$5:$AA$5,0))</f>
        <v>0.73369239976062239</v>
      </c>
      <c r="S30" s="46">
        <f>INDEX(Dwelling_Data!$Y$6:$AA$32,MATCH(S8,Dwelling_Data!$A$6:$A$32,0),MATCH($A$12,Dwelling_Data!$Y$5:$AA$5,0))</f>
        <v>0.76045197740112991</v>
      </c>
      <c r="T30" s="46">
        <f>INDEX(Dwelling_Data!$Y$6:$AA$32,MATCH(T8,Dwelling_Data!$A$6:$A$32,0),MATCH($A$12,Dwelling_Data!$Y$5:$AA$5,0))</f>
        <v>0.59503105590062111</v>
      </c>
      <c r="U30" s="46">
        <f>INDEX(Dwelling_Data!$Y$6:$AA$32,MATCH(U8,Dwelling_Data!$A$6:$A$32,0),MATCH($A$12,Dwelling_Data!$Y$5:$AA$5,0))</f>
        <v>0.88073394495412849</v>
      </c>
      <c r="V30" s="46">
        <f>INDEX(Dwelling_Data!$Y$6:$AA$32,MATCH(V8,Dwelling_Data!$A$6:$A$32,0),MATCH($A$12,Dwelling_Data!$Y$5:$AA$5,0))</f>
        <v>0.81102056655025223</v>
      </c>
      <c r="W30" s="46">
        <f>INDEX(Dwelling_Data!$Y$6:$AA$32,MATCH(W8,Dwelling_Data!$A$6:$A$32,0),MATCH($A$12,Dwelling_Data!$Y$5:$AA$5,0))</f>
        <v>0.6209535020600353</v>
      </c>
      <c r="X30" s="46">
        <f>INDEX(Dwelling_Data!$Y$6:$AA$32,MATCH(X8,Dwelling_Data!$A$6:$A$32,0),MATCH($A$12,Dwelling_Data!$Y$5:$AA$5,0))</f>
        <v>0.77865612648221338</v>
      </c>
      <c r="Y30" s="46">
        <f>INDEX(Dwelling_Data!$Y$6:$AA$32,MATCH(Y8,Dwelling_Data!$A$6:$A$32,0),MATCH($A$12,Dwelling_Data!$Y$5:$AA$5,0))</f>
        <v>0.47006369426751593</v>
      </c>
      <c r="Z30" s="46">
        <f>INDEX(Dwelling_Data!$Y$6:$AA$32,MATCH(Z8,Dwelling_Data!$A$6:$A$32,0),MATCH($A$12,Dwelling_Data!$Y$5:$AA$5,0))</f>
        <v>0.73553719008264462</v>
      </c>
      <c r="AA30" s="46">
        <f>INDEX(Dwelling_Data!$Y$6:$AA$32,MATCH(AA8,Dwelling_Data!$A$6:$A$32,0),MATCH($A$12,Dwelling_Data!$Y$5:$AA$5,0))</f>
        <v>0.7128607053794086</v>
      </c>
      <c r="AB30" s="46">
        <f>INDEX(Dwelling_Data!$Y$6:$AA$32,MATCH(AB8,Dwelling_Data!$A$6:$A$32,0),MATCH($A$12,Dwelling_Data!$Y$5:$AA$5,0))</f>
        <v>0.74453941120607792</v>
      </c>
      <c r="AC30" s="46">
        <f>INDEX(Dwelling_Data!$Y$6:$AA$32,MATCH(AC8,Dwelling_Data!$A$6:$A$32,0),MATCH($A$12,Dwelling_Data!$Y$5:$AA$5,0))</f>
        <v>0.6833764553686934</v>
      </c>
      <c r="AD30" s="46">
        <f>INDEX(Dwelling_Data!$Y$6:$AA$32,MATCH(AD8,Dwelling_Data!$A$6:$A$32,0),MATCH($A$12,Dwelling_Data!$Y$5:$AA$5,0))</f>
        <v>0.64555984555984558</v>
      </c>
      <c r="AE30" s="46">
        <f>INDEX(Dwelling_Data!$Y$6:$AA$32,MATCH(AE8,Dwelling_Data!$A$6:$A$32,0),MATCH($A$12,Dwelling_Data!$Y$5:$AA$5,0))</f>
        <v>0.59628957451099007</v>
      </c>
      <c r="AF30" s="46">
        <f>INDEX(Dwelling_Data!$Y$6:$AA$32,MATCH(AF8,Dwelling_Data!$A$6:$A$32,0),MATCH($A$12,Dwelling_Data!$Y$5:$AA$5,0))</f>
        <v>0.77071823204419887</v>
      </c>
      <c r="AG30" s="46">
        <f>INDEX(Dwelling_Data!$Y$6:$AA$32,MATCH(AG8,Dwelling_Data!$A$6:$A$32,0),MATCH($A$12,Dwelling_Data!$Y$5:$AA$5,0))</f>
        <v>0.6481279534714649</v>
      </c>
      <c r="AH30" s="46">
        <f>INDEX(Dwelling_Data!$Y$6:$AA$32,MATCH(AH8,Dwelling_Data!$A$6:$A$32,0),MATCH($A$12,Dwelling_Data!$Y$5:$AA$5,0))</f>
        <v>0.56522659889877169</v>
      </c>
      <c r="AI30" s="46">
        <f>INDEX(Dwelling_Data!$Y$6:$AA$32,MATCH(AI8,Dwelling_Data!$A$6:$A$32,0),MATCH($A$12,Dwelling_Data!$Y$5:$AA$5,0))</f>
        <v>0.74045801526717558</v>
      </c>
      <c r="AJ30" s="46">
        <f>INDEX(Dwelling_Data!$Y$6:$AA$32,MATCH(AJ8,Dwelling_Data!$A$6:$A$32,0),MATCH($A$12,Dwelling_Data!$Y$5:$AA$5,0))</f>
        <v>0.7182795698924731</v>
      </c>
      <c r="AK30" s="46">
        <f>INDEX(Dwelling_Data!$Y$6:$AA$32,MATCH(AK8,Dwelling_Data!$A$6:$A$32,0),MATCH($A$12,Dwelling_Data!$Y$5:$AA$5,0))</f>
        <v>0.810126582278481</v>
      </c>
      <c r="AL30" s="46">
        <f>INDEX(Dwelling_Data!$Y$6:$AA$32,MATCH(AL8,Dwelling_Data!$A$6:$A$32,0),MATCH($A$12,Dwelling_Data!$Y$5:$AA$5,0))</f>
        <v>0.67241379310344829</v>
      </c>
      <c r="AM30" s="46">
        <f>INDEX(Dwelling_Data!$Y$6:$AA$32,MATCH(AM8,Dwelling_Data!$A$6:$A$32,0),MATCH($A$12,Dwelling_Data!$Y$5:$AA$5,0))</f>
        <v>0.77777777777777779</v>
      </c>
      <c r="AN30" s="46">
        <f>INDEX(Dwelling_Data!$Y$6:$AA$32,MATCH(AN8,Dwelling_Data!$A$6:$A$32,0),MATCH($A$12,Dwelling_Data!$Y$5:$AA$5,0))</f>
        <v>0.54545454545454541</v>
      </c>
      <c r="AO30" s="46">
        <f>INDEX(Dwelling_Data!$Y$6:$AA$32,MATCH(AO8,Dwelling_Data!$A$6:$A$32,0),MATCH($A$12,Dwelling_Data!$Y$5:$AA$5,0))</f>
        <v>0.85989010989010994</v>
      </c>
      <c r="AP30" s="48"/>
      <c r="AQ30" s="48"/>
      <c r="AR30" s="48"/>
    </row>
    <row r="31" spans="1:44">
      <c r="M31" s="48" t="s">
        <v>133</v>
      </c>
      <c r="O31" s="46">
        <f>INDEX(Dwelling_Data!$P$6:$R$32,MATCH(O8,Dwelling_Data!$A$6:$A$32,0),MATCH($A$12,Dwelling_Data!$P$5:$R$5,0))</f>
        <v>0.67681169552484599</v>
      </c>
      <c r="P31" s="46">
        <f>INDEX(Dwelling_Data!$P$6:$R$32,MATCH(P8,Dwelling_Data!$A$6:$A$32,0),MATCH($A$12,Dwelling_Data!$P$5:$R$5,0))</f>
        <v>0.72127417519908987</v>
      </c>
      <c r="Q31" s="46">
        <f>INDEX(Dwelling_Data!$P$6:$R$32,MATCH(Q8,Dwelling_Data!$A$6:$A$32,0),MATCH($A$12,Dwelling_Data!$P$5:$R$5,0))</f>
        <v>0.68827452667814115</v>
      </c>
      <c r="R31" s="46">
        <f>INDEX(Dwelling_Data!$P$6:$R$32,MATCH(R8,Dwelling_Data!$A$6:$A$32,0),MATCH($A$12,Dwelling_Data!$P$5:$R$5,0))</f>
        <v>0.65054744525547448</v>
      </c>
      <c r="S31" s="46">
        <f>INDEX(Dwelling_Data!$P$6:$R$32,MATCH(S8,Dwelling_Data!$A$6:$A$32,0),MATCH($A$12,Dwelling_Data!$P$5:$R$5,0))</f>
        <v>0.69774011299435024</v>
      </c>
      <c r="T31" s="46">
        <f>INDEX(Dwelling_Data!$P$6:$R$32,MATCH(T8,Dwelling_Data!$A$6:$A$32,0),MATCH($A$12,Dwelling_Data!$P$5:$R$5,0))</f>
        <v>0.69097399286078531</v>
      </c>
      <c r="U31" s="46">
        <f>INDEX(Dwelling_Data!$P$6:$R$32,MATCH(U8,Dwelling_Data!$A$6:$A$32,0),MATCH($A$12,Dwelling_Data!$P$5:$R$5,0))</f>
        <v>0.64042303172737958</v>
      </c>
      <c r="V31" s="46">
        <f>INDEX(Dwelling_Data!$P$6:$R$32,MATCH(V8,Dwelling_Data!$A$6:$A$32,0),MATCH($A$12,Dwelling_Data!$P$5:$R$5,0))</f>
        <v>0.70898229144442071</v>
      </c>
      <c r="W31" s="46">
        <f>INDEX(Dwelling_Data!$P$6:$R$32,MATCH(W8,Dwelling_Data!$A$6:$A$32,0),MATCH($A$12,Dwelling_Data!$P$5:$R$5,0))</f>
        <v>0.65239628717560139</v>
      </c>
      <c r="X31" s="46">
        <f>INDEX(Dwelling_Data!$P$6:$R$32,MATCH(X8,Dwelling_Data!$A$6:$A$32,0),MATCH($A$12,Dwelling_Data!$P$5:$R$5,0))</f>
        <v>0.71935235158057054</v>
      </c>
      <c r="Y31" s="46">
        <f>INDEX(Dwelling_Data!$P$6:$R$32,MATCH(Y8,Dwelling_Data!$A$6:$A$32,0),MATCH($A$12,Dwelling_Data!$P$5:$R$5,0))</f>
        <v>0.64579256360078274</v>
      </c>
      <c r="Z31" s="46">
        <f>INDEX(Dwelling_Data!$P$6:$R$32,MATCH(Z8,Dwelling_Data!$A$6:$A$32,0),MATCH($A$12,Dwelling_Data!$P$5:$R$5,0))</f>
        <v>0.66745442268737343</v>
      </c>
      <c r="AA31" s="46">
        <f>INDEX(Dwelling_Data!$P$6:$R$32,MATCH(AA8,Dwelling_Data!$A$6:$A$32,0),MATCH($A$12,Dwelling_Data!$P$5:$R$5,0))</f>
        <v>0.64216928535225548</v>
      </c>
      <c r="AB31" s="46">
        <f>INDEX(Dwelling_Data!$P$6:$R$32,MATCH(AB8,Dwelling_Data!$A$6:$A$32,0),MATCH($A$12,Dwelling_Data!$P$5:$R$5,0))</f>
        <v>0.59632294164668265</v>
      </c>
      <c r="AC31" s="46">
        <f>INDEX(Dwelling_Data!$P$6:$R$32,MATCH(AC8,Dwelling_Data!$A$6:$A$32,0),MATCH($A$12,Dwelling_Data!$P$5:$R$5,0))</f>
        <v>0.68252823840422971</v>
      </c>
      <c r="AD31" s="46">
        <f>INDEX(Dwelling_Data!$P$6:$R$32,MATCH(AD8,Dwelling_Data!$A$6:$A$32,0),MATCH($A$12,Dwelling_Data!$P$5:$R$5,0))</f>
        <v>0.63496341932999611</v>
      </c>
      <c r="AE31" s="46">
        <f>INDEX(Dwelling_Data!$P$6:$R$32,MATCH(AE8,Dwelling_Data!$A$6:$A$32,0),MATCH($A$12,Dwelling_Data!$P$5:$R$5,0))</f>
        <v>0.73918039065492147</v>
      </c>
      <c r="AF31" s="46">
        <f>INDEX(Dwelling_Data!$P$6:$R$32,MATCH(AF8,Dwelling_Data!$A$6:$A$32,0),MATCH($A$12,Dwelling_Data!$P$5:$R$5,0))</f>
        <v>0.77610138805069406</v>
      </c>
      <c r="AG31" s="46">
        <f>INDEX(Dwelling_Data!$P$6:$R$32,MATCH(AG8,Dwelling_Data!$A$6:$A$32,0),MATCH($A$12,Dwelling_Data!$P$5:$R$5,0))</f>
        <v>0.69228627123363962</v>
      </c>
      <c r="AH31" s="46">
        <f>INDEX(Dwelling_Data!$P$6:$R$32,MATCH(AH8,Dwelling_Data!$A$6:$A$32,0),MATCH($A$12,Dwelling_Data!$P$5:$R$5,0))</f>
        <v>0.5828374569370498</v>
      </c>
      <c r="AI31" s="46">
        <f>INDEX(Dwelling_Data!$P$6:$R$32,MATCH(AI8,Dwelling_Data!$A$6:$A$32,0),MATCH($A$12,Dwelling_Data!$P$5:$R$5,0))</f>
        <v>0.60474308300395252</v>
      </c>
      <c r="AJ31" s="46">
        <f>INDEX(Dwelling_Data!$P$6:$R$32,MATCH(AJ8,Dwelling_Data!$A$6:$A$32,0),MATCH($A$12,Dwelling_Data!$P$5:$R$5,0))</f>
        <v>0.64798206278026904</v>
      </c>
      <c r="AK31" s="46">
        <f>INDEX(Dwelling_Data!$P$6:$R$32,MATCH(AK8,Dwelling_Data!$A$6:$A$32,0),MATCH($A$12,Dwelling_Data!$P$5:$R$5,0))</f>
        <v>0.66276803118908378</v>
      </c>
      <c r="AL31" s="46">
        <f>INDEX(Dwelling_Data!$P$6:$R$32,MATCH(AL8,Dwelling_Data!$A$6:$A$32,0),MATCH($A$12,Dwelling_Data!$P$5:$R$5,0))</f>
        <v>0.61085450346420322</v>
      </c>
      <c r="AM31" s="46">
        <f>INDEX(Dwelling_Data!$P$6:$R$32,MATCH(AM8,Dwelling_Data!$A$6:$A$32,0),MATCH($A$12,Dwelling_Data!$P$5:$R$5,0))</f>
        <v>0.68844221105527637</v>
      </c>
      <c r="AN31" s="46">
        <f>INDEX(Dwelling_Data!$P$6:$R$32,MATCH(AN8,Dwelling_Data!$A$6:$A$32,0),MATCH($A$12,Dwelling_Data!$P$5:$R$5,0))</f>
        <v>0.6504592112371691</v>
      </c>
      <c r="AO31" s="46">
        <f>INDEX(Dwelling_Data!$P$6:$R$32,MATCH(AO8,Dwelling_Data!$A$6:$A$32,0),MATCH($A$12,Dwelling_Data!$P$5:$R$5,0))</f>
        <v>0.75409836065573765</v>
      </c>
      <c r="AP31" s="48"/>
      <c r="AQ31" s="48"/>
      <c r="AR31" s="48"/>
    </row>
    <row r="32" spans="1:44">
      <c r="M32" s="48" t="s">
        <v>134</v>
      </c>
      <c r="O32" s="46">
        <f>INDEX(Dwelling_Data!$G$6:$I$32,MATCH(O8,Dwelling_Data!$A$6:$A$32,0),MATCH($A$12,Dwelling_Data!$G$5:$I$5,0))</f>
        <v>0.55096921697795098</v>
      </c>
      <c r="P32" s="46">
        <f>INDEX(Dwelling_Data!$G$6:$I$32,MATCH(P8,Dwelling_Data!$A$6:$A$32,0),MATCH($A$12,Dwelling_Data!$G$5:$I$5,0))</f>
        <v>0.54587155963302747</v>
      </c>
      <c r="Q32" s="46">
        <f>INDEX(Dwelling_Data!$G$6:$I$32,MATCH(Q8,Dwelling_Data!$A$6:$A$32,0),MATCH($A$12,Dwelling_Data!$G$5:$I$5,0))</f>
        <v>0.55501559875209983</v>
      </c>
      <c r="R32" s="46">
        <f>INDEX(Dwelling_Data!$G$6:$I$32,MATCH(R8,Dwelling_Data!$A$6:$A$32,0),MATCH($A$12,Dwelling_Data!$G$5:$I$5,0))</f>
        <v>0.55717003978550428</v>
      </c>
      <c r="S32" s="46">
        <f>INDEX(Dwelling_Data!$G$6:$I$32,MATCH(S8,Dwelling_Data!$A$6:$A$32,0),MATCH($A$12,Dwelling_Data!$G$5:$I$5,0))</f>
        <v>0.61781946072684646</v>
      </c>
      <c r="T32" s="46">
        <f>INDEX(Dwelling_Data!$G$6:$I$32,MATCH(T8,Dwelling_Data!$A$6:$A$32,0),MATCH($A$12,Dwelling_Data!$G$5:$I$5,0))</f>
        <v>0.63038714390065742</v>
      </c>
      <c r="U32" s="46">
        <f>INDEX(Dwelling_Data!$G$6:$I$32,MATCH(U8,Dwelling_Data!$A$6:$A$32,0),MATCH($A$12,Dwelling_Data!$G$5:$I$5,0))</f>
        <v>0.53875968992248058</v>
      </c>
      <c r="V32" s="46">
        <f>INDEX(Dwelling_Data!$G$6:$I$32,MATCH(V8,Dwelling_Data!$A$6:$A$32,0),MATCH($A$12,Dwelling_Data!$G$5:$I$5,0))</f>
        <v>0.57623712635016322</v>
      </c>
      <c r="W32" s="46">
        <f>INDEX(Dwelling_Data!$G$6:$I$32,MATCH(W8,Dwelling_Data!$A$6:$A$32,0),MATCH($A$12,Dwelling_Data!$G$5:$I$5,0))</f>
        <v>0.58766332421756307</v>
      </c>
      <c r="X32" s="46">
        <f>INDEX(Dwelling_Data!$G$6:$I$32,MATCH(X8,Dwelling_Data!$A$6:$A$32,0),MATCH($A$12,Dwelling_Data!$G$5:$I$5,0))</f>
        <v>0.63788968824940051</v>
      </c>
      <c r="Y32" s="46">
        <f>INDEX(Dwelling_Data!$G$6:$I$32,MATCH(Y8,Dwelling_Data!$A$6:$A$32,0),MATCH($A$12,Dwelling_Data!$G$5:$I$5,0))</f>
        <v>0.60311128839250094</v>
      </c>
      <c r="Z32" s="46">
        <f>INDEX(Dwelling_Data!$G$6:$I$32,MATCH(Z8,Dwelling_Data!$A$6:$A$32,0),MATCH($A$12,Dwelling_Data!$G$5:$I$5,0))</f>
        <v>0.44195250659630608</v>
      </c>
      <c r="AA32" s="46">
        <f>INDEX(Dwelling_Data!$G$6:$I$32,MATCH(AA8,Dwelling_Data!$A$6:$A$32,0),MATCH($A$12,Dwelling_Data!$G$5:$I$5,0))</f>
        <v>0.49887189771872648</v>
      </c>
      <c r="AB32" s="46">
        <f>INDEX(Dwelling_Data!$G$6:$I$32,MATCH(AB8,Dwelling_Data!$A$6:$A$32,0),MATCH($A$12,Dwelling_Data!$G$5:$I$5,0))</f>
        <v>0.5861200183234081</v>
      </c>
      <c r="AC32" s="46">
        <f>INDEX(Dwelling_Data!$G$6:$I$32,MATCH(AC8,Dwelling_Data!$A$6:$A$32,0),MATCH($A$12,Dwelling_Data!$G$5:$I$5,0))</f>
        <v>0.53289705157976219</v>
      </c>
      <c r="AD32" s="46">
        <f>INDEX(Dwelling_Data!$G$6:$I$32,MATCH(AD8,Dwelling_Data!$A$6:$A$32,0),MATCH($A$12,Dwelling_Data!$G$5:$I$5,0))</f>
        <v>0.47977764999041594</v>
      </c>
      <c r="AE32" s="46">
        <f>INDEX(Dwelling_Data!$G$6:$I$32,MATCH(AE8,Dwelling_Data!$A$6:$A$32,0),MATCH($A$12,Dwelling_Data!$G$5:$I$5,0))</f>
        <v>0.64353499406880188</v>
      </c>
      <c r="AF32" s="46">
        <f>INDEX(Dwelling_Data!$G$6:$I$32,MATCH(AF8,Dwelling_Data!$A$6:$A$32,0),MATCH($A$12,Dwelling_Data!$G$5:$I$5,0))</f>
        <v>0.66475583864118892</v>
      </c>
      <c r="AG32" s="46">
        <f>INDEX(Dwelling_Data!$G$6:$I$32,MATCH(AG8,Dwelling_Data!$A$6:$A$32,0),MATCH($A$12,Dwelling_Data!$G$5:$I$5,0))</f>
        <v>0.55326662742789878</v>
      </c>
      <c r="AH32" s="46">
        <f>INDEX(Dwelling_Data!$G$6:$I$32,MATCH(AH8,Dwelling_Data!$A$6:$A$32,0),MATCH($A$12,Dwelling_Data!$G$5:$I$5,0))</f>
        <v>0.44061720698254364</v>
      </c>
      <c r="AI32" s="46">
        <f>INDEX(Dwelling_Data!$G$6:$I$32,MATCH(AI8,Dwelling_Data!$A$6:$A$32,0),MATCH($A$12,Dwelling_Data!$G$5:$I$5,0))</f>
        <v>0.47600767754318618</v>
      </c>
      <c r="AJ32" s="46">
        <f>INDEX(Dwelling_Data!$G$6:$I$32,MATCH(AJ8,Dwelling_Data!$A$6:$A$32,0),MATCH($A$12,Dwelling_Data!$G$5:$I$5,0))</f>
        <v>0.54827915869980881</v>
      </c>
      <c r="AK32" s="46">
        <f>INDEX(Dwelling_Data!$G$6:$I$32,MATCH(AK8,Dwelling_Data!$A$6:$A$32,0),MATCH($A$12,Dwelling_Data!$G$5:$I$5,0))</f>
        <v>0.58585858585858586</v>
      </c>
      <c r="AL32" s="46">
        <f>INDEX(Dwelling_Data!$G$6:$I$32,MATCH(AL8,Dwelling_Data!$A$6:$A$32,0),MATCH($A$12,Dwelling_Data!$G$5:$I$5,0))</f>
        <v>0.55321637426900583</v>
      </c>
      <c r="AM32" s="46">
        <f>INDEX(Dwelling_Data!$G$6:$I$32,MATCH(AM8,Dwelling_Data!$A$6:$A$32,0),MATCH($A$12,Dwelling_Data!$G$5:$I$5,0))</f>
        <v>0.58722109533468558</v>
      </c>
      <c r="AN32" s="46">
        <f>INDEX(Dwelling_Data!$G$6:$I$32,MATCH(AN8,Dwelling_Data!$A$6:$A$32,0),MATCH($A$12,Dwelling_Data!$G$5:$I$5,0))</f>
        <v>0.48339380407479765</v>
      </c>
      <c r="AO32" s="46">
        <f>INDEX(Dwelling_Data!$G$6:$I$32,MATCH(AO8,Dwelling_Data!$A$6:$A$32,0),MATCH($A$12,Dwelling_Data!$G$5:$I$5,0))</f>
        <v>0.66513292433537829</v>
      </c>
      <c r="AP32" s="48"/>
      <c r="AQ32" s="48"/>
      <c r="AR32" s="48"/>
    </row>
    <row r="33" spans="42:44">
      <c r="AP33" s="48"/>
      <c r="AQ33" s="48"/>
      <c r="AR33" s="48"/>
    </row>
    <row r="34" spans="42:44">
      <c r="AP34" s="48"/>
      <c r="AQ34" s="48"/>
      <c r="AR34" s="48"/>
    </row>
    <row r="35" spans="42:44">
      <c r="AP35" s="48"/>
      <c r="AQ35" s="48"/>
      <c r="AR35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4" sqref="T4:X4"/>
    </sheetView>
  </sheetViews>
  <sheetFormatPr defaultRowHeight="12.75"/>
  <cols>
    <col min="9" max="9" width="9.140625" style="4"/>
    <col min="18" max="18" width="9.140625" style="4"/>
  </cols>
  <sheetData>
    <row r="1" spans="1:29">
      <c r="A1" t="s">
        <v>86</v>
      </c>
      <c r="U1" s="50"/>
      <c r="V1" s="50"/>
      <c r="W1" s="50"/>
    </row>
    <row r="2" spans="1:29">
      <c r="V2" s="47"/>
      <c r="W2" s="47"/>
    </row>
    <row r="4" spans="1:29">
      <c r="B4" s="75" t="s">
        <v>94</v>
      </c>
      <c r="C4" s="75"/>
      <c r="D4" s="75"/>
      <c r="E4" s="75"/>
      <c r="F4" s="75"/>
      <c r="K4" s="75" t="s">
        <v>95</v>
      </c>
      <c r="L4" s="75"/>
      <c r="M4" s="75"/>
      <c r="N4" s="75"/>
      <c r="O4" s="75"/>
      <c r="T4" s="75" t="s">
        <v>96</v>
      </c>
      <c r="U4" s="75"/>
      <c r="V4" s="75"/>
      <c r="W4" s="75"/>
      <c r="X4" s="75"/>
    </row>
    <row r="5" spans="1:29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>
      <c r="A32" s="45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/>
  <cols>
    <col min="1" max="16384" width="9.140625" style="4"/>
  </cols>
  <sheetData>
    <row r="1" spans="1:14">
      <c r="A1" s="4" t="s">
        <v>86</v>
      </c>
    </row>
    <row r="3" spans="1:14" ht="13.5" thickBot="1"/>
    <row r="4" spans="1:14" ht="13.5" thickBot="1">
      <c r="B4" s="76" t="s">
        <v>94</v>
      </c>
      <c r="C4" s="77"/>
      <c r="D4" s="77"/>
      <c r="E4" s="77"/>
      <c r="F4" s="77"/>
      <c r="G4" s="77"/>
      <c r="H4" s="77"/>
      <c r="I4" s="77"/>
      <c r="J4" s="77"/>
      <c r="K4" s="78"/>
    </row>
    <row r="5" spans="1:14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/>
    <row r="35" spans="2:14" ht="13.5" thickBot="1">
      <c r="B35" s="76" t="s">
        <v>95</v>
      </c>
      <c r="C35" s="77"/>
      <c r="D35" s="77"/>
      <c r="E35" s="77"/>
      <c r="F35" s="77"/>
      <c r="G35" s="77"/>
      <c r="H35" s="77"/>
      <c r="I35" s="77"/>
      <c r="J35" s="77"/>
      <c r="K35" s="78"/>
    </row>
    <row r="36" spans="2:14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/>
    <row r="66" spans="2:14" ht="13.5" thickBot="1">
      <c r="B66" s="76" t="s">
        <v>96</v>
      </c>
      <c r="C66" s="77"/>
      <c r="D66" s="77"/>
      <c r="E66" s="77"/>
      <c r="F66" s="77"/>
      <c r="G66" s="77"/>
      <c r="H66" s="77"/>
      <c r="I66" s="77"/>
      <c r="J66" s="77"/>
      <c r="K66" s="78"/>
    </row>
    <row r="67" spans="2:14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2022-09-12T13:08:07Z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307216823101043</vt:r8>
  </property>
</Properties>
</file>