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uleimenov\Documents\GitHub\times-ireland-model\SuppXLS\"/>
    </mc:Choice>
  </mc:AlternateContent>
  <xr:revisionPtr revIDLastSave="0" documentId="13_ncr:1_{743A6F0C-F6BC-4320-A557-9F6C095E27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M40" i="2"/>
  <c r="M38" i="2"/>
  <c r="M36" i="2"/>
  <c r="M34" i="2"/>
  <c r="C39" i="2"/>
  <c r="C37" i="2"/>
  <c r="C35" i="2"/>
  <c r="C33" i="2"/>
  <c r="H22" i="2"/>
  <c r="H21" i="2"/>
  <c r="H20" i="2"/>
  <c r="H19" i="2"/>
  <c r="J20" i="2"/>
  <c r="J21" i="2"/>
  <c r="J22" i="2"/>
  <c r="J19" i="2"/>
  <c r="J11" i="2"/>
  <c r="J10" i="2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3" authorId="0" shapeId="0" xr:uid="{53508571-8973-4AE0-A8EA-12F57BF1421B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<sst xmlns="http://schemas.openxmlformats.org/spreadsheetml/2006/main" count="294" uniqueCount="106">
  <si>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</si>
  <si>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</si>
  <si>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</si>
  <si>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</si>
  <si>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</si>
  <si>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</si>
  <si>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</si>
  <si>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</si>
  <si>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</si>
  <si>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</si>
  <si>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</si>
  <si>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</si>
  <si>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</si>
  <si>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</si>
  <si>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</si>
  <si>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</si>
  <si>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</si>
  <si>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</si>
  <si>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</si>
  <si>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</si>
  <si>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</si>
  <si>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</si>
  <si>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</si>
  <si>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</si>
  <si>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</si>
  <si>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</si>
  <si>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</si>
  <si>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</si>
  <si>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</si>
  <si>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</si>
  <si>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</si>
  <si>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</si>
  <si>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</si>
  <si>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</si>
  <si>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</si>
  <si>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~TFM_TOPINS</t>
  </si>
  <si>
    <t>POW_LAND</t>
  </si>
  <si>
    <t>ELE</t>
  </si>
  <si>
    <t>ELCSOL</t>
  </si>
  <si>
    <t>*WIN*ON*</t>
  </si>
  <si>
    <t>Power Generation - Installed capacity (MW/ha)</t>
  </si>
  <si>
    <t>Min</t>
  </si>
  <si>
    <t>Ave</t>
  </si>
  <si>
    <t xml:space="preserve">Max </t>
  </si>
  <si>
    <t>Notes</t>
  </si>
  <si>
    <t>Renewable electricity Generation</t>
  </si>
  <si>
    <t>Solar commercial</t>
  </si>
  <si>
    <t>Solar rooftop</t>
  </si>
  <si>
    <t>No land use</t>
  </si>
  <si>
    <t>Wind onshore</t>
  </si>
  <si>
    <t>Wind offshore</t>
  </si>
  <si>
    <t xml:space="preserve">Assuming no land use </t>
  </si>
  <si>
    <t>Hydro</t>
  </si>
  <si>
    <t>Ocean</t>
  </si>
  <si>
    <r>
      <t xml:space="preserve">Storage </t>
    </r>
    <r>
      <rPr>
        <i/>
        <sz val="11"/>
        <color theme="1"/>
        <rFont val="Calibri"/>
        <family val="2"/>
      </rPr>
      <t>(not sure if these will be included)</t>
    </r>
  </si>
  <si>
    <t>Battery Li-ion</t>
  </si>
  <si>
    <t>Based on BESS projects in Ireland</t>
  </si>
  <si>
    <t>Battery Na-S</t>
  </si>
  <si>
    <t>N/A</t>
  </si>
  <si>
    <t>Battery Lead-acid</t>
  </si>
  <si>
    <t>Pumped hydro</t>
  </si>
  <si>
    <t>Hydrogen</t>
  </si>
  <si>
    <t>Assuming will come from excess RE/offshore</t>
  </si>
  <si>
    <t>Bioenergy &amp; waste (GJ/ha)</t>
  </si>
  <si>
    <t>feedstock</t>
  </si>
  <si>
    <t>Max</t>
  </si>
  <si>
    <t>Energy Crops</t>
  </si>
  <si>
    <t>Willow</t>
  </si>
  <si>
    <t>Miscanthus</t>
  </si>
  <si>
    <t>Biodiesel</t>
  </si>
  <si>
    <t>OSR</t>
  </si>
  <si>
    <t>Ethanol</t>
  </si>
  <si>
    <t>Wheat</t>
  </si>
  <si>
    <t>Barley</t>
  </si>
  <si>
    <t>Not in TIM</t>
  </si>
  <si>
    <t>Sugar Beet</t>
  </si>
  <si>
    <t>Biogas</t>
  </si>
  <si>
    <t>Grass</t>
  </si>
  <si>
    <t>Waste/by-product</t>
  </si>
  <si>
    <t>Sawmill Residue</t>
  </si>
  <si>
    <t>Assuming waste/by product land use is zero</t>
  </si>
  <si>
    <t>Post Consumer Recycled Wood</t>
  </si>
  <si>
    <t>Straw</t>
  </si>
  <si>
    <t>MSW</t>
  </si>
  <si>
    <t>Tallow</t>
  </si>
  <si>
    <t>Recovered Vegetable Oil</t>
  </si>
  <si>
    <t>Cattle Waste</t>
  </si>
  <si>
    <t>Pig Waste</t>
  </si>
  <si>
    <t>Industrial Food Waste</t>
  </si>
  <si>
    <t>Hydrotreated Vegetable Oils</t>
  </si>
  <si>
    <t>*STG*BA*</t>
  </si>
  <si>
    <t>*STG*PS*</t>
  </si>
  <si>
    <t>SBIORETH01</t>
  </si>
  <si>
    <t>SBIORETH03</t>
  </si>
  <si>
    <t>grass</t>
  </si>
  <si>
    <t>SBIORGAS01</t>
  </si>
  <si>
    <t>SBIORDST01</t>
  </si>
  <si>
    <t>AGR_LAND</t>
  </si>
  <si>
    <t>TOP_CHECK</t>
  </si>
  <si>
    <t>IN</t>
  </si>
  <si>
    <t>~TFM_INS</t>
  </si>
  <si>
    <t>UC_RHSRT</t>
  </si>
  <si>
    <t>UC_RHSRT~0</t>
  </si>
  <si>
    <t>fx</t>
  </si>
  <si>
    <t>User constraint to bin land with asset type</t>
  </si>
  <si>
    <t>VDA_FLOP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</si>
</sst>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9" fillId="0" borderId="0"/>
  </cellStyleXfs>
  <cellXfs count="39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9" fillId="0" borderId="2" xfId="3" applyBorder="1"/>
    <xf numFmtId="0" fontId="10" fillId="0" borderId="2" xfId="3" applyFont="1" applyBorder="1"/>
    <xf numFmtId="0" fontId="11" fillId="7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2" xfId="3" applyFill="1" applyBorder="1"/>
    <xf numFmtId="0" fontId="11" fillId="8" borderId="2" xfId="3" applyFont="1" applyFill="1" applyBorder="1"/>
    <xf numFmtId="0" fontId="9" fillId="5" borderId="2" xfId="3" applyFill="1" applyBorder="1"/>
    <xf numFmtId="0" fontId="9" fillId="8" borderId="2" xfId="3" applyFill="1" applyBorder="1" applyAlignment="1">
      <alignment horizontal="center" vertical="center"/>
    </xf>
    <xf numFmtId="0" fontId="11" fillId="5" borderId="2" xfId="3" applyFont="1" applyFill="1" applyBorder="1"/>
    <xf numFmtId="0" fontId="5" fillId="3" borderId="0" xfId="0" applyFont="1" applyFill="1"/>
    <xf numFmtId="0" fontId="9" fillId="7" borderId="2" xfId="3" applyFill="1" applyBorder="1" applyAlignment="1">
      <alignment horizontal="center" vertical="center"/>
    </xf>
    <xf numFmtId="0" fontId="9" fillId="8" borderId="3" xfId="3" applyFill="1" applyBorder="1" applyAlignment="1">
      <alignment horizontal="center" vertical="center" wrapText="1"/>
    </xf>
    <xf numFmtId="0" fontId="9" fillId="8" borderId="5" xfId="3" applyFill="1" applyBorder="1" applyAlignment="1">
      <alignment horizontal="center" vertical="center" wrapText="1"/>
    </xf>
    <xf numFmtId="0" fontId="9" fillId="8" borderId="4" xfId="3" applyFill="1" applyBorder="1" applyAlignment="1">
      <alignment horizontal="center" vertical="center" wrapText="1"/>
    </xf>
    <xf numFmtId="0" fontId="9" fillId="8" borderId="2" xfId="3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center"/>
    </xf>
    <xf numFmtId="0" fontId="11" fillId="7" borderId="6" xfId="3" applyFont="1" applyFill="1" applyBorder="1" applyAlignment="1">
      <alignment horizontal="center"/>
    </xf>
    <xf numFmtId="0" fontId="11" fillId="7" borderId="7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9" fillId="7" borderId="3" xfId="3" applyFill="1" applyBorder="1" applyAlignment="1">
      <alignment horizontal="center"/>
    </xf>
    <xf numFmtId="0" fontId="9" fillId="7" borderId="4" xfId="3" applyFill="1" applyBorder="1" applyAlignment="1">
      <alignment horizontal="center"/>
    </xf>
    <xf numFmtId="0" fontId="9" fillId="7" borderId="3" xfId="3" applyFill="1" applyBorder="1" applyAlignment="1">
      <alignment horizontal="center" vertical="center"/>
    </xf>
    <xf numFmtId="0" fontId="9" fillId="7" borderId="4" xfId="3" applyFill="1" applyBorder="1" applyAlignment="1">
      <alignment horizontal="center" vertical="center"/>
    </xf>
    <xf numFmtId="0" fontId="9" fillId="7" borderId="5" xfId="3" applyFill="1" applyBorder="1" applyAlignment="1">
      <alignment horizontal="center" vertical="center"/>
    </xf>
  </cellXfs>
  <cellStyles count="4">
    <cellStyle name="Normal" xfId="0" builtinId="0"/>
    <cellStyle name="Normal 10" xfId="1" xr:uid="{00000000-0005-0000-0000-000001000000}"/>
    <cellStyle name="Normal 2" xfId="3" xr:uid="{CD10BBD1-A959-4F45-B9B8-7E194701EA04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topLeftCell="A3" workbookViewId="0">
      <selection activeCell="H19" sqref="H19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23" max="23" width="35.85546875" bestFit="1" customWidth="1"/>
  </cols>
  <sheetData>
    <row r="1" spans="1:28" x14ac:dyDescent="0.25">
      <c r="A1" t="s">
        <v>33</v>
      </c>
    </row>
    <row r="2" spans="1:28" x14ac:dyDescent="0.25">
      <c r="B2" s="9" t="s">
        <v>35</v>
      </c>
      <c r="I2" s="10"/>
      <c r="J2" s="11"/>
      <c r="K2" s="11"/>
      <c r="L2" s="11"/>
      <c r="M2" s="11"/>
      <c r="N2" s="11"/>
      <c r="O2" s="11"/>
      <c r="P2" s="11"/>
    </row>
    <row r="3" spans="1:28" ht="15.75" thickBot="1" x14ac:dyDescent="0.3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  <c r="R3" s="24" t="s">
        <v>98</v>
      </c>
      <c r="W3" s="19"/>
      <c r="X3" s="30" t="s">
        <v>40</v>
      </c>
      <c r="Y3" s="30"/>
      <c r="Z3" s="30"/>
      <c r="AA3" s="30"/>
      <c r="AB3" s="30"/>
    </row>
    <row r="4" spans="1:28" x14ac:dyDescent="0.25">
      <c r="H4" t="s">
        <v>99</v>
      </c>
      <c r="I4" t="s">
        <v>37</v>
      </c>
      <c r="L4" t="s">
        <v>38</v>
      </c>
      <c r="O4" t="s">
        <v>36</v>
      </c>
      <c r="R4" t="s">
        <v>99</v>
      </c>
      <c r="W4" s="19"/>
      <c r="X4" s="19"/>
      <c r="Y4" s="20" t="s">
        <v>41</v>
      </c>
      <c r="Z4" s="23" t="s">
        <v>42</v>
      </c>
      <c r="AA4" s="20" t="s">
        <v>43</v>
      </c>
      <c r="AB4" s="20" t="s">
        <v>44</v>
      </c>
    </row>
    <row r="5" spans="1:28" x14ac:dyDescent="0.25">
      <c r="H5" t="s">
        <v>99</v>
      </c>
      <c r="I5" t="s">
        <v>37</v>
      </c>
      <c r="J5" t="s">
        <v>39</v>
      </c>
      <c r="O5" t="s">
        <v>36</v>
      </c>
      <c r="R5" t="s">
        <v>99</v>
      </c>
      <c r="W5" s="29" t="s">
        <v>45</v>
      </c>
      <c r="X5" s="15" t="s">
        <v>46</v>
      </c>
      <c r="Y5" s="15">
        <v>0.2</v>
      </c>
      <c r="Z5" s="21">
        <v>0.6</v>
      </c>
      <c r="AA5" s="15">
        <v>0.9</v>
      </c>
      <c r="AB5" s="15"/>
    </row>
    <row r="6" spans="1:28" x14ac:dyDescent="0.25">
      <c r="H6" t="s">
        <v>99</v>
      </c>
      <c r="J6" t="s">
        <v>90</v>
      </c>
      <c r="O6" t="s">
        <v>36</v>
      </c>
      <c r="R6" t="s">
        <v>99</v>
      </c>
      <c r="W6" s="29"/>
      <c r="X6" s="15" t="s">
        <v>47</v>
      </c>
      <c r="Y6" s="15">
        <v>0</v>
      </c>
      <c r="Z6" s="21">
        <v>0</v>
      </c>
      <c r="AA6" s="15">
        <v>0</v>
      </c>
      <c r="AB6" s="15" t="s">
        <v>48</v>
      </c>
    </row>
    <row r="7" spans="1:28" x14ac:dyDescent="0.25">
      <c r="H7" t="s">
        <v>99</v>
      </c>
      <c r="J7" t="s">
        <v>91</v>
      </c>
      <c r="O7" t="s">
        <v>36</v>
      </c>
      <c r="R7" t="s">
        <v>99</v>
      </c>
      <c r="W7" s="29"/>
      <c r="X7" s="15" t="s">
        <v>49</v>
      </c>
      <c r="Y7" s="15">
        <v>0.03</v>
      </c>
      <c r="Z7" s="21">
        <v>0.2</v>
      </c>
      <c r="AA7" s="15">
        <v>0.5</v>
      </c>
      <c r="AB7" s="15"/>
    </row>
    <row r="8" spans="1:28" x14ac:dyDescent="0.25">
      <c r="H8" t="s">
        <v>99</v>
      </c>
      <c r="J8" t="str">
        <f>+V21</f>
        <v>SBIORDST01</v>
      </c>
      <c r="O8" t="s">
        <v>97</v>
      </c>
      <c r="R8" t="s">
        <v>99</v>
      </c>
      <c r="W8" s="29"/>
      <c r="X8" s="15" t="s">
        <v>50</v>
      </c>
      <c r="Y8" s="15">
        <v>0</v>
      </c>
      <c r="Z8" s="21">
        <v>0</v>
      </c>
      <c r="AA8" s="15">
        <v>0</v>
      </c>
      <c r="AB8" s="15" t="s">
        <v>51</v>
      </c>
    </row>
    <row r="9" spans="1:28" x14ac:dyDescent="0.25">
      <c r="H9" t="s">
        <v>99</v>
      </c>
      <c r="J9" t="str">
        <f>+V22</f>
        <v>SBIORETH01</v>
      </c>
      <c r="O9" t="s">
        <v>97</v>
      </c>
      <c r="R9" t="s">
        <v>99</v>
      </c>
      <c r="W9" s="29"/>
      <c r="X9" s="15" t="s">
        <v>52</v>
      </c>
      <c r="Y9" s="16">
        <v>0</v>
      </c>
      <c r="Z9" s="21">
        <v>0</v>
      </c>
      <c r="AA9" s="15">
        <v>0</v>
      </c>
      <c r="AB9" s="15" t="s">
        <v>51</v>
      </c>
    </row>
    <row r="10" spans="1:28" x14ac:dyDescent="0.25">
      <c r="H10" t="s">
        <v>99</v>
      </c>
      <c r="J10" t="str">
        <f>+U23</f>
        <v>SBIORETH03</v>
      </c>
      <c r="O10" t="s">
        <v>97</v>
      </c>
      <c r="R10" t="s">
        <v>99</v>
      </c>
      <c r="W10" s="29"/>
      <c r="X10" s="15" t="s">
        <v>53</v>
      </c>
      <c r="Y10" s="16">
        <v>0</v>
      </c>
      <c r="Z10" s="21">
        <v>0</v>
      </c>
      <c r="AA10" s="15">
        <v>0</v>
      </c>
      <c r="AB10" s="15" t="s">
        <v>51</v>
      </c>
    </row>
    <row r="11" spans="1:28" x14ac:dyDescent="0.25">
      <c r="H11" t="s">
        <v>99</v>
      </c>
      <c r="J11" t="str">
        <f>+V28</f>
        <v>SBIORGAS01</v>
      </c>
      <c r="O11" t="s">
        <v>97</v>
      </c>
      <c r="R11" t="s">
        <v>99</v>
      </c>
      <c r="W11" s="26" t="s">
        <v>54</v>
      </c>
      <c r="X11" s="15" t="s">
        <v>55</v>
      </c>
      <c r="Y11" s="15">
        <v>30</v>
      </c>
      <c r="Z11" s="21">
        <v>43</v>
      </c>
      <c r="AA11" s="15">
        <v>50</v>
      </c>
      <c r="AB11" s="15" t="s">
        <v>56</v>
      </c>
    </row>
    <row r="12" spans="1:28" x14ac:dyDescent="0.25">
      <c r="W12" s="27"/>
      <c r="X12" s="15" t="s">
        <v>57</v>
      </c>
      <c r="Y12" s="15"/>
      <c r="Z12" s="21"/>
      <c r="AA12" s="15"/>
      <c r="AB12" s="15" t="s">
        <v>58</v>
      </c>
    </row>
    <row r="13" spans="1:28" x14ac:dyDescent="0.25">
      <c r="B13" s="9" t="s">
        <v>100</v>
      </c>
      <c r="W13" s="27"/>
      <c r="X13" s="15" t="s">
        <v>59</v>
      </c>
      <c r="Y13" s="15"/>
      <c r="Z13" s="21"/>
      <c r="AA13" s="15"/>
      <c r="AB13" s="15" t="s">
        <v>58</v>
      </c>
    </row>
    <row r="14" spans="1:28" ht="15.75" thickBot="1" x14ac:dyDescent="0.3">
      <c r="B14" s="12" t="s">
        <v>16</v>
      </c>
      <c r="C14" s="12" t="s">
        <v>12</v>
      </c>
      <c r="D14" s="12" t="s">
        <v>11</v>
      </c>
      <c r="E14" s="12" t="s">
        <v>3</v>
      </c>
      <c r="F14" s="12" t="s">
        <v>21</v>
      </c>
      <c r="G14" s="12" t="s">
        <v>22</v>
      </c>
      <c r="H14" s="13" t="s">
        <v>17</v>
      </c>
      <c r="I14" s="14" t="s">
        <v>5</v>
      </c>
      <c r="J14" s="14" t="s">
        <v>4</v>
      </c>
      <c r="K14" s="14" t="s">
        <v>18</v>
      </c>
      <c r="L14" s="14" t="s">
        <v>2</v>
      </c>
      <c r="M14" s="14" t="s">
        <v>7</v>
      </c>
      <c r="N14" s="14" t="s">
        <v>19</v>
      </c>
      <c r="O14" s="14" t="s">
        <v>6</v>
      </c>
      <c r="P14" s="14" t="s">
        <v>20</v>
      </c>
      <c r="W14" s="28"/>
      <c r="X14" s="15" t="s">
        <v>60</v>
      </c>
      <c r="Y14" s="15"/>
      <c r="Z14" s="21">
        <v>10</v>
      </c>
      <c r="AA14" s="15"/>
      <c r="AB14" s="15"/>
    </row>
    <row r="15" spans="1:28" x14ac:dyDescent="0.25">
      <c r="D15" t="s">
        <v>105</v>
      </c>
      <c r="H15">
        <f>+Z5</f>
        <v>0.6</v>
      </c>
      <c r="I15" t="s">
        <v>37</v>
      </c>
      <c r="L15" t="s">
        <v>38</v>
      </c>
      <c r="O15" t="s">
        <v>36</v>
      </c>
      <c r="W15" s="22" t="s">
        <v>61</v>
      </c>
      <c r="X15" s="15"/>
      <c r="Y15" s="15">
        <v>0</v>
      </c>
      <c r="Z15" s="21">
        <v>0</v>
      </c>
      <c r="AA15" s="15">
        <v>0</v>
      </c>
      <c r="AB15" s="15" t="s">
        <v>62</v>
      </c>
    </row>
    <row r="16" spans="1:28" x14ac:dyDescent="0.25">
      <c r="D16" t="s">
        <v>105</v>
      </c>
      <c r="H16">
        <f>+Z7</f>
        <v>0.2</v>
      </c>
      <c r="I16" t="s">
        <v>37</v>
      </c>
      <c r="J16" t="s">
        <v>39</v>
      </c>
      <c r="O16" t="s">
        <v>36</v>
      </c>
    </row>
    <row r="17" spans="2:28" x14ac:dyDescent="0.25">
      <c r="D17" t="s">
        <v>105</v>
      </c>
      <c r="H17">
        <f>+Z11</f>
        <v>43</v>
      </c>
      <c r="J17" t="s">
        <v>90</v>
      </c>
      <c r="O17" t="s">
        <v>36</v>
      </c>
      <c r="W17" s="34"/>
      <c r="X17" s="31" t="s">
        <v>63</v>
      </c>
      <c r="Y17" s="32"/>
      <c r="Z17" s="32"/>
      <c r="AA17" s="32"/>
      <c r="AB17" s="33"/>
    </row>
    <row r="18" spans="2:28" x14ac:dyDescent="0.25">
      <c r="D18" t="s">
        <v>105</v>
      </c>
      <c r="H18">
        <f>+Z14</f>
        <v>10</v>
      </c>
      <c r="J18" t="s">
        <v>91</v>
      </c>
      <c r="O18" t="s">
        <v>36</v>
      </c>
      <c r="W18" s="35"/>
      <c r="X18" s="17" t="s">
        <v>64</v>
      </c>
      <c r="Y18" s="17" t="s">
        <v>41</v>
      </c>
      <c r="Z18" s="23" t="s">
        <v>42</v>
      </c>
      <c r="AA18" s="17" t="s">
        <v>65</v>
      </c>
      <c r="AB18" s="17" t="s">
        <v>44</v>
      </c>
    </row>
    <row r="19" spans="2:28" x14ac:dyDescent="0.25">
      <c r="D19" t="s">
        <v>105</v>
      </c>
      <c r="H19">
        <f>10^6/Z21</f>
        <v>21739.130434782608</v>
      </c>
      <c r="J19" t="str">
        <f>J8</f>
        <v>SBIORDST01</v>
      </c>
      <c r="O19" t="s">
        <v>97</v>
      </c>
      <c r="W19" s="36" t="s">
        <v>66</v>
      </c>
      <c r="X19" s="15" t="s">
        <v>67</v>
      </c>
      <c r="Y19" s="15">
        <v>187</v>
      </c>
      <c r="Z19" s="21">
        <v>206</v>
      </c>
      <c r="AA19" s="15">
        <v>224</v>
      </c>
      <c r="AB19" s="15"/>
    </row>
    <row r="20" spans="2:28" x14ac:dyDescent="0.25">
      <c r="D20" t="s">
        <v>105</v>
      </c>
      <c r="H20">
        <f>10^6/Z22</f>
        <v>13333.333333333334</v>
      </c>
      <c r="J20" t="str">
        <f t="shared" ref="J20:J22" si="0">J9</f>
        <v>SBIORETH01</v>
      </c>
      <c r="O20" t="s">
        <v>97</v>
      </c>
      <c r="W20" s="37"/>
      <c r="X20" s="15" t="s">
        <v>68</v>
      </c>
      <c r="Y20" s="15">
        <v>137</v>
      </c>
      <c r="Z20" s="21">
        <v>158</v>
      </c>
      <c r="AA20" s="15">
        <v>178</v>
      </c>
      <c r="AB20" s="15"/>
    </row>
    <row r="21" spans="2:28" x14ac:dyDescent="0.25">
      <c r="D21" t="s">
        <v>105</v>
      </c>
      <c r="H21">
        <f>10^6/Z28</f>
        <v>7633.5877862595416</v>
      </c>
      <c r="J21" t="str">
        <f t="shared" si="0"/>
        <v>SBIORETH03</v>
      </c>
      <c r="O21" t="s">
        <v>97</v>
      </c>
      <c r="V21" t="s">
        <v>96</v>
      </c>
      <c r="W21" s="18" t="s">
        <v>69</v>
      </c>
      <c r="X21" s="15" t="s">
        <v>70</v>
      </c>
      <c r="Y21" s="15">
        <v>36</v>
      </c>
      <c r="Z21" s="21">
        <v>46</v>
      </c>
      <c r="AA21" s="15">
        <v>55</v>
      </c>
      <c r="AB21" s="15"/>
    </row>
    <row r="22" spans="2:28" x14ac:dyDescent="0.25">
      <c r="D22" t="s">
        <v>105</v>
      </c>
      <c r="H22">
        <f>10^6/Z28</f>
        <v>7633.5877862595416</v>
      </c>
      <c r="J22" t="str">
        <f t="shared" si="0"/>
        <v>SBIORGAS01</v>
      </c>
      <c r="O22" t="s">
        <v>97</v>
      </c>
      <c r="V22" t="s">
        <v>92</v>
      </c>
      <c r="W22" s="36" t="s">
        <v>71</v>
      </c>
      <c r="X22" s="15" t="s">
        <v>72</v>
      </c>
      <c r="Y22" s="15">
        <v>57</v>
      </c>
      <c r="Z22" s="21">
        <v>75</v>
      </c>
      <c r="AA22" s="15">
        <v>84</v>
      </c>
      <c r="AB22" s="15"/>
    </row>
    <row r="23" spans="2:28" x14ac:dyDescent="0.25">
      <c r="T23" t="s">
        <v>94</v>
      </c>
      <c r="U23" t="s">
        <v>93</v>
      </c>
      <c r="W23" s="38"/>
      <c r="X23" s="15" t="s">
        <v>73</v>
      </c>
      <c r="Y23" s="15">
        <v>45</v>
      </c>
      <c r="Z23" s="21">
        <v>55</v>
      </c>
      <c r="AA23" s="15">
        <v>61</v>
      </c>
      <c r="AB23" s="15" t="s">
        <v>74</v>
      </c>
    </row>
    <row r="24" spans="2:28" x14ac:dyDescent="0.25">
      <c r="W24" s="37"/>
      <c r="X24" s="15" t="s">
        <v>75</v>
      </c>
      <c r="Y24" s="15">
        <v>92</v>
      </c>
      <c r="Z24" s="21">
        <v>109</v>
      </c>
      <c r="AA24" s="15">
        <v>131</v>
      </c>
      <c r="AB24" s="15" t="s">
        <v>74</v>
      </c>
    </row>
    <row r="25" spans="2:28" x14ac:dyDescent="0.25">
      <c r="W25" s="36" t="s">
        <v>76</v>
      </c>
      <c r="X25" s="15" t="s">
        <v>72</v>
      </c>
      <c r="Y25" s="15">
        <v>64</v>
      </c>
      <c r="Z25" s="21">
        <v>84</v>
      </c>
      <c r="AA25" s="15">
        <v>94</v>
      </c>
      <c r="AB25" s="15" t="s">
        <v>74</v>
      </c>
    </row>
    <row r="26" spans="2:28" x14ac:dyDescent="0.25">
      <c r="W26" s="38"/>
      <c r="X26" s="15" t="s">
        <v>73</v>
      </c>
      <c r="Y26" s="15">
        <v>48</v>
      </c>
      <c r="Z26" s="21">
        <v>57</v>
      </c>
      <c r="AA26" s="15">
        <v>64</v>
      </c>
      <c r="AB26" s="15" t="s">
        <v>74</v>
      </c>
    </row>
    <row r="27" spans="2:28" x14ac:dyDescent="0.25">
      <c r="W27" s="38"/>
      <c r="X27" s="15" t="s">
        <v>75</v>
      </c>
      <c r="Y27" s="15">
        <v>132</v>
      </c>
      <c r="Z27" s="21">
        <v>157</v>
      </c>
      <c r="AA27" s="15">
        <v>188</v>
      </c>
      <c r="AB27" s="15" t="s">
        <v>74</v>
      </c>
    </row>
    <row r="28" spans="2:28" x14ac:dyDescent="0.25">
      <c r="B28" t="s">
        <v>24</v>
      </c>
      <c r="V28" t="s">
        <v>95</v>
      </c>
      <c r="W28" s="37"/>
      <c r="X28" s="15" t="s">
        <v>77</v>
      </c>
      <c r="Y28" s="15">
        <v>101</v>
      </c>
      <c r="Z28" s="21">
        <v>131</v>
      </c>
      <c r="AA28" s="15">
        <v>152</v>
      </c>
      <c r="AB28" s="15"/>
    </row>
    <row r="29" spans="2:28" x14ac:dyDescent="0.25">
      <c r="C29" s="1" t="s">
        <v>0</v>
      </c>
      <c r="W29" s="25" t="s">
        <v>78</v>
      </c>
      <c r="X29" s="15" t="s">
        <v>79</v>
      </c>
      <c r="Y29" s="15">
        <v>0</v>
      </c>
      <c r="Z29" s="15">
        <v>0</v>
      </c>
      <c r="AA29" s="15">
        <v>0</v>
      </c>
      <c r="AB29" s="15" t="s">
        <v>80</v>
      </c>
    </row>
    <row r="30" spans="2:28" x14ac:dyDescent="0.25">
      <c r="C30" s="7" t="s">
        <v>13</v>
      </c>
      <c r="W30" s="25"/>
      <c r="X30" s="15" t="s">
        <v>81</v>
      </c>
      <c r="Y30" s="15">
        <v>0</v>
      </c>
      <c r="Z30" s="15">
        <v>0</v>
      </c>
      <c r="AA30" s="15">
        <v>0</v>
      </c>
      <c r="AB30" s="15" t="s">
        <v>80</v>
      </c>
    </row>
    <row r="31" spans="2:28" x14ac:dyDescent="0.25">
      <c r="K31" t="s">
        <v>8</v>
      </c>
      <c r="W31" s="25"/>
      <c r="X31" s="15" t="s">
        <v>82</v>
      </c>
      <c r="Y31" s="15">
        <v>0</v>
      </c>
      <c r="Z31" s="15">
        <v>0</v>
      </c>
      <c r="AA31" s="15">
        <v>0</v>
      </c>
      <c r="AB31" s="15" t="s">
        <v>80</v>
      </c>
    </row>
    <row r="32" spans="2:28" x14ac:dyDescent="0.25">
      <c r="C32" s="5" t="s">
        <v>1</v>
      </c>
      <c r="D32" s="2" t="s">
        <v>5</v>
      </c>
      <c r="E32" s="2" t="s">
        <v>4</v>
      </c>
      <c r="F32" s="2" t="s">
        <v>2</v>
      </c>
      <c r="G32" s="2" t="s">
        <v>7</v>
      </c>
      <c r="H32" s="4" t="s">
        <v>6</v>
      </c>
      <c r="I32" s="4" t="s">
        <v>11</v>
      </c>
      <c r="J32" s="4" t="s">
        <v>3</v>
      </c>
      <c r="K32" s="4" t="s">
        <v>12</v>
      </c>
      <c r="L32" s="3" t="s">
        <v>9</v>
      </c>
      <c r="M32" s="6" t="s">
        <v>10</v>
      </c>
      <c r="N32" s="8" t="s">
        <v>101</v>
      </c>
      <c r="O32" s="8" t="s">
        <v>102</v>
      </c>
      <c r="P32" s="5" t="s">
        <v>14</v>
      </c>
      <c r="W32" s="25"/>
      <c r="X32" s="15" t="s">
        <v>83</v>
      </c>
      <c r="Y32" s="15">
        <v>0</v>
      </c>
      <c r="Z32" s="15">
        <v>0</v>
      </c>
      <c r="AA32" s="15">
        <v>0</v>
      </c>
      <c r="AB32" s="15" t="s">
        <v>80</v>
      </c>
    </row>
    <row r="33" spans="3:28" x14ac:dyDescent="0.25">
      <c r="C33" t="str">
        <f>"LND_perMW_SOL"</f>
        <v>LND_perMW_SOL</v>
      </c>
      <c r="D33" t="s">
        <v>37</v>
      </c>
      <c r="F33" t="s">
        <v>38</v>
      </c>
      <c r="J33">
        <v>2019</v>
      </c>
      <c r="K33" t="s">
        <v>103</v>
      </c>
      <c r="L33">
        <v>1</v>
      </c>
      <c r="N33">
        <v>0</v>
      </c>
      <c r="O33">
        <v>5</v>
      </c>
      <c r="P33" t="s">
        <v>104</v>
      </c>
      <c r="W33" s="25"/>
      <c r="X33" s="15" t="s">
        <v>84</v>
      </c>
      <c r="Y33" s="15">
        <v>0</v>
      </c>
      <c r="Z33" s="15">
        <v>0</v>
      </c>
      <c r="AA33" s="15">
        <v>0</v>
      </c>
      <c r="AB33" s="15" t="s">
        <v>80</v>
      </c>
    </row>
    <row r="34" spans="3:28" x14ac:dyDescent="0.25">
      <c r="D34" t="s">
        <v>37</v>
      </c>
      <c r="F34" t="s">
        <v>38</v>
      </c>
      <c r="H34" t="s">
        <v>36</v>
      </c>
      <c r="M34">
        <f>Z5</f>
        <v>0.6</v>
      </c>
      <c r="W34" s="25"/>
      <c r="X34" s="15" t="s">
        <v>85</v>
      </c>
      <c r="Y34" s="15">
        <v>0</v>
      </c>
      <c r="Z34" s="15">
        <v>0</v>
      </c>
      <c r="AA34" s="15">
        <v>0</v>
      </c>
      <c r="AB34" s="15" t="s">
        <v>80</v>
      </c>
    </row>
    <row r="35" spans="3:28" x14ac:dyDescent="0.25">
      <c r="C35" t="str">
        <f>"LND_perMW_WND"</f>
        <v>LND_perMW_WND</v>
      </c>
      <c r="D35" t="s">
        <v>37</v>
      </c>
      <c r="E35" t="s">
        <v>39</v>
      </c>
      <c r="J35">
        <v>2019</v>
      </c>
      <c r="K35" t="s">
        <v>103</v>
      </c>
      <c r="L35">
        <v>1</v>
      </c>
      <c r="N35">
        <v>0</v>
      </c>
      <c r="O35">
        <v>5</v>
      </c>
      <c r="P35" t="s">
        <v>104</v>
      </c>
      <c r="W35" s="25"/>
      <c r="X35" s="15" t="s">
        <v>86</v>
      </c>
      <c r="Y35" s="15">
        <v>0</v>
      </c>
      <c r="Z35" s="15">
        <v>0</v>
      </c>
      <c r="AA35" s="15">
        <v>0</v>
      </c>
      <c r="AB35" s="15" t="s">
        <v>80</v>
      </c>
    </row>
    <row r="36" spans="3:28" x14ac:dyDescent="0.25">
      <c r="D36" t="s">
        <v>37</v>
      </c>
      <c r="E36" t="s">
        <v>39</v>
      </c>
      <c r="H36" t="s">
        <v>36</v>
      </c>
      <c r="M36">
        <f>Z7</f>
        <v>0.2</v>
      </c>
      <c r="W36" s="25"/>
      <c r="X36" s="15" t="s">
        <v>87</v>
      </c>
      <c r="Y36" s="15">
        <v>0</v>
      </c>
      <c r="Z36" s="15">
        <v>0</v>
      </c>
      <c r="AA36" s="15">
        <v>0</v>
      </c>
      <c r="AB36" s="15" t="s">
        <v>80</v>
      </c>
    </row>
    <row r="37" spans="3:28" x14ac:dyDescent="0.25">
      <c r="C37" t="str">
        <f>"LND_perMW_BAT"</f>
        <v>LND_perMW_BAT</v>
      </c>
      <c r="E37" t="s">
        <v>90</v>
      </c>
      <c r="J37">
        <v>2019</v>
      </c>
      <c r="K37" t="s">
        <v>103</v>
      </c>
      <c r="L37">
        <v>1</v>
      </c>
      <c r="N37">
        <v>0</v>
      </c>
      <c r="O37">
        <v>5</v>
      </c>
      <c r="P37" t="s">
        <v>104</v>
      </c>
      <c r="W37" s="25"/>
      <c r="X37" s="15" t="s">
        <v>88</v>
      </c>
      <c r="Y37" s="15">
        <v>0</v>
      </c>
      <c r="Z37" s="15">
        <v>0</v>
      </c>
      <c r="AA37" s="15">
        <v>0</v>
      </c>
      <c r="AB37" s="15" t="s">
        <v>80</v>
      </c>
    </row>
    <row r="38" spans="3:28" x14ac:dyDescent="0.25">
      <c r="E38" t="s">
        <v>90</v>
      </c>
      <c r="H38" t="s">
        <v>36</v>
      </c>
      <c r="M38">
        <f>Z11</f>
        <v>43</v>
      </c>
      <c r="W38" s="25"/>
      <c r="X38" s="15" t="s">
        <v>89</v>
      </c>
      <c r="Y38" s="15">
        <v>0</v>
      </c>
      <c r="Z38" s="15">
        <v>0</v>
      </c>
      <c r="AA38" s="15">
        <v>0</v>
      </c>
      <c r="AB38" s="15" t="s">
        <v>80</v>
      </c>
    </row>
    <row r="39" spans="3:28" x14ac:dyDescent="0.25">
      <c r="C39" t="str">
        <f>"LND_perMW_HPS"</f>
        <v>LND_perMW_HPS</v>
      </c>
      <c r="E39" t="s">
        <v>91</v>
      </c>
      <c r="J39">
        <v>2019</v>
      </c>
      <c r="K39" t="s">
        <v>103</v>
      </c>
      <c r="L39">
        <v>1</v>
      </c>
      <c r="N39">
        <v>0</v>
      </c>
      <c r="O39">
        <v>5</v>
      </c>
      <c r="P39" t="s">
        <v>104</v>
      </c>
    </row>
    <row r="40" spans="3:28" x14ac:dyDescent="0.25">
      <c r="E40" t="s">
        <v>91</v>
      </c>
      <c r="H40" t="s">
        <v>36</v>
      </c>
      <c r="M40">
        <f>Z14</f>
        <v>10</v>
      </c>
    </row>
  </sheetData>
  <mergeCells count="9">
    <mergeCell ref="W29:W38"/>
    <mergeCell ref="W11:W14"/>
    <mergeCell ref="W5:W10"/>
    <mergeCell ref="X3:AB3"/>
    <mergeCell ref="X17:AB17"/>
    <mergeCell ref="W17:W18"/>
    <mergeCell ref="W19:W20"/>
    <mergeCell ref="W22:W24"/>
    <mergeCell ref="W25:W2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 x14ac:dyDescent="0.25">
      <c r="A1" t="s">
        <v>34</v>
      </c>
    </row>
    <row r="2" spans="1:16" x14ac:dyDescent="0.25">
      <c r="B2" s="9" t="s">
        <v>23</v>
      </c>
      <c r="I2" s="10"/>
      <c r="J2" s="11"/>
      <c r="K2" s="11"/>
      <c r="L2" s="11"/>
      <c r="M2" s="11"/>
      <c r="N2" s="11"/>
      <c r="O2" s="11"/>
      <c r="P2" s="11"/>
    </row>
    <row r="3" spans="1:16" ht="15.75" thickBot="1" x14ac:dyDescent="0.3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sqref="A1:O5"/>
    </sheetView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24</v>
      </c>
    </row>
    <row r="2" spans="1:15" x14ac:dyDescent="0.25">
      <c r="B2" s="1" t="s">
        <v>0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29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M12" sqref="M12"/>
    </sheetView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26</v>
      </c>
    </row>
    <row r="2" spans="1:15" x14ac:dyDescent="0.25">
      <c r="B2" s="1" t="s">
        <v>0</v>
      </c>
    </row>
    <row r="3" spans="1:15" x14ac:dyDescent="0.25">
      <c r="B3" s="7" t="s">
        <v>25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0.7109375" bestFit="1" customWidth="1"/>
  </cols>
  <sheetData>
    <row r="1" spans="1:15" x14ac:dyDescent="0.25">
      <c r="A1" t="s">
        <v>27</v>
      </c>
    </row>
    <row r="2" spans="1:15" x14ac:dyDescent="0.25">
      <c r="B2" s="7" t="s">
        <v>15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5" x14ac:dyDescent="0.25"/>
  <cols>
    <col min="13" max="13" width="10.5703125" bestFit="1" customWidth="1"/>
  </cols>
  <sheetData>
    <row r="1" spans="1:15" x14ac:dyDescent="0.25">
      <c r="A1" t="s">
        <v>28</v>
      </c>
    </row>
    <row r="2" spans="1:15" x14ac:dyDescent="0.25">
      <c r="B2" s="7" t="s">
        <v>15</v>
      </c>
    </row>
    <row r="3" spans="1:15" x14ac:dyDescent="0.25">
      <c r="B3" s="7" t="s">
        <v>25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2024-08-14T14:07:01Z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