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TIM_Carbon Budget\TIM\SuppXLS\"/>
    </mc:Choice>
  </mc:AlternateContent>
  <xr:revisionPtr revIDLastSave="0" documentId="13_ncr:1_{AF89E281-D37E-401C-B6EA-7EC90B7010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" sheetId="2" r:id="rId1"/>
    <sheet name="EPA_Historical CO2 Emission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19" i="2"/>
  <c r="H21" i="2" s="1"/>
  <c r="H16" i="2"/>
  <c r="H18" i="2" s="1"/>
  <c r="H13" i="2"/>
  <c r="H15" i="2" s="1"/>
  <c r="H10" i="2"/>
  <c r="H11" i="2" s="1"/>
  <c r="H12" i="2" s="1"/>
  <c r="H7" i="2"/>
  <c r="H9" i="2" s="1"/>
  <c r="H4" i="2"/>
  <c r="H5" i="2" s="1"/>
  <c r="H6" i="2" s="1"/>
  <c r="H24" i="2"/>
  <c r="F21" i="2"/>
  <c r="G21" i="2" s="1"/>
  <c r="F20" i="2"/>
  <c r="G20" i="2" s="1"/>
  <c r="F19" i="2"/>
  <c r="G19" i="2" s="1"/>
  <c r="F6" i="2"/>
  <c r="G6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5" i="2"/>
  <c r="G5" i="2" s="1"/>
  <c r="F4" i="2"/>
  <c r="G4" i="2" s="1"/>
  <c r="F24" i="2"/>
  <c r="G24" i="2" s="1"/>
  <c r="I10" i="6"/>
  <c r="I9" i="6"/>
  <c r="I29" i="6"/>
  <c r="I30" i="6"/>
  <c r="I31" i="6"/>
  <c r="I28" i="6"/>
  <c r="I17" i="6"/>
  <c r="F23" i="2"/>
  <c r="G23" i="2" s="1"/>
  <c r="F22" i="2"/>
  <c r="G22" i="2" s="1"/>
  <c r="H14" i="2" l="1"/>
  <c r="H17" i="2"/>
  <c r="H8" i="2"/>
  <c r="H20" i="2"/>
  <c r="H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tc={EC029FB0-B0FF-49B9-A8D2-5904C3E7E2FD}</author>
  </authors>
  <commentList>
    <comment ref="I1" authorId="0" shapeId="0" xr:uid="{EC029FB0-B0FF-49B9-A8D2-5904C3E7E2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SEAI 2022 &amp; EPA Projection
https://www.seai.ie/data-and-insights/seai-statistics/key-statistics/co2/
EPA Emissions Statistics
</t>
      </text>
    </comment>
  </commentList>
</comments>
</file>

<file path=xl/sharedStrings.xml><?xml version="1.0" encoding="utf-8"?>
<sst xmlns="http://schemas.openxmlformats.org/spreadsheetml/2006/main" count="148" uniqueCount="68">
  <si>
    <t>Year</t>
  </si>
  <si>
    <t>Attribute</t>
  </si>
  <si>
    <t>LimType</t>
  </si>
  <si>
    <t>~TFM_INS</t>
  </si>
  <si>
    <t>TimeSlice</t>
  </si>
  <si>
    <t>Trans - Insert</t>
  </si>
  <si>
    <t>TRACO2N</t>
  </si>
  <si>
    <t>LO</t>
  </si>
  <si>
    <t>1990-2021_Submission 2023 FINAL</t>
  </si>
  <si>
    <t>Energy Industries</t>
  </si>
  <si>
    <t>Public electricity and heat production</t>
  </si>
  <si>
    <t>Petroleum refining</t>
  </si>
  <si>
    <t>Solid fuels and other energy industries</t>
  </si>
  <si>
    <t>Fugitive emissions</t>
  </si>
  <si>
    <t>Residential</t>
  </si>
  <si>
    <t>Manufacturing Combustion</t>
  </si>
  <si>
    <t>Commercial Services</t>
  </si>
  <si>
    <t>Public Services</t>
  </si>
  <si>
    <t>Transport</t>
  </si>
  <si>
    <t>Domestic aviation</t>
  </si>
  <si>
    <t>Road transportation</t>
  </si>
  <si>
    <t>Railways</t>
  </si>
  <si>
    <t>Domestic navigation</t>
  </si>
  <si>
    <t>Other transportation</t>
  </si>
  <si>
    <t>Industrial Processes</t>
  </si>
  <si>
    <t>Mineral industry</t>
  </si>
  <si>
    <t>Chemical industry</t>
  </si>
  <si>
    <t>NO</t>
  </si>
  <si>
    <t>Metal industry</t>
  </si>
  <si>
    <t>Non-energy products from fuels and solvent use</t>
  </si>
  <si>
    <t>Other product manufacture and use</t>
  </si>
  <si>
    <t>F-Gases</t>
  </si>
  <si>
    <t>Agriculture</t>
  </si>
  <si>
    <t>Enteric fermentation</t>
  </si>
  <si>
    <t>Manure management</t>
  </si>
  <si>
    <t>Agricultural soils</t>
  </si>
  <si>
    <t>Liming</t>
  </si>
  <si>
    <t>Urea application</t>
  </si>
  <si>
    <t>Agriculture/Forestry fuel combustion</t>
  </si>
  <si>
    <t>Fishing</t>
  </si>
  <si>
    <t>Waste</t>
  </si>
  <si>
    <t>Landfills</t>
  </si>
  <si>
    <t>Biological treatment of solid waste</t>
  </si>
  <si>
    <t>Incineration and open burning of waste</t>
  </si>
  <si>
    <t>Wastewater treatment and discharge</t>
  </si>
  <si>
    <t>Land use, land-use change and forestry</t>
  </si>
  <si>
    <t>Forest land</t>
  </si>
  <si>
    <t>Cropland</t>
  </si>
  <si>
    <t>Grassland</t>
  </si>
  <si>
    <t>Wetlands</t>
  </si>
  <si>
    <t xml:space="preserve">Settlements </t>
  </si>
  <si>
    <t>Other land</t>
  </si>
  <si>
    <t>Harvested wood products</t>
  </si>
  <si>
    <r>
      <t>Other</t>
    </r>
    <r>
      <rPr>
        <i/>
        <sz val="9"/>
        <rFont val="Times New Roman"/>
        <family val="1"/>
      </rPr>
      <t xml:space="preserve">       </t>
    </r>
  </si>
  <si>
    <t>National Total</t>
  </si>
  <si>
    <t>National Total with LULUCF</t>
  </si>
  <si>
    <t>INDCO2N</t>
  </si>
  <si>
    <t>INDCO2P</t>
  </si>
  <si>
    <t>PWRCO2N</t>
  </si>
  <si>
    <t>RSDCO2</t>
  </si>
  <si>
    <t>SRVCO2N</t>
  </si>
  <si>
    <t>AGRCO2N</t>
  </si>
  <si>
    <t>ANNUAL</t>
  </si>
  <si>
    <t>IE</t>
  </si>
  <si>
    <t>National</t>
  </si>
  <si>
    <t>Cset_CN</t>
  </si>
  <si>
    <t>COM_BNDPRD</t>
  </si>
  <si>
    <t>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</si>
</sst>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Times New Roman"/>
      <family val="1"/>
    </font>
    <font>
      <sz val="10"/>
      <name val="Arial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1F497D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</borders>
  <cellStyleXfs count="10">
    <xf numFmtId="0" fontId="0" fillId="0" borderId="0"/>
    <xf numFmtId="0" fontId="3" fillId="0" borderId="0"/>
    <xf numFmtId="0" fontId="1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7" fillId="4" borderId="0" xfId="3" applyFont="1" applyFill="1" applyAlignment="1">
      <alignment horizontal="center" wrapText="1"/>
    </xf>
    <xf numFmtId="0" fontId="7" fillId="4" borderId="0" xfId="3" applyFont="1" applyFill="1" applyAlignment="1">
      <alignment horizontal="center"/>
    </xf>
    <xf numFmtId="0" fontId="8" fillId="5" borderId="0" xfId="3" applyFont="1" applyFill="1"/>
    <xf numFmtId="0" fontId="8" fillId="6" borderId="0" xfId="3" applyFont="1" applyFill="1" applyAlignment="1">
      <alignment horizontal="left" indent="1"/>
    </xf>
    <xf numFmtId="0" fontId="8" fillId="5" borderId="0" xfId="3" applyFont="1" applyFill="1" applyAlignment="1">
      <alignment horizontal="left"/>
    </xf>
    <xf numFmtId="0" fontId="7" fillId="5" borderId="0" xfId="3" applyFont="1" applyFill="1" applyAlignment="1">
      <alignment horizontal="left"/>
    </xf>
    <xf numFmtId="1" fontId="8" fillId="5" borderId="0" xfId="3" applyNumberFormat="1" applyFont="1" applyFill="1" applyAlignment="1">
      <alignment horizontal="right"/>
    </xf>
    <xf numFmtId="1" fontId="8" fillId="6" borderId="0" xfId="3" applyNumberFormat="1" applyFont="1" applyFill="1" applyAlignment="1">
      <alignment horizontal="right"/>
    </xf>
    <xf numFmtId="1" fontId="8" fillId="0" borderId="0" xfId="5" applyNumberFormat="1" applyFont="1" applyAlignment="1">
      <alignment horizontal="right"/>
    </xf>
    <xf numFmtId="1" fontId="8" fillId="0" borderId="0" xfId="5" applyNumberFormat="1" applyFont="1" applyFill="1" applyAlignment="1">
      <alignment horizontal="right"/>
    </xf>
    <xf numFmtId="1" fontId="7" fillId="5" borderId="0" xfId="3" applyNumberFormat="1" applyFont="1" applyFill="1"/>
    <xf numFmtId="1" fontId="0" fillId="0" borderId="0" xfId="0" applyNumberFormat="1"/>
    <xf numFmtId="0" fontId="0" fillId="0" borderId="2" xfId="0" applyBorder="1"/>
    <xf numFmtId="1" fontId="0" fillId="0" borderId="2" xfId="0" applyNumberFormat="1" applyBorder="1"/>
    <xf numFmtId="0" fontId="8" fillId="0" borderId="0" xfId="0" applyFont="1" applyAlignment="1">
      <alignment vertical="center"/>
    </xf>
    <xf numFmtId="0" fontId="12" fillId="7" borderId="3" xfId="0" applyFont="1" applyFill="1" applyBorder="1" applyAlignment="1">
      <alignment horizontal="left" vertical="center"/>
    </xf>
  </cellXfs>
  <cellStyles count="10">
    <cellStyle name="Comma 2" xfId="9" xr:uid="{2E9FDF48-7A1B-4293-B2EB-1F37635BC3AC}"/>
    <cellStyle name="Normal" xfId="0" builtinId="0"/>
    <cellStyle name="Normal 10" xfId="1" xr:uid="{00000000-0005-0000-0000-000001000000}"/>
    <cellStyle name="Normal 2" xfId="3" xr:uid="{022B02ED-280A-4E3C-B156-62BD5C00D522}"/>
    <cellStyle name="Normal 3" xfId="4" xr:uid="{467CBC1E-B20A-4508-AD74-661ECBC830AD}"/>
    <cellStyle name="Normal 5" xfId="6" xr:uid="{FCF12241-0A59-49EE-9637-23DDFD8D7728}"/>
    <cellStyle name="Normal 5 2 2" xfId="7" xr:uid="{1639E4DB-8792-42B9-BF87-51E9F58F844B}"/>
    <cellStyle name="Normale_Scen_UC_IND-StrucConst" xfId="2" xr:uid="{00000000-0005-0000-0000-000002000000}"/>
    <cellStyle name="Percent 2" xfId="5" xr:uid="{99D83E08-FAF2-42E3-A014-59DAA3991535}"/>
    <cellStyle name="Percent 3" xfId="8" xr:uid="{1DF1B7F5-74BE-454B-930D-BCD14E3F362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hid Aryanpur" id="{7E3810E7-94C9-4BFF-A586-1749124D4CED}" userId="bcf850925e8c42cd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3-12-19T15:15:31.28" personId="{7E3810E7-94C9-4BFF-A586-1749124D4CED}" id="{EC029FB0-B0FF-49B9-A8D2-5904C3E7E2FD}">
    <text xml:space="preserve">SEAI 2022 &amp; EPA Projection
https://www.seai.ie/data-and-insights/seai-statistics/key-statistics/co2/
EPA Emissions Statistics
</text>
    <extLst>
      <x:ext xmlns:xltc2="http://schemas.microsoft.com/office/spreadsheetml/2020/threadedcomments2" uri="{F7C98A9C-CBB3-438F-8F68-D28B6AF4A901}">
        <xltc2:checksum>1558194521</xltc2:checksum>
        <xltc2:hyperlink startIndex="27" length="73" url="https://www.seai.ie/data-and-insights/seai-statistics/key-statistics/co2/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K13" sqref="K13"/>
    </sheetView>
  </sheetViews>
  <sheetFormatPr defaultRowHeight="14.4" x14ac:dyDescent="0.3"/>
  <cols>
    <col min="2" max="2" width="25.21875" bestFit="1" customWidth="1"/>
    <col min="3" max="3" width="8.88671875" bestFit="1" customWidth="1"/>
    <col min="4" max="4" width="12.77734375" customWidth="1"/>
    <col min="5" max="5" width="11.33203125" customWidth="1"/>
    <col min="6" max="6" width="12.33203125" customWidth="1"/>
    <col min="7" max="7" width="12.44140625" customWidth="1"/>
    <col min="8" max="8" width="12.6640625" customWidth="1"/>
    <col min="10" max="10" width="10.44140625" customWidth="1"/>
    <col min="11" max="11" width="15.6640625" bestFit="1" customWidth="1"/>
    <col min="13" max="13" width="9.33203125" bestFit="1" customWidth="1"/>
    <col min="16" max="16" width="13.109375" bestFit="1" customWidth="1"/>
  </cols>
  <sheetData>
    <row r="1" spans="1:15" x14ac:dyDescent="0.3">
      <c r="A1" t="s">
        <v>5</v>
      </c>
    </row>
    <row r="2" spans="1:15" x14ac:dyDescent="0.3">
      <c r="B2" s="1" t="s">
        <v>3</v>
      </c>
      <c r="H2" s="2"/>
      <c r="O2" s="2"/>
    </row>
    <row r="3" spans="1:15" ht="15" thickBot="1" x14ac:dyDescent="0.35">
      <c r="B3" s="3" t="s">
        <v>4</v>
      </c>
      <c r="C3" s="3" t="s">
        <v>2</v>
      </c>
      <c r="D3" s="3" t="s">
        <v>1</v>
      </c>
      <c r="E3" s="3" t="s">
        <v>0</v>
      </c>
      <c r="F3" s="4" t="s">
        <v>63</v>
      </c>
      <c r="G3" s="4" t="s">
        <v>64</v>
      </c>
      <c r="H3" s="5" t="s">
        <v>65</v>
      </c>
      <c r="K3" s="21" t="s">
        <v>67</v>
      </c>
    </row>
    <row r="4" spans="1:15" x14ac:dyDescent="0.3">
      <c r="B4" t="s">
        <v>62</v>
      </c>
      <c r="C4" t="s">
        <v>7</v>
      </c>
      <c r="D4" t="s">
        <v>66</v>
      </c>
      <c r="E4">
        <v>2020</v>
      </c>
      <c r="F4" s="17">
        <f>SUM('EPA_Historical CO2 Emission'!G29:G31)</f>
        <v>731.64300265975828</v>
      </c>
      <c r="G4" s="17">
        <f>F4</f>
        <v>731.64300265975828</v>
      </c>
      <c r="H4" t="str">
        <f>K4</f>
        <v>AGRCO2N</v>
      </c>
      <c r="K4" s="20" t="s">
        <v>61</v>
      </c>
    </row>
    <row r="5" spans="1:15" x14ac:dyDescent="0.3">
      <c r="B5" t="s">
        <v>62</v>
      </c>
      <c r="C5" t="s">
        <v>7</v>
      </c>
      <c r="D5" t="s">
        <v>66</v>
      </c>
      <c r="E5">
        <v>2021</v>
      </c>
      <c r="F5" s="17">
        <f>SUM('EPA_Historical CO2 Emission'!H29:H31)</f>
        <v>720.80576559763426</v>
      </c>
      <c r="G5" s="17">
        <f t="shared" ref="G5:G24" si="0">F5</f>
        <v>720.80576559763426</v>
      </c>
      <c r="H5" t="str">
        <f>H4</f>
        <v>AGRCO2N</v>
      </c>
      <c r="K5" t="s">
        <v>56</v>
      </c>
    </row>
    <row r="6" spans="1:15" x14ac:dyDescent="0.3">
      <c r="B6" s="18" t="s">
        <v>62</v>
      </c>
      <c r="C6" s="18" t="s">
        <v>7</v>
      </c>
      <c r="D6" s="18" t="s">
        <v>66</v>
      </c>
      <c r="E6" s="18">
        <v>2022</v>
      </c>
      <c r="F6" s="19">
        <f>SUM('EPA_Historical CO2 Emission'!I29:I31)</f>
        <v>720.80576559763426</v>
      </c>
      <c r="G6" s="19">
        <f t="shared" si="0"/>
        <v>720.80576559763426</v>
      </c>
      <c r="H6" s="18" t="str">
        <f>H5</f>
        <v>AGRCO2N</v>
      </c>
      <c r="K6" t="s">
        <v>57</v>
      </c>
    </row>
    <row r="7" spans="1:15" x14ac:dyDescent="0.3">
      <c r="B7" t="s">
        <v>62</v>
      </c>
      <c r="C7" t="s">
        <v>7</v>
      </c>
      <c r="D7" t="s">
        <v>66</v>
      </c>
      <c r="E7">
        <v>2020</v>
      </c>
      <c r="F7" s="17">
        <f>'EPA_Historical CO2 Emission'!G8</f>
        <v>4492.5289881791914</v>
      </c>
      <c r="G7" s="17">
        <f t="shared" si="0"/>
        <v>4492.5289881791914</v>
      </c>
      <c r="H7" t="str">
        <f>K5</f>
        <v>INDCO2N</v>
      </c>
      <c r="K7" t="s">
        <v>58</v>
      </c>
    </row>
    <row r="8" spans="1:15" x14ac:dyDescent="0.3">
      <c r="B8" t="s">
        <v>62</v>
      </c>
      <c r="C8" t="s">
        <v>7</v>
      </c>
      <c r="D8" t="s">
        <v>66</v>
      </c>
      <c r="E8">
        <v>2021</v>
      </c>
      <c r="F8" s="17">
        <f>'EPA_Historical CO2 Emission'!H8</f>
        <v>4603.5374363798037</v>
      </c>
      <c r="G8" s="17">
        <f t="shared" si="0"/>
        <v>4603.5374363798037</v>
      </c>
      <c r="H8" t="str">
        <f>H7</f>
        <v>INDCO2N</v>
      </c>
      <c r="K8" t="s">
        <v>59</v>
      </c>
    </row>
    <row r="9" spans="1:15" x14ac:dyDescent="0.3">
      <c r="B9" s="18" t="s">
        <v>62</v>
      </c>
      <c r="C9" s="18" t="s">
        <v>7</v>
      </c>
      <c r="D9" s="18" t="s">
        <v>66</v>
      </c>
      <c r="E9" s="18">
        <v>2022</v>
      </c>
      <c r="F9" s="18">
        <f>'EPA_Historical CO2 Emission'!I8</f>
        <v>4624</v>
      </c>
      <c r="G9" s="19">
        <f t="shared" si="0"/>
        <v>4624</v>
      </c>
      <c r="H9" s="18" t="str">
        <f>H7</f>
        <v>INDCO2N</v>
      </c>
      <c r="K9" t="s">
        <v>60</v>
      </c>
    </row>
    <row r="10" spans="1:15" x14ac:dyDescent="0.3">
      <c r="B10" t="s">
        <v>62</v>
      </c>
      <c r="C10" t="s">
        <v>7</v>
      </c>
      <c r="D10" t="s">
        <v>66</v>
      </c>
      <c r="E10">
        <v>2020</v>
      </c>
      <c r="F10" s="17">
        <f>'EPA_Historical CO2 Emission'!G17</f>
        <v>2068.8289124231637</v>
      </c>
      <c r="G10" s="17">
        <f t="shared" si="0"/>
        <v>2068.8289124231637</v>
      </c>
      <c r="H10" t="str">
        <f>K6</f>
        <v>INDCO2P</v>
      </c>
      <c r="K10" t="s">
        <v>6</v>
      </c>
    </row>
    <row r="11" spans="1:15" x14ac:dyDescent="0.3">
      <c r="B11" t="s">
        <v>62</v>
      </c>
      <c r="C11" t="s">
        <v>7</v>
      </c>
      <c r="D11" t="s">
        <v>66</v>
      </c>
      <c r="E11">
        <v>2021</v>
      </c>
      <c r="F11" s="17">
        <f>'EPA_Historical CO2 Emission'!H17</f>
        <v>2436.7412406818958</v>
      </c>
      <c r="G11" s="17">
        <f t="shared" si="0"/>
        <v>2436.7412406818958</v>
      </c>
      <c r="H11" t="str">
        <f>H10</f>
        <v>INDCO2P</v>
      </c>
    </row>
    <row r="12" spans="1:15" x14ac:dyDescent="0.3">
      <c r="B12" s="18" t="s">
        <v>62</v>
      </c>
      <c r="C12" s="18" t="s">
        <v>7</v>
      </c>
      <c r="D12" s="18" t="s">
        <v>66</v>
      </c>
      <c r="E12" s="18">
        <v>2022</v>
      </c>
      <c r="F12" s="19">
        <f>'EPA_Historical CO2 Emission'!I17</f>
        <v>2436.7412406818958</v>
      </c>
      <c r="G12" s="19">
        <f t="shared" si="0"/>
        <v>2436.7412406818958</v>
      </c>
      <c r="H12" s="18" t="str">
        <f>H11</f>
        <v>INDCO2P</v>
      </c>
    </row>
    <row r="13" spans="1:15" x14ac:dyDescent="0.3">
      <c r="B13" t="s">
        <v>62</v>
      </c>
      <c r="C13" t="s">
        <v>7</v>
      </c>
      <c r="D13" t="s">
        <v>66</v>
      </c>
      <c r="E13">
        <v>2020</v>
      </c>
      <c r="F13" s="17">
        <f>'EPA_Historical CO2 Emission'!G2</f>
        <v>8513.2053284422473</v>
      </c>
      <c r="G13" s="17">
        <f t="shared" si="0"/>
        <v>8513.2053284422473</v>
      </c>
      <c r="H13" t="str">
        <f>K7</f>
        <v>PWRCO2N</v>
      </c>
    </row>
    <row r="14" spans="1:15" x14ac:dyDescent="0.3">
      <c r="B14" t="s">
        <v>62</v>
      </c>
      <c r="C14" t="s">
        <v>7</v>
      </c>
      <c r="D14" t="s">
        <v>66</v>
      </c>
      <c r="E14">
        <v>2021</v>
      </c>
      <c r="F14" s="17">
        <f>'EPA_Historical CO2 Emission'!H2</f>
        <v>10063.481166862413</v>
      </c>
      <c r="G14" s="17">
        <f t="shared" si="0"/>
        <v>10063.481166862413</v>
      </c>
      <c r="H14" t="str">
        <f>H13</f>
        <v>PWRCO2N</v>
      </c>
    </row>
    <row r="15" spans="1:15" x14ac:dyDescent="0.3">
      <c r="B15" s="18" t="s">
        <v>62</v>
      </c>
      <c r="C15" s="18" t="s">
        <v>7</v>
      </c>
      <c r="D15" s="18" t="s">
        <v>66</v>
      </c>
      <c r="E15" s="18">
        <v>2022</v>
      </c>
      <c r="F15" s="18">
        <f>'EPA_Historical CO2 Emission'!I2</f>
        <v>10070</v>
      </c>
      <c r="G15" s="19">
        <f t="shared" si="0"/>
        <v>10070</v>
      </c>
      <c r="H15" s="18" t="str">
        <f>H13</f>
        <v>PWRCO2N</v>
      </c>
    </row>
    <row r="16" spans="1:15" x14ac:dyDescent="0.3">
      <c r="B16" t="s">
        <v>62</v>
      </c>
      <c r="C16" t="s">
        <v>7</v>
      </c>
      <c r="D16" t="s">
        <v>66</v>
      </c>
      <c r="E16">
        <v>2020</v>
      </c>
      <c r="F16" s="17">
        <f>'EPA_Historical CO2 Emission'!G7</f>
        <v>7179.3202313963629</v>
      </c>
      <c r="G16" s="17">
        <f t="shared" si="0"/>
        <v>7179.3202313963629</v>
      </c>
      <c r="H16" t="str">
        <f>K8</f>
        <v>RSDCO2</v>
      </c>
    </row>
    <row r="17" spans="2:8" x14ac:dyDescent="0.3">
      <c r="B17" t="s">
        <v>62</v>
      </c>
      <c r="C17" t="s">
        <v>7</v>
      </c>
      <c r="D17" t="s">
        <v>66</v>
      </c>
      <c r="E17">
        <v>2021</v>
      </c>
      <c r="F17" s="17">
        <f>'EPA_Historical CO2 Emission'!H7</f>
        <v>6744.6952154650817</v>
      </c>
      <c r="G17" s="17">
        <f t="shared" si="0"/>
        <v>6744.6952154650817</v>
      </c>
      <c r="H17" t="str">
        <f>H16</f>
        <v>RSDCO2</v>
      </c>
    </row>
    <row r="18" spans="2:8" x14ac:dyDescent="0.3">
      <c r="B18" s="18" t="s">
        <v>62</v>
      </c>
      <c r="C18" s="18" t="s">
        <v>7</v>
      </c>
      <c r="D18" s="18" t="s">
        <v>66</v>
      </c>
      <c r="E18" s="18">
        <v>2022</v>
      </c>
      <c r="F18" s="18">
        <f>'EPA_Historical CO2 Emission'!I7</f>
        <v>5651</v>
      </c>
      <c r="G18" s="19">
        <f t="shared" si="0"/>
        <v>5651</v>
      </c>
      <c r="H18" s="18" t="str">
        <f>H16</f>
        <v>RSDCO2</v>
      </c>
    </row>
    <row r="19" spans="2:8" x14ac:dyDescent="0.3">
      <c r="B19" t="s">
        <v>62</v>
      </c>
      <c r="C19" t="s">
        <v>7</v>
      </c>
      <c r="D19" t="s">
        <v>66</v>
      </c>
      <c r="E19">
        <v>2020</v>
      </c>
      <c r="F19" s="17">
        <f>'EPA_Historical CO2 Emission'!G9+'EPA_Historical CO2 Emission'!G10</f>
        <v>1522.1748768948046</v>
      </c>
      <c r="G19" s="17">
        <f t="shared" si="0"/>
        <v>1522.1748768948046</v>
      </c>
      <c r="H19" t="str">
        <f>K9</f>
        <v>SRVCO2N</v>
      </c>
    </row>
    <row r="20" spans="2:8" x14ac:dyDescent="0.3">
      <c r="B20" t="s">
        <v>62</v>
      </c>
      <c r="C20" t="s">
        <v>7</v>
      </c>
      <c r="D20" t="s">
        <v>66</v>
      </c>
      <c r="E20">
        <v>2021</v>
      </c>
      <c r="F20" s="17">
        <f>'EPA_Historical CO2 Emission'!H9+'EPA_Historical CO2 Emission'!H10</f>
        <v>1481.0484637401107</v>
      </c>
      <c r="G20" s="17">
        <f t="shared" si="0"/>
        <v>1481.0484637401107</v>
      </c>
      <c r="H20" t="str">
        <f>H19</f>
        <v>SRVCO2N</v>
      </c>
    </row>
    <row r="21" spans="2:8" x14ac:dyDescent="0.3">
      <c r="B21" s="18" t="s">
        <v>62</v>
      </c>
      <c r="C21" s="18" t="s">
        <v>7</v>
      </c>
      <c r="D21" s="18" t="s">
        <v>66</v>
      </c>
      <c r="E21" s="18">
        <v>2022</v>
      </c>
      <c r="F21" s="19">
        <f>'EPA_Historical CO2 Emission'!I9+'EPA_Historical CO2 Emission'!I10</f>
        <v>1481.0484637401107</v>
      </c>
      <c r="G21" s="19">
        <f t="shared" si="0"/>
        <v>1481.0484637401107</v>
      </c>
      <c r="H21" s="18" t="str">
        <f>H19</f>
        <v>SRVCO2N</v>
      </c>
    </row>
    <row r="22" spans="2:8" x14ac:dyDescent="0.3">
      <c r="B22" t="s">
        <v>62</v>
      </c>
      <c r="C22" t="s">
        <v>7</v>
      </c>
      <c r="D22" t="s">
        <v>66</v>
      </c>
      <c r="E22">
        <v>2020</v>
      </c>
      <c r="F22" s="17">
        <f>'EPA_Historical CO2 Emission'!G11</f>
        <v>10185.835375933571</v>
      </c>
      <c r="G22" s="17">
        <f t="shared" si="0"/>
        <v>10185.835375933571</v>
      </c>
      <c r="H22" t="str">
        <f>K10</f>
        <v>TRACO2N</v>
      </c>
    </row>
    <row r="23" spans="2:8" x14ac:dyDescent="0.3">
      <c r="B23" t="s">
        <v>62</v>
      </c>
      <c r="C23" t="s">
        <v>7</v>
      </c>
      <c r="D23" t="s">
        <v>66</v>
      </c>
      <c r="E23">
        <v>2021</v>
      </c>
      <c r="F23" s="17">
        <f>'EPA_Historical CO2 Emission'!H11</f>
        <v>10865.314212860725</v>
      </c>
      <c r="G23" s="17">
        <f t="shared" si="0"/>
        <v>10865.314212860725</v>
      </c>
      <c r="H23" t="str">
        <f>H22</f>
        <v>TRACO2N</v>
      </c>
    </row>
    <row r="24" spans="2:8" x14ac:dyDescent="0.3">
      <c r="B24" s="18" t="s">
        <v>62</v>
      </c>
      <c r="C24" s="18" t="s">
        <v>7</v>
      </c>
      <c r="D24" s="18" t="s">
        <v>66</v>
      </c>
      <c r="E24" s="18">
        <v>2022</v>
      </c>
      <c r="F24" s="18">
        <f>'EPA_Historical CO2 Emission'!I2</f>
        <v>10070</v>
      </c>
      <c r="G24" s="19">
        <f t="shared" si="0"/>
        <v>10070</v>
      </c>
      <c r="H24" s="18" t="str">
        <f>H22</f>
        <v>TRACO2N</v>
      </c>
    </row>
  </sheetData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8"/>
  <sheetViews>
    <sheetView zoomScale="70" zoomScaleNormal="70" workbookViewId="0">
      <selection activeCell="M16" sqref="M16"/>
    </sheetView>
  </sheetViews>
  <sheetFormatPr defaultRowHeight="14.4" x14ac:dyDescent="0.3"/>
  <cols>
    <col min="1" max="1" width="42.44140625" bestFit="1" customWidth="1"/>
  </cols>
  <sheetData>
    <row r="1" spans="1:9" x14ac:dyDescent="0.3">
      <c r="A1" s="6" t="s">
        <v>8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</row>
    <row r="2" spans="1:9" x14ac:dyDescent="0.3">
      <c r="A2" s="8" t="s">
        <v>9</v>
      </c>
      <c r="B2" s="12">
        <v>11737.905320937096</v>
      </c>
      <c r="C2" s="12">
        <v>12443.943671905898</v>
      </c>
      <c r="D2" s="12">
        <v>11671.552469138132</v>
      </c>
      <c r="E2" s="12">
        <v>10402.07023891955</v>
      </c>
      <c r="F2" s="12">
        <v>9199.9327046263243</v>
      </c>
      <c r="G2" s="12">
        <v>8513.2053284422473</v>
      </c>
      <c r="H2" s="12">
        <v>10063.481166862413</v>
      </c>
      <c r="I2">
        <v>10070</v>
      </c>
    </row>
    <row r="3" spans="1:9" x14ac:dyDescent="0.3">
      <c r="A3" s="9" t="s">
        <v>10</v>
      </c>
      <c r="B3" s="13">
        <v>11264.966412303311</v>
      </c>
      <c r="C3" s="13">
        <v>12004.378167132038</v>
      </c>
      <c r="D3" s="13">
        <v>11227.696318935208</v>
      </c>
      <c r="E3" s="13">
        <v>9961.8791469565222</v>
      </c>
      <c r="F3" s="13">
        <v>8818.4825759984069</v>
      </c>
      <c r="G3" s="13">
        <v>8120.651947132751</v>
      </c>
      <c r="H3" s="13">
        <v>9688.5068950550958</v>
      </c>
    </row>
    <row r="4" spans="1:9" x14ac:dyDescent="0.3">
      <c r="A4" s="9" t="s">
        <v>11</v>
      </c>
      <c r="B4" s="13">
        <v>358.37596659407865</v>
      </c>
      <c r="C4" s="13">
        <v>313.25275922727405</v>
      </c>
      <c r="D4" s="13">
        <v>310.86031125936626</v>
      </c>
      <c r="E4" s="13">
        <v>321.84914255165779</v>
      </c>
      <c r="F4" s="13">
        <v>274.24173878710292</v>
      </c>
      <c r="G4" s="13">
        <v>300.68159079584188</v>
      </c>
      <c r="H4" s="13">
        <v>294.05794525144739</v>
      </c>
    </row>
    <row r="5" spans="1:9" x14ac:dyDescent="0.3">
      <c r="A5" s="9" t="s">
        <v>12</v>
      </c>
      <c r="B5" s="13">
        <v>114.1575946308288</v>
      </c>
      <c r="C5" s="13">
        <v>124.94529251768691</v>
      </c>
      <c r="D5" s="13">
        <v>128.23549801638995</v>
      </c>
      <c r="E5" s="13">
        <v>118.13685883705082</v>
      </c>
      <c r="F5" s="13">
        <v>106.92273746495195</v>
      </c>
      <c r="G5" s="13">
        <v>91.537360882942522</v>
      </c>
      <c r="H5" s="13">
        <v>80.482754499882148</v>
      </c>
    </row>
    <row r="6" spans="1:9" x14ac:dyDescent="0.3">
      <c r="A6" s="9" t="s">
        <v>13</v>
      </c>
      <c r="B6" s="13">
        <v>0.40534740887803328</v>
      </c>
      <c r="C6" s="13">
        <v>1.3674530288993896</v>
      </c>
      <c r="D6" s="13">
        <v>4.7603409271693158</v>
      </c>
      <c r="E6" s="13">
        <v>0.20509057431765981</v>
      </c>
      <c r="F6" s="13">
        <v>0.2856523758623305</v>
      </c>
      <c r="G6" s="13">
        <v>0.33442963071207771</v>
      </c>
      <c r="H6" s="13">
        <v>0.43357205598894488</v>
      </c>
    </row>
    <row r="7" spans="1:9" x14ac:dyDescent="0.3">
      <c r="A7" s="10" t="s">
        <v>14</v>
      </c>
      <c r="B7" s="12">
        <v>6486.8679282422054</v>
      </c>
      <c r="C7" s="12">
        <v>6764.6069849460891</v>
      </c>
      <c r="D7" s="12">
        <v>6414.7236282750619</v>
      </c>
      <c r="E7" s="12">
        <v>6893.0368904633306</v>
      </c>
      <c r="F7" s="12">
        <v>6648.7176882508256</v>
      </c>
      <c r="G7" s="12">
        <v>7179.3202313963629</v>
      </c>
      <c r="H7" s="12">
        <v>6744.6952154650817</v>
      </c>
      <c r="I7">
        <v>5651</v>
      </c>
    </row>
    <row r="8" spans="1:9" x14ac:dyDescent="0.3">
      <c r="A8" s="10" t="s">
        <v>15</v>
      </c>
      <c r="B8" s="12">
        <v>4289.0235867266956</v>
      </c>
      <c r="C8" s="12">
        <v>4347.4593553783043</v>
      </c>
      <c r="D8" s="12">
        <v>4482.4597905988639</v>
      </c>
      <c r="E8" s="12">
        <v>4697.365974290813</v>
      </c>
      <c r="F8" s="12">
        <v>4604.1387835166252</v>
      </c>
      <c r="G8" s="12">
        <v>4492.5289881791914</v>
      </c>
      <c r="H8" s="12">
        <v>4603.5374363798037</v>
      </c>
      <c r="I8">
        <v>4624</v>
      </c>
    </row>
    <row r="9" spans="1:9" x14ac:dyDescent="0.3">
      <c r="A9" s="10" t="s">
        <v>16</v>
      </c>
      <c r="B9" s="12">
        <v>896.61435945713629</v>
      </c>
      <c r="C9" s="12">
        <v>830.11223716920563</v>
      </c>
      <c r="D9" s="12">
        <v>767.2539282290661</v>
      </c>
      <c r="E9" s="12">
        <v>834.67792838383434</v>
      </c>
      <c r="F9" s="12">
        <v>832.53789095217348</v>
      </c>
      <c r="G9" s="12">
        <v>848.19608236205454</v>
      </c>
      <c r="H9" s="12">
        <v>831.2135841331559</v>
      </c>
      <c r="I9" s="17">
        <f>H9</f>
        <v>831.2135841331559</v>
      </c>
    </row>
    <row r="10" spans="1:9" x14ac:dyDescent="0.3">
      <c r="A10" s="10" t="s">
        <v>17</v>
      </c>
      <c r="B10" s="12">
        <v>610.33451321655684</v>
      </c>
      <c r="C10" s="12">
        <v>620.30248826033755</v>
      </c>
      <c r="D10" s="12">
        <v>633.53899140146677</v>
      </c>
      <c r="E10" s="12">
        <v>673.93720035905403</v>
      </c>
      <c r="F10" s="12">
        <v>645.01880149397903</v>
      </c>
      <c r="G10" s="12">
        <v>673.97879453275004</v>
      </c>
      <c r="H10" s="12">
        <v>649.83487960695481</v>
      </c>
      <c r="I10" s="17">
        <f>H10</f>
        <v>649.83487960695481</v>
      </c>
    </row>
    <row r="11" spans="1:9" x14ac:dyDescent="0.3">
      <c r="A11" s="10" t="s">
        <v>18</v>
      </c>
      <c r="B11" s="12">
        <v>11689.596897237141</v>
      </c>
      <c r="C11" s="12">
        <v>12165.172066106057</v>
      </c>
      <c r="D11" s="12">
        <v>11887.659705582842</v>
      </c>
      <c r="E11" s="12">
        <v>12059.084466349883</v>
      </c>
      <c r="F11" s="12">
        <v>12064.774929949413</v>
      </c>
      <c r="G11" s="12">
        <v>10185.835375933571</v>
      </c>
      <c r="H11" s="12">
        <v>10865.314212860725</v>
      </c>
      <c r="I11" s="17">
        <v>11845</v>
      </c>
    </row>
    <row r="12" spans="1:9" x14ac:dyDescent="0.3">
      <c r="A12" s="9" t="s">
        <v>19</v>
      </c>
      <c r="B12" s="13">
        <v>15.416883824620033</v>
      </c>
      <c r="C12" s="13">
        <v>16.639384778754494</v>
      </c>
      <c r="D12" s="13">
        <v>17.253358196236974</v>
      </c>
      <c r="E12" s="13">
        <v>16.559339947588022</v>
      </c>
      <c r="F12" s="13">
        <v>17.815321694807732</v>
      </c>
      <c r="G12" s="13">
        <v>13.592472896120318</v>
      </c>
      <c r="H12" s="13">
        <v>19.266020310428154</v>
      </c>
    </row>
    <row r="13" spans="1:9" x14ac:dyDescent="0.3">
      <c r="A13" s="9" t="s">
        <v>20</v>
      </c>
      <c r="B13" s="13">
        <v>11207.798434733371</v>
      </c>
      <c r="C13" s="13">
        <v>11637.604490232476</v>
      </c>
      <c r="D13" s="13">
        <v>11395.147505679217</v>
      </c>
      <c r="E13" s="13">
        <v>11528.316383855501</v>
      </c>
      <c r="F13" s="13">
        <v>11508.580502795719</v>
      </c>
      <c r="G13" s="13">
        <v>9591.8485491897573</v>
      </c>
      <c r="H13" s="13">
        <v>10218.688049288168</v>
      </c>
    </row>
    <row r="14" spans="1:9" x14ac:dyDescent="0.3">
      <c r="A14" s="9" t="s">
        <v>21</v>
      </c>
      <c r="B14" s="13">
        <v>109.89925966332116</v>
      </c>
      <c r="C14" s="13">
        <v>111.92605019640757</v>
      </c>
      <c r="D14" s="13">
        <v>115.5400776954617</v>
      </c>
      <c r="E14" s="13">
        <v>116.75177158734235</v>
      </c>
      <c r="F14" s="13">
        <v>122.17427396250424</v>
      </c>
      <c r="G14" s="13">
        <v>97.337475457254371</v>
      </c>
      <c r="H14" s="13">
        <v>105.26705637062834</v>
      </c>
    </row>
    <row r="15" spans="1:9" x14ac:dyDescent="0.3">
      <c r="A15" s="9" t="s">
        <v>22</v>
      </c>
      <c r="B15" s="13">
        <v>219.42663423935466</v>
      </c>
      <c r="C15" s="13">
        <v>263.68516731944459</v>
      </c>
      <c r="D15" s="13">
        <v>232.83355717201317</v>
      </c>
      <c r="E15" s="13">
        <v>257.52487597974152</v>
      </c>
      <c r="F15" s="13">
        <v>274.27479800991847</v>
      </c>
      <c r="G15" s="13">
        <v>335.41938430738986</v>
      </c>
      <c r="H15" s="13">
        <v>370.17122678349102</v>
      </c>
    </row>
    <row r="16" spans="1:9" x14ac:dyDescent="0.3">
      <c r="A16" s="9" t="s">
        <v>23</v>
      </c>
      <c r="B16" s="13">
        <v>137.0556847764727</v>
      </c>
      <c r="C16" s="13">
        <v>135.31697357897514</v>
      </c>
      <c r="D16" s="13">
        <v>126.88520683991581</v>
      </c>
      <c r="E16" s="13">
        <v>139.93209497971043</v>
      </c>
      <c r="F16" s="13">
        <v>141.93003348646246</v>
      </c>
      <c r="G16" s="13">
        <v>147.63749408305017</v>
      </c>
      <c r="H16" s="13">
        <v>151.92186010800759</v>
      </c>
    </row>
    <row r="17" spans="1:9" x14ac:dyDescent="0.3">
      <c r="A17" s="10" t="s">
        <v>24</v>
      </c>
      <c r="B17" s="12">
        <v>1971.1321722025464</v>
      </c>
      <c r="C17" s="12">
        <v>2112.9010699994665</v>
      </c>
      <c r="D17" s="12">
        <v>2200.8452127947785</v>
      </c>
      <c r="E17" s="12">
        <v>2256.9562986740361</v>
      </c>
      <c r="F17" s="12">
        <v>2228.0846671024019</v>
      </c>
      <c r="G17" s="12">
        <v>2068.8289124231637</v>
      </c>
      <c r="H17" s="12">
        <v>2436.7412406818958</v>
      </c>
      <c r="I17" s="17">
        <f>H17</f>
        <v>2436.7412406818958</v>
      </c>
    </row>
    <row r="18" spans="1:9" x14ac:dyDescent="0.3">
      <c r="A18" s="9" t="s">
        <v>25</v>
      </c>
      <c r="B18" s="13">
        <v>1830.3635214124336</v>
      </c>
      <c r="C18" s="13">
        <v>1968.4013520332232</v>
      </c>
      <c r="D18" s="13">
        <v>2039.8562560230891</v>
      </c>
      <c r="E18" s="13">
        <v>2094.5489797619248</v>
      </c>
      <c r="F18" s="13">
        <v>2057.8652228793621</v>
      </c>
      <c r="G18" s="13">
        <v>1907.4373141016843</v>
      </c>
      <c r="H18" s="13">
        <v>2256.9403807619101</v>
      </c>
    </row>
    <row r="19" spans="1:9" x14ac:dyDescent="0.3">
      <c r="A19" s="9" t="s">
        <v>26</v>
      </c>
      <c r="B19" s="13" t="s">
        <v>27</v>
      </c>
      <c r="C19" s="13" t="s">
        <v>27</v>
      </c>
      <c r="D19" s="13" t="s">
        <v>27</v>
      </c>
      <c r="E19" s="13" t="s">
        <v>27</v>
      </c>
      <c r="F19" s="13" t="s">
        <v>27</v>
      </c>
      <c r="G19" s="13" t="s">
        <v>27</v>
      </c>
      <c r="H19" s="13" t="s">
        <v>27</v>
      </c>
    </row>
    <row r="20" spans="1:9" x14ac:dyDescent="0.3">
      <c r="A20" s="9" t="s">
        <v>28</v>
      </c>
      <c r="B20" s="13" t="s">
        <v>27</v>
      </c>
      <c r="C20" s="13" t="s">
        <v>27</v>
      </c>
      <c r="D20" s="13" t="s">
        <v>27</v>
      </c>
      <c r="E20" s="13" t="s">
        <v>27</v>
      </c>
      <c r="F20" s="13" t="s">
        <v>27</v>
      </c>
      <c r="G20" s="13" t="s">
        <v>27</v>
      </c>
      <c r="H20" s="13" t="s">
        <v>27</v>
      </c>
    </row>
    <row r="21" spans="1:9" x14ac:dyDescent="0.3">
      <c r="A21" s="9" t="s">
        <v>29</v>
      </c>
      <c r="B21" s="13">
        <v>140.76865079011293</v>
      </c>
      <c r="C21" s="13">
        <v>144.4997179662432</v>
      </c>
      <c r="D21" s="13">
        <v>160.98895677168937</v>
      </c>
      <c r="E21" s="13">
        <v>162.40731891211144</v>
      </c>
      <c r="F21" s="13">
        <v>170.21944422303983</v>
      </c>
      <c r="G21" s="13">
        <v>161.39159832147928</v>
      </c>
      <c r="H21" s="13">
        <v>179.80085991998547</v>
      </c>
    </row>
    <row r="22" spans="1:9" x14ac:dyDescent="0.3">
      <c r="A22" s="9" t="s">
        <v>30</v>
      </c>
      <c r="B22" s="13"/>
      <c r="C22" s="13"/>
      <c r="D22" s="13"/>
      <c r="E22" s="13"/>
      <c r="F22" s="13"/>
      <c r="G22" s="13"/>
      <c r="H22" s="13"/>
    </row>
    <row r="23" spans="1:9" x14ac:dyDescent="0.3">
      <c r="A23" s="10" t="s">
        <v>31</v>
      </c>
      <c r="B23" s="12"/>
      <c r="C23" s="12"/>
      <c r="D23" s="12"/>
      <c r="E23" s="12"/>
      <c r="F23" s="12"/>
      <c r="G23" s="12"/>
      <c r="H23" s="12"/>
    </row>
    <row r="24" spans="1:9" x14ac:dyDescent="0.3">
      <c r="A24" s="10" t="s">
        <v>32</v>
      </c>
      <c r="B24" s="12">
        <v>995.22248899946635</v>
      </c>
      <c r="C24" s="12">
        <v>1060.52957206312</v>
      </c>
      <c r="D24" s="12">
        <v>993.20516903171142</v>
      </c>
      <c r="E24" s="12">
        <v>1171.9378529994917</v>
      </c>
      <c r="F24" s="12">
        <v>1070.5724052522505</v>
      </c>
      <c r="G24" s="12">
        <v>1131.126042659758</v>
      </c>
      <c r="H24" s="12">
        <v>1318.2118055976343</v>
      </c>
    </row>
    <row r="25" spans="1:9" x14ac:dyDescent="0.3">
      <c r="A25" s="9" t="s">
        <v>33</v>
      </c>
      <c r="B25" s="13"/>
      <c r="C25" s="13"/>
      <c r="D25" s="13"/>
      <c r="E25" s="13"/>
      <c r="F25" s="13"/>
      <c r="G25" s="13"/>
      <c r="H25" s="13"/>
    </row>
    <row r="26" spans="1:9" x14ac:dyDescent="0.3">
      <c r="A26" s="9" t="s">
        <v>34</v>
      </c>
      <c r="B26" s="13"/>
      <c r="C26" s="13"/>
      <c r="D26" s="13"/>
      <c r="E26" s="13"/>
      <c r="F26" s="13"/>
      <c r="G26" s="13"/>
      <c r="H26" s="13"/>
    </row>
    <row r="27" spans="1:9" x14ac:dyDescent="0.3">
      <c r="A27" s="9" t="s">
        <v>35</v>
      </c>
      <c r="B27" s="13"/>
      <c r="C27" s="13"/>
      <c r="D27" s="13"/>
      <c r="E27" s="13"/>
      <c r="F27" s="13"/>
      <c r="G27" s="13"/>
      <c r="H27" s="13"/>
    </row>
    <row r="28" spans="1:9" x14ac:dyDescent="0.3">
      <c r="A28" s="9" t="s">
        <v>36</v>
      </c>
      <c r="B28" s="13">
        <v>401.14668</v>
      </c>
      <c r="C28" s="13">
        <v>433.59667999999999</v>
      </c>
      <c r="D28" s="13">
        <v>332.74647999999996</v>
      </c>
      <c r="E28" s="13">
        <v>461.05708000000004</v>
      </c>
      <c r="F28" s="13">
        <v>343.90247759999994</v>
      </c>
      <c r="G28" s="13">
        <v>399.48303999999996</v>
      </c>
      <c r="H28" s="13">
        <v>597.40603999999996</v>
      </c>
      <c r="I28" s="17">
        <f>H28</f>
        <v>597.40603999999996</v>
      </c>
    </row>
    <row r="29" spans="1:9" x14ac:dyDescent="0.3">
      <c r="A29" s="9" t="s">
        <v>37</v>
      </c>
      <c r="B29" s="13">
        <v>64.265666666666661</v>
      </c>
      <c r="C29" s="13">
        <v>79.107600000000019</v>
      </c>
      <c r="D29" s="13">
        <v>83.988666666666674</v>
      </c>
      <c r="E29" s="13">
        <v>88.762666666666675</v>
      </c>
      <c r="F29" s="13">
        <v>91.980533333333341</v>
      </c>
      <c r="G29" s="13">
        <v>109.40233333333333</v>
      </c>
      <c r="H29" s="13">
        <v>102.04333333333332</v>
      </c>
      <c r="I29" s="17">
        <f t="shared" ref="I29:I31" si="0">H29</f>
        <v>102.04333333333332</v>
      </c>
    </row>
    <row r="30" spans="1:9" x14ac:dyDescent="0.3">
      <c r="A30" s="9" t="s">
        <v>38</v>
      </c>
      <c r="B30" s="13">
        <v>465.37682572852486</v>
      </c>
      <c r="C30" s="13">
        <v>488.65913257879959</v>
      </c>
      <c r="D30" s="13">
        <v>506.40799239032447</v>
      </c>
      <c r="E30" s="13">
        <v>538.49032848605759</v>
      </c>
      <c r="F30" s="13">
        <v>562.48401789370996</v>
      </c>
      <c r="G30" s="13">
        <v>563.38375355976848</v>
      </c>
      <c r="H30" s="13">
        <v>560.3606258972485</v>
      </c>
      <c r="I30" s="17">
        <f t="shared" si="0"/>
        <v>560.3606258972485</v>
      </c>
    </row>
    <row r="31" spans="1:9" x14ac:dyDescent="0.3">
      <c r="A31" s="9" t="s">
        <v>39</v>
      </c>
      <c r="B31" s="13">
        <v>64.433316604274694</v>
      </c>
      <c r="C31" s="13">
        <v>59.166159484320268</v>
      </c>
      <c r="D31" s="13">
        <v>70.062029974720275</v>
      </c>
      <c r="E31" s="13">
        <v>83.627777846767401</v>
      </c>
      <c r="F31" s="13">
        <v>72.205376425207419</v>
      </c>
      <c r="G31" s="13">
        <v>58.856915766656442</v>
      </c>
      <c r="H31" s="13">
        <v>58.401806367052515</v>
      </c>
      <c r="I31" s="17">
        <f t="shared" si="0"/>
        <v>58.401806367052515</v>
      </c>
    </row>
    <row r="32" spans="1:9" x14ac:dyDescent="0.3">
      <c r="A32" s="10" t="s">
        <v>40</v>
      </c>
      <c r="B32" s="12">
        <v>41.849098806649948</v>
      </c>
      <c r="C32" s="12">
        <v>24.650008230852372</v>
      </c>
      <c r="D32" s="12">
        <v>27.037659067065395</v>
      </c>
      <c r="E32" s="12">
        <v>23.49070589395857</v>
      </c>
      <c r="F32" s="12">
        <v>31.974186260019533</v>
      </c>
      <c r="G32" s="12">
        <v>30.755385589257823</v>
      </c>
      <c r="H32" s="12">
        <v>34.255455445564074</v>
      </c>
    </row>
    <row r="33" spans="1:8" x14ac:dyDescent="0.3">
      <c r="A33" s="9" t="s">
        <v>41</v>
      </c>
      <c r="B33" s="13"/>
      <c r="C33" s="13"/>
      <c r="D33" s="13"/>
      <c r="E33" s="13"/>
      <c r="F33" s="13"/>
      <c r="G33" s="13"/>
      <c r="H33" s="13"/>
    </row>
    <row r="34" spans="1:8" x14ac:dyDescent="0.3">
      <c r="A34" s="9" t="s">
        <v>42</v>
      </c>
      <c r="B34" s="13"/>
      <c r="C34" s="13"/>
      <c r="D34" s="13"/>
      <c r="E34" s="13"/>
      <c r="F34" s="13"/>
      <c r="G34" s="13"/>
      <c r="H34" s="13"/>
    </row>
    <row r="35" spans="1:8" x14ac:dyDescent="0.3">
      <c r="A35" s="9" t="s">
        <v>43</v>
      </c>
      <c r="B35" s="13">
        <v>41.849098806649948</v>
      </c>
      <c r="C35" s="13">
        <v>24.650008230852372</v>
      </c>
      <c r="D35" s="13">
        <v>27.037659067065395</v>
      </c>
      <c r="E35" s="13">
        <v>23.49070589395857</v>
      </c>
      <c r="F35" s="13">
        <v>31.974186260019533</v>
      </c>
      <c r="G35" s="13">
        <v>30.755385589257823</v>
      </c>
      <c r="H35" s="13">
        <v>34.255455445564074</v>
      </c>
    </row>
    <row r="36" spans="1:8" x14ac:dyDescent="0.3">
      <c r="A36" s="9" t="s">
        <v>44</v>
      </c>
      <c r="B36" s="13"/>
      <c r="C36" s="13"/>
      <c r="D36" s="13"/>
      <c r="E36" s="13"/>
      <c r="F36" s="13"/>
      <c r="G36" s="13"/>
      <c r="H36" s="13"/>
    </row>
    <row r="37" spans="1:8" x14ac:dyDescent="0.3">
      <c r="A37" s="10" t="s">
        <v>45</v>
      </c>
      <c r="B37" s="12">
        <v>5257.9909825015984</v>
      </c>
      <c r="C37" s="12">
        <v>4076.2047199974304</v>
      </c>
      <c r="D37" s="12">
        <v>6137.4604679519289</v>
      </c>
      <c r="E37" s="12">
        <v>5224.7701317276833</v>
      </c>
      <c r="F37" s="12">
        <v>5638.885232106466</v>
      </c>
      <c r="G37" s="12">
        <v>6006.1094523000138</v>
      </c>
      <c r="H37" s="12">
        <v>6278.9833643097109</v>
      </c>
    </row>
    <row r="38" spans="1:8" x14ac:dyDescent="0.3">
      <c r="A38" s="9" t="s">
        <v>46</v>
      </c>
      <c r="B38" s="13">
        <v>-4383.710782919864</v>
      </c>
      <c r="C38" s="13">
        <v>-4450.7263418614011</v>
      </c>
      <c r="D38" s="13">
        <v>-2907.0489643413225</v>
      </c>
      <c r="E38" s="13">
        <v>-2776.7038100257705</v>
      </c>
      <c r="F38" s="13">
        <v>-2313.5355795744895</v>
      </c>
      <c r="G38" s="13">
        <v>-2040.8954996485804</v>
      </c>
      <c r="H38" s="13">
        <v>-1176.5649125396469</v>
      </c>
    </row>
    <row r="39" spans="1:8" x14ac:dyDescent="0.3">
      <c r="A39" s="9" t="s">
        <v>47</v>
      </c>
      <c r="B39" s="13">
        <v>-252.01063538554334</v>
      </c>
      <c r="C39" s="13">
        <v>-260.13617294715505</v>
      </c>
      <c r="D39" s="13">
        <v>-261.73344270410917</v>
      </c>
      <c r="E39" s="13">
        <v>-362.77637208512556</v>
      </c>
      <c r="F39" s="13">
        <v>-340.30482830343993</v>
      </c>
      <c r="G39" s="13">
        <v>-312.09344590993197</v>
      </c>
      <c r="H39" s="13">
        <v>-270.37431802471446</v>
      </c>
    </row>
    <row r="40" spans="1:8" x14ac:dyDescent="0.3">
      <c r="A40" s="9" t="s">
        <v>48</v>
      </c>
      <c r="B40" s="13">
        <v>6588.0696629327067</v>
      </c>
      <c r="C40" s="13">
        <v>6627.6803548652397</v>
      </c>
      <c r="D40" s="13">
        <v>6601.3695967599433</v>
      </c>
      <c r="E40" s="13">
        <v>6694.6000620806753</v>
      </c>
      <c r="F40" s="13">
        <v>6696.9265245152737</v>
      </c>
      <c r="G40" s="13">
        <v>6444.0923433726757</v>
      </c>
      <c r="H40" s="13">
        <v>6740.892450453216</v>
      </c>
    </row>
    <row r="41" spans="1:8" x14ac:dyDescent="0.3">
      <c r="A41" s="9" t="s">
        <v>49</v>
      </c>
      <c r="B41" s="13">
        <v>3936.2193885890429</v>
      </c>
      <c r="C41" s="13">
        <v>2860.6217519800002</v>
      </c>
      <c r="D41" s="13">
        <v>3444.3035957545953</v>
      </c>
      <c r="E41" s="13">
        <v>2375.0323956028592</v>
      </c>
      <c r="F41" s="13">
        <v>2311.1664534659517</v>
      </c>
      <c r="G41" s="13">
        <v>2531.142587731922</v>
      </c>
      <c r="H41" s="13">
        <v>1799.7610396594</v>
      </c>
    </row>
    <row r="42" spans="1:8" x14ac:dyDescent="0.3">
      <c r="A42" s="9" t="s">
        <v>50</v>
      </c>
      <c r="B42" s="13">
        <v>81.184150618590536</v>
      </c>
      <c r="C42" s="13">
        <v>85.774549294079463</v>
      </c>
      <c r="D42" s="13">
        <v>112.9777238161552</v>
      </c>
      <c r="E42" s="13">
        <v>104.11451748837808</v>
      </c>
      <c r="F42" s="13">
        <v>135.06688205884794</v>
      </c>
      <c r="G42" s="13">
        <v>177.64802880960613</v>
      </c>
      <c r="H42" s="13">
        <v>133.36507009479033</v>
      </c>
    </row>
    <row r="43" spans="1:8" x14ac:dyDescent="0.3">
      <c r="A43" s="9" t="s">
        <v>51</v>
      </c>
      <c r="B43" s="13">
        <v>16.95919866666668</v>
      </c>
      <c r="C43" s="13">
        <v>16.690578666666681</v>
      </c>
      <c r="D43" s="13">
        <v>16.421958666666679</v>
      </c>
      <c r="E43" s="13">
        <v>16.153338666666681</v>
      </c>
      <c r="F43" s="13">
        <v>15.885779944322071</v>
      </c>
      <c r="G43" s="13">
        <v>15.23543794432207</v>
      </c>
      <c r="H43" s="13">
        <v>14.58403466666668</v>
      </c>
    </row>
    <row r="44" spans="1:8" x14ac:dyDescent="0.3">
      <c r="A44" s="9" t="s">
        <v>52</v>
      </c>
      <c r="B44" s="13">
        <v>-728.72</v>
      </c>
      <c r="C44" s="13">
        <v>-803.7</v>
      </c>
      <c r="D44" s="13">
        <v>-868.83</v>
      </c>
      <c r="E44" s="13">
        <v>-825.65</v>
      </c>
      <c r="F44" s="13">
        <v>-866.32</v>
      </c>
      <c r="G44" s="13">
        <v>-809.02</v>
      </c>
      <c r="H44" s="13">
        <v>-962.68</v>
      </c>
    </row>
    <row r="45" spans="1:8" x14ac:dyDescent="0.3">
      <c r="A45" s="9" t="s">
        <v>53</v>
      </c>
      <c r="B45" s="13" t="s">
        <v>27</v>
      </c>
      <c r="C45" s="13" t="s">
        <v>27</v>
      </c>
      <c r="D45" s="13" t="s">
        <v>27</v>
      </c>
      <c r="E45" s="13" t="s">
        <v>27</v>
      </c>
      <c r="F45" s="13" t="s">
        <v>27</v>
      </c>
      <c r="G45" s="13" t="s">
        <v>27</v>
      </c>
      <c r="H45" s="13" t="s">
        <v>27</v>
      </c>
    </row>
    <row r="46" spans="1:8" x14ac:dyDescent="0.3">
      <c r="B46" s="14"/>
      <c r="C46" s="14"/>
      <c r="D46" s="14"/>
      <c r="E46" s="14"/>
      <c r="F46" s="14"/>
      <c r="G46" s="15"/>
      <c r="H46" s="15"/>
    </row>
    <row r="47" spans="1:8" x14ac:dyDescent="0.3">
      <c r="A47" s="11" t="s">
        <v>54</v>
      </c>
      <c r="B47" s="16">
        <v>38718.546365825488</v>
      </c>
      <c r="C47" s="16">
        <v>40369.677454059332</v>
      </c>
      <c r="D47" s="16">
        <v>39078.276554118995</v>
      </c>
      <c r="E47" s="16">
        <v>39012.557556333944</v>
      </c>
      <c r="F47" s="16">
        <v>37325.752057404017</v>
      </c>
      <c r="G47" s="16">
        <v>35123.775141518359</v>
      </c>
      <c r="H47" s="16">
        <v>37547.284997033232</v>
      </c>
    </row>
    <row r="48" spans="1:8" x14ac:dyDescent="0.3">
      <c r="A48" s="11" t="s">
        <v>55</v>
      </c>
      <c r="B48" s="16">
        <v>43976.537348327089</v>
      </c>
      <c r="C48" s="16">
        <v>44445.882174056766</v>
      </c>
      <c r="D48" s="16">
        <v>45215.737022070927</v>
      </c>
      <c r="E48" s="16">
        <v>44237.327688061625</v>
      </c>
      <c r="F48" s="16">
        <v>42964.637289510487</v>
      </c>
      <c r="G48" s="16">
        <v>41129.884593818373</v>
      </c>
      <c r="H48" s="16">
        <v>43826.26836134294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</vt:lpstr>
      <vt:lpstr>EPA_Historical CO2 Emission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2009-05-27T15:40:55Z</dcterms:created>
  <dcterms:modified xsi:type="dcterms:W3CDTF">2023-12-20T11:34:27Z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