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4CD2CE7D-44CE-4DC8-8219-B2403E26A597}" xr6:coauthVersionLast="47" xr6:coauthVersionMax="47" xr10:uidLastSave="{00000000-0000-0000-0000-000000000000}"/>
  <bookViews>
    <workbookView xWindow="2685" yWindow="2685" windowWidth="21600" windowHeight="1117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F24" i="20"/>
  <c r="E7" i="20" s="1"/>
  <c r="E24" i="20"/>
  <c r="D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<sst xmlns="http://schemas.openxmlformats.org/spreadsheetml/2006/main" count="168" uniqueCount="114">
  <si>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</si>
  <si>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</si>
  <si>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</si>
  <si>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</si>
  <si>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</si>
  <si>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</si>
  <si>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</si>
  <si>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</si>
  <si>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</si>
  <si>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</si>
  <si>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</si>
  <si>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</si>
  <si>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</si>
  <si>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</si>
  <si>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</si>
  <si>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</si>
  <si>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</si>
  <si>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</si>
  <si>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</si>
  <si>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</si>
  <si>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</si>
  <si>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</si>
  <si>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</si>
  <si>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</si>
  <si>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</si>
  <si>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</si>
  <si>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</si>
  <si>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</si>
  <si>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</si>
  <si>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</si>
  <si>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</si>
  <si>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</si>
  <si>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</si>
  <si>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</si>
  <si>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</si>
  <si>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</si>
  <si>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</si>
  <si>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</si>
  <si>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</si>
  <si>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</si>
  <si>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</si>
  <si>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</si>
  <si>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</si>
  <si>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</si>
  <si>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</si>
  <si>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</si>
  <si>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</si>
  <si>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</si>
  <si>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</si>
  <si>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</si>
  <si>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</si>
  <si>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</si>
  <si>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</si>
  <si>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</si>
  <si>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</si>
  <si>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</si>
  <si>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</si>
  <si>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</si>
  <si>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</si>
  <si>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</si>
  <si>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</si>
  <si>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</si>
  <si>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</si>
  <si>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</si>
  <si>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</si>
  <si>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</si>
  <si>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</si>
  <si>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</si>
  <si>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</si>
  <si>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</si>
  <si>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</si>
  <si>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</si>
  <si>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</si>
  <si>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</si>
  <si>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</si>
  <si>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</si>
  <si>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</si>
  <si>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</si>
  <si>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</si>
  <si>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</si>
  <si>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</si>
  <si>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</si>
  <si>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</si>
  <si>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</si>
  <si>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</si>
  <si>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</si>
  <si>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</si>
  <si>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</si>
  <si>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</si>
  <si>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</si>
  <si>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</si>
  <si>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</si>
  <si>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</si>
  <si>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</si>
  <si>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</si>
  <si>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</si>
  <si>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</si>
  <si>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</si>
  <si>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</si>
  <si>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</si>
  <si>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</si>
  <si>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</si>
  <si>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</si>
  <si>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</si>
  <si>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</si>
  <si>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</si>
  <si>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</si>
  <si>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</si>
  <si>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</si>
  <si>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</si>
  <si>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</si>
  <si>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</si>
  <si>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TOTCO2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</si>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</sst>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9" sqref="D9:F9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UC_CB_160_Mt_2021-2025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UC_CB_81_Mt_2031-2050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160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81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 s="17">
        <f>D24</f>
        <v>160</v>
      </c>
      <c r="D7" s="17">
        <f t="shared" ref="D7:E7" si="3">E24</f>
        <v>109</v>
      </c>
      <c r="E7" s="17">
        <f t="shared" si="3"/>
        <v>81</v>
      </c>
      <c r="F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s="39" t="s">
        <v>112</v>
      </c>
      <c r="D9" s="39" t="s">
        <v>112</v>
      </c>
      <c r="E9" s="39" t="s">
        <v>112</v>
      </c>
      <c r="F9" s="39" t="s">
        <v>112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25">
      <c r="C18" s="33"/>
    </row>
    <row r="19" spans="3:7" x14ac:dyDescent="0.25">
      <c r="C19" t="s">
        <v>110</v>
      </c>
      <c r="D19" s="35">
        <v>350</v>
      </c>
    </row>
    <row r="22" spans="3:7" x14ac:dyDescent="0.25">
      <c r="C22" s="33" t="s">
        <v>109</v>
      </c>
    </row>
    <row r="23" spans="3:7" x14ac:dyDescent="0.25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25">
      <c r="C24" t="s">
        <v>69</v>
      </c>
      <c r="D24" s="34">
        <f>40+54+29+7+30</f>
        <v>160</v>
      </c>
      <c r="E24" s="34">
        <f>20+37+23+5+24</f>
        <v>109</v>
      </c>
      <c r="F24" s="34">
        <f>D19-D24-E24</f>
        <v>81</v>
      </c>
      <c r="G24" s="34">
        <v>0</v>
      </c>
    </row>
    <row r="26" spans="3:7" x14ac:dyDescent="0.25">
      <c r="C26" t="s">
        <v>111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VLOOKUP($L$5, config!$B$4:$F$14,2,FALSE) &amp; " - Single"</f>
        <v>Carbon budget 160 Mt 2021-2025 - Single</v>
      </c>
    </row>
    <row r="8" spans="1:12" x14ac:dyDescent="0.25">
      <c r="B8" s="40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 x14ac:dyDescent="0.25">
      <c r="B10" s="41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VLOOKUP($B$5, config!$B$4:$F$14,4,FALSE) &amp; "_Single"</f>
        <v>UC_CB_81_Mt_2031-2050_Single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81000</v>
      </c>
      <c r="L11" t="str">
        <f>VLOOKUP($L$5, config!$B$4:$F$14,4,FALSE) &amp; " - Single"</f>
        <v>Carbon budget 81 Mt 2031-2050 - Single</v>
      </c>
    </row>
    <row r="12" spans="1:12" x14ac:dyDescent="0.25">
      <c r="B12" s="4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B14" s="43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B14" sqref="B14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VLOOKUP(L$5, config!$B$4:$F$14,2,FALSE) &amp; " - Multi"</f>
        <v>Carbon budget 160 Mt 2021-2025 - Multi</v>
      </c>
    </row>
    <row r="8" spans="1:12" x14ac:dyDescent="0.25">
      <c r="B8" s="44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 x14ac:dyDescent="0.25">
      <c r="B10" s="45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VLOOKUP(B$5, config!$B$4:$F$14,4,FALSE) &amp; "_Multi"</f>
        <v>UC_CB_81_Mt_2031-2050_Multi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81000</v>
      </c>
      <c r="L11" t="str">
        <f>VLOOKUP(L$5, config!$B$4:$F$14,4,FALSE) &amp; " - Multi"</f>
        <v>Carbon budget 81 Mt 2031-2050 - Multi</v>
      </c>
    </row>
    <row r="12" spans="1:12" x14ac:dyDescent="0.25">
      <c r="B12" s="46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B14" s="47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2024-04-13T23:02:41Z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