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0C9A6C9-A863-4417-969C-5AB5BC96DBA6}" xr6:coauthVersionLast="47" xr6:coauthVersionMax="47" xr10:uidLastSave="{00000000-0000-0000-0000-000000000000}"/>
  <bookViews>
    <workbookView xWindow="1005" yWindow="2790" windowWidth="21600" windowHeight="11295" firstSheet="1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4" i="6" l="1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E54" i="6"/>
  <c r="E55" i="6"/>
  <c r="E48" i="6"/>
  <c r="E49" i="6"/>
  <c r="E42" i="6"/>
  <c r="E43" i="6"/>
  <c r="E36" i="6"/>
  <c r="E37" i="6"/>
  <c r="E30" i="6"/>
  <c r="E31" i="6"/>
  <c r="E24" i="6"/>
  <c r="E25" i="6"/>
  <c r="E18" i="6"/>
  <c r="E19" i="6"/>
  <c r="E12" i="6"/>
  <c r="E13" i="6"/>
  <c r="E6" i="6"/>
  <c r="E7" i="6"/>
  <c r="E46" i="6"/>
  <c r="E47" i="6"/>
  <c r="E50" i="6"/>
  <c r="E51" i="6"/>
  <c r="E34" i="6"/>
  <c r="E35" i="6"/>
  <c r="E38" i="6"/>
  <c r="E39" i="6"/>
  <c r="E28" i="6"/>
  <c r="E29" i="6"/>
  <c r="E32" i="6"/>
  <c r="E33" i="6"/>
  <c r="I5" i="8"/>
  <c r="E52" i="6" l="1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D26" i="1" l="1"/>
  <c r="E21" i="6" l="1"/>
  <c r="E15" i="6"/>
  <c r="E9" i="6"/>
  <c r="Z22" i="1" l="1"/>
  <c r="Z24" i="1"/>
  <c r="Z25" i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Q6" i="7"/>
  <c r="R6" i="7"/>
  <c r="Z6" i="7"/>
  <c r="C7" i="7"/>
  <c r="D7" i="7"/>
  <c r="J7" i="7"/>
  <c r="R7" i="7"/>
  <c r="Z7" i="7"/>
  <c r="K5" i="5"/>
  <c r="P5" i="5"/>
  <c r="T7" i="7" l="1"/>
  <c r="L6" i="7"/>
  <c r="U7" i="7"/>
  <c r="V7" i="7"/>
  <c r="N7" i="7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50" i="6" l="1"/>
  <c r="I53" i="6"/>
  <c r="M20" i="6"/>
  <c r="K16" i="6"/>
  <c r="K20" i="6"/>
  <c r="M51" i="6"/>
  <c r="M16" i="6"/>
  <c r="M26" i="6"/>
  <c r="I23" i="6"/>
  <c r="M14" i="6"/>
  <c r="M5" i="6"/>
  <c r="K45" i="6"/>
  <c r="I52" i="6"/>
  <c r="I46" i="6"/>
  <c r="M33" i="6"/>
  <c r="M44" i="6"/>
  <c r="M34" i="6"/>
  <c r="K14" i="6"/>
  <c r="I28" i="6"/>
  <c r="I20" i="6"/>
  <c r="M27" i="6"/>
  <c r="M41" i="6"/>
  <c r="K5" i="6"/>
  <c r="I14" i="6"/>
  <c r="I26" i="6"/>
  <c r="M56" i="6"/>
  <c r="K23" i="6"/>
  <c r="I45" i="6"/>
  <c r="I57" i="6"/>
  <c r="I17" i="6"/>
  <c r="I56" i="6"/>
  <c r="M40" i="6"/>
  <c r="M10" i="6"/>
  <c r="K8" i="6"/>
  <c r="K53" i="6"/>
  <c r="I34" i="6"/>
  <c r="I27" i="6"/>
  <c r="M53" i="6"/>
  <c r="M45" i="6"/>
  <c r="M57" i="6"/>
  <c r="K52" i="6"/>
  <c r="I10" i="6"/>
  <c r="O15" i="6"/>
  <c r="M22" i="6"/>
  <c r="O51" i="6"/>
  <c r="M52" i="6"/>
  <c r="M23" i="6"/>
  <c r="O29" i="6"/>
  <c r="O46" i="6"/>
  <c r="O44" i="6"/>
  <c r="G29" i="6"/>
  <c r="G23" i="6"/>
  <c r="G28" i="6"/>
  <c r="O27" i="6"/>
  <c r="G52" i="6"/>
  <c r="K15" i="6"/>
  <c r="O11" i="6"/>
  <c r="G17" i="6"/>
  <c r="K9" i="6"/>
  <c r="O28" i="6"/>
  <c r="G5" i="6"/>
  <c r="K47" i="6"/>
  <c r="O34" i="6"/>
  <c r="M46" i="6"/>
  <c r="G35" i="6"/>
  <c r="M11" i="6"/>
  <c r="G32" i="6"/>
  <c r="G50" i="6"/>
  <c r="G11" i="6"/>
  <c r="K39" i="6"/>
  <c r="K38" i="6"/>
  <c r="K57" i="6"/>
  <c r="I39" i="6"/>
  <c r="G53" i="6"/>
  <c r="I5" i="6"/>
  <c r="O39" i="6"/>
  <c r="G51" i="6"/>
  <c r="G38" i="6"/>
  <c r="O40" i="6"/>
  <c r="G20" i="6"/>
  <c r="K50" i="6"/>
  <c r="I15" i="6"/>
  <c r="O8" i="6"/>
  <c r="G27" i="6"/>
  <c r="G26" i="6"/>
  <c r="I44" i="6"/>
  <c r="G9" i="6"/>
  <c r="G21" i="6"/>
  <c r="O22" i="6"/>
  <c r="G39" i="6"/>
  <c r="G8" i="6"/>
  <c r="O53" i="6"/>
  <c r="G46" i="6"/>
  <c r="I21" i="6"/>
  <c r="K33" i="6"/>
  <c r="O32" i="6"/>
  <c r="G47" i="6"/>
  <c r="K35" i="6"/>
  <c r="K32" i="6"/>
  <c r="O57" i="6"/>
  <c r="K22" i="6"/>
  <c r="G40" i="6"/>
  <c r="G15" i="6"/>
  <c r="O41" i="6"/>
  <c r="G56" i="6"/>
  <c r="G22" i="6"/>
  <c r="I38" i="6"/>
  <c r="K28" i="6"/>
  <c r="I29" i="6"/>
  <c r="I51" i="6"/>
  <c r="O9" i="6"/>
  <c r="M28" i="6"/>
  <c r="O35" i="6"/>
  <c r="M8" i="6"/>
  <c r="O50" i="6"/>
  <c r="O5" i="6"/>
  <c r="G44" i="6"/>
  <c r="O20" i="6"/>
  <c r="O52" i="6"/>
  <c r="G41" i="6"/>
  <c r="K51" i="6"/>
  <c r="G16" i="6"/>
  <c r="K29" i="6"/>
  <c r="O10" i="6"/>
  <c r="M39" i="6"/>
  <c r="I8" i="6"/>
  <c r="I22" i="6"/>
  <c r="K40" i="6"/>
  <c r="I16" i="6"/>
  <c r="O21" i="6"/>
  <c r="O38" i="6"/>
  <c r="O26" i="6"/>
  <c r="O23" i="6"/>
  <c r="O16" i="6"/>
  <c r="K21" i="6"/>
  <c r="O17" i="6"/>
  <c r="I9" i="6"/>
  <c r="I50" i="6"/>
  <c r="G10" i="6"/>
  <c r="I33" i="6"/>
  <c r="G57" i="6"/>
  <c r="K11" i="6"/>
  <c r="G45" i="6"/>
  <c r="I32" i="6"/>
  <c r="G34" i="6"/>
  <c r="K46" i="6"/>
  <c r="K56" i="6"/>
  <c r="M32" i="6"/>
  <c r="K17" i="6"/>
  <c r="K27" i="6"/>
  <c r="M38" i="6"/>
  <c r="K34" i="6"/>
  <c r="I11" i="6"/>
  <c r="O33" i="6"/>
  <c r="O47" i="6"/>
  <c r="M17" i="6"/>
  <c r="G33" i="6"/>
  <c r="O56" i="6"/>
  <c r="O14" i="6"/>
  <c r="O45" i="6"/>
  <c r="I35" i="6"/>
  <c r="G14" i="6"/>
  <c r="K44" i="6"/>
  <c r="I47" i="6"/>
  <c r="M21" i="6"/>
  <c r="M15" i="6"/>
  <c r="M9" i="6"/>
  <c r="K26" i="6"/>
  <c r="K41" i="6"/>
  <c r="M29" i="6"/>
  <c r="I41" i="6"/>
  <c r="M47" i="6"/>
  <c r="M35" i="6"/>
  <c r="K10" i="6"/>
  <c r="I40" i="6"/>
  <c r="L53" i="6"/>
  <c r="L17" i="6"/>
  <c r="L46" i="6"/>
  <c r="L11" i="6"/>
  <c r="L52" i="6"/>
  <c r="L16" i="6"/>
  <c r="L8" i="6"/>
  <c r="L57" i="6"/>
  <c r="L14" i="6"/>
  <c r="L44" i="6"/>
  <c r="L23" i="6"/>
  <c r="L20" i="6"/>
  <c r="L5" i="6"/>
  <c r="L34" i="6"/>
  <c r="L26" i="6"/>
  <c r="L27" i="6"/>
  <c r="L22" i="6"/>
  <c r="L45" i="6"/>
  <c r="L10" i="6"/>
  <c r="L28" i="6"/>
  <c r="L40" i="6"/>
  <c r="L41" i="6"/>
  <c r="L56" i="6"/>
  <c r="L38" i="6"/>
  <c r="L39" i="6"/>
  <c r="L35" i="6"/>
  <c r="L29" i="6"/>
  <c r="L47" i="6"/>
  <c r="L32" i="6"/>
  <c r="L33" i="6"/>
  <c r="L50" i="6"/>
  <c r="L51" i="6"/>
  <c r="L9" i="6"/>
  <c r="L21" i="6"/>
  <c r="L15" i="6"/>
  <c r="N10" i="6"/>
  <c r="N57" i="6"/>
  <c r="N46" i="6"/>
  <c r="N52" i="6"/>
  <c r="N17" i="6"/>
  <c r="N23" i="6"/>
  <c r="N45" i="6"/>
  <c r="N41" i="6"/>
  <c r="N56" i="6"/>
  <c r="N34" i="6"/>
  <c r="N5" i="6"/>
  <c r="N11" i="6"/>
  <c r="N53" i="6"/>
  <c r="N27" i="6"/>
  <c r="N14" i="6"/>
  <c r="N28" i="6"/>
  <c r="N8" i="6"/>
  <c r="N16" i="6"/>
  <c r="N22" i="6"/>
  <c r="N26" i="6"/>
  <c r="N40" i="6"/>
  <c r="N20" i="6"/>
  <c r="N44" i="6"/>
  <c r="N33" i="6"/>
  <c r="N29" i="6"/>
  <c r="N32" i="6"/>
  <c r="N47" i="6"/>
  <c r="N35" i="6"/>
  <c r="N39" i="6"/>
  <c r="N50" i="6"/>
  <c r="N51" i="6"/>
  <c r="N38" i="6"/>
  <c r="N9" i="6"/>
  <c r="N21" i="6"/>
  <c r="N15" i="6"/>
  <c r="H56" i="6"/>
  <c r="H57" i="6"/>
  <c r="H40" i="6"/>
  <c r="H45" i="6"/>
  <c r="H28" i="6"/>
  <c r="H14" i="6"/>
  <c r="H10" i="6"/>
  <c r="H46" i="6"/>
  <c r="H53" i="6"/>
  <c r="H17" i="6"/>
  <c r="H27" i="6"/>
  <c r="H26" i="6"/>
  <c r="H8" i="6"/>
  <c r="H11" i="6"/>
  <c r="H44" i="6"/>
  <c r="H34" i="6"/>
  <c r="H41" i="6"/>
  <c r="H23" i="6"/>
  <c r="H52" i="6"/>
  <c r="H16" i="6"/>
  <c r="H5" i="6"/>
  <c r="H22" i="6"/>
  <c r="H20" i="6"/>
  <c r="H47" i="6"/>
  <c r="H32" i="6"/>
  <c r="H39" i="6"/>
  <c r="H29" i="6"/>
  <c r="H33" i="6"/>
  <c r="H38" i="6"/>
  <c r="H50" i="6"/>
  <c r="H51" i="6"/>
  <c r="H35" i="6"/>
  <c r="H21" i="6"/>
  <c r="H9" i="6"/>
  <c r="H15" i="6"/>
  <c r="J56" i="6"/>
  <c r="J20" i="6"/>
  <c r="J53" i="6"/>
  <c r="J14" i="6"/>
  <c r="J34" i="6"/>
  <c r="J11" i="6"/>
  <c r="J22" i="6"/>
  <c r="J8" i="6"/>
  <c r="J52" i="6"/>
  <c r="J44" i="6"/>
  <c r="J23" i="6"/>
  <c r="J10" i="6"/>
  <c r="J27" i="6"/>
  <c r="J40" i="6"/>
  <c r="J41" i="6"/>
  <c r="J28" i="6"/>
  <c r="J46" i="6"/>
  <c r="J16" i="6"/>
  <c r="J57" i="6"/>
  <c r="J5" i="6"/>
  <c r="J45" i="6"/>
  <c r="J26" i="6"/>
  <c r="J17" i="6"/>
  <c r="J39" i="6"/>
  <c r="J50" i="6"/>
  <c r="J47" i="6"/>
  <c r="J32" i="6"/>
  <c r="J38" i="6"/>
  <c r="J29" i="6"/>
  <c r="J51" i="6"/>
  <c r="J33" i="6"/>
  <c r="J35" i="6"/>
  <c r="J15" i="6"/>
  <c r="J21" i="6"/>
  <c r="J9" i="6"/>
  <c r="J4" i="6"/>
  <c r="I4" i="6"/>
  <c r="M4" i="6"/>
  <c r="L4" i="6"/>
  <c r="N4" i="6"/>
  <c r="K4" i="6"/>
  <c r="O4" i="6"/>
  <c r="H4" i="6"/>
  <c r="G4" i="6"/>
  <c r="P3" i="6"/>
  <c r="U5" i="5"/>
  <c r="T52" i="6" s="1"/>
  <c r="AF3" i="6"/>
  <c r="AK5" i="5"/>
  <c r="R23" i="6" l="1"/>
  <c r="U52" i="6"/>
  <c r="R17" i="6"/>
  <c r="W40" i="6"/>
  <c r="Z35" i="6"/>
  <c r="U51" i="6"/>
  <c r="AA28" i="6"/>
  <c r="Z17" i="6"/>
  <c r="Q40" i="6"/>
  <c r="AA15" i="6"/>
  <c r="X56" i="6"/>
  <c r="AA34" i="6"/>
  <c r="AD15" i="6"/>
  <c r="AA9" i="6"/>
  <c r="Z11" i="6"/>
  <c r="AC45" i="6"/>
  <c r="Z44" i="6"/>
  <c r="S16" i="6"/>
  <c r="AD39" i="6"/>
  <c r="U17" i="6"/>
  <c r="Z41" i="6"/>
  <c r="V56" i="6"/>
  <c r="AD44" i="6"/>
  <c r="AB29" i="6"/>
  <c r="Z53" i="6"/>
  <c r="Q53" i="6"/>
  <c r="Q35" i="6"/>
  <c r="W9" i="6"/>
  <c r="AE38" i="6"/>
  <c r="V45" i="6"/>
  <c r="AD27" i="6"/>
  <c r="AB33" i="6"/>
  <c r="Z14" i="6"/>
  <c r="Y15" i="6"/>
  <c r="AC22" i="6"/>
  <c r="Y56" i="6"/>
  <c r="U40" i="6"/>
  <c r="AA46" i="6"/>
  <c r="V46" i="6"/>
  <c r="AD28" i="6"/>
  <c r="AB40" i="6"/>
  <c r="S44" i="6"/>
  <c r="S32" i="6"/>
  <c r="U57" i="6"/>
  <c r="W39" i="6"/>
  <c r="AA10" i="6"/>
  <c r="W53" i="6"/>
  <c r="AC35" i="6"/>
  <c r="X11" i="6"/>
  <c r="W38" i="6"/>
  <c r="X22" i="6"/>
  <c r="AC39" i="6"/>
  <c r="Z15" i="6"/>
  <c r="X27" i="6"/>
  <c r="AC9" i="6"/>
  <c r="Q39" i="6"/>
  <c r="W27" i="6"/>
  <c r="X44" i="6"/>
  <c r="AC29" i="6"/>
  <c r="AE27" i="6"/>
  <c r="Z29" i="6"/>
  <c r="AA45" i="6"/>
  <c r="V32" i="6"/>
  <c r="AA57" i="6"/>
  <c r="Z27" i="6"/>
  <c r="Z34" i="6"/>
  <c r="U22" i="6"/>
  <c r="AC47" i="6"/>
  <c r="T17" i="6"/>
  <c r="Z8" i="6"/>
  <c r="AD29" i="6"/>
  <c r="AC15" i="6"/>
  <c r="AB50" i="6"/>
  <c r="V52" i="6"/>
  <c r="AB27" i="6"/>
  <c r="AD5" i="6"/>
  <c r="AD53" i="6"/>
  <c r="Q23" i="6"/>
  <c r="AD23" i="6"/>
  <c r="T27" i="6"/>
  <c r="AD46" i="6"/>
  <c r="W46" i="6"/>
  <c r="AB5" i="6"/>
  <c r="AD40" i="6"/>
  <c r="Q8" i="6"/>
  <c r="AE57" i="6"/>
  <c r="S50" i="6"/>
  <c r="AC38" i="6"/>
  <c r="R52" i="6"/>
  <c r="R28" i="6"/>
  <c r="AE39" i="6"/>
  <c r="U34" i="6"/>
  <c r="R8" i="6"/>
  <c r="T40" i="6"/>
  <c r="Y45" i="6"/>
  <c r="R56" i="6"/>
  <c r="X17" i="6"/>
  <c r="Y41" i="6"/>
  <c r="Y53" i="6"/>
  <c r="T16" i="6"/>
  <c r="AE34" i="6"/>
  <c r="Q10" i="6"/>
  <c r="Z20" i="6"/>
  <c r="T41" i="6"/>
  <c r="AC34" i="6"/>
  <c r="AB15" i="6"/>
  <c r="V20" i="6"/>
  <c r="AE35" i="6"/>
  <c r="AE53" i="6"/>
  <c r="AB51" i="6"/>
  <c r="Z5" i="6"/>
  <c r="AD56" i="6"/>
  <c r="Q22" i="6"/>
  <c r="W32" i="6"/>
  <c r="Y21" i="6"/>
  <c r="AE32" i="6"/>
  <c r="AD26" i="6"/>
  <c r="S51" i="6"/>
  <c r="V28" i="6"/>
  <c r="AC40" i="6"/>
  <c r="W45" i="6"/>
  <c r="R15" i="6"/>
  <c r="T14" i="6"/>
  <c r="AB16" i="6"/>
  <c r="S26" i="6"/>
  <c r="R32" i="6"/>
  <c r="W44" i="6"/>
  <c r="Q16" i="6"/>
  <c r="R50" i="6"/>
  <c r="AD45" i="6"/>
  <c r="AE56" i="6"/>
  <c r="AE10" i="6"/>
  <c r="AA51" i="6"/>
  <c r="AC33" i="6"/>
  <c r="U35" i="6"/>
  <c r="X23" i="6"/>
  <c r="Y10" i="6"/>
  <c r="Q11" i="6"/>
  <c r="AC26" i="6"/>
  <c r="R14" i="6"/>
  <c r="U56" i="6"/>
  <c r="Z39" i="6"/>
  <c r="X14" i="6"/>
  <c r="AE50" i="6"/>
  <c r="S53" i="6"/>
  <c r="T5" i="6"/>
  <c r="Z38" i="6"/>
  <c r="U11" i="6"/>
  <c r="S39" i="6"/>
  <c r="U44" i="6"/>
  <c r="V44" i="6"/>
  <c r="AE41" i="6"/>
  <c r="AD9" i="6"/>
  <c r="Z40" i="6"/>
  <c r="Z57" i="6"/>
  <c r="Y28" i="6"/>
  <c r="W52" i="6"/>
  <c r="AE52" i="6"/>
  <c r="V11" i="6"/>
  <c r="AA32" i="6"/>
  <c r="AC32" i="6"/>
  <c r="V40" i="6"/>
  <c r="Z10" i="6"/>
  <c r="AB35" i="6"/>
  <c r="U27" i="6"/>
  <c r="AA52" i="6"/>
  <c r="AC27" i="6"/>
  <c r="W50" i="6"/>
  <c r="Y8" i="6"/>
  <c r="AB45" i="6"/>
  <c r="S38" i="6"/>
  <c r="AB56" i="6"/>
  <c r="R39" i="6"/>
  <c r="W26" i="6"/>
  <c r="R29" i="6"/>
  <c r="AE14" i="6"/>
  <c r="S35" i="6"/>
  <c r="AE16" i="6"/>
  <c r="T38" i="6"/>
  <c r="AA39" i="6"/>
  <c r="Y33" i="6"/>
  <c r="S34" i="6"/>
  <c r="AA27" i="6"/>
  <c r="T21" i="6"/>
  <c r="AA50" i="6"/>
  <c r="AA40" i="6"/>
  <c r="S14" i="6"/>
  <c r="S41" i="6"/>
  <c r="Y50" i="6"/>
  <c r="U15" i="6"/>
  <c r="T47" i="6"/>
  <c r="T39" i="6"/>
  <c r="S40" i="6"/>
  <c r="Y32" i="6"/>
  <c r="AA47" i="6"/>
  <c r="S11" i="6"/>
  <c r="T15" i="6"/>
  <c r="T9" i="6"/>
  <c r="Y35" i="6"/>
  <c r="Y5" i="6"/>
  <c r="AA26" i="6"/>
  <c r="Y38" i="6"/>
  <c r="S20" i="6"/>
  <c r="AC52" i="6"/>
  <c r="AC11" i="6"/>
  <c r="S57" i="6"/>
  <c r="AA56" i="6"/>
  <c r="AA44" i="6"/>
  <c r="AA33" i="6"/>
  <c r="Y51" i="6"/>
  <c r="T33" i="6"/>
  <c r="Y47" i="6"/>
  <c r="AA22" i="6"/>
  <c r="Y29" i="6"/>
  <c r="S56" i="6"/>
  <c r="AC46" i="6"/>
  <c r="S22" i="6"/>
  <c r="Y39" i="6"/>
  <c r="S27" i="6"/>
  <c r="S21" i="6"/>
  <c r="T23" i="6"/>
  <c r="X16" i="6"/>
  <c r="AA23" i="6"/>
  <c r="R34" i="6"/>
  <c r="Y26" i="6"/>
  <c r="Z32" i="6"/>
  <c r="V21" i="6"/>
  <c r="W35" i="6"/>
  <c r="U20" i="6"/>
  <c r="X53" i="6"/>
  <c r="Z50" i="6"/>
  <c r="W41" i="6"/>
  <c r="X41" i="6"/>
  <c r="Z47" i="6"/>
  <c r="V33" i="6"/>
  <c r="AC51" i="6"/>
  <c r="AA38" i="6"/>
  <c r="V51" i="6"/>
  <c r="AC56" i="6"/>
  <c r="V8" i="6"/>
  <c r="V14" i="6"/>
  <c r="T32" i="6"/>
  <c r="Z23" i="6"/>
  <c r="AB21" i="6"/>
  <c r="Q29" i="6"/>
  <c r="Z28" i="6"/>
  <c r="AD14" i="6"/>
  <c r="AA14" i="6"/>
  <c r="AC5" i="6"/>
  <c r="AB10" i="6"/>
  <c r="W22" i="6"/>
  <c r="T10" i="6"/>
  <c r="R33" i="6"/>
  <c r="AC14" i="6"/>
  <c r="AD17" i="6"/>
  <c r="W15" i="6"/>
  <c r="AD57" i="6"/>
  <c r="Q46" i="6"/>
  <c r="Y16" i="6"/>
  <c r="X20" i="6"/>
  <c r="W8" i="6"/>
  <c r="Q50" i="6"/>
  <c r="Z9" i="6"/>
  <c r="AA5" i="6"/>
  <c r="AC16" i="6"/>
  <c r="AE9" i="6"/>
  <c r="R40" i="6"/>
  <c r="U23" i="6"/>
  <c r="W51" i="6"/>
  <c r="R10" i="6"/>
  <c r="AE33" i="6"/>
  <c r="V50" i="6"/>
  <c r="AE40" i="6"/>
  <c r="V47" i="6"/>
  <c r="Y40" i="6"/>
  <c r="S52" i="6"/>
  <c r="AD21" i="6"/>
  <c r="V41" i="6"/>
  <c r="Y44" i="6"/>
  <c r="Q52" i="6"/>
  <c r="V5" i="6"/>
  <c r="T53" i="6"/>
  <c r="V26" i="6"/>
  <c r="AA8" i="6"/>
  <c r="AB26" i="6"/>
  <c r="T8" i="6"/>
  <c r="T50" i="6"/>
  <c r="X9" i="6"/>
  <c r="T51" i="6"/>
  <c r="AC8" i="6"/>
  <c r="R35" i="6"/>
  <c r="R22" i="6"/>
  <c r="AB8" i="6"/>
  <c r="Q45" i="6"/>
  <c r="W17" i="6"/>
  <c r="U45" i="6"/>
  <c r="AE22" i="6"/>
  <c r="AC57" i="6"/>
  <c r="T45" i="6"/>
  <c r="S8" i="6"/>
  <c r="AC53" i="6"/>
  <c r="R16" i="6"/>
  <c r="AC20" i="6"/>
  <c r="S46" i="6"/>
  <c r="Y57" i="6"/>
  <c r="U47" i="6"/>
  <c r="V15" i="6"/>
  <c r="AA17" i="6"/>
  <c r="R5" i="6"/>
  <c r="V38" i="6"/>
  <c r="AA20" i="6"/>
  <c r="Z22" i="6"/>
  <c r="V35" i="6"/>
  <c r="U26" i="6"/>
  <c r="X34" i="6"/>
  <c r="S17" i="6"/>
  <c r="Z16" i="6"/>
  <c r="T35" i="6"/>
  <c r="V17" i="6"/>
  <c r="AE5" i="6"/>
  <c r="Z26" i="6"/>
  <c r="AD35" i="6"/>
  <c r="S29" i="6"/>
  <c r="AA16" i="6"/>
  <c r="S28" i="6"/>
  <c r="Q38" i="6"/>
  <c r="V27" i="6"/>
  <c r="Z52" i="6"/>
  <c r="AB39" i="6"/>
  <c r="Q51" i="6"/>
  <c r="Q56" i="6"/>
  <c r="V57" i="6"/>
  <c r="S5" i="6"/>
  <c r="AB57" i="6"/>
  <c r="AD20" i="6"/>
  <c r="X15" i="6"/>
  <c r="AD52" i="6"/>
  <c r="AA21" i="6"/>
  <c r="AB11" i="6"/>
  <c r="AB41" i="6"/>
  <c r="R45" i="6"/>
  <c r="W47" i="6"/>
  <c r="U21" i="6"/>
  <c r="Q28" i="6"/>
  <c r="R27" i="6"/>
  <c r="U5" i="6"/>
  <c r="X40" i="6"/>
  <c r="AE51" i="6"/>
  <c r="Q32" i="6"/>
  <c r="Z21" i="6"/>
  <c r="AA11" i="6"/>
  <c r="X8" i="6"/>
  <c r="Q34" i="6"/>
  <c r="V9" i="6"/>
  <c r="Y14" i="6"/>
  <c r="T11" i="6"/>
  <c r="X52" i="6"/>
  <c r="Q15" i="6"/>
  <c r="Y27" i="6"/>
  <c r="X45" i="6"/>
  <c r="S45" i="6"/>
  <c r="Y46" i="6"/>
  <c r="Y22" i="6"/>
  <c r="V29" i="6"/>
  <c r="Y20" i="6"/>
  <c r="AE46" i="6"/>
  <c r="U39" i="6"/>
  <c r="V34" i="6"/>
  <c r="W14" i="6"/>
  <c r="AE45" i="6"/>
  <c r="AD32" i="6"/>
  <c r="AE20" i="6"/>
  <c r="Z45" i="6"/>
  <c r="AB47" i="6"/>
  <c r="AE15" i="6"/>
  <c r="Q17" i="6"/>
  <c r="AD22" i="6"/>
  <c r="AA53" i="6"/>
  <c r="AD41" i="6"/>
  <c r="W21" i="6"/>
  <c r="U8" i="6"/>
  <c r="R21" i="6"/>
  <c r="T57" i="6"/>
  <c r="Y17" i="6"/>
  <c r="S23" i="6"/>
  <c r="AB28" i="6"/>
  <c r="Y11" i="6"/>
  <c r="S10" i="6"/>
  <c r="X39" i="6"/>
  <c r="R47" i="6"/>
  <c r="AB22" i="6"/>
  <c r="X51" i="6"/>
  <c r="R26" i="6"/>
  <c r="AA35" i="6"/>
  <c r="T26" i="6"/>
  <c r="U46" i="6"/>
  <c r="R41" i="6"/>
  <c r="T20" i="6"/>
  <c r="R46" i="6"/>
  <c r="T46" i="6"/>
  <c r="X46" i="6"/>
  <c r="W5" i="6"/>
  <c r="AC50" i="6"/>
  <c r="Z33" i="6"/>
  <c r="T29" i="6"/>
  <c r="Y34" i="6"/>
  <c r="Z51" i="6"/>
  <c r="T22" i="6"/>
  <c r="V39" i="6"/>
  <c r="AE29" i="6"/>
  <c r="R53" i="6"/>
  <c r="U50" i="6"/>
  <c r="U28" i="6"/>
  <c r="AE11" i="6"/>
  <c r="S33" i="6"/>
  <c r="AC28" i="6"/>
  <c r="V53" i="6"/>
  <c r="U32" i="6"/>
  <c r="AD38" i="6"/>
  <c r="S47" i="6"/>
  <c r="AD47" i="6"/>
  <c r="U9" i="6"/>
  <c r="AD50" i="6"/>
  <c r="W23" i="6"/>
  <c r="Q5" i="6"/>
  <c r="AA29" i="6"/>
  <c r="V16" i="6"/>
  <c r="AC21" i="6"/>
  <c r="V10" i="6"/>
  <c r="AE26" i="6"/>
  <c r="AD33" i="6"/>
  <c r="AC17" i="6"/>
  <c r="AB38" i="6"/>
  <c r="AD16" i="6"/>
  <c r="U53" i="6"/>
  <c r="Z56" i="6"/>
  <c r="AE28" i="6"/>
  <c r="Y9" i="6"/>
  <c r="T28" i="6"/>
  <c r="AC41" i="6"/>
  <c r="Q27" i="6"/>
  <c r="AB17" i="6"/>
  <c r="AE8" i="6"/>
  <c r="Q41" i="6"/>
  <c r="AB34" i="6"/>
  <c r="AE23" i="6"/>
  <c r="W16" i="6"/>
  <c r="Q47" i="6"/>
  <c r="R38" i="6"/>
  <c r="X35" i="6"/>
  <c r="AD11" i="6"/>
  <c r="R11" i="6"/>
  <c r="AB14" i="6"/>
  <c r="X50" i="6"/>
  <c r="AB52" i="6"/>
  <c r="U16" i="6"/>
  <c r="X38" i="6"/>
  <c r="AB46" i="6"/>
  <c r="R20" i="6"/>
  <c r="X33" i="6"/>
  <c r="AB20" i="6"/>
  <c r="S9" i="6"/>
  <c r="Q44" i="6"/>
  <c r="Q21" i="6"/>
  <c r="U38" i="6"/>
  <c r="W56" i="6"/>
  <c r="S15" i="6"/>
  <c r="Q26" i="6"/>
  <c r="X5" i="6"/>
  <c r="U41" i="6"/>
  <c r="X10" i="6"/>
  <c r="W29" i="6"/>
  <c r="R57" i="6"/>
  <c r="Y23" i="6"/>
  <c r="X26" i="6"/>
  <c r="Q9" i="6"/>
  <c r="U10" i="6"/>
  <c r="U33" i="6"/>
  <c r="X57" i="6"/>
  <c r="AA41" i="6"/>
  <c r="X28" i="6"/>
  <c r="W10" i="6"/>
  <c r="Z46" i="6"/>
  <c r="AE44" i="6"/>
  <c r="U29" i="6"/>
  <c r="AD51" i="6"/>
  <c r="W11" i="6"/>
  <c r="Q57" i="6"/>
  <c r="AB9" i="6"/>
  <c r="Q33" i="6"/>
  <c r="AB32" i="6"/>
  <c r="T34" i="6"/>
  <c r="AD8" i="6"/>
  <c r="AE47" i="6"/>
  <c r="AC44" i="6"/>
  <c r="V23" i="6"/>
  <c r="W20" i="6"/>
  <c r="AD10" i="6"/>
  <c r="AE21" i="6"/>
  <c r="W33" i="6"/>
  <c r="V22" i="6"/>
  <c r="Q20" i="6"/>
  <c r="W57" i="6"/>
  <c r="AC23" i="6"/>
  <c r="R9" i="6"/>
  <c r="W28" i="6"/>
  <c r="AB23" i="6"/>
  <c r="U14" i="6"/>
  <c r="AB44" i="6"/>
  <c r="T56" i="6"/>
  <c r="R51" i="6"/>
  <c r="AE17" i="6"/>
  <c r="X21" i="6"/>
  <c r="AD34" i="6"/>
  <c r="X32" i="6"/>
  <c r="X29" i="6"/>
  <c r="W34" i="6"/>
  <c r="R44" i="6"/>
  <c r="X47" i="6"/>
  <c r="AB53" i="6"/>
  <c r="Q14" i="6"/>
  <c r="AC10" i="6"/>
  <c r="T44" i="6"/>
  <c r="Y52" i="6"/>
  <c r="AF10" i="6"/>
  <c r="AF56" i="6"/>
  <c r="AF57" i="6"/>
  <c r="AF45" i="6"/>
  <c r="AF34" i="6"/>
  <c r="AF17" i="6"/>
  <c r="AF44" i="6"/>
  <c r="AF53" i="6"/>
  <c r="AF14" i="6"/>
  <c r="AF28" i="6"/>
  <c r="AF22" i="6"/>
  <c r="AF41" i="6"/>
  <c r="AF16" i="6"/>
  <c r="AF11" i="6"/>
  <c r="AF27" i="6"/>
  <c r="AF46" i="6"/>
  <c r="AF23" i="6"/>
  <c r="AF40" i="6"/>
  <c r="AF52" i="6"/>
  <c r="AF5" i="6"/>
  <c r="AF20" i="6"/>
  <c r="AF26" i="6"/>
  <c r="AF8" i="6"/>
  <c r="AF47" i="6"/>
  <c r="AF29" i="6"/>
  <c r="AF50" i="6"/>
  <c r="AF38" i="6"/>
  <c r="AF51" i="6"/>
  <c r="AF35" i="6"/>
  <c r="AF32" i="6"/>
  <c r="AF39" i="6"/>
  <c r="AF33" i="6"/>
  <c r="AF21" i="6"/>
  <c r="AF9" i="6"/>
  <c r="AF15" i="6"/>
  <c r="P56" i="6"/>
  <c r="P57" i="6"/>
  <c r="P45" i="6"/>
  <c r="P10" i="6"/>
  <c r="P22" i="6"/>
  <c r="P17" i="6"/>
  <c r="P41" i="6"/>
  <c r="P23" i="6"/>
  <c r="P53" i="6"/>
  <c r="P27" i="6"/>
  <c r="P14" i="6"/>
  <c r="P40" i="6"/>
  <c r="P5" i="6"/>
  <c r="P16" i="6"/>
  <c r="P28" i="6"/>
  <c r="P52" i="6"/>
  <c r="P8" i="6"/>
  <c r="P34" i="6"/>
  <c r="P44" i="6"/>
  <c r="P46" i="6"/>
  <c r="P11" i="6"/>
  <c r="P26" i="6"/>
  <c r="P20" i="6"/>
  <c r="P39" i="6"/>
  <c r="P47" i="6"/>
  <c r="P29" i="6"/>
  <c r="P38" i="6"/>
  <c r="P35" i="6"/>
  <c r="P32" i="6"/>
  <c r="P50" i="6"/>
  <c r="P33" i="6"/>
  <c r="P51" i="6"/>
  <c r="P15" i="6"/>
  <c r="P21" i="6"/>
  <c r="P9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<sst xmlns="http://schemas.openxmlformats.org/spreadsheetml/2006/main" count="1387" uniqueCount="196">
  <si>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</si>
  <si>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</si>
  <si>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</si>
  <si>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</si>
  <si>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</si>
  <si>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</si>
  <si>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</si>
  <si>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</si>
  <si>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</si>
  <si>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</si>
  <si>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</si>
  <si>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</si>
  <si>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</si>
  <si>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</si>
  <si>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</si>
  <si>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</si>
  <si>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</si>
  <si>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</si>
  <si>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</si>
  <si>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</si>
  <si>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</si>
  <si>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</si>
  <si>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</si>
  <si>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</si>
  <si>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</si>
  <si>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</si>
  <si>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</si>
  <si>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</si>
  <si>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</si>
  <si>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</si>
  <si>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</si>
  <si>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</si>
  <si>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</si>
  <si>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</si>
  <si>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</si>
  <si>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</si>
  <si>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</si>
  <si>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</si>
  <si>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</si>
  <si>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</si>
  <si>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</si>
  <si>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</si>
  <si>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</si>
  <si>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</si>
  <si>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</si>
  <si>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</si>
  <si>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</si>
  <si>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</si>
  <si>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</si>
  <si>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</si>
  <si>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</si>
  <si>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</si>
  <si>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</si>
  <si>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</si>
  <si>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</si>
  <si>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</si>
  <si>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</si>
  <si>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</si>
  <si>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</si>
  <si>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</si>
  <si>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</si>
  <si>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</si>
  <si>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</si>
  <si>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</si>
  <si>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</si>
  <si>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</si>
  <si>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</si>
  <si>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</si>
  <si>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</si>
  <si>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</si>
  <si>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</si>
  <si>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</si>
  <si>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</si>
  <si>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</si>
  <si>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</si>
  <si>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</si>
  <si>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</si>
  <si>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</si>
  <si>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</si>
  <si>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</si>
  <si>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</si>
  <si>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</si>
  <si>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</si>
  <si>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</si>
  <si>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</si>
  <si>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</si>
  <si>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</si>
  <si>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</si>
  <si>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</si>
  <si>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</si>
  <si>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</si>
  <si>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</si>
  <si>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</si>
  <si>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</si>
  <si>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</si>
  <si>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</si>
  <si>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</si>
  <si>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</si>
  <si>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</si>
  <si>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</si>
  <si>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</si>
  <si>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</si>
  <si>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</si>
  <si>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</si>
  <si>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</si>
  <si>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</si>
  <si>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</si>
  <si>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</si>
  <si>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</si>
  <si>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</si>
  <si>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</si>
  <si>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</si>
  <si>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</si>
  <si>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</si>
  <si>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</si>
  <si>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</si>
  <si>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</si>
  <si>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</si>
  <si>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</si>
  <si>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</si>
  <si>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</si>
  <si>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</si>
  <si>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</si>
  <si>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</si>
  <si>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</si>
  <si>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</si>
  <si>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</si>
  <si>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</si>
  <si>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</si>
  <si>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</si>
  <si>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</si>
  <si>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</si>
  <si>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</si>
  <si>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</si>
  <si>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</si>
  <si>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</si>
  <si>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</si>
  <si>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</si>
  <si>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</si>
  <si>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</si>
  <si>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</si>
  <si>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</si>
  <si>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</si>
  <si>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</si>
  <si>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</si>
  <si>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</si>
  <si>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</si>
  <si>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</si>
  <si>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</si>
  <si>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</si>
  <si>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</si>
  <si>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</si>
  <si>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</si>
  <si>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</si>
  <si>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</si>
  <si>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</si>
  <si>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</si>
  <si>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</si>
  <si>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</si>
  <si>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</si>
  <si>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</si>
  <si>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</si>
  <si>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</si>
  <si>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</si>
  <si>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</si>
  <si>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</si>
  <si>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</si>
  <si>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</si>
  <si>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</si>
  <si>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</si>
  <si>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</si>
  <si>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</si>
  <si>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</si>
  <si>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</si>
  <si>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</si>
  <si>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</si>
  <si>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</si>
  <si>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</si>
  <si>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</si>
  <si>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</si>
  <si>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</si>
  <si>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</si>
  <si>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</si>
  <si>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</si>
  <si>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</si>
  <si>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</si>
  <si>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</si>
  <si>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</si>
  <si>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</si>
  <si>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</si>
  <si>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</si>
  <si>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2050_BAU</t>
  </si>
  <si>
    <t>2050_LED</t>
  </si>
  <si>
    <t>RSDSH_Apt*</t>
  </si>
  <si>
    <t>RSDSH_Att*</t>
  </si>
  <si>
    <t>RSDSH_Det*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</si>
</sst>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3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4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zoomScaleNormal="100" workbookViewId="0">
      <selection activeCell="K40" sqref="K40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157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159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161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163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57"/>
  <sheetViews>
    <sheetView topLeftCell="A18" workbookViewId="0">
      <selection activeCell="A52" sqref="A52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HLOOKUP(REG_TRA_DEMANDS!G$3,'BY-Demands'!$J$5:$AK$14,MATCH($E4,'BY-Demands'!$I$5:$I$14,0),FALSE)*HLOOKUP(REG_TRA_DEMANDS!$F4,DEMANDS!$H$2:$CX$25,MATCH($E4,DEMANDS!$F$2:$F$25,0),FALSE)/HLOOKUP(2018,DEMANDS!$H$2:$CX$25,MATCH($E4,DEMANDS!$F$2:$F$25,0),FALSE)</f>
        <v>0.19494949782577736</v>
      </c>
      <c r="H4" s="14">
        <f>HLOOKUP(REG_TRA_DEMANDS!H$3,'BY-Demands'!$J$5:$AK$14,MATCH($E4,'BY-Demands'!$I$5:$I$14,0),FALSE)*HLOOKUP(REG_TRA_DEMANDS!$F4,DEMANDS!$H$2:$CX$25,MATCH($E4,DEMANDS!$F$2:$F$25,0),FALSE)/HLOOKUP(2018,DEMANDS!$H$2:$CX$25,MATCH($E4,DEMANDS!$F$2:$F$25,0),FALSE)</f>
        <v>3.8975026936826151</v>
      </c>
      <c r="I4" s="14">
        <f>HLOOKUP(REG_TRA_DEMANDS!I$3,'BY-Demands'!$J$5:$AK$14,MATCH($E4,'BY-Demands'!$I$5:$I$14,0),FALSE)*HLOOKUP(REG_TRA_DEMANDS!$F4,DEMANDS!$H$2:$CX$25,MATCH($E4,DEMANDS!$F$2:$F$25,0),FALSE)/HLOOKUP(2018,DEMANDS!$H$2:$CX$25,MATCH($E4,DEMANDS!$F$2:$F$25,0),FALSE)</f>
        <v>0.71879726596538862</v>
      </c>
      <c r="J4" s="14">
        <f>HLOOKUP(REG_TRA_DEMANDS!J$3,'BY-Demands'!$J$5:$AK$14,MATCH($E4,'BY-Demands'!$I$5:$I$14,0),FALSE)*HLOOKUP(REG_TRA_DEMANDS!$F4,DEMANDS!$H$2:$CX$25,MATCH($E4,DEMANDS!$F$2:$F$25,0),FALSE)/HLOOKUP(2018,DEMANDS!$H$2:$CX$25,MATCH($E4,DEMANDS!$F$2:$F$25,0),FALSE)</f>
        <v>0.33347553807893826</v>
      </c>
      <c r="K4" s="14">
        <f>HLOOKUP(REG_TRA_DEMANDS!K$3,'BY-Demands'!$J$5:$AK$14,MATCH($E4,'BY-Demands'!$I$5:$I$14,0),FALSE)*HLOOKUP(REG_TRA_DEMANDS!$F4,DEMANDS!$H$2:$CX$25,MATCH($E4,DEMANDS!$F$2:$F$25,0),FALSE)/HLOOKUP(2018,DEMANDS!$H$2:$CX$25,MATCH($E4,DEMANDS!$F$2:$F$25,0),FALSE)</f>
        <v>0.2629119756998361</v>
      </c>
      <c r="L4" s="14">
        <f>HLOOKUP(REG_TRA_DEMANDS!L$3,'BY-Demands'!$J$5:$AK$14,MATCH($E4,'BY-Demands'!$I$5:$I$14,0),FALSE)*HLOOKUP(REG_TRA_DEMANDS!$F4,DEMANDS!$H$2:$CX$25,MATCH($E4,DEMANDS!$F$2:$F$25,0),FALSE)/HLOOKUP(2018,DEMANDS!$H$2:$CX$25,MATCH($E4,DEMANDS!$F$2:$F$25,0),FALSE)</f>
        <v>0.13210430135999357</v>
      </c>
      <c r="M4" s="14">
        <f>HLOOKUP(REG_TRA_DEMANDS!M$3,'BY-Demands'!$J$5:$AK$14,MATCH($E4,'BY-Demands'!$I$5:$I$14,0),FALSE)*HLOOKUP(REG_TRA_DEMANDS!$F4,DEMANDS!$H$2:$CX$25,MATCH($E4,DEMANDS!$F$2:$F$25,0),FALSE)/HLOOKUP(2018,DEMANDS!$H$2:$CX$25,MATCH($E4,DEMANDS!$F$2:$F$25,0),FALSE)</f>
        <v>0.37881071863438415</v>
      </c>
      <c r="N4" s="14">
        <f>HLOOKUP(REG_TRA_DEMANDS!N$3,'BY-Demands'!$J$5:$AK$14,MATCH($E4,'BY-Demands'!$I$5:$I$14,0),FALSE)*HLOOKUP(REG_TRA_DEMANDS!$F4,DEMANDS!$H$2:$CX$25,MATCH($E4,DEMANDS!$F$2:$F$25,0),FALSE)/HLOOKUP(2018,DEMANDS!$H$2:$CX$25,MATCH($E4,DEMANDS!$F$2:$F$25,0),FALSE)</f>
        <v>0.62353214363397302</v>
      </c>
      <c r="O4" s="14">
        <f>HLOOKUP(REG_TRA_DEMANDS!O$3,'BY-Demands'!$J$5:$AK$14,MATCH($E4,'BY-Demands'!$I$5:$I$14,0),FALSE)*HLOOKUP(REG_TRA_DEMANDS!$F4,DEMANDS!$H$2:$CX$25,MATCH($E4,DEMANDS!$F$2:$F$25,0),FALSE)/HLOOKUP(2018,DEMANDS!$H$2:$CX$25,MATCH($E4,DEMANDS!$F$2:$F$25,0),FALSE)</f>
        <v>0.25811291366671996</v>
      </c>
      <c r="P4" s="14">
        <f>HLOOKUP(REG_TRA_DEMANDS!P$3,'BY-Demands'!$J$5:$AK$14,MATCH($E4,'BY-Demands'!$I$5:$I$14,0),FALSE)*HLOOKUP(REG_TRA_DEMANDS!$F4,DEMANDS!$H$2:$CX$25,MATCH($E4,DEMANDS!$F$2:$F$25,0),FALSE)/HLOOKUP(2018,DEMANDS!$H$2:$CX$25,MATCH($E4,DEMANDS!$F$2:$F$25,0),FALSE)</f>
        <v>0.29256819683641966</v>
      </c>
      <c r="Q4" s="14">
        <f>HLOOKUP(REG_TRA_DEMANDS!Q$3,'BY-Demands'!$J$5:$AK$14,MATCH($E4,'BY-Demands'!$I$5:$I$14,0),FALSE)*HLOOKUP(REG_TRA_DEMANDS!$F4,DEMANDS!$H$2:$CX$25,MATCH($E4,DEMANDS!$F$2:$F$25,0),FALSE)/HLOOKUP(2018,DEMANDS!$H$2:$CX$25,MATCH($E4,DEMANDS!$F$2:$F$25,0),FALSE)</f>
        <v>0.50919673828166878</v>
      </c>
      <c r="R4" s="14">
        <f>HLOOKUP(REG_TRA_DEMANDS!R$3,'BY-Demands'!$J$5:$AK$14,MATCH($E4,'BY-Demands'!$I$5:$I$14,0),FALSE)*HLOOKUP(REG_TRA_DEMANDS!$F4,DEMANDS!$H$2:$CX$25,MATCH($E4,DEMANDS!$F$2:$F$25,0),FALSE)/HLOOKUP(2018,DEMANDS!$H$2:$CX$25,MATCH($E4,DEMANDS!$F$2:$F$25,0),FALSE)</f>
        <v>0.45041133164401598</v>
      </c>
      <c r="S4" s="14">
        <f>HLOOKUP(REG_TRA_DEMANDS!S$3,'BY-Demands'!$J$5:$AK$14,MATCH($E4,'BY-Demands'!$I$5:$I$14,0),FALSE)*HLOOKUP(REG_TRA_DEMANDS!$F4,DEMANDS!$H$2:$CX$25,MATCH($E4,DEMANDS!$F$2:$F$25,0),FALSE)/HLOOKUP(2018,DEMANDS!$H$2:$CX$25,MATCH($E4,DEMANDS!$F$2:$F$25,0),FALSE)</f>
        <v>0.39641700387724033</v>
      </c>
      <c r="T4" s="14">
        <f>HLOOKUP(REG_TRA_DEMANDS!T$3,'BY-Demands'!$J$5:$AK$14,MATCH($E4,'BY-Demands'!$I$5:$I$14,0),FALSE)*HLOOKUP(REG_TRA_DEMANDS!$F4,DEMANDS!$H$2:$CX$25,MATCH($E4,DEMANDS!$F$2:$F$25,0),FALSE)/HLOOKUP(2018,DEMANDS!$H$2:$CX$25,MATCH($E4,DEMANDS!$F$2:$F$25,0),FALSE)</f>
        <v>1.6763947608716003</v>
      </c>
      <c r="U4" s="14">
        <f>HLOOKUP(REG_TRA_DEMANDS!U$3,'BY-Demands'!$J$5:$AK$14,MATCH($E4,'BY-Demands'!$I$5:$I$14,0),FALSE)*HLOOKUP(REG_TRA_DEMANDS!$F4,DEMANDS!$H$2:$CX$25,MATCH($E4,DEMANDS!$F$2:$F$25,0),FALSE)/HLOOKUP(2018,DEMANDS!$H$2:$CX$25,MATCH($E4,DEMANDS!$F$2:$F$25,0),FALSE)</f>
        <v>0.51327284556254194</v>
      </c>
      <c r="V4" s="14">
        <f>HLOOKUP(REG_TRA_DEMANDS!V$3,'BY-Demands'!$J$5:$AK$14,MATCH($E4,'BY-Demands'!$I$5:$I$14,0),FALSE)*HLOOKUP(REG_TRA_DEMANDS!$F4,DEMANDS!$H$2:$CX$25,MATCH($E4,DEMANDS!$F$2:$F$25,0),FALSE)/HLOOKUP(2018,DEMANDS!$H$2:$CX$25,MATCH($E4,DEMANDS!$F$2:$F$25,0),FALSE)</f>
        <v>0.61203628664178844</v>
      </c>
      <c r="W4" s="14">
        <f>HLOOKUP(REG_TRA_DEMANDS!W$3,'BY-Demands'!$J$5:$AK$14,MATCH($E4,'BY-Demands'!$I$5:$I$14,0),FALSE)*HLOOKUP(REG_TRA_DEMANDS!$F4,DEMANDS!$H$2:$CX$25,MATCH($E4,DEMANDS!$F$2:$F$25,0),FALSE)/HLOOKUP(2018,DEMANDS!$H$2:$CX$25,MATCH($E4,DEMANDS!$F$2:$F$25,0),FALSE)</f>
        <v>0.55797519895916559</v>
      </c>
      <c r="X4" s="14">
        <f>HLOOKUP(REG_TRA_DEMANDS!X$3,'BY-Demands'!$J$5:$AK$14,MATCH($E4,'BY-Demands'!$I$5:$I$14,0),FALSE)*HLOOKUP(REG_TRA_DEMANDS!$F4,DEMANDS!$H$2:$CX$25,MATCH($E4,DEMANDS!$F$2:$F$25,0),FALSE)/HLOOKUP(2018,DEMANDS!$H$2:$CX$25,MATCH($E4,DEMANDS!$F$2:$F$25,0),FALSE)</f>
        <v>0.37051345400022451</v>
      </c>
      <c r="Y4" s="14">
        <f>HLOOKUP(REG_TRA_DEMANDS!Y$3,'BY-Demands'!$J$5:$AK$14,MATCH($E4,'BY-Demands'!$I$5:$I$14,0),FALSE)*HLOOKUP(REG_TRA_DEMANDS!$F4,DEMANDS!$H$2:$CX$25,MATCH($E4,DEMANDS!$F$2:$F$25,0),FALSE)/HLOOKUP(2018,DEMANDS!$H$2:$CX$25,MATCH($E4,DEMANDS!$F$2:$F$25,0),FALSE)</f>
        <v>0.82812242154746152</v>
      </c>
      <c r="Z4" s="14">
        <f>HLOOKUP(REG_TRA_DEMANDS!Z$3,'BY-Demands'!$J$5:$AK$14,MATCH($E4,'BY-Demands'!$I$5:$I$14,0),FALSE)*HLOOKUP(REG_TRA_DEMANDS!$F4,DEMANDS!$H$2:$CX$25,MATCH($E4,DEMANDS!$F$2:$F$25,0),FALSE)/HLOOKUP(2018,DEMANDS!$H$2:$CX$25,MATCH($E4,DEMANDS!$F$2:$F$25,0),FALSE)</f>
        <v>0.10628326817910465</v>
      </c>
      <c r="AA4" s="14">
        <f>HLOOKUP(REG_TRA_DEMANDS!AA$3,'BY-Demands'!$J$5:$AK$14,MATCH($E4,'BY-Demands'!$I$5:$I$14,0),FALSE)*HLOOKUP(REG_TRA_DEMANDS!$F4,DEMANDS!$H$2:$CX$25,MATCH($E4,DEMANDS!$F$2:$F$25,0),FALSE)/HLOOKUP(2018,DEMANDS!$H$2:$CX$25,MATCH($E4,DEMANDS!$F$2:$F$25,0),FALSE)</f>
        <v>0.44349982050028319</v>
      </c>
      <c r="AB4" s="14">
        <f>HLOOKUP(REG_TRA_DEMANDS!AB$3,'BY-Demands'!$J$5:$AK$14,MATCH($E4,'BY-Demands'!$I$5:$I$14,0),FALSE)*HLOOKUP(REG_TRA_DEMANDS!$F4,DEMANDS!$H$2:$CX$25,MATCH($E4,DEMANDS!$F$2:$F$25,0),FALSE)/HLOOKUP(2018,DEMANDS!$H$2:$CX$25,MATCH($E4,DEMANDS!$F$2:$F$25,0),FALSE)</f>
        <v>0.23199920298175605</v>
      </c>
      <c r="AC4" s="14">
        <f>HLOOKUP(REG_TRA_DEMANDS!AC$3,'BY-Demands'!$J$5:$AK$14,MATCH($E4,'BY-Demands'!$I$5:$I$14,0),FALSE)*HLOOKUP(REG_TRA_DEMANDS!$F4,DEMANDS!$H$2:$CX$25,MATCH($E4,DEMANDS!$F$2:$F$25,0),FALSE)/HLOOKUP(2018,DEMANDS!$H$2:$CX$25,MATCH($E4,DEMANDS!$F$2:$F$25,0),FALSE)</f>
        <v>0.20454179048719831</v>
      </c>
      <c r="AD4" s="14">
        <f>HLOOKUP(REG_TRA_DEMANDS!AD$3,'BY-Demands'!$J$5:$AK$14,MATCH($E4,'BY-Demands'!$I$5:$I$14,0),FALSE)*HLOOKUP(REG_TRA_DEMANDS!$F4,DEMANDS!$H$2:$CX$25,MATCH($E4,DEMANDS!$F$2:$F$25,0),FALSE)/HLOOKUP(2018,DEMANDS!$H$2:$CX$25,MATCH($E4,DEMANDS!$F$2:$F$25,0),FALSE)</f>
        <v>0.22814579239883884</v>
      </c>
      <c r="AE4" s="14">
        <f>HLOOKUP(REG_TRA_DEMANDS!AE$3,'BY-Demands'!$J$5:$AK$14,MATCH($E4,'BY-Demands'!$I$5:$I$14,0),FALSE)*HLOOKUP(REG_TRA_DEMANDS!$F4,DEMANDS!$H$2:$CX$25,MATCH($E4,DEMANDS!$F$2:$F$25,0),FALSE)/HLOOKUP(2018,DEMANDS!$H$2:$CX$25,MATCH($E4,DEMANDS!$F$2:$F$25,0),FALSE)</f>
        <v>0.44256348247820942</v>
      </c>
      <c r="AF4" s="14">
        <f>HLOOKUP(REG_TRA_DEMANDS!AF$3,'BY-Demands'!$J$5:$AK$14,MATCH($E4,'BY-Demands'!$I$5:$I$14,0),FALSE)*HLOOKUP(REG_TRA_DEMANDS!$F4,DEMANDS!$H$2:$CX$25,MATCH($E4,DEMANDS!$F$2:$F$25,0),FALSE)/HLOOKUP(2018,DEMANDS!$H$2:$CX$25,MATCH($E4,DEMANDS!$F$2:$F$25,0),FALSE)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HLOOKUP(REG_TRA_DEMANDS!G$3,'BY-Demands'!$J$5:$AK$14,MATCH($E5,'BY-Demands'!$I$5:$I$14,0),FALSE)*HLOOKUP(REG_TRA_DEMANDS!$F5,DEMANDS!$H$2:$CX$25,MATCH($E5,DEMANDS!$F$2:$F$25,0),FALSE)/HLOOKUP(2018,DEMANDS!$H$2:$CX$25,MATCH($E5,DEMANDS!$F$2:$F$25,0),FALSE)</f>
        <v>0.14102260336618419</v>
      </c>
      <c r="H5" s="14">
        <f>HLOOKUP(REG_TRA_DEMANDS!H$3,'BY-Demands'!$J$5:$AK$14,MATCH($E5,'BY-Demands'!$I$5:$I$14,0),FALSE)*HLOOKUP(REG_TRA_DEMANDS!$F5,DEMANDS!$H$2:$CX$25,MATCH($E5,DEMANDS!$F$2:$F$25,0),FALSE)/HLOOKUP(2018,DEMANDS!$H$2:$CX$25,MATCH($E5,DEMANDS!$F$2:$F$25,0),FALSE)</f>
        <v>2.8193762108637852</v>
      </c>
      <c r="I5" s="14">
        <f>HLOOKUP(REG_TRA_DEMANDS!I$3,'BY-Demands'!$J$5:$AK$14,MATCH($E5,'BY-Demands'!$I$5:$I$14,0),FALSE)*HLOOKUP(REG_TRA_DEMANDS!$F5,DEMANDS!$H$2:$CX$25,MATCH($E5,DEMANDS!$F$2:$F$25,0),FALSE)/HLOOKUP(2018,DEMANDS!$H$2:$CX$25,MATCH($E5,DEMANDS!$F$2:$F$25,0),FALSE)</f>
        <v>0.51996369762144268</v>
      </c>
      <c r="J5" s="14">
        <f>HLOOKUP(REG_TRA_DEMANDS!J$3,'BY-Demands'!$J$5:$AK$14,MATCH($E5,'BY-Demands'!$I$5:$I$14,0),FALSE)*HLOOKUP(REG_TRA_DEMANDS!$F5,DEMANDS!$H$2:$CX$25,MATCH($E5,DEMANDS!$F$2:$F$25,0),FALSE)/HLOOKUP(2018,DEMANDS!$H$2:$CX$25,MATCH($E5,DEMANDS!$F$2:$F$25,0),FALSE)</f>
        <v>0.2412295956815371</v>
      </c>
      <c r="K5" s="14">
        <f>HLOOKUP(REG_TRA_DEMANDS!K$3,'BY-Demands'!$J$5:$AK$14,MATCH($E5,'BY-Demands'!$I$5:$I$14,0),FALSE)*HLOOKUP(REG_TRA_DEMANDS!$F5,DEMANDS!$H$2:$CX$25,MATCH($E5,DEMANDS!$F$2:$F$25,0),FALSE)/HLOOKUP(2018,DEMANDS!$H$2:$CX$25,MATCH($E5,DEMANDS!$F$2:$F$25,0),FALSE)</f>
        <v>0.19018531303154435</v>
      </c>
      <c r="L5" s="14">
        <f>HLOOKUP(REG_TRA_DEMANDS!L$3,'BY-Demands'!$J$5:$AK$14,MATCH($E5,'BY-Demands'!$I$5:$I$14,0),FALSE)*HLOOKUP(REG_TRA_DEMANDS!$F5,DEMANDS!$H$2:$CX$25,MATCH($E5,DEMANDS!$F$2:$F$25,0),FALSE)/HLOOKUP(2018,DEMANDS!$H$2:$CX$25,MATCH($E5,DEMANDS!$F$2:$F$25,0),FALSE)</f>
        <v>9.5561633661176384E-2</v>
      </c>
      <c r="M5" s="14">
        <f>HLOOKUP(REG_TRA_DEMANDS!M$3,'BY-Demands'!$J$5:$AK$14,MATCH($E5,'BY-Demands'!$I$5:$I$14,0),FALSE)*HLOOKUP(REG_TRA_DEMANDS!$F5,DEMANDS!$H$2:$CX$25,MATCH($E5,DEMANDS!$F$2:$F$25,0),FALSE)/HLOOKUP(2018,DEMANDS!$H$2:$CX$25,MATCH($E5,DEMANDS!$F$2:$F$25,0),FALSE)</f>
        <v>0.27402416687719383</v>
      </c>
      <c r="N5" s="14">
        <f>HLOOKUP(REG_TRA_DEMANDS!N$3,'BY-Demands'!$J$5:$AK$14,MATCH($E5,'BY-Demands'!$I$5:$I$14,0),FALSE)*HLOOKUP(REG_TRA_DEMANDS!$F5,DEMANDS!$H$2:$CX$25,MATCH($E5,DEMANDS!$F$2:$F$25,0),FALSE)/HLOOKUP(2018,DEMANDS!$H$2:$CX$25,MATCH($E5,DEMANDS!$F$2:$F$25,0),FALSE)</f>
        <v>0.45105079601868803</v>
      </c>
      <c r="O5" s="14">
        <f>HLOOKUP(REG_TRA_DEMANDS!O$3,'BY-Demands'!$J$5:$AK$14,MATCH($E5,'BY-Demands'!$I$5:$I$14,0),FALSE)*HLOOKUP(REG_TRA_DEMANDS!$F5,DEMANDS!$H$2:$CX$25,MATCH($E5,DEMANDS!$F$2:$F$25,0),FALSE)/HLOOKUP(2018,DEMANDS!$H$2:$CX$25,MATCH($E5,DEMANDS!$F$2:$F$25,0),FALSE)</f>
        <v>0.18671376666095213</v>
      </c>
      <c r="P5" s="14">
        <f>HLOOKUP(REG_TRA_DEMANDS!P$3,'BY-Demands'!$J$5:$AK$14,MATCH($E5,'BY-Demands'!$I$5:$I$14,0),FALSE)*HLOOKUP(REG_TRA_DEMANDS!$F5,DEMANDS!$H$2:$CX$25,MATCH($E5,DEMANDS!$F$2:$F$25,0),FALSE)/HLOOKUP(2018,DEMANDS!$H$2:$CX$25,MATCH($E5,DEMANDS!$F$2:$F$25,0),FALSE)</f>
        <v>0.21163803569729758</v>
      </c>
      <c r="Q5" s="14">
        <f>HLOOKUP(REG_TRA_DEMANDS!Q$3,'BY-Demands'!$J$5:$AK$14,MATCH($E5,'BY-Demands'!$I$5:$I$14,0),FALSE)*HLOOKUP(REG_TRA_DEMANDS!$F5,DEMANDS!$H$2:$CX$25,MATCH($E5,DEMANDS!$F$2:$F$25,0),FALSE)/HLOOKUP(2018,DEMANDS!$H$2:$CX$25,MATCH($E5,DEMANDS!$F$2:$F$25,0),FALSE)</f>
        <v>0.36834282959899767</v>
      </c>
      <c r="R5" s="14">
        <f>HLOOKUP(REG_TRA_DEMANDS!R$3,'BY-Demands'!$J$5:$AK$14,MATCH($E5,'BY-Demands'!$I$5:$I$14,0),FALSE)*HLOOKUP(REG_TRA_DEMANDS!$F5,DEMANDS!$H$2:$CX$25,MATCH($E5,DEMANDS!$F$2:$F$25,0),FALSE)/HLOOKUP(2018,DEMANDS!$H$2:$CX$25,MATCH($E5,DEMANDS!$F$2:$F$25,0),FALSE)</f>
        <v>0.32581863140183054</v>
      </c>
      <c r="S5" s="14">
        <f>HLOOKUP(REG_TRA_DEMANDS!S$3,'BY-Demands'!$J$5:$AK$14,MATCH($E5,'BY-Demands'!$I$5:$I$14,0),FALSE)*HLOOKUP(REG_TRA_DEMANDS!$F5,DEMANDS!$H$2:$CX$25,MATCH($E5,DEMANDS!$F$2:$F$25,0),FALSE)/HLOOKUP(2018,DEMANDS!$H$2:$CX$25,MATCH($E5,DEMANDS!$F$2:$F$25,0),FALSE)</f>
        <v>0.28676020471389613</v>
      </c>
      <c r="T5" s="14">
        <f>HLOOKUP(REG_TRA_DEMANDS!T$3,'BY-Demands'!$J$5:$AK$14,MATCH($E5,'BY-Demands'!$I$5:$I$14,0),FALSE)*HLOOKUP(REG_TRA_DEMANDS!$F5,DEMANDS!$H$2:$CX$25,MATCH($E5,DEMANDS!$F$2:$F$25,0),FALSE)/HLOOKUP(2018,DEMANDS!$H$2:$CX$25,MATCH($E5,DEMANDS!$F$2:$F$25,0),FALSE)</f>
        <v>1.2126707484972317</v>
      </c>
      <c r="U5" s="14">
        <f>HLOOKUP(REG_TRA_DEMANDS!U$3,'BY-Demands'!$J$5:$AK$14,MATCH($E5,'BY-Demands'!$I$5:$I$14,0),FALSE)*HLOOKUP(REG_TRA_DEMANDS!$F5,DEMANDS!$H$2:$CX$25,MATCH($E5,DEMANDS!$F$2:$F$25,0),FALSE)/HLOOKUP(2018,DEMANDS!$H$2:$CX$25,MATCH($E5,DEMANDS!$F$2:$F$25,0),FALSE)</f>
        <v>0.37129140482878509</v>
      </c>
      <c r="V5" s="14">
        <f>HLOOKUP(REG_TRA_DEMANDS!V$3,'BY-Demands'!$J$5:$AK$14,MATCH($E5,'BY-Demands'!$I$5:$I$14,0),FALSE)*HLOOKUP(REG_TRA_DEMANDS!$F5,DEMANDS!$H$2:$CX$25,MATCH($E5,DEMANDS!$F$2:$F$25,0),FALSE)/HLOOKUP(2018,DEMANDS!$H$2:$CX$25,MATCH($E5,DEMANDS!$F$2:$F$25,0),FALSE)</f>
        <v>0.44273492088669852</v>
      </c>
      <c r="W5" s="14">
        <f>HLOOKUP(REG_TRA_DEMANDS!W$3,'BY-Demands'!$J$5:$AK$14,MATCH($E5,'BY-Demands'!$I$5:$I$14,0),FALSE)*HLOOKUP(REG_TRA_DEMANDS!$F5,DEMANDS!$H$2:$CX$25,MATCH($E5,DEMANDS!$F$2:$F$25,0),FALSE)/HLOOKUP(2018,DEMANDS!$H$2:$CX$25,MATCH($E5,DEMANDS!$F$2:$F$25,0),FALSE)</f>
        <v>0.40362820139863753</v>
      </c>
      <c r="X5" s="14">
        <f>HLOOKUP(REG_TRA_DEMANDS!X$3,'BY-Demands'!$J$5:$AK$14,MATCH($E5,'BY-Demands'!$I$5:$I$14,0),FALSE)*HLOOKUP(REG_TRA_DEMANDS!$F5,DEMANDS!$H$2:$CX$25,MATCH($E5,DEMANDS!$F$2:$F$25,0),FALSE)/HLOOKUP(2018,DEMANDS!$H$2:$CX$25,MATCH($E5,DEMANDS!$F$2:$F$25,0),FALSE)</f>
        <v>0.26802209006972721</v>
      </c>
      <c r="Y5" s="14">
        <f>HLOOKUP(REG_TRA_DEMANDS!Y$3,'BY-Demands'!$J$5:$AK$14,MATCH($E5,'BY-Demands'!$I$5:$I$14,0),FALSE)*HLOOKUP(REG_TRA_DEMANDS!$F5,DEMANDS!$H$2:$CX$25,MATCH($E5,DEMANDS!$F$2:$F$25,0),FALSE)/HLOOKUP(2018,DEMANDS!$H$2:$CX$25,MATCH($E5,DEMANDS!$F$2:$F$25,0),FALSE)</f>
        <v>0.59904734864666986</v>
      </c>
      <c r="Z5" s="14">
        <f>HLOOKUP(REG_TRA_DEMANDS!Z$3,'BY-Demands'!$J$5:$AK$14,MATCH($E5,'BY-Demands'!$I$5:$I$14,0),FALSE)*HLOOKUP(REG_TRA_DEMANDS!$F5,DEMANDS!$H$2:$CX$25,MATCH($E5,DEMANDS!$F$2:$F$25,0),FALSE)/HLOOKUP(2018,DEMANDS!$H$2:$CX$25,MATCH($E5,DEMANDS!$F$2:$F$25,0),FALSE)</f>
        <v>7.6883209959732524E-2</v>
      </c>
      <c r="AA5" s="14">
        <f>HLOOKUP(REG_TRA_DEMANDS!AA$3,'BY-Demands'!$J$5:$AK$14,MATCH($E5,'BY-Demands'!$I$5:$I$14,0),FALSE)*HLOOKUP(REG_TRA_DEMANDS!$F5,DEMANDS!$H$2:$CX$25,MATCH($E5,DEMANDS!$F$2:$F$25,0),FALSE)/HLOOKUP(2018,DEMANDS!$H$2:$CX$25,MATCH($E5,DEMANDS!$F$2:$F$25,0),FALSE)</f>
        <v>0.32081898120752922</v>
      </c>
      <c r="AB5" s="14">
        <f>HLOOKUP(REG_TRA_DEMANDS!AB$3,'BY-Demands'!$J$5:$AK$14,MATCH($E5,'BY-Demands'!$I$5:$I$14,0),FALSE)*HLOOKUP(REG_TRA_DEMANDS!$F5,DEMANDS!$H$2:$CX$25,MATCH($E5,DEMANDS!$F$2:$F$25,0),FALSE)/HLOOKUP(2018,DEMANDS!$H$2:$CX$25,MATCH($E5,DEMANDS!$F$2:$F$25,0),FALSE)</f>
        <v>0.1678236258531208</v>
      </c>
      <c r="AC5" s="14">
        <f>HLOOKUP(REG_TRA_DEMANDS!AC$3,'BY-Demands'!$J$5:$AK$14,MATCH($E5,'BY-Demands'!$I$5:$I$14,0),FALSE)*HLOOKUP(REG_TRA_DEMANDS!$F5,DEMANDS!$H$2:$CX$25,MATCH($E5,DEMANDS!$F$2:$F$25,0),FALSE)/HLOOKUP(2018,DEMANDS!$H$2:$CX$25,MATCH($E5,DEMANDS!$F$2:$F$25,0),FALSE)</f>
        <v>0.14796147778469043</v>
      </c>
      <c r="AD5" s="14">
        <f>HLOOKUP(REG_TRA_DEMANDS!AD$3,'BY-Demands'!$J$5:$AK$14,MATCH($E5,'BY-Demands'!$I$5:$I$14,0),FALSE)*HLOOKUP(REG_TRA_DEMANDS!$F5,DEMANDS!$H$2:$CX$25,MATCH($E5,DEMANDS!$F$2:$F$25,0),FALSE)/HLOOKUP(2018,DEMANDS!$H$2:$CX$25,MATCH($E5,DEMANDS!$F$2:$F$25,0),FALSE)</f>
        <v>0.16503614500140071</v>
      </c>
      <c r="AE5" s="14">
        <f>HLOOKUP(REG_TRA_DEMANDS!AE$3,'BY-Demands'!$J$5:$AK$14,MATCH($E5,'BY-Demands'!$I$5:$I$14,0),FALSE)*HLOOKUP(REG_TRA_DEMANDS!$F5,DEMANDS!$H$2:$CX$25,MATCH($E5,DEMANDS!$F$2:$F$25,0),FALSE)/HLOOKUP(2018,DEMANDS!$H$2:$CX$25,MATCH($E5,DEMANDS!$F$2:$F$25,0),FALSE)</f>
        <v>0.32014165283799628</v>
      </c>
      <c r="AF5" s="14">
        <f>HLOOKUP(REG_TRA_DEMANDS!AF$3,'BY-Demands'!$J$5:$AK$14,MATCH($E5,'BY-Demands'!$I$5:$I$14,0),FALSE)*HLOOKUP(REG_TRA_DEMANDS!$F5,DEMANDS!$H$2:$CX$25,MATCH($E5,DEMANDS!$F$2:$F$25,0),FALSE)/HLOOKUP(2018,DEMANDS!$H$2:$CX$25,MATCH($E5,DEMANDS!$F$2:$F$25,0),FALSE)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2021</v>
      </c>
      <c r="G6" s="14">
        <f>HLOOKUP(REG_TRA_DEMANDS!G$3,'BY-Demands'!$J$5:$AK$14,MATCH($E6,'BY-Demands'!$I$5:$I$14,0),FALSE)*HLOOKUP(REG_TRA_DEMANDS!$F6,DEMANDS!$H$2:$CX$25,MATCH($E6,DEMANDS!$F$2:$F$25,0),FALSE)/HLOOKUP(2018,DEMANDS!$H$2:$CX$25,MATCH($E6,DEMANDS!$F$2:$F$25,0),FALSE)</f>
        <v>0.20300060063434958</v>
      </c>
      <c r="H6" s="14">
        <f>HLOOKUP(REG_TRA_DEMANDS!H$3,'BY-Demands'!$J$5:$AK$14,MATCH($E6,'BY-Demands'!$I$5:$I$14,0),FALSE)*HLOOKUP(REG_TRA_DEMANDS!$F6,DEMANDS!$H$2:$CX$25,MATCH($E6,DEMANDS!$F$2:$F$25,0),FALSE)/HLOOKUP(2018,DEMANDS!$H$2:$CX$25,MATCH($E6,DEMANDS!$F$2:$F$25,0),FALSE)</f>
        <v>4.0584633282751126</v>
      </c>
      <c r="I6" s="14">
        <f>HLOOKUP(REG_TRA_DEMANDS!I$3,'BY-Demands'!$J$5:$AK$14,MATCH($E6,'BY-Demands'!$I$5:$I$14,0),FALSE)*HLOOKUP(REG_TRA_DEMANDS!$F6,DEMANDS!$H$2:$CX$25,MATCH($E6,DEMANDS!$F$2:$F$25,0),FALSE)/HLOOKUP(2018,DEMANDS!$H$2:$CX$25,MATCH($E6,DEMANDS!$F$2:$F$25,0),FALSE)</f>
        <v>0.74848244469808678</v>
      </c>
      <c r="J6" s="14">
        <f>HLOOKUP(REG_TRA_DEMANDS!J$3,'BY-Demands'!$J$5:$AK$14,MATCH($E6,'BY-Demands'!$I$5:$I$14,0),FALSE)*HLOOKUP(REG_TRA_DEMANDS!$F6,DEMANDS!$H$2:$CX$25,MATCH($E6,DEMANDS!$F$2:$F$25,0),FALSE)/HLOOKUP(2018,DEMANDS!$H$2:$CX$25,MATCH($E6,DEMANDS!$F$2:$F$25,0),FALSE)</f>
        <v>0.34724754504054051</v>
      </c>
      <c r="K6" s="14">
        <f>HLOOKUP(REG_TRA_DEMANDS!K$3,'BY-Demands'!$J$5:$AK$14,MATCH($E6,'BY-Demands'!$I$5:$I$14,0),FALSE)*HLOOKUP(REG_TRA_DEMANDS!$F6,DEMANDS!$H$2:$CX$25,MATCH($E6,DEMANDS!$F$2:$F$25,0),FALSE)/HLOOKUP(2018,DEMANDS!$H$2:$CX$25,MATCH($E6,DEMANDS!$F$2:$F$25,0),FALSE)</f>
        <v>0.27376982026764263</v>
      </c>
      <c r="L6" s="14">
        <f>HLOOKUP(REG_TRA_DEMANDS!L$3,'BY-Demands'!$J$5:$AK$14,MATCH($E6,'BY-Demands'!$I$5:$I$14,0),FALSE)*HLOOKUP(REG_TRA_DEMANDS!$F6,DEMANDS!$H$2:$CX$25,MATCH($E6,DEMANDS!$F$2:$F$25,0),FALSE)/HLOOKUP(2018,DEMANDS!$H$2:$CX$25,MATCH($E6,DEMANDS!$F$2:$F$25,0),FALSE)</f>
        <v>0.13755999795611623</v>
      </c>
      <c r="M6" s="14">
        <f>HLOOKUP(REG_TRA_DEMANDS!M$3,'BY-Demands'!$J$5:$AK$14,MATCH($E6,'BY-Demands'!$I$5:$I$14,0),FALSE)*HLOOKUP(REG_TRA_DEMANDS!$F6,DEMANDS!$H$2:$CX$25,MATCH($E6,DEMANDS!$F$2:$F$25,0),FALSE)/HLOOKUP(2018,DEMANDS!$H$2:$CX$25,MATCH($E6,DEMANDS!$F$2:$F$25,0),FALSE)</f>
        <v>0.39445499612536866</v>
      </c>
      <c r="N6" s="14">
        <f>HLOOKUP(REG_TRA_DEMANDS!N$3,'BY-Demands'!$J$5:$AK$14,MATCH($E6,'BY-Demands'!$I$5:$I$14,0),FALSE)*HLOOKUP(REG_TRA_DEMANDS!$F6,DEMANDS!$H$2:$CX$25,MATCH($E6,DEMANDS!$F$2:$F$25,0),FALSE)/HLOOKUP(2018,DEMANDS!$H$2:$CX$25,MATCH($E6,DEMANDS!$F$2:$F$25,0),FALSE)</f>
        <v>0.64928302501009705</v>
      </c>
      <c r="O6" s="14">
        <f>HLOOKUP(REG_TRA_DEMANDS!O$3,'BY-Demands'!$J$5:$AK$14,MATCH($E6,'BY-Demands'!$I$5:$I$14,0),FALSE)*HLOOKUP(REG_TRA_DEMANDS!$F6,DEMANDS!$H$2:$CX$25,MATCH($E6,DEMANDS!$F$2:$F$25,0),FALSE)/HLOOKUP(2018,DEMANDS!$H$2:$CX$25,MATCH($E6,DEMANDS!$F$2:$F$25,0),FALSE)</f>
        <v>0.26877256463954802</v>
      </c>
      <c r="P6" s="14">
        <f>HLOOKUP(REG_TRA_DEMANDS!P$3,'BY-Demands'!$J$5:$AK$14,MATCH($E6,'BY-Demands'!$I$5:$I$14,0),FALSE)*HLOOKUP(REG_TRA_DEMANDS!$F6,DEMANDS!$H$2:$CX$25,MATCH($E6,DEMANDS!$F$2:$F$25,0),FALSE)/HLOOKUP(2018,DEMANDS!$H$2:$CX$25,MATCH($E6,DEMANDS!$F$2:$F$25,0),FALSE)</f>
        <v>0.30465079595834027</v>
      </c>
      <c r="Q6" s="14">
        <f>HLOOKUP(REG_TRA_DEMANDS!Q$3,'BY-Demands'!$J$5:$AK$14,MATCH($E6,'BY-Demands'!$I$5:$I$14,0),FALSE)*HLOOKUP(REG_TRA_DEMANDS!$F6,DEMANDS!$H$2:$CX$25,MATCH($E6,DEMANDS!$F$2:$F$25,0),FALSE)/HLOOKUP(2018,DEMANDS!$H$2:$CX$25,MATCH($E6,DEMANDS!$F$2:$F$25,0),FALSE)</f>
        <v>0.53022575007917072</v>
      </c>
      <c r="R6" s="14">
        <f>HLOOKUP(REG_TRA_DEMANDS!R$3,'BY-Demands'!$J$5:$AK$14,MATCH($E6,'BY-Demands'!$I$5:$I$14,0),FALSE)*HLOOKUP(REG_TRA_DEMANDS!$F6,DEMANDS!$H$2:$CX$25,MATCH($E6,DEMANDS!$F$2:$F$25,0),FALSE)/HLOOKUP(2018,DEMANDS!$H$2:$CX$25,MATCH($E6,DEMANDS!$F$2:$F$25,0),FALSE)</f>
        <v>0.46901260006304341</v>
      </c>
      <c r="S6" s="14">
        <f>HLOOKUP(REG_TRA_DEMANDS!S$3,'BY-Demands'!$J$5:$AK$14,MATCH($E6,'BY-Demands'!$I$5:$I$14,0),FALSE)*HLOOKUP(REG_TRA_DEMANDS!$F6,DEMANDS!$H$2:$CX$25,MATCH($E6,DEMANDS!$F$2:$F$25,0),FALSE)/HLOOKUP(2018,DEMANDS!$H$2:$CX$25,MATCH($E6,DEMANDS!$F$2:$F$25,0),FALSE)</f>
        <v>0.41278839282092511</v>
      </c>
      <c r="T6" s="14">
        <f>HLOOKUP(REG_TRA_DEMANDS!T$3,'BY-Demands'!$J$5:$AK$14,MATCH($E6,'BY-Demands'!$I$5:$I$14,0),FALSE)*HLOOKUP(REG_TRA_DEMANDS!$F6,DEMANDS!$H$2:$CX$25,MATCH($E6,DEMANDS!$F$2:$F$25,0),FALSE)/HLOOKUP(2018,DEMANDS!$H$2:$CX$25,MATCH($E6,DEMANDS!$F$2:$F$25,0),FALSE)</f>
        <v>1.7456271862846215</v>
      </c>
      <c r="U6" s="14">
        <f>HLOOKUP(REG_TRA_DEMANDS!U$3,'BY-Demands'!$J$5:$AK$14,MATCH($E6,'BY-Demands'!$I$5:$I$14,0),FALSE)*HLOOKUP(REG_TRA_DEMANDS!$F6,DEMANDS!$H$2:$CX$25,MATCH($E6,DEMANDS!$F$2:$F$25,0),FALSE)/HLOOKUP(2018,DEMANDS!$H$2:$CX$25,MATCH($E6,DEMANDS!$F$2:$F$25,0),FALSE)</f>
        <v>0.53447019407874841</v>
      </c>
      <c r="V6" s="14">
        <f>HLOOKUP(REG_TRA_DEMANDS!V$3,'BY-Demands'!$J$5:$AK$14,MATCH($E6,'BY-Demands'!$I$5:$I$14,0),FALSE)*HLOOKUP(REG_TRA_DEMANDS!$F6,DEMANDS!$H$2:$CX$25,MATCH($E6,DEMANDS!$F$2:$F$25,0),FALSE)/HLOOKUP(2018,DEMANDS!$H$2:$CX$25,MATCH($E6,DEMANDS!$F$2:$F$25,0),FALSE)</f>
        <v>0.6373124074899349</v>
      </c>
      <c r="W6" s="14">
        <f>HLOOKUP(REG_TRA_DEMANDS!W$3,'BY-Demands'!$J$5:$AK$14,MATCH($E6,'BY-Demands'!$I$5:$I$14,0),FALSE)*HLOOKUP(REG_TRA_DEMANDS!$F6,DEMANDS!$H$2:$CX$25,MATCH($E6,DEMANDS!$F$2:$F$25,0),FALSE)/HLOOKUP(2018,DEMANDS!$H$2:$CX$25,MATCH($E6,DEMANDS!$F$2:$F$25,0),FALSE)</f>
        <v>0.58101868325410067</v>
      </c>
      <c r="X6" s="14">
        <f>HLOOKUP(REG_TRA_DEMANDS!X$3,'BY-Demands'!$J$5:$AK$14,MATCH($E6,'BY-Demands'!$I$5:$I$14,0),FALSE)*HLOOKUP(REG_TRA_DEMANDS!$F6,DEMANDS!$H$2:$CX$25,MATCH($E6,DEMANDS!$F$2:$F$25,0),FALSE)/HLOOKUP(2018,DEMANDS!$H$2:$CX$25,MATCH($E6,DEMANDS!$F$2:$F$25,0),FALSE)</f>
        <v>0.38581506771754165</v>
      </c>
      <c r="Y6" s="14">
        <f>HLOOKUP(REG_TRA_DEMANDS!Y$3,'BY-Demands'!$J$5:$AK$14,MATCH($E6,'BY-Demands'!$I$5:$I$14,0),FALSE)*HLOOKUP(REG_TRA_DEMANDS!$F6,DEMANDS!$H$2:$CX$25,MATCH($E6,DEMANDS!$F$2:$F$25,0),FALSE)/HLOOKUP(2018,DEMANDS!$H$2:$CX$25,MATCH($E6,DEMANDS!$F$2:$F$25,0),FALSE)</f>
        <v>0.86232255454765427</v>
      </c>
      <c r="Z6" s="14">
        <f>HLOOKUP(REG_TRA_DEMANDS!Z$3,'BY-Demands'!$J$5:$AK$14,MATCH($E6,'BY-Demands'!$I$5:$I$14,0),FALSE)*HLOOKUP(REG_TRA_DEMANDS!$F6,DEMANDS!$H$2:$CX$25,MATCH($E6,DEMANDS!$F$2:$F$25,0),FALSE)/HLOOKUP(2018,DEMANDS!$H$2:$CX$25,MATCH($E6,DEMANDS!$F$2:$F$25,0),FALSE)</f>
        <v>0.11067259735658087</v>
      </c>
      <c r="AA6" s="14">
        <f>HLOOKUP(REG_TRA_DEMANDS!AA$3,'BY-Demands'!$J$5:$AK$14,MATCH($E6,'BY-Demands'!$I$5:$I$14,0),FALSE)*HLOOKUP(REG_TRA_DEMANDS!$F6,DEMANDS!$H$2:$CX$25,MATCH($E6,DEMANDS!$F$2:$F$25,0),FALSE)/HLOOKUP(2018,DEMANDS!$H$2:$CX$25,MATCH($E6,DEMANDS!$F$2:$F$25,0),FALSE)</f>
        <v>0.46181565455091583</v>
      </c>
      <c r="AB6" s="14">
        <f>HLOOKUP(REG_TRA_DEMANDS!AB$3,'BY-Demands'!$J$5:$AK$14,MATCH($E6,'BY-Demands'!$I$5:$I$14,0),FALSE)*HLOOKUP(REG_TRA_DEMANDS!$F6,DEMANDS!$H$2:$CX$25,MATCH($E6,DEMANDS!$F$2:$F$25,0),FALSE)/HLOOKUP(2018,DEMANDS!$H$2:$CX$25,MATCH($E6,DEMANDS!$F$2:$F$25,0),FALSE)</f>
        <v>0.24158039942260146</v>
      </c>
      <c r="AC6" s="14">
        <f>HLOOKUP(REG_TRA_DEMANDS!AC$3,'BY-Demands'!$J$5:$AK$14,MATCH($E6,'BY-Demands'!$I$5:$I$14,0),FALSE)*HLOOKUP(REG_TRA_DEMANDS!$F6,DEMANDS!$H$2:$CX$25,MATCH($E6,DEMANDS!$F$2:$F$25,0),FALSE)/HLOOKUP(2018,DEMANDS!$H$2:$CX$25,MATCH($E6,DEMANDS!$F$2:$F$25,0),FALSE)</f>
        <v>0.21298903965802496</v>
      </c>
      <c r="AD6" s="14">
        <f>HLOOKUP(REG_TRA_DEMANDS!AD$3,'BY-Demands'!$J$5:$AK$14,MATCH($E6,'BY-Demands'!$I$5:$I$14,0),FALSE)*HLOOKUP(REG_TRA_DEMANDS!$F6,DEMANDS!$H$2:$CX$25,MATCH($E6,DEMANDS!$F$2:$F$25,0),FALSE)/HLOOKUP(2018,DEMANDS!$H$2:$CX$25,MATCH($E6,DEMANDS!$F$2:$F$25,0),FALSE)</f>
        <v>0.2375678491388247</v>
      </c>
      <c r="AE6" s="14">
        <f>HLOOKUP(REG_TRA_DEMANDS!AE$3,'BY-Demands'!$J$5:$AK$14,MATCH($E6,'BY-Demands'!$I$5:$I$14,0),FALSE)*HLOOKUP(REG_TRA_DEMANDS!$F6,DEMANDS!$H$2:$CX$25,MATCH($E6,DEMANDS!$F$2:$F$25,0),FALSE)/HLOOKUP(2018,DEMANDS!$H$2:$CX$25,MATCH($E6,DEMANDS!$F$2:$F$25,0),FALSE)</f>
        <v>0.46084064726442553</v>
      </c>
      <c r="AF6" s="14">
        <f>HLOOKUP(REG_TRA_DEMANDS!AF$3,'BY-Demands'!$J$5:$AK$14,MATCH($E6,'BY-Demands'!$I$5:$I$14,0),FALSE)*HLOOKUP(REG_TRA_DEMANDS!$F6,DEMANDS!$H$2:$CX$25,MATCH($E6,DEMANDS!$F$2:$F$25,0),FALSE)/HLOOKUP(2018,DEMANDS!$H$2:$CX$25,MATCH($E6,DEMANDS!$F$2:$F$25,0),FALSE)</f>
        <v>0.22102568255169014</v>
      </c>
    </row>
    <row r="7" spans="2:32" customFormat="1" ht="15" x14ac:dyDescent="0.25">
      <c r="D7" s="3" t="s">
        <v>59</v>
      </c>
      <c r="E7" s="3" t="str">
        <f>DEMANDS!$F$17</f>
        <v>TRAPS</v>
      </c>
      <c r="F7" s="3">
        <v>2022</v>
      </c>
      <c r="G7" s="14">
        <f>HLOOKUP(REG_TRA_DEMANDS!G$3,'BY-Demands'!$J$5:$AK$14,MATCH($E7,'BY-Demands'!$I$5:$I$14,0),FALSE)*HLOOKUP(REG_TRA_DEMANDS!$F7,DEMANDS!$H$2:$CX$25,MATCH($E7,DEMANDS!$F$2:$F$25,0),FALSE)/HLOOKUP(2018,DEMANDS!$H$2:$CX$25,MATCH($E7,DEMANDS!$F$2:$F$25,0),FALSE)</f>
        <v>0.20050507986058241</v>
      </c>
      <c r="H7" s="14">
        <f>HLOOKUP(REG_TRA_DEMANDS!H$3,'BY-Demands'!$J$5:$AK$14,MATCH($E7,'BY-Demands'!$I$5:$I$14,0),FALSE)*HLOOKUP(REG_TRA_DEMANDS!$F7,DEMANDS!$H$2:$CX$25,MATCH($E7,DEMANDS!$F$2:$F$25,0),FALSE)/HLOOKUP(2018,DEMANDS!$H$2:$CX$25,MATCH($E7,DEMANDS!$F$2:$F$25,0),FALSE)</f>
        <v>4.0085719510396061</v>
      </c>
      <c r="I7" s="14">
        <f>HLOOKUP(REG_TRA_DEMANDS!I$3,'BY-Demands'!$J$5:$AK$14,MATCH($E7,'BY-Demands'!$I$5:$I$14,0),FALSE)*HLOOKUP(REG_TRA_DEMANDS!$F7,DEMANDS!$H$2:$CX$25,MATCH($E7,DEMANDS!$F$2:$F$25,0),FALSE)/HLOOKUP(2018,DEMANDS!$H$2:$CX$25,MATCH($E7,DEMANDS!$F$2:$F$25,0),FALSE)</f>
        <v>0.73928122320560197</v>
      </c>
      <c r="J7" s="14">
        <f>HLOOKUP(REG_TRA_DEMANDS!J$3,'BY-Demands'!$J$5:$AK$14,MATCH($E7,'BY-Demands'!$I$5:$I$14,0),FALSE)*HLOOKUP(REG_TRA_DEMANDS!$F7,DEMANDS!$H$2:$CX$25,MATCH($E7,DEMANDS!$F$2:$F$25,0),FALSE)/HLOOKUP(2018,DEMANDS!$H$2:$CX$25,MATCH($E7,DEMANDS!$F$2:$F$25,0),FALSE)</f>
        <v>0.34297877214242878</v>
      </c>
      <c r="K7" s="14">
        <f>HLOOKUP(REG_TRA_DEMANDS!K$3,'BY-Demands'!$J$5:$AK$14,MATCH($E7,'BY-Demands'!$I$5:$I$14,0),FALSE)*HLOOKUP(REG_TRA_DEMANDS!$F7,DEMANDS!$H$2:$CX$25,MATCH($E7,DEMANDS!$F$2:$F$25,0),FALSE)/HLOOKUP(2018,DEMANDS!$H$2:$CX$25,MATCH($E7,DEMANDS!$F$2:$F$25,0),FALSE)</f>
        <v>0.27040432148796661</v>
      </c>
      <c r="L7" s="14">
        <f>HLOOKUP(REG_TRA_DEMANDS!L$3,'BY-Demands'!$J$5:$AK$14,MATCH($E7,'BY-Demands'!$I$5:$I$14,0),FALSE)*HLOOKUP(REG_TRA_DEMANDS!$F7,DEMANDS!$H$2:$CX$25,MATCH($E7,DEMANDS!$F$2:$F$25,0),FALSE)/HLOOKUP(2018,DEMANDS!$H$2:$CX$25,MATCH($E7,DEMANDS!$F$2:$F$25,0),FALSE)</f>
        <v>0.13586894959731266</v>
      </c>
      <c r="M7" s="14">
        <f>HLOOKUP(REG_TRA_DEMANDS!M$3,'BY-Demands'!$J$5:$AK$14,MATCH($E7,'BY-Demands'!$I$5:$I$14,0),FALSE)*HLOOKUP(REG_TRA_DEMANDS!$F7,DEMANDS!$H$2:$CX$25,MATCH($E7,DEMANDS!$F$2:$F$25,0),FALSE)/HLOOKUP(2018,DEMANDS!$H$2:$CX$25,MATCH($E7,DEMANDS!$F$2:$F$25,0),FALSE)</f>
        <v>0.38960589403369472</v>
      </c>
      <c r="N7" s="14">
        <f>HLOOKUP(REG_TRA_DEMANDS!N$3,'BY-Demands'!$J$5:$AK$14,MATCH($E7,'BY-Demands'!$I$5:$I$14,0),FALSE)*HLOOKUP(REG_TRA_DEMANDS!$F7,DEMANDS!$H$2:$CX$25,MATCH($E7,DEMANDS!$F$2:$F$25,0),FALSE)/HLOOKUP(2018,DEMANDS!$H$2:$CX$25,MATCH($E7,DEMANDS!$F$2:$F$25,0),FALSE)</f>
        <v>0.64130127878913079</v>
      </c>
      <c r="O7" s="14">
        <f>HLOOKUP(REG_TRA_DEMANDS!O$3,'BY-Demands'!$J$5:$AK$14,MATCH($E7,'BY-Demands'!$I$5:$I$14,0),FALSE)*HLOOKUP(REG_TRA_DEMANDS!$F7,DEMANDS!$H$2:$CX$25,MATCH($E7,DEMANDS!$F$2:$F$25,0),FALSE)/HLOOKUP(2018,DEMANDS!$H$2:$CX$25,MATCH($E7,DEMANDS!$F$2:$F$25,0),FALSE)</f>
        <v>0.26546849796988925</v>
      </c>
      <c r="P7" s="14">
        <f>HLOOKUP(REG_TRA_DEMANDS!P$3,'BY-Demands'!$J$5:$AK$14,MATCH($E7,'BY-Demands'!$I$5:$I$14,0),FALSE)*HLOOKUP(REG_TRA_DEMANDS!$F7,DEMANDS!$H$2:$CX$25,MATCH($E7,DEMANDS!$F$2:$F$25,0),FALSE)/HLOOKUP(2018,DEMANDS!$H$2:$CX$25,MATCH($E7,DEMANDS!$F$2:$F$25,0),FALSE)</f>
        <v>0.30090567211297714</v>
      </c>
      <c r="Q7" s="14">
        <f>HLOOKUP(REG_TRA_DEMANDS!Q$3,'BY-Demands'!$J$5:$AK$14,MATCH($E7,'BY-Demands'!$I$5:$I$14,0),FALSE)*HLOOKUP(REG_TRA_DEMANDS!$F7,DEMANDS!$H$2:$CX$25,MATCH($E7,DEMANDS!$F$2:$F$25,0),FALSE)/HLOOKUP(2018,DEMANDS!$H$2:$CX$25,MATCH($E7,DEMANDS!$F$2:$F$25,0),FALSE)</f>
        <v>0.52370759510832798</v>
      </c>
      <c r="R7" s="14">
        <f>HLOOKUP(REG_TRA_DEMANDS!R$3,'BY-Demands'!$J$5:$AK$14,MATCH($E7,'BY-Demands'!$I$5:$I$14,0),FALSE)*HLOOKUP(REG_TRA_DEMANDS!$F7,DEMANDS!$H$2:$CX$25,MATCH($E7,DEMANDS!$F$2:$F$25,0),FALSE)/HLOOKUP(2018,DEMANDS!$H$2:$CX$25,MATCH($E7,DEMANDS!$F$2:$F$25,0),FALSE)</f>
        <v>0.46324694871541966</v>
      </c>
      <c r="S7" s="14">
        <f>HLOOKUP(REG_TRA_DEMANDS!S$3,'BY-Demands'!$J$5:$AK$14,MATCH($E7,'BY-Demands'!$I$5:$I$14,0),FALSE)*HLOOKUP(REG_TRA_DEMANDS!$F7,DEMANDS!$H$2:$CX$25,MATCH($E7,DEMANDS!$F$2:$F$25,0),FALSE)/HLOOKUP(2018,DEMANDS!$H$2:$CX$25,MATCH($E7,DEMANDS!$F$2:$F$25,0),FALSE)</f>
        <v>0.40771391517782657</v>
      </c>
      <c r="T7" s="14">
        <f>HLOOKUP(REG_TRA_DEMANDS!T$3,'BY-Demands'!$J$5:$AK$14,MATCH($E7,'BY-Demands'!$I$5:$I$14,0),FALSE)*HLOOKUP(REG_TRA_DEMANDS!$F7,DEMANDS!$H$2:$CX$25,MATCH($E7,DEMANDS!$F$2:$F$25,0),FALSE)/HLOOKUP(2018,DEMANDS!$H$2:$CX$25,MATCH($E7,DEMANDS!$F$2:$F$25,0),FALSE)</f>
        <v>1.7241678955583217</v>
      </c>
      <c r="U7" s="14">
        <f>HLOOKUP(REG_TRA_DEMANDS!U$3,'BY-Demands'!$J$5:$AK$14,MATCH($E7,'BY-Demands'!$I$5:$I$14,0),FALSE)*HLOOKUP(REG_TRA_DEMANDS!$F7,DEMANDS!$H$2:$CX$25,MATCH($E7,DEMANDS!$F$2:$F$25,0),FALSE)/HLOOKUP(2018,DEMANDS!$H$2:$CX$25,MATCH($E7,DEMANDS!$F$2:$F$25,0),FALSE)</f>
        <v>0.52789986143877099</v>
      </c>
      <c r="V7" s="14">
        <f>HLOOKUP(REG_TRA_DEMANDS!V$3,'BY-Demands'!$J$5:$AK$14,MATCH($E7,'BY-Demands'!$I$5:$I$14,0),FALSE)*HLOOKUP(REG_TRA_DEMANDS!$F7,DEMANDS!$H$2:$CX$25,MATCH($E7,DEMANDS!$F$2:$F$25,0),FALSE)/HLOOKUP(2018,DEMANDS!$H$2:$CX$25,MATCH($E7,DEMANDS!$F$2:$F$25,0),FALSE)</f>
        <v>0.62947781809807679</v>
      </c>
      <c r="W7" s="14">
        <f>HLOOKUP(REG_TRA_DEMANDS!W$3,'BY-Demands'!$J$5:$AK$14,MATCH($E7,'BY-Demands'!$I$5:$I$14,0),FALSE)*HLOOKUP(REG_TRA_DEMANDS!$F7,DEMANDS!$H$2:$CX$25,MATCH($E7,DEMANDS!$F$2:$F$25,0),FALSE)/HLOOKUP(2018,DEMANDS!$H$2:$CX$25,MATCH($E7,DEMANDS!$F$2:$F$25,0),FALSE)</f>
        <v>0.57387612215094841</v>
      </c>
      <c r="X7" s="14">
        <f>HLOOKUP(REG_TRA_DEMANDS!X$3,'BY-Demands'!$J$5:$AK$14,MATCH($E7,'BY-Demands'!$I$5:$I$14,0),FALSE)*HLOOKUP(REG_TRA_DEMANDS!$F7,DEMANDS!$H$2:$CX$25,MATCH($E7,DEMANDS!$F$2:$F$25,0),FALSE)/HLOOKUP(2018,DEMANDS!$H$2:$CX$25,MATCH($E7,DEMANDS!$F$2:$F$25,0),FALSE)</f>
        <v>0.38107217772946844</v>
      </c>
      <c r="Y7" s="14">
        <f>HLOOKUP(REG_TRA_DEMANDS!Y$3,'BY-Demands'!$J$5:$AK$14,MATCH($E7,'BY-Demands'!$I$5:$I$14,0),FALSE)*HLOOKUP(REG_TRA_DEMANDS!$F7,DEMANDS!$H$2:$CX$25,MATCH($E7,DEMANDS!$F$2:$F$25,0),FALSE)/HLOOKUP(2018,DEMANDS!$H$2:$CX$25,MATCH($E7,DEMANDS!$F$2:$F$25,0),FALSE)</f>
        <v>0.85172187729922699</v>
      </c>
      <c r="Z7" s="14">
        <f>HLOOKUP(REG_TRA_DEMANDS!Z$3,'BY-Demands'!$J$5:$AK$14,MATCH($E7,'BY-Demands'!$I$5:$I$14,0),FALSE)*HLOOKUP(REG_TRA_DEMANDS!$F7,DEMANDS!$H$2:$CX$25,MATCH($E7,DEMANDS!$F$2:$F$25,0),FALSE)/HLOOKUP(2018,DEMANDS!$H$2:$CX$25,MATCH($E7,DEMANDS!$F$2:$F$25,0),FALSE)</f>
        <v>0.10931208036832039</v>
      </c>
      <c r="AA7" s="14">
        <f>HLOOKUP(REG_TRA_DEMANDS!AA$3,'BY-Demands'!$J$5:$AK$14,MATCH($E7,'BY-Demands'!$I$5:$I$14,0),FALSE)*HLOOKUP(REG_TRA_DEMANDS!$F7,DEMANDS!$H$2:$CX$25,MATCH($E7,DEMANDS!$F$2:$F$25,0),FALSE)/HLOOKUP(2018,DEMANDS!$H$2:$CX$25,MATCH($E7,DEMANDS!$F$2:$F$25,0),FALSE)</f>
        <v>0.45613847647370143</v>
      </c>
      <c r="AB7" s="14">
        <f>HLOOKUP(REG_TRA_DEMANDS!AB$3,'BY-Demands'!$J$5:$AK$14,MATCH($E7,'BY-Demands'!$I$5:$I$14,0),FALSE)*HLOOKUP(REG_TRA_DEMANDS!$F7,DEMANDS!$H$2:$CX$25,MATCH($E7,DEMANDS!$F$2:$F$25,0),FALSE)/HLOOKUP(2018,DEMANDS!$H$2:$CX$25,MATCH($E7,DEMANDS!$F$2:$F$25,0),FALSE)</f>
        <v>0.23861061064655753</v>
      </c>
      <c r="AC7" s="14">
        <f>HLOOKUP(REG_TRA_DEMANDS!AC$3,'BY-Demands'!$J$5:$AK$14,MATCH($E7,'BY-Demands'!$I$5:$I$14,0),FALSE)*HLOOKUP(REG_TRA_DEMANDS!$F7,DEMANDS!$H$2:$CX$25,MATCH($E7,DEMANDS!$F$2:$F$25,0),FALSE)/HLOOKUP(2018,DEMANDS!$H$2:$CX$25,MATCH($E7,DEMANDS!$F$2:$F$25,0),FALSE)</f>
        <v>0.21037072931120632</v>
      </c>
      <c r="AD7" s="14">
        <f>HLOOKUP(REG_TRA_DEMANDS!AD$3,'BY-Demands'!$J$5:$AK$14,MATCH($E7,'BY-Demands'!$I$5:$I$14,0),FALSE)*HLOOKUP(REG_TRA_DEMANDS!$F7,DEMANDS!$H$2:$CX$25,MATCH($E7,DEMANDS!$F$2:$F$25,0),FALSE)/HLOOKUP(2018,DEMANDS!$H$2:$CX$25,MATCH($E7,DEMANDS!$F$2:$F$25,0),FALSE)</f>
        <v>0.23464738732318216</v>
      </c>
      <c r="AE7" s="14">
        <f>HLOOKUP(REG_TRA_DEMANDS!AE$3,'BY-Demands'!$J$5:$AK$14,MATCH($E7,'BY-Demands'!$I$5:$I$14,0),FALSE)*HLOOKUP(REG_TRA_DEMANDS!$F7,DEMANDS!$H$2:$CX$25,MATCH($E7,DEMANDS!$F$2:$F$25,0),FALSE)/HLOOKUP(2018,DEMANDS!$H$2:$CX$25,MATCH($E7,DEMANDS!$F$2:$F$25,0),FALSE)</f>
        <v>0.45517545511695917</v>
      </c>
      <c r="AF7" s="14">
        <f>HLOOKUP(REG_TRA_DEMANDS!AF$3,'BY-Demands'!$J$5:$AK$14,MATCH($E7,'BY-Demands'!$I$5:$I$14,0),FALSE)*HLOOKUP(REG_TRA_DEMANDS!$F7,DEMANDS!$H$2:$CX$25,MATCH($E7,DEMANDS!$F$2:$F$25,0),FALSE)/HLOOKUP(2018,DEMANDS!$H$2:$CX$25,MATCH($E7,DEMANDS!$F$2:$F$25,0),FALSE)</f>
        <v>0.21830857639229845</v>
      </c>
    </row>
    <row r="8" spans="2:32" customFormat="1" ht="15" x14ac:dyDescent="0.25">
      <c r="D8" s="3" t="s">
        <v>59</v>
      </c>
      <c r="E8" s="3" t="str">
        <f>DEMANDS!$F$17</f>
        <v>TRAPS</v>
      </c>
      <c r="F8" s="3">
        <v>2030</v>
      </c>
      <c r="G8" s="14">
        <f>HLOOKUP(REG_TRA_DEMANDS!G$3,'BY-Demands'!$J$5:$AK$14,MATCH($E8,'BY-Demands'!$I$5:$I$14,0),FALSE)*HLOOKUP(REG_TRA_DEMANDS!$F8,DEMANDS!$H$2:$CX$25,MATCH($E8,DEMANDS!$F$2:$F$25,0),FALSE)/HLOOKUP(2018,DEMANDS!$H$2:$CX$25,MATCH($E8,DEMANDS!$F$2:$F$25,0),FALSE)</f>
        <v>0.18054091367045041</v>
      </c>
      <c r="H8" s="14">
        <f>HLOOKUP(REG_TRA_DEMANDS!H$3,'BY-Demands'!$J$5:$AK$14,MATCH($E8,'BY-Demands'!$I$5:$I$14,0),FALSE)*HLOOKUP(REG_TRA_DEMANDS!$F8,DEMANDS!$H$2:$CX$25,MATCH($E8,DEMANDS!$F$2:$F$25,0),FALSE)/HLOOKUP(2018,DEMANDS!$H$2:$CX$25,MATCH($E8,DEMANDS!$F$2:$F$25,0),FALSE)</f>
        <v>3.6094409331556592</v>
      </c>
      <c r="I8" s="14">
        <f>HLOOKUP(REG_TRA_DEMANDS!I$3,'BY-Demands'!$J$5:$AK$14,MATCH($E8,'BY-Demands'!$I$5:$I$14,0),FALSE)*HLOOKUP(REG_TRA_DEMANDS!$F8,DEMANDS!$H$2:$CX$25,MATCH($E8,DEMANDS!$F$2:$F$25,0),FALSE)/HLOOKUP(2018,DEMANDS!$H$2:$CX$25,MATCH($E8,DEMANDS!$F$2:$F$25,0),FALSE)</f>
        <v>0.6656714512657429</v>
      </c>
      <c r="J8" s="14">
        <f>HLOOKUP(REG_TRA_DEMANDS!J$3,'BY-Demands'!$J$5:$AK$14,MATCH($E8,'BY-Demands'!$I$5:$I$14,0),FALSE)*HLOOKUP(REG_TRA_DEMANDS!$F8,DEMANDS!$H$2:$CX$25,MATCH($E8,DEMANDS!$F$2:$F$25,0),FALSE)/HLOOKUP(2018,DEMANDS!$H$2:$CX$25,MATCH($E8,DEMANDS!$F$2:$F$25,0),FALSE)</f>
        <v>0.30882858895754395</v>
      </c>
      <c r="K8" s="14">
        <f>HLOOKUP(REG_TRA_DEMANDS!K$3,'BY-Demands'!$J$5:$AK$14,MATCH($E8,'BY-Demands'!$I$5:$I$14,0),FALSE)*HLOOKUP(REG_TRA_DEMANDS!$F8,DEMANDS!$H$2:$CX$25,MATCH($E8,DEMANDS!$F$2:$F$25,0),FALSE)/HLOOKUP(2018,DEMANDS!$H$2:$CX$25,MATCH($E8,DEMANDS!$F$2:$F$25,0),FALSE)</f>
        <v>0.24348033125056551</v>
      </c>
      <c r="L8" s="14">
        <f>HLOOKUP(REG_TRA_DEMANDS!L$3,'BY-Demands'!$J$5:$AK$14,MATCH($E8,'BY-Demands'!$I$5:$I$14,0),FALSE)*HLOOKUP(REG_TRA_DEMANDS!$F8,DEMANDS!$H$2:$CX$25,MATCH($E8,DEMANDS!$F$2:$F$25,0),FALSE)/HLOOKUP(2018,DEMANDS!$H$2:$CX$25,MATCH($E8,DEMANDS!$F$2:$F$25,0),FALSE)</f>
        <v>0.12234056272688766</v>
      </c>
      <c r="M8" s="14">
        <f>HLOOKUP(REG_TRA_DEMANDS!M$3,'BY-Demands'!$J$5:$AK$14,MATCH($E8,'BY-Demands'!$I$5:$I$14,0),FALSE)*HLOOKUP(REG_TRA_DEMANDS!$F8,DEMANDS!$H$2:$CX$25,MATCH($E8,DEMANDS!$F$2:$F$25,0),FALSE)/HLOOKUP(2018,DEMANDS!$H$2:$CX$25,MATCH($E8,DEMANDS!$F$2:$F$25,0),FALSE)</f>
        <v>0.35081307730031303</v>
      </c>
      <c r="N8" s="14">
        <f>HLOOKUP(REG_TRA_DEMANDS!N$3,'BY-Demands'!$J$5:$AK$14,MATCH($E8,'BY-Demands'!$I$5:$I$14,0),FALSE)*HLOOKUP(REG_TRA_DEMANDS!$F8,DEMANDS!$H$2:$CX$25,MATCH($E8,DEMANDS!$F$2:$F$25,0),FALSE)/HLOOKUP(2018,DEMANDS!$H$2:$CX$25,MATCH($E8,DEMANDS!$F$2:$F$25,0),FALSE)</f>
        <v>0.5774473090214185</v>
      </c>
      <c r="O8" s="14">
        <f>HLOOKUP(REG_TRA_DEMANDS!O$3,'BY-Demands'!$J$5:$AK$14,MATCH($E8,'BY-Demands'!$I$5:$I$14,0),FALSE)*HLOOKUP(REG_TRA_DEMANDS!$F8,DEMANDS!$H$2:$CX$25,MATCH($E8,DEMANDS!$F$2:$F$25,0),FALSE)/HLOOKUP(2018,DEMANDS!$H$2:$CX$25,MATCH($E8,DEMANDS!$F$2:$F$25,0),FALSE)</f>
        <v>0.23903596461262591</v>
      </c>
      <c r="P8" s="14">
        <f>HLOOKUP(REG_TRA_DEMANDS!P$3,'BY-Demands'!$J$5:$AK$14,MATCH($E8,'BY-Demands'!$I$5:$I$14,0),FALSE)*HLOOKUP(REG_TRA_DEMANDS!$F8,DEMANDS!$H$2:$CX$25,MATCH($E8,DEMANDS!$F$2:$F$25,0),FALSE)/HLOOKUP(2018,DEMANDS!$H$2:$CX$25,MATCH($E8,DEMANDS!$F$2:$F$25,0),FALSE)</f>
        <v>0.2709446813500801</v>
      </c>
      <c r="Q8" s="14">
        <f>HLOOKUP(REG_TRA_DEMANDS!Q$3,'BY-Demands'!$J$5:$AK$14,MATCH($E8,'BY-Demands'!$I$5:$I$14,0),FALSE)*HLOOKUP(REG_TRA_DEMANDS!$F8,DEMANDS!$H$2:$CX$25,MATCH($E8,DEMANDS!$F$2:$F$25,0),FALSE)/HLOOKUP(2018,DEMANDS!$H$2:$CX$25,MATCH($E8,DEMANDS!$F$2:$F$25,0),FALSE)</f>
        <v>0.47156235534160001</v>
      </c>
      <c r="R8" s="14">
        <f>HLOOKUP(REG_TRA_DEMANDS!R$3,'BY-Demands'!$J$5:$AK$14,MATCH($E8,'BY-Demands'!$I$5:$I$14,0),FALSE)*HLOOKUP(REG_TRA_DEMANDS!$F8,DEMANDS!$H$2:$CX$25,MATCH($E8,DEMANDS!$F$2:$F$25,0),FALSE)/HLOOKUP(2018,DEMANDS!$H$2:$CX$25,MATCH($E8,DEMANDS!$F$2:$F$25,0),FALSE)</f>
        <v>0.41712173793444168</v>
      </c>
      <c r="S8" s="14">
        <f>HLOOKUP(REG_TRA_DEMANDS!S$3,'BY-Demands'!$J$5:$AK$14,MATCH($E8,'BY-Demands'!$I$5:$I$14,0),FALSE)*HLOOKUP(REG_TRA_DEMANDS!$F8,DEMANDS!$H$2:$CX$25,MATCH($E8,DEMANDS!$F$2:$F$25,0),FALSE)/HLOOKUP(2018,DEMANDS!$H$2:$CX$25,MATCH($E8,DEMANDS!$F$2:$F$25,0),FALSE)</f>
        <v>0.36711809403304924</v>
      </c>
      <c r="T8" s="14">
        <f>HLOOKUP(REG_TRA_DEMANDS!T$3,'BY-Demands'!$J$5:$AK$14,MATCH($E8,'BY-Demands'!$I$5:$I$14,0),FALSE)*HLOOKUP(REG_TRA_DEMANDS!$F8,DEMANDS!$H$2:$CX$25,MATCH($E8,DEMANDS!$F$2:$F$25,0),FALSE)/HLOOKUP(2018,DEMANDS!$H$2:$CX$25,MATCH($E8,DEMANDS!$F$2:$F$25,0),FALSE)</f>
        <v>1.5524935697479687</v>
      </c>
      <c r="U8" s="14">
        <f>HLOOKUP(REG_TRA_DEMANDS!U$3,'BY-Demands'!$J$5:$AK$14,MATCH($E8,'BY-Demands'!$I$5:$I$14,0),FALSE)*HLOOKUP(REG_TRA_DEMANDS!$F8,DEMANDS!$H$2:$CX$25,MATCH($E8,DEMANDS!$F$2:$F$25,0),FALSE)/HLOOKUP(2018,DEMANDS!$H$2:$CX$25,MATCH($E8,DEMANDS!$F$2:$F$25,0),FALSE)</f>
        <v>0.47533720031896581</v>
      </c>
      <c r="V8" s="14">
        <f>HLOOKUP(REG_TRA_DEMANDS!V$3,'BY-Demands'!$J$5:$AK$14,MATCH($E8,'BY-Demands'!$I$5:$I$14,0),FALSE)*HLOOKUP(REG_TRA_DEMANDS!$F8,DEMANDS!$H$2:$CX$25,MATCH($E8,DEMANDS!$F$2:$F$25,0),FALSE)/HLOOKUP(2018,DEMANDS!$H$2:$CX$25,MATCH($E8,DEMANDS!$F$2:$F$25,0),FALSE)</f>
        <v>0.56680110296322883</v>
      </c>
      <c r="W8" s="14">
        <f>HLOOKUP(REG_TRA_DEMANDS!W$3,'BY-Demands'!$J$5:$AK$14,MATCH($E8,'BY-Demands'!$I$5:$I$14,0),FALSE)*HLOOKUP(REG_TRA_DEMANDS!$F8,DEMANDS!$H$2:$CX$25,MATCH($E8,DEMANDS!$F$2:$F$25,0),FALSE)/HLOOKUP(2018,DEMANDS!$H$2:$CX$25,MATCH($E8,DEMANDS!$F$2:$F$25,0),FALSE)</f>
        <v>0.51673563332574557</v>
      </c>
      <c r="X8" s="14">
        <f>HLOOKUP(REG_TRA_DEMANDS!X$3,'BY-Demands'!$J$5:$AK$14,MATCH($E8,'BY-Demands'!$I$5:$I$14,0),FALSE)*HLOOKUP(REG_TRA_DEMANDS!$F8,DEMANDS!$H$2:$CX$25,MATCH($E8,DEMANDS!$F$2:$F$25,0),FALSE)/HLOOKUP(2018,DEMANDS!$H$2:$CX$25,MATCH($E8,DEMANDS!$F$2:$F$25,0),FALSE)</f>
        <v>0.34312905782489267</v>
      </c>
      <c r="Y8" s="14">
        <f>HLOOKUP(REG_TRA_DEMANDS!Y$3,'BY-Demands'!$J$5:$AK$14,MATCH($E8,'BY-Demands'!$I$5:$I$14,0),FALSE)*HLOOKUP(REG_TRA_DEMANDS!$F8,DEMANDS!$H$2:$CX$25,MATCH($E8,DEMANDS!$F$2:$F$25,0),FALSE)/HLOOKUP(2018,DEMANDS!$H$2:$CX$25,MATCH($E8,DEMANDS!$F$2:$F$25,0),FALSE)</f>
        <v>0.76691645931183072</v>
      </c>
      <c r="Z8" s="14">
        <f>HLOOKUP(REG_TRA_DEMANDS!Z$3,'BY-Demands'!$J$5:$AK$14,MATCH($E8,'BY-Demands'!$I$5:$I$14,0),FALSE)*HLOOKUP(REG_TRA_DEMANDS!$F8,DEMANDS!$H$2:$CX$25,MATCH($E8,DEMANDS!$F$2:$F$25,0),FALSE)/HLOOKUP(2018,DEMANDS!$H$2:$CX$25,MATCH($E8,DEMANDS!$F$2:$F$25,0),FALSE)</f>
        <v>9.8427944462239333E-2</v>
      </c>
      <c r="AA8" s="14">
        <f>HLOOKUP(REG_TRA_DEMANDS!AA$3,'BY-Demands'!$J$5:$AK$14,MATCH($E8,'BY-Demands'!$I$5:$I$14,0),FALSE)*HLOOKUP(REG_TRA_DEMANDS!$F8,DEMANDS!$H$2:$CX$25,MATCH($E8,DEMANDS!$F$2:$F$25,0),FALSE)/HLOOKUP(2018,DEMANDS!$H$2:$CX$25,MATCH($E8,DEMANDS!$F$2:$F$25,0),FALSE)</f>
        <v>0.41072105185599805</v>
      </c>
      <c r="AB8" s="14">
        <f>HLOOKUP(REG_TRA_DEMANDS!AB$3,'BY-Demands'!$J$5:$AK$14,MATCH($E8,'BY-Demands'!$I$5:$I$14,0),FALSE)*HLOOKUP(REG_TRA_DEMANDS!$F8,DEMANDS!$H$2:$CX$25,MATCH($E8,DEMANDS!$F$2:$F$25,0),FALSE)/HLOOKUP(2018,DEMANDS!$H$2:$CX$25,MATCH($E8,DEMANDS!$F$2:$F$25,0),FALSE)</f>
        <v>0.2148523004382123</v>
      </c>
      <c r="AC8" s="14">
        <f>HLOOKUP(REG_TRA_DEMANDS!AC$3,'BY-Demands'!$J$5:$AK$14,MATCH($E8,'BY-Demands'!$I$5:$I$14,0),FALSE)*HLOOKUP(REG_TRA_DEMANDS!$F8,DEMANDS!$H$2:$CX$25,MATCH($E8,DEMANDS!$F$2:$F$25,0),FALSE)/HLOOKUP(2018,DEMANDS!$H$2:$CX$25,MATCH($E8,DEMANDS!$F$2:$F$25,0),FALSE)</f>
        <v>0.18942424653666262</v>
      </c>
      <c r="AD8" s="14">
        <f>HLOOKUP(REG_TRA_DEMANDS!AD$3,'BY-Demands'!$J$5:$AK$14,MATCH($E8,'BY-Demands'!$I$5:$I$14,0),FALSE)*HLOOKUP(REG_TRA_DEMANDS!$F8,DEMANDS!$H$2:$CX$25,MATCH($E8,DEMANDS!$F$2:$F$25,0),FALSE)/HLOOKUP(2018,DEMANDS!$H$2:$CX$25,MATCH($E8,DEMANDS!$F$2:$F$25,0),FALSE)</f>
        <v>0.21128369279804798</v>
      </c>
      <c r="AE8" s="14">
        <f>HLOOKUP(REG_TRA_DEMANDS!AE$3,'BY-Demands'!$J$5:$AK$14,MATCH($E8,'BY-Demands'!$I$5:$I$14,0),FALSE)*HLOOKUP(REG_TRA_DEMANDS!$F8,DEMANDS!$H$2:$CX$25,MATCH($E8,DEMANDS!$F$2:$F$25,0),FALSE)/HLOOKUP(2018,DEMANDS!$H$2:$CX$25,MATCH($E8,DEMANDS!$F$2:$F$25,0),FALSE)</f>
        <v>0.40985391793724002</v>
      </c>
      <c r="AF8" s="14">
        <f>HLOOKUP(REG_TRA_DEMANDS!AF$3,'BY-Demands'!$J$5:$AK$14,MATCH($E8,'BY-Demands'!$I$5:$I$14,0),FALSE)*HLOOKUP(REG_TRA_DEMANDS!$F8,DEMANDS!$H$2:$CX$25,MATCH($E8,DEMANDS!$F$2:$F$25,0),FALSE)/HLOOKUP(2018,DEMANDS!$H$2:$CX$25,MATCH($E8,DEMANDS!$F$2:$F$25,0),FALSE)</f>
        <v>0.19657172711717047</v>
      </c>
    </row>
    <row r="9" spans="2:32" x14ac:dyDescent="0.2">
      <c r="D9" s="3" t="s">
        <v>59</v>
      </c>
      <c r="E9" s="3" t="str">
        <f>DEMANDS!$F$17</f>
        <v>TRAPS</v>
      </c>
      <c r="F9" s="3">
        <v>2050</v>
      </c>
      <c r="G9" s="14">
        <f>HLOOKUP(REG_TRA_DEMANDS!G$3,'BY-Demands'!$J$5:$AK$14,MATCH($E9,'BY-Demands'!$I$5:$I$14,0),FALSE)*HLOOKUP(REG_TRA_DEMANDS!$F9,DEMANDS!$H$2:$CX$25,MATCH($E9,DEMANDS!$F$2:$F$25,0),FALSE)/HLOOKUP(2018,DEMANDS!$H$2:$CX$25,MATCH($E9,DEMANDS!$F$2:$F$25,0),FALSE)</f>
        <v>0.25957753427898295</v>
      </c>
      <c r="H9" s="14">
        <f>HLOOKUP(REG_TRA_DEMANDS!H$3,'BY-Demands'!$J$5:$AK$14,MATCH($E9,'BY-Demands'!$I$5:$I$14,0),FALSE)*HLOOKUP(REG_TRA_DEMANDS!$F9,DEMANDS!$H$2:$CX$25,MATCH($E9,DEMANDS!$F$2:$F$25,0),FALSE)/HLOOKUP(2018,DEMANDS!$H$2:$CX$25,MATCH($E9,DEMANDS!$F$2:$F$25,0),FALSE)</f>
        <v>5.1895703777394084</v>
      </c>
      <c r="I9" s="14">
        <f>HLOOKUP(REG_TRA_DEMANDS!I$3,'BY-Demands'!$J$5:$AK$14,MATCH($E9,'BY-Demands'!$I$5:$I$14,0),FALSE)*HLOOKUP(REG_TRA_DEMANDS!$F9,DEMANDS!$H$2:$CX$25,MATCH($E9,DEMANDS!$F$2:$F$25,0),FALSE)/HLOOKUP(2018,DEMANDS!$H$2:$CX$25,MATCH($E9,DEMANDS!$F$2:$F$25,0),FALSE)</f>
        <v>0.95708695855434356</v>
      </c>
      <c r="J9" s="14">
        <f>HLOOKUP(REG_TRA_DEMANDS!J$3,'BY-Demands'!$J$5:$AK$14,MATCH($E9,'BY-Demands'!$I$5:$I$14,0),FALSE)*HLOOKUP(REG_TRA_DEMANDS!$F9,DEMANDS!$H$2:$CX$25,MATCH($E9,DEMANDS!$F$2:$F$25,0),FALSE)/HLOOKUP(2018,DEMANDS!$H$2:$CX$25,MATCH($E9,DEMANDS!$F$2:$F$25,0),FALSE)</f>
        <v>0.44402657550955765</v>
      </c>
      <c r="K9" s="14">
        <f>HLOOKUP(REG_TRA_DEMANDS!K$3,'BY-Demands'!$J$5:$AK$14,MATCH($E9,'BY-Demands'!$I$5:$I$14,0),FALSE)*HLOOKUP(REG_TRA_DEMANDS!$F9,DEMANDS!$H$2:$CX$25,MATCH($E9,DEMANDS!$F$2:$F$25,0),FALSE)/HLOOKUP(2018,DEMANDS!$H$2:$CX$25,MATCH($E9,DEMANDS!$F$2:$F$25,0),FALSE)</f>
        <v>0.35007036768860789</v>
      </c>
      <c r="L9" s="14">
        <f>HLOOKUP(REG_TRA_DEMANDS!L$3,'BY-Demands'!$J$5:$AK$14,MATCH($E9,'BY-Demands'!$I$5:$I$14,0),FALSE)*HLOOKUP(REG_TRA_DEMANDS!$F9,DEMANDS!$H$2:$CX$25,MATCH($E9,DEMANDS!$F$2:$F$25,0),FALSE)/HLOOKUP(2018,DEMANDS!$H$2:$CX$25,MATCH($E9,DEMANDS!$F$2:$F$25,0),FALSE)</f>
        <v>0.17589842085831023</v>
      </c>
      <c r="M9" s="14">
        <f>HLOOKUP(REG_TRA_DEMANDS!M$3,'BY-Demands'!$J$5:$AK$14,MATCH($E9,'BY-Demands'!$I$5:$I$14,0),FALSE)*HLOOKUP(REG_TRA_DEMANDS!$F9,DEMANDS!$H$2:$CX$25,MATCH($E9,DEMANDS!$F$2:$F$25,0),FALSE)/HLOOKUP(2018,DEMANDS!$H$2:$CX$25,MATCH($E9,DEMANDS!$F$2:$F$25,0),FALSE)</f>
        <v>0.50439089814655136</v>
      </c>
      <c r="N9" s="14">
        <f>HLOOKUP(REG_TRA_DEMANDS!N$3,'BY-Demands'!$J$5:$AK$14,MATCH($E9,'BY-Demands'!$I$5:$I$14,0),FALSE)*HLOOKUP(REG_TRA_DEMANDS!$F9,DEMANDS!$H$2:$CX$25,MATCH($E9,DEMANDS!$F$2:$F$25,0),FALSE)/HLOOKUP(2018,DEMANDS!$H$2:$CX$25,MATCH($E9,DEMANDS!$F$2:$F$25,0),FALSE)</f>
        <v>0.83024033502687966</v>
      </c>
      <c r="O9" s="14">
        <f>HLOOKUP(REG_TRA_DEMANDS!O$3,'BY-Demands'!$J$5:$AK$14,MATCH($E9,'BY-Demands'!$I$5:$I$14,0),FALSE)*HLOOKUP(REG_TRA_DEMANDS!$F9,DEMANDS!$H$2:$CX$25,MATCH($E9,DEMANDS!$F$2:$F$25,0),FALSE)/HLOOKUP(2018,DEMANDS!$H$2:$CX$25,MATCH($E9,DEMANDS!$F$2:$F$25,0),FALSE)</f>
        <v>0.34368036051597356</v>
      </c>
      <c r="P9" s="14">
        <f>HLOOKUP(REG_TRA_DEMANDS!P$3,'BY-Demands'!$J$5:$AK$14,MATCH($E9,'BY-Demands'!$I$5:$I$14,0),FALSE)*HLOOKUP(REG_TRA_DEMANDS!$F9,DEMANDS!$H$2:$CX$25,MATCH($E9,DEMANDS!$F$2:$F$25,0),FALSE)/HLOOKUP(2018,DEMANDS!$H$2:$CX$25,MATCH($E9,DEMANDS!$F$2:$F$25,0),FALSE)</f>
        <v>0.38955797265564523</v>
      </c>
      <c r="Q9" s="14">
        <f>HLOOKUP(REG_TRA_DEMANDS!Q$3,'BY-Demands'!$J$5:$AK$14,MATCH($E9,'BY-Demands'!$I$5:$I$14,0),FALSE)*HLOOKUP(REG_TRA_DEMANDS!$F9,DEMANDS!$H$2:$CX$25,MATCH($E9,DEMANDS!$F$2:$F$25,0),FALSE)/HLOOKUP(2018,DEMANDS!$H$2:$CX$25,MATCH($E9,DEMANDS!$F$2:$F$25,0),FALSE)</f>
        <v>0.67800140682680488</v>
      </c>
      <c r="R9" s="14">
        <f>HLOOKUP(REG_TRA_DEMANDS!R$3,'BY-Demands'!$J$5:$AK$14,MATCH($E9,'BY-Demands'!$I$5:$I$14,0),FALSE)*HLOOKUP(REG_TRA_DEMANDS!$F9,DEMANDS!$H$2:$CX$25,MATCH($E9,DEMANDS!$F$2:$F$25,0),FALSE)/HLOOKUP(2018,DEMANDS!$H$2:$CX$25,MATCH($E9,DEMANDS!$F$2:$F$25,0),FALSE)</f>
        <v>0.59972795099966403</v>
      </c>
      <c r="S9" s="14">
        <f>HLOOKUP(REG_TRA_DEMANDS!S$3,'BY-Demands'!$J$5:$AK$14,MATCH($E9,'BY-Demands'!$I$5:$I$14,0),FALSE)*HLOOKUP(REG_TRA_DEMANDS!$F9,DEMANDS!$H$2:$CX$25,MATCH($E9,DEMANDS!$F$2:$F$25,0),FALSE)/HLOOKUP(2018,DEMANDS!$H$2:$CX$25,MATCH($E9,DEMANDS!$F$2:$F$25,0),FALSE)</f>
        <v>0.52783387267135551</v>
      </c>
      <c r="T9" s="14">
        <f>HLOOKUP(REG_TRA_DEMANDS!T$3,'BY-Demands'!$J$5:$AK$14,MATCH($E9,'BY-Demands'!$I$5:$I$14,0),FALSE)*HLOOKUP(REG_TRA_DEMANDS!$F9,DEMANDS!$H$2:$CX$25,MATCH($E9,DEMANDS!$F$2:$F$25,0),FALSE)/HLOOKUP(2018,DEMANDS!$H$2:$CX$25,MATCH($E9,DEMANDS!$F$2:$F$25,0),FALSE)</f>
        <v>2.2321392122494434</v>
      </c>
      <c r="U9" s="14">
        <f>HLOOKUP(REG_TRA_DEMANDS!U$3,'BY-Demands'!$J$5:$AK$14,MATCH($E9,'BY-Demands'!$I$5:$I$14,0),FALSE)*HLOOKUP(REG_TRA_DEMANDS!$F9,DEMANDS!$H$2:$CX$25,MATCH($E9,DEMANDS!$F$2:$F$25,0),FALSE)/HLOOKUP(2018,DEMANDS!$H$2:$CX$25,MATCH($E9,DEMANDS!$F$2:$F$25,0),FALSE)</f>
        <v>0.68342879129932732</v>
      </c>
      <c r="V9" s="14">
        <f>HLOOKUP(REG_TRA_DEMANDS!V$3,'BY-Demands'!$J$5:$AK$14,MATCH($E9,'BY-Demands'!$I$5:$I$14,0),FALSE)*HLOOKUP(REG_TRA_DEMANDS!$F9,DEMANDS!$H$2:$CX$25,MATCH($E9,DEMANDS!$F$2:$F$25,0),FALSE)/HLOOKUP(2018,DEMANDS!$H$2:$CX$25,MATCH($E9,DEMANDS!$F$2:$F$25,0),FALSE)</f>
        <v>0.81493346711628945</v>
      </c>
      <c r="W9" s="14">
        <f>HLOOKUP(REG_TRA_DEMANDS!W$3,'BY-Demands'!$J$5:$AK$14,MATCH($E9,'BY-Demands'!$I$5:$I$14,0),FALSE)*HLOOKUP(REG_TRA_DEMANDS!$F9,DEMANDS!$H$2:$CX$25,MATCH($E9,DEMANDS!$F$2:$F$25,0),FALSE)/HLOOKUP(2018,DEMANDS!$H$2:$CX$25,MATCH($E9,DEMANDS!$F$2:$F$25,0),FALSE)</f>
        <v>0.74295049717996164</v>
      </c>
      <c r="X9" s="14">
        <f>HLOOKUP(REG_TRA_DEMANDS!X$3,'BY-Demands'!$J$5:$AK$14,MATCH($E9,'BY-Demands'!$I$5:$I$14,0),FALSE)*HLOOKUP(REG_TRA_DEMANDS!$F9,DEMANDS!$H$2:$CX$25,MATCH($E9,DEMANDS!$F$2:$F$25,0),FALSE)/HLOOKUP(2018,DEMANDS!$H$2:$CX$25,MATCH($E9,DEMANDS!$F$2:$F$25,0),FALSE)</f>
        <v>0.49334299333522352</v>
      </c>
      <c r="Y9" s="14">
        <f>HLOOKUP(REG_TRA_DEMANDS!Y$3,'BY-Demands'!$J$5:$AK$14,MATCH($E9,'BY-Demands'!$I$5:$I$14,0),FALSE)*HLOOKUP(REG_TRA_DEMANDS!$F9,DEMANDS!$H$2:$CX$25,MATCH($E9,DEMANDS!$F$2:$F$25,0),FALSE)/HLOOKUP(2018,DEMANDS!$H$2:$CX$25,MATCH($E9,DEMANDS!$F$2:$F$25,0),FALSE)</f>
        <v>1.1026546806421527</v>
      </c>
      <c r="Z9" s="14">
        <f>HLOOKUP(REG_TRA_DEMANDS!Z$3,'BY-Demands'!$J$5:$AK$14,MATCH($E9,'BY-Demands'!$I$5:$I$14,0),FALSE)*HLOOKUP(REG_TRA_DEMANDS!$F9,DEMANDS!$H$2:$CX$25,MATCH($E9,DEMANDS!$F$2:$F$25,0),FALSE)/HLOOKUP(2018,DEMANDS!$H$2:$CX$25,MATCH($E9,DEMANDS!$F$2:$F$25,0),FALSE)</f>
        <v>0.14151741346725299</v>
      </c>
      <c r="AA9" s="14">
        <f>HLOOKUP(REG_TRA_DEMANDS!AA$3,'BY-Demands'!$J$5:$AK$14,MATCH($E9,'BY-Demands'!$I$5:$I$14,0),FALSE)*HLOOKUP(REG_TRA_DEMANDS!$F9,DEMANDS!$H$2:$CX$25,MATCH($E9,DEMANDS!$F$2:$F$25,0),FALSE)/HLOOKUP(2018,DEMANDS!$H$2:$CX$25,MATCH($E9,DEMANDS!$F$2:$F$25,0),FALSE)</f>
        <v>0.59052519315293606</v>
      </c>
      <c r="AB9" s="14">
        <f>HLOOKUP(REG_TRA_DEMANDS!AB$3,'BY-Demands'!$J$5:$AK$14,MATCH($E9,'BY-Demands'!$I$5:$I$14,0),FALSE)*HLOOKUP(REG_TRA_DEMANDS!$F9,DEMANDS!$H$2:$CX$25,MATCH($E9,DEMANDS!$F$2:$F$25,0),FALSE)/HLOOKUP(2018,DEMANDS!$H$2:$CX$25,MATCH($E9,DEMANDS!$F$2:$F$25,0),FALSE)</f>
        <v>0.30890964960839534</v>
      </c>
      <c r="AC9" s="14">
        <f>HLOOKUP(REG_TRA_DEMANDS!AC$3,'BY-Demands'!$J$5:$AK$14,MATCH($E9,'BY-Demands'!$I$5:$I$14,0),FALSE)*HLOOKUP(REG_TRA_DEMANDS!$F9,DEMANDS!$H$2:$CX$25,MATCH($E9,DEMANDS!$F$2:$F$25,0),FALSE)/HLOOKUP(2018,DEMANDS!$H$2:$CX$25,MATCH($E9,DEMANDS!$F$2:$F$25,0),FALSE)</f>
        <v>0.27234978404060711</v>
      </c>
      <c r="AD9" s="14">
        <f>HLOOKUP(REG_TRA_DEMANDS!AD$3,'BY-Demands'!$J$5:$AK$14,MATCH($E9,'BY-Demands'!$I$5:$I$14,0),FALSE)*HLOOKUP(REG_TRA_DEMANDS!$F9,DEMANDS!$H$2:$CX$25,MATCH($E9,DEMANDS!$F$2:$F$25,0),FALSE)/HLOOKUP(2018,DEMANDS!$H$2:$CX$25,MATCH($E9,DEMANDS!$F$2:$F$25,0),FALSE)</f>
        <v>0.30377878839134259</v>
      </c>
      <c r="AE9" s="14">
        <f>HLOOKUP(REG_TRA_DEMANDS!AE$3,'BY-Demands'!$J$5:$AK$14,MATCH($E9,'BY-Demands'!$I$5:$I$14,0),FALSE)*HLOOKUP(REG_TRA_DEMANDS!$F9,DEMANDS!$H$2:$CX$25,MATCH($E9,DEMANDS!$F$2:$F$25,0),FALSE)/HLOOKUP(2018,DEMANDS!$H$2:$CX$25,MATCH($E9,DEMANDS!$F$2:$F$25,0),FALSE)</f>
        <v>0.58927844813572761</v>
      </c>
      <c r="AF9" s="14">
        <f>HLOOKUP(REG_TRA_DEMANDS!AF$3,'BY-Demands'!$J$5:$AK$14,MATCH($E9,'BY-Demands'!$I$5:$I$14,0),FALSE)*HLOOKUP(REG_TRA_DEMANDS!$F9,DEMANDS!$H$2:$CX$25,MATCH($E9,DEMANDS!$F$2:$F$25,0),FALSE)/HLOOKUP(2018,DEMANDS!$H$2:$CX$25,MATCH($E9,DEMANDS!$F$2:$F$25,0),FALSE)</f>
        <v>0.28262626568499355</v>
      </c>
    </row>
    <row r="10" spans="2:32" x14ac:dyDescent="0.2">
      <c r="D10" s="3" t="s">
        <v>59</v>
      </c>
      <c r="E10" s="3" t="str">
        <f>DEMANDS!$F$18</f>
        <v>TRAPM</v>
      </c>
      <c r="F10" s="3">
        <v>2019</v>
      </c>
      <c r="G10" s="14">
        <f>HLOOKUP(REG_TRA_DEMANDS!G$3,'BY-Demands'!$J$5:$AK$14,MATCH($E10,'BY-Demands'!$I$5:$I$14,0),FALSE)*HLOOKUP(REG_TRA_DEMANDS!$F10,DEMANDS!$H$2:$CX$25,MATCH($E10,DEMANDS!$F$2:$F$25,0),FALSE)/HLOOKUP(2018,DEMANDS!$H$2:$CX$25,MATCH($E10,DEMANDS!$F$2:$F$25,0),FALSE)</f>
        <v>0.44504487721842145</v>
      </c>
      <c r="H10" s="14">
        <f>HLOOKUP(REG_TRA_DEMANDS!H$3,'BY-Demands'!$J$5:$AK$14,MATCH($E10,'BY-Demands'!$I$5:$I$14,0),FALSE)*HLOOKUP(REG_TRA_DEMANDS!$F10,DEMANDS!$H$2:$CX$25,MATCH($E10,DEMANDS!$F$2:$F$25,0),FALSE)/HLOOKUP(2018,DEMANDS!$H$2:$CX$25,MATCH($E10,DEMANDS!$F$2:$F$25,0),FALSE)</f>
        <v>7.7937079104025209</v>
      </c>
      <c r="I10" s="14">
        <f>HLOOKUP(REG_TRA_DEMANDS!I$3,'BY-Demands'!$J$5:$AK$14,MATCH($E10,'BY-Demands'!$I$5:$I$14,0),FALSE)*HLOOKUP(REG_TRA_DEMANDS!$F10,DEMANDS!$H$2:$CX$25,MATCH($E10,DEMANDS!$F$2:$F$25,0),FALSE)/HLOOKUP(2018,DEMANDS!$H$2:$CX$25,MATCH($E10,DEMANDS!$F$2:$F$25,0),FALSE)</f>
        <v>1.5870469217794945</v>
      </c>
      <c r="J10" s="14">
        <f>HLOOKUP(REG_TRA_DEMANDS!J$3,'BY-Demands'!$J$5:$AK$14,MATCH($E10,'BY-Demands'!$I$5:$I$14,0),FALSE)*HLOOKUP(REG_TRA_DEMANDS!$F10,DEMANDS!$H$2:$CX$25,MATCH($E10,DEMANDS!$F$2:$F$25,0),FALSE)/HLOOKUP(2018,DEMANDS!$H$2:$CX$25,MATCH($E10,DEMANDS!$F$2:$F$25,0),FALSE)</f>
        <v>0.75371941599977788</v>
      </c>
      <c r="K10" s="14">
        <f>HLOOKUP(REG_TRA_DEMANDS!K$3,'BY-Demands'!$J$5:$AK$14,MATCH($E10,'BY-Demands'!$I$5:$I$14,0),FALSE)*HLOOKUP(REG_TRA_DEMANDS!$F10,DEMANDS!$H$2:$CX$25,MATCH($E10,DEMANDS!$F$2:$F$25,0),FALSE)/HLOOKUP(2018,DEMANDS!$H$2:$CX$25,MATCH($E10,DEMANDS!$F$2:$F$25,0),FALSE)</f>
        <v>0.56707222956060799</v>
      </c>
      <c r="L10" s="14">
        <f>HLOOKUP(REG_TRA_DEMANDS!L$3,'BY-Demands'!$J$5:$AK$14,MATCH($E10,'BY-Demands'!$I$5:$I$14,0),FALSE)*HLOOKUP(REG_TRA_DEMANDS!$F10,DEMANDS!$H$2:$CX$25,MATCH($E10,DEMANDS!$F$2:$F$25,0),FALSE)/HLOOKUP(2018,DEMANDS!$H$2:$CX$25,MATCH($E10,DEMANDS!$F$2:$F$25,0),FALSE)</f>
        <v>0.29215269212908374</v>
      </c>
      <c r="M10" s="14">
        <f>HLOOKUP(REG_TRA_DEMANDS!M$3,'BY-Demands'!$J$5:$AK$14,MATCH($E10,'BY-Demands'!$I$5:$I$14,0),FALSE)*HLOOKUP(REG_TRA_DEMANDS!$F10,DEMANDS!$H$2:$CX$25,MATCH($E10,DEMANDS!$F$2:$F$25,0),FALSE)/HLOOKUP(2018,DEMANDS!$H$2:$CX$25,MATCH($E10,DEMANDS!$F$2:$F$25,0),FALSE)</f>
        <v>0.78692852808848446</v>
      </c>
      <c r="N10" s="14">
        <f>HLOOKUP(REG_TRA_DEMANDS!N$3,'BY-Demands'!$J$5:$AK$14,MATCH($E10,'BY-Demands'!$I$5:$I$14,0),FALSE)*HLOOKUP(REG_TRA_DEMANDS!$F10,DEMANDS!$H$2:$CX$25,MATCH($E10,DEMANDS!$F$2:$F$25,0),FALSE)/HLOOKUP(2018,DEMANDS!$H$2:$CX$25,MATCH($E10,DEMANDS!$F$2:$F$25,0),FALSE)</f>
        <v>1.3661978764195406</v>
      </c>
      <c r="O10" s="14">
        <f>HLOOKUP(REG_TRA_DEMANDS!O$3,'BY-Demands'!$J$5:$AK$14,MATCH($E10,'BY-Demands'!$I$5:$I$14,0),FALSE)*HLOOKUP(REG_TRA_DEMANDS!$F10,DEMANDS!$H$2:$CX$25,MATCH($E10,DEMANDS!$F$2:$F$25,0),FALSE)/HLOOKUP(2018,DEMANDS!$H$2:$CX$25,MATCH($E10,DEMANDS!$F$2:$F$25,0),FALSE)</f>
        <v>0.57898198131513856</v>
      </c>
      <c r="P10" s="14">
        <f>HLOOKUP(REG_TRA_DEMANDS!P$3,'BY-Demands'!$J$5:$AK$14,MATCH($E10,'BY-Demands'!$I$5:$I$14,0),FALSE)*HLOOKUP(REG_TRA_DEMANDS!$F10,DEMANDS!$H$2:$CX$25,MATCH($E10,DEMANDS!$F$2:$F$25,0),FALSE)/HLOOKUP(2018,DEMANDS!$H$2:$CX$25,MATCH($E10,DEMANDS!$F$2:$F$25,0),FALSE)</f>
        <v>0.65358230250256555</v>
      </c>
      <c r="Q10" s="14">
        <f>HLOOKUP(REG_TRA_DEMANDS!Q$3,'BY-Demands'!$J$5:$AK$14,MATCH($E10,'BY-Demands'!$I$5:$I$14,0),FALSE)*HLOOKUP(REG_TRA_DEMANDS!$F10,DEMANDS!$H$2:$CX$25,MATCH($E10,DEMANDS!$F$2:$F$25,0),FALSE)/HLOOKUP(2018,DEMANDS!$H$2:$CX$25,MATCH($E10,DEMANDS!$F$2:$F$25,0),FALSE)</f>
        <v>1.1591453120223312</v>
      </c>
      <c r="R10" s="14">
        <f>HLOOKUP(REG_TRA_DEMANDS!R$3,'BY-Demands'!$J$5:$AK$14,MATCH($E10,'BY-Demands'!$I$5:$I$14,0),FALSE)*HLOOKUP(REG_TRA_DEMANDS!$F10,DEMANDS!$H$2:$CX$25,MATCH($E10,DEMANDS!$F$2:$F$25,0),FALSE)/HLOOKUP(2018,DEMANDS!$H$2:$CX$25,MATCH($E10,DEMANDS!$F$2:$F$25,0),FALSE)</f>
        <v>0.98363731275831134</v>
      </c>
      <c r="S10" s="14">
        <f>HLOOKUP(REG_TRA_DEMANDS!S$3,'BY-Demands'!$J$5:$AK$14,MATCH($E10,'BY-Demands'!$I$5:$I$14,0),FALSE)*HLOOKUP(REG_TRA_DEMANDS!$F10,DEMANDS!$H$2:$CX$25,MATCH($E10,DEMANDS!$F$2:$F$25,0),FALSE)/HLOOKUP(2018,DEMANDS!$H$2:$CX$25,MATCH($E10,DEMANDS!$F$2:$F$25,0),FALSE)</f>
        <v>0.89211010866799778</v>
      </c>
      <c r="T10" s="14">
        <f>HLOOKUP(REG_TRA_DEMANDS!T$3,'BY-Demands'!$J$5:$AK$14,MATCH($E10,'BY-Demands'!$I$5:$I$14,0),FALSE)*HLOOKUP(REG_TRA_DEMANDS!$F10,DEMANDS!$H$2:$CX$25,MATCH($E10,DEMANDS!$F$2:$F$25,0),FALSE)/HLOOKUP(2018,DEMANDS!$H$2:$CX$25,MATCH($E10,DEMANDS!$F$2:$F$25,0),FALSE)</f>
        <v>3.6052969056240896</v>
      </c>
      <c r="U10" s="14">
        <f>HLOOKUP(REG_TRA_DEMANDS!U$3,'BY-Demands'!$J$5:$AK$14,MATCH($E10,'BY-Demands'!$I$5:$I$14,0),FALSE)*HLOOKUP(REG_TRA_DEMANDS!$F10,DEMANDS!$H$2:$CX$25,MATCH($E10,DEMANDS!$F$2:$F$25,0),FALSE)/HLOOKUP(2018,DEMANDS!$H$2:$CX$25,MATCH($E10,DEMANDS!$F$2:$F$25,0),FALSE)</f>
        <v>1.1800127078014957</v>
      </c>
      <c r="V10" s="14">
        <f>HLOOKUP(REG_TRA_DEMANDS!V$3,'BY-Demands'!$J$5:$AK$14,MATCH($E10,'BY-Demands'!$I$5:$I$14,0),FALSE)*HLOOKUP(REG_TRA_DEMANDS!$F10,DEMANDS!$H$2:$CX$25,MATCH($E10,DEMANDS!$F$2:$F$25,0),FALSE)/HLOOKUP(2018,DEMANDS!$H$2:$CX$25,MATCH($E10,DEMANDS!$F$2:$F$25,0),FALSE)</f>
        <v>1.3289979498467648</v>
      </c>
      <c r="W10" s="14">
        <f>HLOOKUP(REG_TRA_DEMANDS!W$3,'BY-Demands'!$J$5:$AK$14,MATCH($E10,'BY-Demands'!$I$5:$I$14,0),FALSE)*HLOOKUP(REG_TRA_DEMANDS!$F10,DEMANDS!$H$2:$CX$25,MATCH($E10,DEMANDS!$F$2:$F$25,0),FALSE)/HLOOKUP(2018,DEMANDS!$H$2:$CX$25,MATCH($E10,DEMANDS!$F$2:$F$25,0),FALSE)</f>
        <v>1.2889705463689798</v>
      </c>
      <c r="X10" s="14">
        <f>HLOOKUP(REG_TRA_DEMANDS!X$3,'BY-Demands'!$J$5:$AK$14,MATCH($E10,'BY-Demands'!$I$5:$I$14,0),FALSE)*HLOOKUP(REG_TRA_DEMANDS!$F10,DEMANDS!$H$2:$CX$25,MATCH($E10,DEMANDS!$F$2:$F$25,0),FALSE)/HLOOKUP(2018,DEMANDS!$H$2:$CX$25,MATCH($E10,DEMANDS!$F$2:$F$25,0),FALSE)</f>
        <v>0.81318189166940957</v>
      </c>
      <c r="Y10" s="14">
        <f>HLOOKUP(REG_TRA_DEMANDS!Y$3,'BY-Demands'!$J$5:$AK$14,MATCH($E10,'BY-Demands'!$I$5:$I$14,0),FALSE)*HLOOKUP(REG_TRA_DEMANDS!$F10,DEMANDS!$H$2:$CX$25,MATCH($E10,DEMANDS!$F$2:$F$25,0),FALSE)/HLOOKUP(2018,DEMANDS!$H$2:$CX$25,MATCH($E10,DEMANDS!$F$2:$F$25,0),FALSE)</f>
        <v>1.8206653161788104</v>
      </c>
      <c r="Z10" s="14">
        <f>HLOOKUP(REG_TRA_DEMANDS!Z$3,'BY-Demands'!$J$5:$AK$14,MATCH($E10,'BY-Demands'!$I$5:$I$14,0),FALSE)*HLOOKUP(REG_TRA_DEMANDS!$F10,DEMANDS!$H$2:$CX$25,MATCH($E10,DEMANDS!$F$2:$F$25,0),FALSE)/HLOOKUP(2018,DEMANDS!$H$2:$CX$25,MATCH($E10,DEMANDS!$F$2:$F$25,0),FALSE)</f>
        <v>0.23862041442976697</v>
      </c>
      <c r="AA10" s="14">
        <f>HLOOKUP(REG_TRA_DEMANDS!AA$3,'BY-Demands'!$J$5:$AK$14,MATCH($E10,'BY-Demands'!$I$5:$I$14,0),FALSE)*HLOOKUP(REG_TRA_DEMANDS!$F10,DEMANDS!$H$2:$CX$25,MATCH($E10,DEMANDS!$F$2:$F$25,0),FALSE)/HLOOKUP(2018,DEMANDS!$H$2:$CX$25,MATCH($E10,DEMANDS!$F$2:$F$25,0),FALSE)</f>
        <v>1.0083408487910557</v>
      </c>
      <c r="AB10" s="14">
        <f>HLOOKUP(REG_TRA_DEMANDS!AB$3,'BY-Demands'!$J$5:$AK$14,MATCH($E10,'BY-Demands'!$I$5:$I$14,0),FALSE)*HLOOKUP(REG_TRA_DEMANDS!$F10,DEMANDS!$H$2:$CX$25,MATCH($E10,DEMANDS!$F$2:$F$25,0),FALSE)/HLOOKUP(2018,DEMANDS!$H$2:$CX$25,MATCH($E10,DEMANDS!$F$2:$F$25,0),FALSE)</f>
        <v>0.54292180091605458</v>
      </c>
      <c r="AC10" s="14">
        <f>HLOOKUP(REG_TRA_DEMANDS!AC$3,'BY-Demands'!$J$5:$AK$14,MATCH($E10,'BY-Demands'!$I$5:$I$14,0),FALSE)*HLOOKUP(REG_TRA_DEMANDS!$F10,DEMANDS!$H$2:$CX$25,MATCH($E10,DEMANDS!$F$2:$F$25,0),FALSE)/HLOOKUP(2018,DEMANDS!$H$2:$CX$25,MATCH($E10,DEMANDS!$F$2:$F$25,0),FALSE)</f>
        <v>0.44291300994417443</v>
      </c>
      <c r="AD10" s="14">
        <f>HLOOKUP(REG_TRA_DEMANDS!AD$3,'BY-Demands'!$J$5:$AK$14,MATCH($E10,'BY-Demands'!$I$5:$I$14,0),FALSE)*HLOOKUP(REG_TRA_DEMANDS!$F10,DEMANDS!$H$2:$CX$25,MATCH($E10,DEMANDS!$F$2:$F$25,0),FALSE)/HLOOKUP(2018,DEMANDS!$H$2:$CX$25,MATCH($E10,DEMANDS!$F$2:$F$25,0),FALSE)</f>
        <v>0.48125689749079964</v>
      </c>
      <c r="AE10" s="14">
        <f>HLOOKUP(REG_TRA_DEMANDS!AE$3,'BY-Demands'!$J$5:$AK$14,MATCH($E10,'BY-Demands'!$I$5:$I$14,0),FALSE)*HLOOKUP(REG_TRA_DEMANDS!$F10,DEMANDS!$H$2:$CX$25,MATCH($E10,DEMANDS!$F$2:$F$25,0),FALSE)/HLOOKUP(2018,DEMANDS!$H$2:$CX$25,MATCH($E10,DEMANDS!$F$2:$F$25,0),FALSE)</f>
        <v>0.88631243709750096</v>
      </c>
      <c r="AF10" s="14">
        <f>HLOOKUP(REG_TRA_DEMANDS!AF$3,'BY-Demands'!$J$5:$AK$14,MATCH($E10,'BY-Demands'!$I$5:$I$14,0),FALSE)*HLOOKUP(REG_TRA_DEMANDS!$F10,DEMANDS!$H$2:$CX$25,MATCH($E10,DEMANDS!$F$2:$F$25,0),FALSE)/HLOOKUP(2018,DEMANDS!$H$2:$CX$25,MATCH($E10,DEMANDS!$F$2:$F$25,0),FALSE)</f>
        <v>0.48743823497682215</v>
      </c>
    </row>
    <row r="11" spans="2:32" x14ac:dyDescent="0.2">
      <c r="D11" s="3" t="s">
        <v>59</v>
      </c>
      <c r="E11" s="3" t="str">
        <f>DEMANDS!$F$18</f>
        <v>TRAPM</v>
      </c>
      <c r="F11" s="3">
        <v>2020</v>
      </c>
      <c r="G11" s="14">
        <f>HLOOKUP(REG_TRA_DEMANDS!G$3,'BY-Demands'!$J$5:$AK$14,MATCH($E11,'BY-Demands'!$I$5:$I$14,0),FALSE)*HLOOKUP(REG_TRA_DEMANDS!$F11,DEMANDS!$H$2:$CX$25,MATCH($E11,DEMANDS!$F$2:$F$25,0),FALSE)/HLOOKUP(2018,DEMANDS!$H$2:$CX$25,MATCH($E11,DEMANDS!$F$2:$F$25,0),FALSE)</f>
        <v>0.32193664473309486</v>
      </c>
      <c r="H11" s="14">
        <f>HLOOKUP(REG_TRA_DEMANDS!H$3,'BY-Demands'!$J$5:$AK$14,MATCH($E11,'BY-Demands'!$I$5:$I$14,0),FALSE)*HLOOKUP(REG_TRA_DEMANDS!$F11,DEMANDS!$H$2:$CX$25,MATCH($E11,DEMANDS!$F$2:$F$25,0),FALSE)/HLOOKUP(2018,DEMANDS!$H$2:$CX$25,MATCH($E11,DEMANDS!$F$2:$F$25,0),FALSE)</f>
        <v>5.637813854608976</v>
      </c>
      <c r="I11" s="14">
        <f>HLOOKUP(REG_TRA_DEMANDS!I$3,'BY-Demands'!$J$5:$AK$14,MATCH($E11,'BY-Demands'!$I$5:$I$14,0),FALSE)*HLOOKUP(REG_TRA_DEMANDS!$F11,DEMANDS!$H$2:$CX$25,MATCH($E11,DEMANDS!$F$2:$F$25,0),FALSE)/HLOOKUP(2018,DEMANDS!$H$2:$CX$25,MATCH($E11,DEMANDS!$F$2:$F$25,0),FALSE)</f>
        <v>1.1480382927336128</v>
      </c>
      <c r="J11" s="14">
        <f>HLOOKUP(REG_TRA_DEMANDS!J$3,'BY-Demands'!$J$5:$AK$14,MATCH($E11,'BY-Demands'!$I$5:$I$14,0),FALSE)*HLOOKUP(REG_TRA_DEMANDS!$F11,DEMANDS!$H$2:$CX$25,MATCH($E11,DEMANDS!$F$2:$F$25,0),FALSE)/HLOOKUP(2018,DEMANDS!$H$2:$CX$25,MATCH($E11,DEMANDS!$F$2:$F$25,0),FALSE)</f>
        <v>0.54522568908947855</v>
      </c>
      <c r="K11" s="14">
        <f>HLOOKUP(REG_TRA_DEMANDS!K$3,'BY-Demands'!$J$5:$AK$14,MATCH($E11,'BY-Demands'!$I$5:$I$14,0),FALSE)*HLOOKUP(REG_TRA_DEMANDS!$F11,DEMANDS!$H$2:$CX$25,MATCH($E11,DEMANDS!$F$2:$F$25,0),FALSE)/HLOOKUP(2018,DEMANDS!$H$2:$CX$25,MATCH($E11,DEMANDS!$F$2:$F$25,0),FALSE)</f>
        <v>0.41020881320348074</v>
      </c>
      <c r="L11" s="14">
        <f>HLOOKUP(REG_TRA_DEMANDS!L$3,'BY-Demands'!$J$5:$AK$14,MATCH($E11,'BY-Demands'!$I$5:$I$14,0),FALSE)*HLOOKUP(REG_TRA_DEMANDS!$F11,DEMANDS!$H$2:$CX$25,MATCH($E11,DEMANDS!$F$2:$F$25,0),FALSE)/HLOOKUP(2018,DEMANDS!$H$2:$CX$25,MATCH($E11,DEMANDS!$F$2:$F$25,0),FALSE)</f>
        <v>0.21133746790128183</v>
      </c>
      <c r="M11" s="14">
        <f>HLOOKUP(REG_TRA_DEMANDS!M$3,'BY-Demands'!$J$5:$AK$14,MATCH($E11,'BY-Demands'!$I$5:$I$14,0),FALSE)*HLOOKUP(REG_TRA_DEMANDS!$F11,DEMANDS!$H$2:$CX$25,MATCH($E11,DEMANDS!$F$2:$F$25,0),FALSE)/HLOOKUP(2018,DEMANDS!$H$2:$CX$25,MATCH($E11,DEMANDS!$F$2:$F$25,0),FALSE)</f>
        <v>0.56924850267004323</v>
      </c>
      <c r="N11" s="14">
        <f>HLOOKUP(REG_TRA_DEMANDS!N$3,'BY-Demands'!$J$5:$AK$14,MATCH($E11,'BY-Demands'!$I$5:$I$14,0),FALSE)*HLOOKUP(REG_TRA_DEMANDS!$F11,DEMANDS!$H$2:$CX$25,MATCH($E11,DEMANDS!$F$2:$F$25,0),FALSE)/HLOOKUP(2018,DEMANDS!$H$2:$CX$25,MATCH($E11,DEMANDS!$F$2:$F$25,0),FALSE)</f>
        <v>0.98828046988197249</v>
      </c>
      <c r="O11" s="14">
        <f>HLOOKUP(REG_TRA_DEMANDS!O$3,'BY-Demands'!$J$5:$AK$14,MATCH($E11,'BY-Demands'!$I$5:$I$14,0),FALSE)*HLOOKUP(REG_TRA_DEMANDS!$F11,DEMANDS!$H$2:$CX$25,MATCH($E11,DEMANDS!$F$2:$F$25,0),FALSE)/HLOOKUP(2018,DEMANDS!$H$2:$CX$25,MATCH($E11,DEMANDS!$F$2:$F$25,0),FALSE)</f>
        <v>0.41882409160736161</v>
      </c>
      <c r="P11" s="14">
        <f>HLOOKUP(REG_TRA_DEMANDS!P$3,'BY-Demands'!$J$5:$AK$14,MATCH($E11,'BY-Demands'!$I$5:$I$14,0),FALSE)*HLOOKUP(REG_TRA_DEMANDS!$F11,DEMANDS!$H$2:$CX$25,MATCH($E11,DEMANDS!$F$2:$F$25,0),FALSE)/HLOOKUP(2018,DEMANDS!$H$2:$CX$25,MATCH($E11,DEMANDS!$F$2:$F$25,0),FALSE)</f>
        <v>0.47278848560105868</v>
      </c>
      <c r="Q11" s="14">
        <f>HLOOKUP(REG_TRA_DEMANDS!Q$3,'BY-Demands'!$J$5:$AK$14,MATCH($E11,'BY-Demands'!$I$5:$I$14,0),FALSE)*HLOOKUP(REG_TRA_DEMANDS!$F11,DEMANDS!$H$2:$CX$25,MATCH($E11,DEMANDS!$F$2:$F$25,0),FALSE)/HLOOKUP(2018,DEMANDS!$H$2:$CX$25,MATCH($E11,DEMANDS!$F$2:$F$25,0),FALSE)</f>
        <v>0.83850274795415447</v>
      </c>
      <c r="R11" s="14">
        <f>HLOOKUP(REG_TRA_DEMANDS!R$3,'BY-Demands'!$J$5:$AK$14,MATCH($E11,'BY-Demands'!$I$5:$I$14,0),FALSE)*HLOOKUP(REG_TRA_DEMANDS!$F11,DEMANDS!$H$2:$CX$25,MATCH($E11,DEMANDS!$F$2:$F$25,0),FALSE)/HLOOKUP(2018,DEMANDS!$H$2:$CX$25,MATCH($E11,DEMANDS!$F$2:$F$25,0),FALSE)</f>
        <v>0.71154373932557857</v>
      </c>
      <c r="S11" s="14">
        <f>HLOOKUP(REG_TRA_DEMANDS!S$3,'BY-Demands'!$J$5:$AK$14,MATCH($E11,'BY-Demands'!$I$5:$I$14,0),FALSE)*HLOOKUP(REG_TRA_DEMANDS!$F11,DEMANDS!$H$2:$CX$25,MATCH($E11,DEMANDS!$F$2:$F$25,0),FALSE)/HLOOKUP(2018,DEMANDS!$H$2:$CX$25,MATCH($E11,DEMANDS!$F$2:$F$25,0),FALSE)</f>
        <v>0.64533477367968184</v>
      </c>
      <c r="T11" s="14">
        <f>HLOOKUP(REG_TRA_DEMANDS!T$3,'BY-Demands'!$J$5:$AK$14,MATCH($E11,'BY-Demands'!$I$5:$I$14,0),FALSE)*HLOOKUP(REG_TRA_DEMANDS!$F11,DEMANDS!$H$2:$CX$25,MATCH($E11,DEMANDS!$F$2:$F$25,0),FALSE)/HLOOKUP(2018,DEMANDS!$H$2:$CX$25,MATCH($E11,DEMANDS!$F$2:$F$25,0),FALSE)</f>
        <v>2.6080003354214218</v>
      </c>
      <c r="U11" s="14">
        <f>HLOOKUP(REG_TRA_DEMANDS!U$3,'BY-Demands'!$J$5:$AK$14,MATCH($E11,'BY-Demands'!$I$5:$I$14,0),FALSE)*HLOOKUP(REG_TRA_DEMANDS!$F11,DEMANDS!$H$2:$CX$25,MATCH($E11,DEMANDS!$F$2:$F$25,0),FALSE)/HLOOKUP(2018,DEMANDS!$H$2:$CX$25,MATCH($E11,DEMANDS!$F$2:$F$25,0),FALSE)</f>
        <v>0.8535978085319772</v>
      </c>
      <c r="V11" s="14">
        <f>HLOOKUP(REG_TRA_DEMANDS!V$3,'BY-Demands'!$J$5:$AK$14,MATCH($E11,'BY-Demands'!$I$5:$I$14,0),FALSE)*HLOOKUP(REG_TRA_DEMANDS!$F11,DEMANDS!$H$2:$CX$25,MATCH($E11,DEMANDS!$F$2:$F$25,0),FALSE)/HLOOKUP(2018,DEMANDS!$H$2:$CX$25,MATCH($E11,DEMANDS!$F$2:$F$25,0),FALSE)</f>
        <v>0.96137078018953437</v>
      </c>
      <c r="W11" s="14">
        <f>HLOOKUP(REG_TRA_DEMANDS!W$3,'BY-Demands'!$J$5:$AK$14,MATCH($E11,'BY-Demands'!$I$5:$I$14,0),FALSE)*HLOOKUP(REG_TRA_DEMANDS!$F11,DEMANDS!$H$2:$CX$25,MATCH($E11,DEMANDS!$F$2:$F$25,0),FALSE)/HLOOKUP(2018,DEMANDS!$H$2:$CX$25,MATCH($E11,DEMANDS!$F$2:$F$25,0),FALSE)</f>
        <v>0.932415749736074</v>
      </c>
      <c r="X11" s="14">
        <f>HLOOKUP(REG_TRA_DEMANDS!X$3,'BY-Demands'!$J$5:$AK$14,MATCH($E11,'BY-Demands'!$I$5:$I$14,0),FALSE)*HLOOKUP(REG_TRA_DEMANDS!$F11,DEMANDS!$H$2:$CX$25,MATCH($E11,DEMANDS!$F$2:$F$25,0),FALSE)/HLOOKUP(2018,DEMANDS!$H$2:$CX$25,MATCH($E11,DEMANDS!$F$2:$F$25,0),FALSE)</f>
        <v>0.58823966562202801</v>
      </c>
      <c r="Y11" s="14">
        <f>HLOOKUP(REG_TRA_DEMANDS!Y$3,'BY-Demands'!$J$5:$AK$14,MATCH($E11,'BY-Demands'!$I$5:$I$14,0),FALSE)*HLOOKUP(REG_TRA_DEMANDS!$F11,DEMANDS!$H$2:$CX$25,MATCH($E11,DEMANDS!$F$2:$F$25,0),FALSE)/HLOOKUP(2018,DEMANDS!$H$2:$CX$25,MATCH($E11,DEMANDS!$F$2:$F$25,0),FALSE)</f>
        <v>1.3170332096303565</v>
      </c>
      <c r="Z11" s="14">
        <f>HLOOKUP(REG_TRA_DEMANDS!Z$3,'BY-Demands'!$J$5:$AK$14,MATCH($E11,'BY-Demands'!$I$5:$I$14,0),FALSE)*HLOOKUP(REG_TRA_DEMANDS!$F11,DEMANDS!$H$2:$CX$25,MATCH($E11,DEMANDS!$F$2:$F$25,0),FALSE)/HLOOKUP(2018,DEMANDS!$H$2:$CX$25,MATCH($E11,DEMANDS!$F$2:$F$25,0),FALSE)</f>
        <v>0.17261327906182664</v>
      </c>
      <c r="AA11" s="14">
        <f>HLOOKUP(REG_TRA_DEMANDS!AA$3,'BY-Demands'!$J$5:$AK$14,MATCH($E11,'BY-Demands'!$I$5:$I$14,0),FALSE)*HLOOKUP(REG_TRA_DEMANDS!$F11,DEMANDS!$H$2:$CX$25,MATCH($E11,DEMANDS!$F$2:$F$25,0),FALSE)/HLOOKUP(2018,DEMANDS!$H$2:$CX$25,MATCH($E11,DEMANDS!$F$2:$F$25,0),FALSE)</f>
        <v>0.72941378774211518</v>
      </c>
      <c r="AB11" s="14">
        <f>HLOOKUP(REG_TRA_DEMANDS!AB$3,'BY-Demands'!$J$5:$AK$14,MATCH($E11,'BY-Demands'!$I$5:$I$14,0),FALSE)*HLOOKUP(REG_TRA_DEMANDS!$F11,DEMANDS!$H$2:$CX$25,MATCH($E11,DEMANDS!$F$2:$F$25,0),FALSE)/HLOOKUP(2018,DEMANDS!$H$2:$CX$25,MATCH($E11,DEMANDS!$F$2:$F$25,0),FALSE)</f>
        <v>0.39273887171064176</v>
      </c>
      <c r="AC11" s="14">
        <f>HLOOKUP(REG_TRA_DEMANDS!AC$3,'BY-Demands'!$J$5:$AK$14,MATCH($E11,'BY-Demands'!$I$5:$I$14,0),FALSE)*HLOOKUP(REG_TRA_DEMANDS!$F11,DEMANDS!$H$2:$CX$25,MATCH($E11,DEMANDS!$F$2:$F$25,0),FALSE)/HLOOKUP(2018,DEMANDS!$H$2:$CX$25,MATCH($E11,DEMANDS!$F$2:$F$25,0),FALSE)</f>
        <v>0.32039449419408184</v>
      </c>
      <c r="AD11" s="14">
        <f>HLOOKUP(REG_TRA_DEMANDS!AD$3,'BY-Demands'!$J$5:$AK$14,MATCH($E11,'BY-Demands'!$I$5:$I$14,0),FALSE)*HLOOKUP(REG_TRA_DEMANDS!$F11,DEMANDS!$H$2:$CX$25,MATCH($E11,DEMANDS!$F$2:$F$25,0),FALSE)/HLOOKUP(2018,DEMANDS!$H$2:$CX$25,MATCH($E11,DEMANDS!$F$2:$F$25,0),FALSE)</f>
        <v>0.34813170258514758</v>
      </c>
      <c r="AE11" s="14">
        <f>HLOOKUP(REG_TRA_DEMANDS!AE$3,'BY-Demands'!$J$5:$AK$14,MATCH($E11,'BY-Demands'!$I$5:$I$14,0),FALSE)*HLOOKUP(REG_TRA_DEMANDS!$F11,DEMANDS!$H$2:$CX$25,MATCH($E11,DEMANDS!$F$2:$F$25,0),FALSE)/HLOOKUP(2018,DEMANDS!$H$2:$CX$25,MATCH($E11,DEMANDS!$F$2:$F$25,0),FALSE)</f>
        <v>0.64114085295794276</v>
      </c>
      <c r="AF11" s="14">
        <f>HLOOKUP(REG_TRA_DEMANDS!AF$3,'BY-Demands'!$J$5:$AK$14,MATCH($E11,'BY-Demands'!$I$5:$I$14,0),FALSE)*HLOOKUP(REG_TRA_DEMANDS!$F11,DEMANDS!$H$2:$CX$25,MATCH($E11,DEMANDS!$F$2:$F$25,0),FALSE)/HLOOKUP(2018,DEMANDS!$H$2:$CX$25,MATCH($E11,DEMANDS!$F$2:$F$25,0),FALSE)</f>
        <v>0.35260315962707711</v>
      </c>
    </row>
    <row r="12" spans="2:32" x14ac:dyDescent="0.2">
      <c r="D12" s="3" t="s">
        <v>59</v>
      </c>
      <c r="E12" s="3" t="str">
        <f>DEMANDS!$F$18</f>
        <v>TRAPM</v>
      </c>
      <c r="F12" s="3">
        <v>2021</v>
      </c>
      <c r="G12" s="14">
        <f>HLOOKUP(REG_TRA_DEMANDS!G$3,'BY-Demands'!$J$5:$AK$14,MATCH($E12,'BY-Demands'!$I$5:$I$14,0),FALSE)*HLOOKUP(REG_TRA_DEMANDS!$F12,DEMANDS!$H$2:$CX$25,MATCH($E12,DEMANDS!$F$2:$F$25,0),FALSE)/HLOOKUP(2018,DEMANDS!$H$2:$CX$25,MATCH($E12,DEMANDS!$F$2:$F$25,0),FALSE)</f>
        <v>0.46342451965761583</v>
      </c>
      <c r="H12" s="14">
        <f>HLOOKUP(REG_TRA_DEMANDS!H$3,'BY-Demands'!$J$5:$AK$14,MATCH($E12,'BY-Demands'!$I$5:$I$14,0),FALSE)*HLOOKUP(REG_TRA_DEMANDS!$F12,DEMANDS!$H$2:$CX$25,MATCH($E12,DEMANDS!$F$2:$F$25,0),FALSE)/HLOOKUP(2018,DEMANDS!$H$2:$CX$25,MATCH($E12,DEMANDS!$F$2:$F$25,0),FALSE)</f>
        <v>8.1155755961155194</v>
      </c>
      <c r="I12" s="14">
        <f>HLOOKUP(REG_TRA_DEMANDS!I$3,'BY-Demands'!$J$5:$AK$14,MATCH($E12,'BY-Demands'!$I$5:$I$14,0),FALSE)*HLOOKUP(REG_TRA_DEMANDS!$F12,DEMANDS!$H$2:$CX$25,MATCH($E12,DEMANDS!$F$2:$F$25,0),FALSE)/HLOOKUP(2018,DEMANDS!$H$2:$CX$25,MATCH($E12,DEMANDS!$F$2:$F$25,0),FALSE)</f>
        <v>1.6525894242319275</v>
      </c>
      <c r="J12" s="14">
        <f>HLOOKUP(REG_TRA_DEMANDS!J$3,'BY-Demands'!$J$5:$AK$14,MATCH($E12,'BY-Demands'!$I$5:$I$14,0),FALSE)*HLOOKUP(REG_TRA_DEMANDS!$F12,DEMANDS!$H$2:$CX$25,MATCH($E12,DEMANDS!$F$2:$F$25,0),FALSE)/HLOOKUP(2018,DEMANDS!$H$2:$CX$25,MATCH($E12,DEMANDS!$F$2:$F$25,0),FALSE)</f>
        <v>0.7848468237617493</v>
      </c>
      <c r="K12" s="14">
        <f>HLOOKUP(REG_TRA_DEMANDS!K$3,'BY-Demands'!$J$5:$AK$14,MATCH($E12,'BY-Demands'!$I$5:$I$14,0),FALSE)*HLOOKUP(REG_TRA_DEMANDS!$F12,DEMANDS!$H$2:$CX$25,MATCH($E12,DEMANDS!$F$2:$F$25,0),FALSE)/HLOOKUP(2018,DEMANDS!$H$2:$CX$25,MATCH($E12,DEMANDS!$F$2:$F$25,0),FALSE)</f>
        <v>0.59049140670441203</v>
      </c>
      <c r="L12" s="14">
        <f>HLOOKUP(REG_TRA_DEMANDS!L$3,'BY-Demands'!$J$5:$AK$14,MATCH($E12,'BY-Demands'!$I$5:$I$14,0),FALSE)*HLOOKUP(REG_TRA_DEMANDS!$F12,DEMANDS!$H$2:$CX$25,MATCH($E12,DEMANDS!$F$2:$F$25,0),FALSE)/HLOOKUP(2018,DEMANDS!$H$2:$CX$25,MATCH($E12,DEMANDS!$F$2:$F$25,0),FALSE)</f>
        <v>0.3042181315799129</v>
      </c>
      <c r="M12" s="14">
        <f>HLOOKUP(REG_TRA_DEMANDS!M$3,'BY-Demands'!$J$5:$AK$14,MATCH($E12,'BY-Demands'!$I$5:$I$14,0),FALSE)*HLOOKUP(REG_TRA_DEMANDS!$F12,DEMANDS!$H$2:$CX$25,MATCH($E12,DEMANDS!$F$2:$F$25,0),FALSE)/HLOOKUP(2018,DEMANDS!$H$2:$CX$25,MATCH($E12,DEMANDS!$F$2:$F$25,0),FALSE)</f>
        <v>0.81942741912586947</v>
      </c>
      <c r="N12" s="14">
        <f>HLOOKUP(REG_TRA_DEMANDS!N$3,'BY-Demands'!$J$5:$AK$14,MATCH($E12,'BY-Demands'!$I$5:$I$14,0),FALSE)*HLOOKUP(REG_TRA_DEMANDS!$F12,DEMANDS!$H$2:$CX$25,MATCH($E12,DEMANDS!$F$2:$F$25,0),FALSE)/HLOOKUP(2018,DEMANDS!$H$2:$CX$25,MATCH($E12,DEMANDS!$F$2:$F$25,0),FALSE)</f>
        <v>1.4226196661202095</v>
      </c>
      <c r="O12" s="14">
        <f>HLOOKUP(REG_TRA_DEMANDS!O$3,'BY-Demands'!$J$5:$AK$14,MATCH($E12,'BY-Demands'!$I$5:$I$14,0),FALSE)*HLOOKUP(REG_TRA_DEMANDS!$F12,DEMANDS!$H$2:$CX$25,MATCH($E12,DEMANDS!$F$2:$F$25,0),FALSE)/HLOOKUP(2018,DEMANDS!$H$2:$CX$25,MATCH($E12,DEMANDS!$F$2:$F$25,0),FALSE)</f>
        <v>0.60289301217975388</v>
      </c>
      <c r="P12" s="14">
        <f>HLOOKUP(REG_TRA_DEMANDS!P$3,'BY-Demands'!$J$5:$AK$14,MATCH($E12,'BY-Demands'!$I$5:$I$14,0),FALSE)*HLOOKUP(REG_TRA_DEMANDS!$F12,DEMANDS!$H$2:$CX$25,MATCH($E12,DEMANDS!$F$2:$F$25,0),FALSE)/HLOOKUP(2018,DEMANDS!$H$2:$CX$25,MATCH($E12,DEMANDS!$F$2:$F$25,0),FALSE)</f>
        <v>0.68057420745305641</v>
      </c>
      <c r="Q12" s="14">
        <f>HLOOKUP(REG_TRA_DEMANDS!Q$3,'BY-Demands'!$J$5:$AK$14,MATCH($E12,'BY-Demands'!$I$5:$I$14,0),FALSE)*HLOOKUP(REG_TRA_DEMANDS!$F12,DEMANDS!$H$2:$CX$25,MATCH($E12,DEMANDS!$F$2:$F$25,0),FALSE)/HLOOKUP(2018,DEMANDS!$H$2:$CX$25,MATCH($E12,DEMANDS!$F$2:$F$25,0),FALSE)</f>
        <v>1.2070161615941664</v>
      </c>
      <c r="R12" s="14">
        <f>HLOOKUP(REG_TRA_DEMANDS!R$3,'BY-Demands'!$J$5:$AK$14,MATCH($E12,'BY-Demands'!$I$5:$I$14,0),FALSE)*HLOOKUP(REG_TRA_DEMANDS!$F12,DEMANDS!$H$2:$CX$25,MATCH($E12,DEMANDS!$F$2:$F$25,0),FALSE)/HLOOKUP(2018,DEMANDS!$H$2:$CX$25,MATCH($E12,DEMANDS!$F$2:$F$25,0),FALSE)</f>
        <v>1.0242599623466919</v>
      </c>
      <c r="S12" s="14">
        <f>HLOOKUP(REG_TRA_DEMANDS!S$3,'BY-Demands'!$J$5:$AK$14,MATCH($E12,'BY-Demands'!$I$5:$I$14,0),FALSE)*HLOOKUP(REG_TRA_DEMANDS!$F12,DEMANDS!$H$2:$CX$25,MATCH($E12,DEMANDS!$F$2:$F$25,0),FALSE)/HLOOKUP(2018,DEMANDS!$H$2:$CX$25,MATCH($E12,DEMANDS!$F$2:$F$25,0),FALSE)</f>
        <v>0.9289528309484778</v>
      </c>
      <c r="T12" s="14">
        <f>HLOOKUP(REG_TRA_DEMANDS!T$3,'BY-Demands'!$J$5:$AK$14,MATCH($E12,'BY-Demands'!$I$5:$I$14,0),FALSE)*HLOOKUP(REG_TRA_DEMANDS!$F12,DEMANDS!$H$2:$CX$25,MATCH($E12,DEMANDS!$F$2:$F$25,0),FALSE)/HLOOKUP(2018,DEMANDS!$H$2:$CX$25,MATCH($E12,DEMANDS!$F$2:$F$25,0),FALSE)</f>
        <v>3.7541899081155736</v>
      </c>
      <c r="U12" s="14">
        <f>HLOOKUP(REG_TRA_DEMANDS!U$3,'BY-Demands'!$J$5:$AK$14,MATCH($E12,'BY-Demands'!$I$5:$I$14,0),FALSE)*HLOOKUP(REG_TRA_DEMANDS!$F12,DEMANDS!$H$2:$CX$25,MATCH($E12,DEMANDS!$F$2:$F$25,0),FALSE)/HLOOKUP(2018,DEMANDS!$H$2:$CX$25,MATCH($E12,DEMANDS!$F$2:$F$25,0),FALSE)</f>
        <v>1.2287453474819043</v>
      </c>
      <c r="V12" s="14">
        <f>HLOOKUP(REG_TRA_DEMANDS!V$3,'BY-Demands'!$J$5:$AK$14,MATCH($E12,'BY-Demands'!$I$5:$I$14,0),FALSE)*HLOOKUP(REG_TRA_DEMANDS!$F12,DEMANDS!$H$2:$CX$25,MATCH($E12,DEMANDS!$F$2:$F$25,0),FALSE)/HLOOKUP(2018,DEMANDS!$H$2:$CX$25,MATCH($E12,DEMANDS!$F$2:$F$25,0),FALSE)</f>
        <v>1.3838834420094299</v>
      </c>
      <c r="W12" s="14">
        <f>HLOOKUP(REG_TRA_DEMANDS!W$3,'BY-Demands'!$J$5:$AK$14,MATCH($E12,'BY-Demands'!$I$5:$I$14,0),FALSE)*HLOOKUP(REG_TRA_DEMANDS!$F12,DEMANDS!$H$2:$CX$25,MATCH($E12,DEMANDS!$F$2:$F$25,0),FALSE)/HLOOKUP(2018,DEMANDS!$H$2:$CX$25,MATCH($E12,DEMANDS!$F$2:$F$25,0),FALSE)</f>
        <v>1.3422029707145537</v>
      </c>
      <c r="X12" s="14">
        <f>HLOOKUP(REG_TRA_DEMANDS!X$3,'BY-Demands'!$J$5:$AK$14,MATCH($E12,'BY-Demands'!$I$5:$I$14,0),FALSE)*HLOOKUP(REG_TRA_DEMANDS!$F12,DEMANDS!$H$2:$CX$25,MATCH($E12,DEMANDS!$F$2:$F$25,0),FALSE)/HLOOKUP(2018,DEMANDS!$H$2:$CX$25,MATCH($E12,DEMANDS!$F$2:$F$25,0),FALSE)</f>
        <v>0.84676500468112548</v>
      </c>
      <c r="Y12" s="14">
        <f>HLOOKUP(REG_TRA_DEMANDS!Y$3,'BY-Demands'!$J$5:$AK$14,MATCH($E12,'BY-Demands'!$I$5:$I$14,0),FALSE)*HLOOKUP(REG_TRA_DEMANDS!$F12,DEMANDS!$H$2:$CX$25,MATCH($E12,DEMANDS!$F$2:$F$25,0),FALSE)/HLOOKUP(2018,DEMANDS!$H$2:$CX$25,MATCH($E12,DEMANDS!$F$2:$F$25,0),FALSE)</f>
        <v>1.8958558850984162</v>
      </c>
      <c r="Z12" s="14">
        <f>HLOOKUP(REG_TRA_DEMANDS!Z$3,'BY-Demands'!$J$5:$AK$14,MATCH($E12,'BY-Demands'!$I$5:$I$14,0),FALSE)*HLOOKUP(REG_TRA_DEMANDS!$F12,DEMANDS!$H$2:$CX$25,MATCH($E12,DEMANDS!$F$2:$F$25,0),FALSE)/HLOOKUP(2018,DEMANDS!$H$2:$CX$25,MATCH($E12,DEMANDS!$F$2:$F$25,0),FALSE)</f>
        <v>0.248475056333125</v>
      </c>
      <c r="AA12" s="14">
        <f>HLOOKUP(REG_TRA_DEMANDS!AA$3,'BY-Demands'!$J$5:$AK$14,MATCH($E12,'BY-Demands'!$I$5:$I$14,0),FALSE)*HLOOKUP(REG_TRA_DEMANDS!$F12,DEMANDS!$H$2:$CX$25,MATCH($E12,DEMANDS!$F$2:$F$25,0),FALSE)/HLOOKUP(2018,DEMANDS!$H$2:$CX$25,MATCH($E12,DEMANDS!$F$2:$F$25,0),FALSE)</f>
        <v>1.0499837149519835</v>
      </c>
      <c r="AB12" s="14">
        <f>HLOOKUP(REG_TRA_DEMANDS!AB$3,'BY-Demands'!$J$5:$AK$14,MATCH($E12,'BY-Demands'!$I$5:$I$14,0),FALSE)*HLOOKUP(REG_TRA_DEMANDS!$F12,DEMANDS!$H$2:$CX$25,MATCH($E12,DEMANDS!$F$2:$F$25,0),FALSE)/HLOOKUP(2018,DEMANDS!$H$2:$CX$25,MATCH($E12,DEMANDS!$F$2:$F$25,0),FALSE)</f>
        <v>0.56534360393881622</v>
      </c>
      <c r="AC12" s="14">
        <f>HLOOKUP(REG_TRA_DEMANDS!AC$3,'BY-Demands'!$J$5:$AK$14,MATCH($E12,'BY-Demands'!$I$5:$I$14,0),FALSE)*HLOOKUP(REG_TRA_DEMANDS!$F12,DEMANDS!$H$2:$CX$25,MATCH($E12,DEMANDS!$F$2:$F$25,0),FALSE)/HLOOKUP(2018,DEMANDS!$H$2:$CX$25,MATCH($E12,DEMANDS!$F$2:$F$25,0),FALSE)</f>
        <v>0.46120460967074761</v>
      </c>
      <c r="AD12" s="14">
        <f>HLOOKUP(REG_TRA_DEMANDS!AD$3,'BY-Demands'!$J$5:$AK$14,MATCH($E12,'BY-Demands'!$I$5:$I$14,0),FALSE)*HLOOKUP(REG_TRA_DEMANDS!$F12,DEMANDS!$H$2:$CX$25,MATCH($E12,DEMANDS!$F$2:$F$25,0),FALSE)/HLOOKUP(2018,DEMANDS!$H$2:$CX$25,MATCH($E12,DEMANDS!$F$2:$F$25,0),FALSE)</f>
        <v>0.50113203851603993</v>
      </c>
      <c r="AE12" s="14">
        <f>HLOOKUP(REG_TRA_DEMANDS!AE$3,'BY-Demands'!$J$5:$AK$14,MATCH($E12,'BY-Demands'!$I$5:$I$14,0),FALSE)*HLOOKUP(REG_TRA_DEMANDS!$F12,DEMANDS!$H$2:$CX$25,MATCH($E12,DEMANDS!$F$2:$F$25,0),FALSE)/HLOOKUP(2018,DEMANDS!$H$2:$CX$25,MATCH($E12,DEMANDS!$F$2:$F$25,0),FALSE)</f>
        <v>0.92291572480430029</v>
      </c>
      <c r="AF12" s="14">
        <f>HLOOKUP(REG_TRA_DEMANDS!AF$3,'BY-Demands'!$J$5:$AK$14,MATCH($E12,'BY-Demands'!$I$5:$I$14,0),FALSE)*HLOOKUP(REG_TRA_DEMANDS!$F12,DEMANDS!$H$2:$CX$25,MATCH($E12,DEMANDS!$F$2:$F$25,0),FALSE)/HLOOKUP(2018,DEMANDS!$H$2:$CX$25,MATCH($E12,DEMANDS!$F$2:$F$25,0),FALSE)</f>
        <v>0.50756865536512175</v>
      </c>
    </row>
    <row r="13" spans="2:32" x14ac:dyDescent="0.2">
      <c r="D13" s="3" t="s">
        <v>59</v>
      </c>
      <c r="E13" s="3" t="str">
        <f>DEMANDS!$F$18</f>
        <v>TRAPM</v>
      </c>
      <c r="F13" s="3">
        <v>2022</v>
      </c>
      <c r="G13" s="14">
        <f>HLOOKUP(REG_TRA_DEMANDS!G$3,'BY-Demands'!$J$5:$AK$14,MATCH($E13,'BY-Demands'!$I$5:$I$14,0),FALSE)*HLOOKUP(REG_TRA_DEMANDS!$F13,DEMANDS!$H$2:$CX$25,MATCH($E13,DEMANDS!$F$2:$F$25,0),FALSE)/HLOOKUP(2018,DEMANDS!$H$2:$CX$25,MATCH($E13,DEMANDS!$F$2:$F$25,0),FALSE)</f>
        <v>0.45518370470255792</v>
      </c>
      <c r="H13" s="14">
        <f>HLOOKUP(REG_TRA_DEMANDS!H$3,'BY-Demands'!$J$5:$AK$14,MATCH($E13,'BY-Demands'!$I$5:$I$14,0),FALSE)*HLOOKUP(REG_TRA_DEMANDS!$F13,DEMANDS!$H$2:$CX$25,MATCH($E13,DEMANDS!$F$2:$F$25,0),FALSE)/HLOOKUP(2018,DEMANDS!$H$2:$CX$25,MATCH($E13,DEMANDS!$F$2:$F$25,0),FALSE)</f>
        <v>7.9712609258628895</v>
      </c>
      <c r="I13" s="14">
        <f>HLOOKUP(REG_TRA_DEMANDS!I$3,'BY-Demands'!$J$5:$AK$14,MATCH($E13,'BY-Demands'!$I$5:$I$14,0),FALSE)*HLOOKUP(REG_TRA_DEMANDS!$F13,DEMANDS!$H$2:$CX$25,MATCH($E13,DEMANDS!$F$2:$F$25,0),FALSE)/HLOOKUP(2018,DEMANDS!$H$2:$CX$25,MATCH($E13,DEMANDS!$F$2:$F$25,0),FALSE)</f>
        <v>1.6232023653601986</v>
      </c>
      <c r="J13" s="14">
        <f>HLOOKUP(REG_TRA_DEMANDS!J$3,'BY-Demands'!$J$5:$AK$14,MATCH($E13,'BY-Demands'!$I$5:$I$14,0),FALSE)*HLOOKUP(REG_TRA_DEMANDS!$F13,DEMANDS!$H$2:$CX$25,MATCH($E13,DEMANDS!$F$2:$F$25,0),FALSE)/HLOOKUP(2018,DEMANDS!$H$2:$CX$25,MATCH($E13,DEMANDS!$F$2:$F$25,0),FALSE)</f>
        <v>0.77089033857735711</v>
      </c>
      <c r="K13" s="14">
        <f>HLOOKUP(REG_TRA_DEMANDS!K$3,'BY-Demands'!$J$5:$AK$14,MATCH($E13,'BY-Demands'!$I$5:$I$14,0),FALSE)*HLOOKUP(REG_TRA_DEMANDS!$F13,DEMANDS!$H$2:$CX$25,MATCH($E13,DEMANDS!$F$2:$F$25,0),FALSE)/HLOOKUP(2018,DEMANDS!$H$2:$CX$25,MATCH($E13,DEMANDS!$F$2:$F$25,0),FALSE)</f>
        <v>0.57999103348549363</v>
      </c>
      <c r="L13" s="14">
        <f>HLOOKUP(REG_TRA_DEMANDS!L$3,'BY-Demands'!$J$5:$AK$14,MATCH($E13,'BY-Demands'!$I$5:$I$14,0),FALSE)*HLOOKUP(REG_TRA_DEMANDS!$F13,DEMANDS!$H$2:$CX$25,MATCH($E13,DEMANDS!$F$2:$F$25,0),FALSE)/HLOOKUP(2018,DEMANDS!$H$2:$CX$25,MATCH($E13,DEMANDS!$F$2:$F$25,0),FALSE)</f>
        <v>0.29880839337664361</v>
      </c>
      <c r="M13" s="14">
        <f>HLOOKUP(REG_TRA_DEMANDS!M$3,'BY-Demands'!$J$5:$AK$14,MATCH($E13,'BY-Demands'!$I$5:$I$14,0),FALSE)*HLOOKUP(REG_TRA_DEMANDS!$F13,DEMANDS!$H$2:$CX$25,MATCH($E13,DEMANDS!$F$2:$F$25,0),FALSE)/HLOOKUP(2018,DEMANDS!$H$2:$CX$25,MATCH($E13,DEMANDS!$F$2:$F$25,0),FALSE)</f>
        <v>0.80485600685984171</v>
      </c>
      <c r="N13" s="14">
        <f>HLOOKUP(REG_TRA_DEMANDS!N$3,'BY-Demands'!$J$5:$AK$14,MATCH($E13,'BY-Demands'!$I$5:$I$14,0),FALSE)*HLOOKUP(REG_TRA_DEMANDS!$F13,DEMANDS!$H$2:$CX$25,MATCH($E13,DEMANDS!$F$2:$F$25,0),FALSE)/HLOOKUP(2018,DEMANDS!$H$2:$CX$25,MATCH($E13,DEMANDS!$F$2:$F$25,0),FALSE)</f>
        <v>1.3973220288079145</v>
      </c>
      <c r="O13" s="14">
        <f>HLOOKUP(REG_TRA_DEMANDS!O$3,'BY-Demands'!$J$5:$AK$14,MATCH($E13,'BY-Demands'!$I$5:$I$14,0),FALSE)*HLOOKUP(REG_TRA_DEMANDS!$F13,DEMANDS!$H$2:$CX$25,MATCH($E13,DEMANDS!$F$2:$F$25,0),FALSE)/HLOOKUP(2018,DEMANDS!$H$2:$CX$25,MATCH($E13,DEMANDS!$F$2:$F$25,0),FALSE)</f>
        <v>0.59217210825619471</v>
      </c>
      <c r="P13" s="14">
        <f>HLOOKUP(REG_TRA_DEMANDS!P$3,'BY-Demands'!$J$5:$AK$14,MATCH($E13,'BY-Demands'!$I$5:$I$14,0),FALSE)*HLOOKUP(REG_TRA_DEMANDS!$F13,DEMANDS!$H$2:$CX$25,MATCH($E13,DEMANDS!$F$2:$F$25,0),FALSE)/HLOOKUP(2018,DEMANDS!$H$2:$CX$25,MATCH($E13,DEMANDS!$F$2:$F$25,0),FALSE)</f>
        <v>0.66847194296573609</v>
      </c>
      <c r="Q13" s="14">
        <f>HLOOKUP(REG_TRA_DEMANDS!Q$3,'BY-Demands'!$J$5:$AK$14,MATCH($E13,'BY-Demands'!$I$5:$I$14,0),FALSE)*HLOOKUP(REG_TRA_DEMANDS!$F13,DEMANDS!$H$2:$CX$25,MATCH($E13,DEMANDS!$F$2:$F$25,0),FALSE)/HLOOKUP(2018,DEMANDS!$H$2:$CX$25,MATCH($E13,DEMANDS!$F$2:$F$25,0),FALSE)</f>
        <v>1.1855524789154626</v>
      </c>
      <c r="R13" s="14">
        <f>HLOOKUP(REG_TRA_DEMANDS!R$3,'BY-Demands'!$J$5:$AK$14,MATCH($E13,'BY-Demands'!$I$5:$I$14,0),FALSE)*HLOOKUP(REG_TRA_DEMANDS!$F13,DEMANDS!$H$2:$CX$25,MATCH($E13,DEMANDS!$F$2:$F$25,0),FALSE)/HLOOKUP(2018,DEMANDS!$H$2:$CX$25,MATCH($E13,DEMANDS!$F$2:$F$25,0),FALSE)</f>
        <v>1.0060461293328284</v>
      </c>
      <c r="S13" s="14">
        <f>HLOOKUP(REG_TRA_DEMANDS!S$3,'BY-Demands'!$J$5:$AK$14,MATCH($E13,'BY-Demands'!$I$5:$I$14,0),FALSE)*HLOOKUP(REG_TRA_DEMANDS!$F13,DEMANDS!$H$2:$CX$25,MATCH($E13,DEMANDS!$F$2:$F$25,0),FALSE)/HLOOKUP(2018,DEMANDS!$H$2:$CX$25,MATCH($E13,DEMANDS!$F$2:$F$25,0),FALSE)</f>
        <v>0.91243379050694162</v>
      </c>
      <c r="T13" s="14">
        <f>HLOOKUP(REG_TRA_DEMANDS!T$3,'BY-Demands'!$J$5:$AK$14,MATCH($E13,'BY-Demands'!$I$5:$I$14,0),FALSE)*HLOOKUP(REG_TRA_DEMANDS!$F13,DEMANDS!$H$2:$CX$25,MATCH($E13,DEMANDS!$F$2:$F$25,0),FALSE)/HLOOKUP(2018,DEMANDS!$H$2:$CX$25,MATCH($E13,DEMANDS!$F$2:$F$25,0),FALSE)</f>
        <v>3.6874312817878527</v>
      </c>
      <c r="U13" s="14">
        <f>HLOOKUP(REG_TRA_DEMANDS!U$3,'BY-Demands'!$J$5:$AK$14,MATCH($E13,'BY-Demands'!$I$5:$I$14,0),FALSE)*HLOOKUP(REG_TRA_DEMANDS!$F13,DEMANDS!$H$2:$CX$25,MATCH($E13,DEMANDS!$F$2:$F$25,0),FALSE)/HLOOKUP(2018,DEMANDS!$H$2:$CX$25,MATCH($E13,DEMANDS!$F$2:$F$25,0),FALSE)</f>
        <v>1.2068952670352162</v>
      </c>
      <c r="V13" s="14">
        <f>HLOOKUP(REG_TRA_DEMANDS!V$3,'BY-Demands'!$J$5:$AK$14,MATCH($E13,'BY-Demands'!$I$5:$I$14,0),FALSE)*HLOOKUP(REG_TRA_DEMANDS!$F13,DEMANDS!$H$2:$CX$25,MATCH($E13,DEMANDS!$F$2:$F$25,0),FALSE)/HLOOKUP(2018,DEMANDS!$H$2:$CX$25,MATCH($E13,DEMANDS!$F$2:$F$25,0),FALSE)</f>
        <v>1.3592746289639008</v>
      </c>
      <c r="W13" s="14">
        <f>HLOOKUP(REG_TRA_DEMANDS!W$3,'BY-Demands'!$J$5:$AK$14,MATCH($E13,'BY-Demands'!$I$5:$I$14,0),FALSE)*HLOOKUP(REG_TRA_DEMANDS!$F13,DEMANDS!$H$2:$CX$25,MATCH($E13,DEMANDS!$F$2:$F$25,0),FALSE)/HLOOKUP(2018,DEMANDS!$H$2:$CX$25,MATCH($E13,DEMANDS!$F$2:$F$25,0),FALSE)</f>
        <v>1.3183353378107971</v>
      </c>
      <c r="X13" s="14">
        <f>HLOOKUP(REG_TRA_DEMANDS!X$3,'BY-Demands'!$J$5:$AK$14,MATCH($E13,'BY-Demands'!$I$5:$I$14,0),FALSE)*HLOOKUP(REG_TRA_DEMANDS!$F13,DEMANDS!$H$2:$CX$25,MATCH($E13,DEMANDS!$F$2:$F$25,0),FALSE)/HLOOKUP(2018,DEMANDS!$H$2:$CX$25,MATCH($E13,DEMANDS!$F$2:$F$25,0),FALSE)</f>
        <v>0.83170746366203685</v>
      </c>
      <c r="Y13" s="14">
        <f>HLOOKUP(REG_TRA_DEMANDS!Y$3,'BY-Demands'!$J$5:$AK$14,MATCH($E13,'BY-Demands'!$I$5:$I$14,0),FALSE)*HLOOKUP(REG_TRA_DEMANDS!$F13,DEMANDS!$H$2:$CX$25,MATCH($E13,DEMANDS!$F$2:$F$25,0),FALSE)/HLOOKUP(2018,DEMANDS!$H$2:$CX$25,MATCH($E13,DEMANDS!$F$2:$F$25,0),FALSE)</f>
        <v>1.86214295695621</v>
      </c>
      <c r="Z13" s="14">
        <f>HLOOKUP(REG_TRA_DEMANDS!Z$3,'BY-Demands'!$J$5:$AK$14,MATCH($E13,'BY-Demands'!$I$5:$I$14,0),FALSE)*HLOOKUP(REG_TRA_DEMANDS!$F13,DEMANDS!$H$2:$CX$25,MATCH($E13,DEMANDS!$F$2:$F$25,0),FALSE)/HLOOKUP(2018,DEMANDS!$H$2:$CX$25,MATCH($E13,DEMANDS!$F$2:$F$25,0),FALSE)</f>
        <v>0.24405656556854116</v>
      </c>
      <c r="AA13" s="14">
        <f>HLOOKUP(REG_TRA_DEMANDS!AA$3,'BY-Demands'!$J$5:$AK$14,MATCH($E13,'BY-Demands'!$I$5:$I$14,0),FALSE)*HLOOKUP(REG_TRA_DEMANDS!$F13,DEMANDS!$H$2:$CX$25,MATCH($E13,DEMANDS!$F$2:$F$25,0),FALSE)/HLOOKUP(2018,DEMANDS!$H$2:$CX$25,MATCH($E13,DEMANDS!$F$2:$F$25,0),FALSE)</f>
        <v>1.0313124510595673</v>
      </c>
      <c r="AB13" s="14">
        <f>HLOOKUP(REG_TRA_DEMANDS!AB$3,'BY-Demands'!$J$5:$AK$14,MATCH($E13,'BY-Demands'!$I$5:$I$14,0),FALSE)*HLOOKUP(REG_TRA_DEMANDS!$F13,DEMANDS!$H$2:$CX$25,MATCH($E13,DEMANDS!$F$2:$F$25,0),FALSE)/HLOOKUP(2018,DEMANDS!$H$2:$CX$25,MATCH($E13,DEMANDS!$F$2:$F$25,0),FALSE)</f>
        <v>0.55529041980965654</v>
      </c>
      <c r="AC13" s="14">
        <f>HLOOKUP(REG_TRA_DEMANDS!AC$3,'BY-Demands'!$J$5:$AK$14,MATCH($E13,'BY-Demands'!$I$5:$I$14,0),FALSE)*HLOOKUP(REG_TRA_DEMANDS!$F13,DEMANDS!$H$2:$CX$25,MATCH($E13,DEMANDS!$F$2:$F$25,0),FALSE)/HLOOKUP(2018,DEMANDS!$H$2:$CX$25,MATCH($E13,DEMANDS!$F$2:$F$25,0),FALSE)</f>
        <v>0.45300327011382396</v>
      </c>
      <c r="AD13" s="14">
        <f>HLOOKUP(REG_TRA_DEMANDS!AD$3,'BY-Demands'!$J$5:$AK$14,MATCH($E13,'BY-Demands'!$I$5:$I$14,0),FALSE)*HLOOKUP(REG_TRA_DEMANDS!$F13,DEMANDS!$H$2:$CX$25,MATCH($E13,DEMANDS!$F$2:$F$25,0),FALSE)/HLOOKUP(2018,DEMANDS!$H$2:$CX$25,MATCH($E13,DEMANDS!$F$2:$F$25,0),FALSE)</f>
        <v>0.49222069217529668</v>
      </c>
      <c r="AE13" s="14">
        <f>HLOOKUP(REG_TRA_DEMANDS!AE$3,'BY-Demands'!$J$5:$AK$14,MATCH($E13,'BY-Demands'!$I$5:$I$14,0),FALSE)*HLOOKUP(REG_TRA_DEMANDS!$F13,DEMANDS!$H$2:$CX$25,MATCH($E13,DEMANDS!$F$2:$F$25,0),FALSE)/HLOOKUP(2018,DEMANDS!$H$2:$CX$25,MATCH($E13,DEMANDS!$F$2:$F$25,0),FALSE)</f>
        <v>0.90650403879156083</v>
      </c>
      <c r="AF13" s="14">
        <f>HLOOKUP(REG_TRA_DEMANDS!AF$3,'BY-Demands'!$J$5:$AK$14,MATCH($E13,'BY-Demands'!$I$5:$I$14,0),FALSE)*HLOOKUP(REG_TRA_DEMANDS!$F13,DEMANDS!$H$2:$CX$25,MATCH($E13,DEMANDS!$F$2:$F$25,0),FALSE)/HLOOKUP(2018,DEMANDS!$H$2:$CX$25,MATCH($E13,DEMANDS!$F$2:$F$25,0),FALSE)</f>
        <v>0.49854285032368401</v>
      </c>
    </row>
    <row r="14" spans="2:32" x14ac:dyDescent="0.2">
      <c r="D14" s="3" t="s">
        <v>59</v>
      </c>
      <c r="E14" s="3" t="str">
        <f>DEMANDS!$F$18</f>
        <v>TRAPM</v>
      </c>
      <c r="F14" s="3">
        <v>2030</v>
      </c>
      <c r="G14" s="14">
        <f>HLOOKUP(REG_TRA_DEMANDS!G$3,'BY-Demands'!$J$5:$AK$14,MATCH($E14,'BY-Demands'!$I$5:$I$14,0),FALSE)*HLOOKUP(REG_TRA_DEMANDS!$F14,DEMANDS!$H$2:$CX$25,MATCH($E14,DEMANDS!$F$2:$F$25,0),FALSE)/HLOOKUP(2018,DEMANDS!$H$2:$CX$25,MATCH($E14,DEMANDS!$F$2:$F$25,0),FALSE)</f>
        <v>0.3892571850620809</v>
      </c>
      <c r="H14" s="14">
        <f>HLOOKUP(REG_TRA_DEMANDS!H$3,'BY-Demands'!$J$5:$AK$14,MATCH($E14,'BY-Demands'!$I$5:$I$14,0),FALSE)*HLOOKUP(REG_TRA_DEMANDS!$F14,DEMANDS!$H$2:$CX$25,MATCH($E14,DEMANDS!$F$2:$F$25,0),FALSE)/HLOOKUP(2018,DEMANDS!$H$2:$CX$25,MATCH($E14,DEMANDS!$F$2:$F$25,0),FALSE)</f>
        <v>6.8167435638416176</v>
      </c>
      <c r="I14" s="14">
        <f>HLOOKUP(REG_TRA_DEMANDS!I$3,'BY-Demands'!$J$5:$AK$14,MATCH($E14,'BY-Demands'!$I$5:$I$14,0),FALSE)*HLOOKUP(REG_TRA_DEMANDS!$F14,DEMANDS!$H$2:$CX$25,MATCH($E14,DEMANDS!$F$2:$F$25,0),FALSE)/HLOOKUP(2018,DEMANDS!$H$2:$CX$25,MATCH($E14,DEMANDS!$F$2:$F$25,0),FALSE)</f>
        <v>1.3881058943863189</v>
      </c>
      <c r="J14" s="14">
        <f>HLOOKUP(REG_TRA_DEMANDS!J$3,'BY-Demands'!$J$5:$AK$14,MATCH($E14,'BY-Demands'!$I$5:$I$14,0),FALSE)*HLOOKUP(REG_TRA_DEMANDS!$F14,DEMANDS!$H$2:$CX$25,MATCH($E14,DEMANDS!$F$2:$F$25,0),FALSE)/HLOOKUP(2018,DEMANDS!$H$2:$CX$25,MATCH($E14,DEMANDS!$F$2:$F$25,0),FALSE)</f>
        <v>0.65923845710219742</v>
      </c>
      <c r="K14" s="14">
        <f>HLOOKUP(REG_TRA_DEMANDS!K$3,'BY-Demands'!$J$5:$AK$14,MATCH($E14,'BY-Demands'!$I$5:$I$14,0),FALSE)*HLOOKUP(REG_TRA_DEMANDS!$F14,DEMANDS!$H$2:$CX$25,MATCH($E14,DEMANDS!$F$2:$F$25,0),FALSE)/HLOOKUP(2018,DEMANDS!$H$2:$CX$25,MATCH($E14,DEMANDS!$F$2:$F$25,0),FALSE)</f>
        <v>0.4959880477341298</v>
      </c>
      <c r="L14" s="14">
        <f>HLOOKUP(REG_TRA_DEMANDS!L$3,'BY-Demands'!$J$5:$AK$14,MATCH($E14,'BY-Demands'!$I$5:$I$14,0),FALSE)*HLOOKUP(REG_TRA_DEMANDS!$F14,DEMANDS!$H$2:$CX$25,MATCH($E14,DEMANDS!$F$2:$F$25,0),FALSE)/HLOOKUP(2018,DEMANDS!$H$2:$CX$25,MATCH($E14,DEMANDS!$F$2:$F$25,0),FALSE)</f>
        <v>0.25553048775048037</v>
      </c>
      <c r="M14" s="14">
        <f>HLOOKUP(REG_TRA_DEMANDS!M$3,'BY-Demands'!$J$5:$AK$14,MATCH($E14,'BY-Demands'!$I$5:$I$14,0),FALSE)*HLOOKUP(REG_TRA_DEMANDS!$F14,DEMANDS!$H$2:$CX$25,MATCH($E14,DEMANDS!$F$2:$F$25,0),FALSE)/HLOOKUP(2018,DEMANDS!$H$2:$CX$25,MATCH($E14,DEMANDS!$F$2:$F$25,0),FALSE)</f>
        <v>0.68828470873159586</v>
      </c>
      <c r="N14" s="14">
        <f>HLOOKUP(REG_TRA_DEMANDS!N$3,'BY-Demands'!$J$5:$AK$14,MATCH($E14,'BY-Demands'!$I$5:$I$14,0),FALSE)*HLOOKUP(REG_TRA_DEMANDS!$F14,DEMANDS!$H$2:$CX$25,MATCH($E14,DEMANDS!$F$2:$F$25,0),FALSE)/HLOOKUP(2018,DEMANDS!$H$2:$CX$25,MATCH($E14,DEMANDS!$F$2:$F$25,0),FALSE)</f>
        <v>1.194940930309512</v>
      </c>
      <c r="O14" s="14">
        <f>HLOOKUP(REG_TRA_DEMANDS!O$3,'BY-Demands'!$J$5:$AK$14,MATCH($E14,'BY-Demands'!$I$5:$I$14,0),FALSE)*HLOOKUP(REG_TRA_DEMANDS!$F14,DEMANDS!$H$2:$CX$25,MATCH($E14,DEMANDS!$F$2:$F$25,0),FALSE)/HLOOKUP(2018,DEMANDS!$H$2:$CX$25,MATCH($E14,DEMANDS!$F$2:$F$25,0),FALSE)</f>
        <v>0.50640487686770397</v>
      </c>
      <c r="P14" s="14">
        <f>HLOOKUP(REG_TRA_DEMANDS!P$3,'BY-Demands'!$J$5:$AK$14,MATCH($E14,'BY-Demands'!$I$5:$I$14,0),FALSE)*HLOOKUP(REG_TRA_DEMANDS!$F14,DEMANDS!$H$2:$CX$25,MATCH($E14,DEMANDS!$F$2:$F$25,0),FALSE)/HLOOKUP(2018,DEMANDS!$H$2:$CX$25,MATCH($E14,DEMANDS!$F$2:$F$25,0),FALSE)</f>
        <v>0.57165382706715362</v>
      </c>
      <c r="Q14" s="14">
        <f>HLOOKUP(REG_TRA_DEMANDS!Q$3,'BY-Demands'!$J$5:$AK$14,MATCH($E14,'BY-Demands'!$I$5:$I$14,0),FALSE)*HLOOKUP(REG_TRA_DEMANDS!$F14,DEMANDS!$H$2:$CX$25,MATCH($E14,DEMANDS!$F$2:$F$25,0),FALSE)/HLOOKUP(2018,DEMANDS!$H$2:$CX$25,MATCH($E14,DEMANDS!$F$2:$F$25,0),FALSE)</f>
        <v>1.0138430174857962</v>
      </c>
      <c r="R14" s="14">
        <f>HLOOKUP(REG_TRA_DEMANDS!R$3,'BY-Demands'!$J$5:$AK$14,MATCH($E14,'BY-Demands'!$I$5:$I$14,0),FALSE)*HLOOKUP(REG_TRA_DEMANDS!$F14,DEMANDS!$H$2:$CX$25,MATCH($E14,DEMANDS!$F$2:$F$25,0),FALSE)/HLOOKUP(2018,DEMANDS!$H$2:$CX$25,MATCH($E14,DEMANDS!$F$2:$F$25,0),FALSE)</f>
        <v>0.86033546522189086</v>
      </c>
      <c r="S14" s="14">
        <f>HLOOKUP(REG_TRA_DEMANDS!S$3,'BY-Demands'!$J$5:$AK$14,MATCH($E14,'BY-Demands'!$I$5:$I$14,0),FALSE)*HLOOKUP(REG_TRA_DEMANDS!$F14,DEMANDS!$H$2:$CX$25,MATCH($E14,DEMANDS!$F$2:$F$25,0),FALSE)/HLOOKUP(2018,DEMANDS!$H$2:$CX$25,MATCH($E14,DEMANDS!$F$2:$F$25,0),FALSE)</f>
        <v>0.7802814669746253</v>
      </c>
      <c r="T14" s="14">
        <f>HLOOKUP(REG_TRA_DEMANDS!T$3,'BY-Demands'!$J$5:$AK$14,MATCH($E14,'BY-Demands'!$I$5:$I$14,0),FALSE)*HLOOKUP(REG_TRA_DEMANDS!$F14,DEMANDS!$H$2:$CX$25,MATCH($E14,DEMANDS!$F$2:$F$25,0),FALSE)/HLOOKUP(2018,DEMANDS!$H$2:$CX$25,MATCH($E14,DEMANDS!$F$2:$F$25,0),FALSE)</f>
        <v>3.153362271165975</v>
      </c>
      <c r="U14" s="14">
        <f>HLOOKUP(REG_TRA_DEMANDS!U$3,'BY-Demands'!$J$5:$AK$14,MATCH($E14,'BY-Demands'!$I$5:$I$14,0),FALSE)*HLOOKUP(REG_TRA_DEMANDS!$F14,DEMANDS!$H$2:$CX$25,MATCH($E14,DEMANDS!$F$2:$F$25,0),FALSE)/HLOOKUP(2018,DEMANDS!$H$2:$CX$25,MATCH($E14,DEMANDS!$F$2:$F$25,0),FALSE)</f>
        <v>1.0320946234616748</v>
      </c>
      <c r="V14" s="14">
        <f>HLOOKUP(REG_TRA_DEMANDS!V$3,'BY-Demands'!$J$5:$AK$14,MATCH($E14,'BY-Demands'!$I$5:$I$14,0),FALSE)*HLOOKUP(REG_TRA_DEMANDS!$F14,DEMANDS!$H$2:$CX$25,MATCH($E14,DEMANDS!$F$2:$F$25,0),FALSE)/HLOOKUP(2018,DEMANDS!$H$2:$CX$25,MATCH($E14,DEMANDS!$F$2:$F$25,0),FALSE)</f>
        <v>1.1624041245996282</v>
      </c>
      <c r="W14" s="14">
        <f>HLOOKUP(REG_TRA_DEMANDS!W$3,'BY-Demands'!$J$5:$AK$14,MATCH($E14,'BY-Demands'!$I$5:$I$14,0),FALSE)*HLOOKUP(REG_TRA_DEMANDS!$F14,DEMANDS!$H$2:$CX$25,MATCH($E14,DEMANDS!$F$2:$F$25,0),FALSE)/HLOOKUP(2018,DEMANDS!$H$2:$CX$25,MATCH($E14,DEMANDS!$F$2:$F$25,0),FALSE)</f>
        <v>1.1273942745807057</v>
      </c>
      <c r="X14" s="14">
        <f>HLOOKUP(REG_TRA_DEMANDS!X$3,'BY-Demands'!$J$5:$AK$14,MATCH($E14,'BY-Demands'!$I$5:$I$14,0),FALSE)*HLOOKUP(REG_TRA_DEMANDS!$F14,DEMANDS!$H$2:$CX$25,MATCH($E14,DEMANDS!$F$2:$F$25,0),FALSE)/HLOOKUP(2018,DEMANDS!$H$2:$CX$25,MATCH($E14,DEMANDS!$F$2:$F$25,0),FALSE)</f>
        <v>0.71124713550930441</v>
      </c>
      <c r="Y14" s="14">
        <f>HLOOKUP(REG_TRA_DEMANDS!Y$3,'BY-Demands'!$J$5:$AK$14,MATCH($E14,'BY-Demands'!$I$5:$I$14,0),FALSE)*HLOOKUP(REG_TRA_DEMANDS!$F14,DEMANDS!$H$2:$CX$25,MATCH($E14,DEMANDS!$F$2:$F$25,0),FALSE)/HLOOKUP(2018,DEMANDS!$H$2:$CX$25,MATCH($E14,DEMANDS!$F$2:$F$25,0),FALSE)</f>
        <v>1.5924395318185049</v>
      </c>
      <c r="Z14" s="14">
        <f>HLOOKUP(REG_TRA_DEMANDS!Z$3,'BY-Demands'!$J$5:$AK$14,MATCH($E14,'BY-Demands'!$I$5:$I$14,0),FALSE)*HLOOKUP(REG_TRA_DEMANDS!$F14,DEMANDS!$H$2:$CX$25,MATCH($E14,DEMANDS!$F$2:$F$25,0),FALSE)/HLOOKUP(2018,DEMANDS!$H$2:$CX$25,MATCH($E14,DEMANDS!$F$2:$F$25,0),FALSE)</f>
        <v>0.20870863945186316</v>
      </c>
      <c r="AA14" s="14">
        <f>HLOOKUP(REG_TRA_DEMANDS!AA$3,'BY-Demands'!$J$5:$AK$14,MATCH($E14,'BY-Demands'!$I$5:$I$14,0),FALSE)*HLOOKUP(REG_TRA_DEMANDS!$F14,DEMANDS!$H$2:$CX$25,MATCH($E14,DEMANDS!$F$2:$F$25,0),FALSE)/HLOOKUP(2018,DEMANDS!$H$2:$CX$25,MATCH($E14,DEMANDS!$F$2:$F$25,0),FALSE)</f>
        <v>0.88194233992020643</v>
      </c>
      <c r="AB14" s="14">
        <f>HLOOKUP(REG_TRA_DEMANDS!AB$3,'BY-Demands'!$J$5:$AK$14,MATCH($E14,'BY-Demands'!$I$5:$I$14,0),FALSE)*HLOOKUP(REG_TRA_DEMANDS!$F14,DEMANDS!$H$2:$CX$25,MATCH($E14,DEMANDS!$F$2:$F$25,0),FALSE)/HLOOKUP(2018,DEMANDS!$H$2:$CX$25,MATCH($E14,DEMANDS!$F$2:$F$25,0),FALSE)</f>
        <v>0.47486494677636343</v>
      </c>
      <c r="AC14" s="14">
        <f>HLOOKUP(REG_TRA_DEMANDS!AC$3,'BY-Demands'!$J$5:$AK$14,MATCH($E14,'BY-Demands'!$I$5:$I$14,0),FALSE)*HLOOKUP(REG_TRA_DEMANDS!$F14,DEMANDS!$H$2:$CX$25,MATCH($E14,DEMANDS!$F$2:$F$25,0),FALSE)/HLOOKUP(2018,DEMANDS!$H$2:$CX$25,MATCH($E14,DEMANDS!$F$2:$F$25,0),FALSE)</f>
        <v>0.38739255365842112</v>
      </c>
      <c r="AD14" s="14">
        <f>HLOOKUP(REG_TRA_DEMANDS!AD$3,'BY-Demands'!$J$5:$AK$14,MATCH($E14,'BY-Demands'!$I$5:$I$14,0),FALSE)*HLOOKUP(REG_TRA_DEMANDS!$F14,DEMANDS!$H$2:$CX$25,MATCH($E14,DEMANDS!$F$2:$F$25,0),FALSE)/HLOOKUP(2018,DEMANDS!$H$2:$CX$25,MATCH($E14,DEMANDS!$F$2:$F$25,0),FALSE)</f>
        <v>0.420929921449335</v>
      </c>
      <c r="AE14" s="14">
        <f>HLOOKUP(REG_TRA_DEMANDS!AE$3,'BY-Demands'!$J$5:$AK$14,MATCH($E14,'BY-Demands'!$I$5:$I$14,0),FALSE)*HLOOKUP(REG_TRA_DEMANDS!$F14,DEMANDS!$H$2:$CX$25,MATCH($E14,DEMANDS!$F$2:$F$25,0),FALSE)/HLOOKUP(2018,DEMANDS!$H$2:$CX$25,MATCH($E14,DEMANDS!$F$2:$F$25,0),FALSE)</f>
        <v>0.77521055068961786</v>
      </c>
      <c r="AF14" s="14">
        <f>HLOOKUP(REG_TRA_DEMANDS!AF$3,'BY-Demands'!$J$5:$AK$14,MATCH($E14,'BY-Demands'!$I$5:$I$14,0),FALSE)*HLOOKUP(REG_TRA_DEMANDS!$F14,DEMANDS!$H$2:$CX$25,MATCH($E14,DEMANDS!$F$2:$F$25,0),FALSE)/HLOOKUP(2018,DEMANDS!$H$2:$CX$25,MATCH($E14,DEMANDS!$F$2:$F$25,0),FALSE)</f>
        <v>0.42633640999216782</v>
      </c>
    </row>
    <row r="15" spans="2:32" x14ac:dyDescent="0.2">
      <c r="D15" s="3" t="s">
        <v>59</v>
      </c>
      <c r="E15" s="3" t="str">
        <f>DEMANDS!$F$18</f>
        <v>TRAPM</v>
      </c>
      <c r="F15" s="3">
        <v>2050</v>
      </c>
      <c r="G15" s="14">
        <f>HLOOKUP(REG_TRA_DEMANDS!G$3,'BY-Demands'!$J$5:$AK$14,MATCH($E15,'BY-Demands'!$I$5:$I$14,0),FALSE)*HLOOKUP(REG_TRA_DEMANDS!$F15,DEMANDS!$H$2:$CX$25,MATCH($E15,DEMANDS!$F$2:$F$25,0),FALSE)/HLOOKUP(2018,DEMANDS!$H$2:$CX$25,MATCH($E15,DEMANDS!$F$2:$F$25,0),FALSE)</f>
        <v>0.52389826572005282</v>
      </c>
      <c r="H15" s="14">
        <f>HLOOKUP(REG_TRA_DEMANDS!H$3,'BY-Demands'!$J$5:$AK$14,MATCH($E15,'BY-Demands'!$I$5:$I$14,0),FALSE)*HLOOKUP(REG_TRA_DEMANDS!$F15,DEMANDS!$H$2:$CX$25,MATCH($E15,DEMANDS!$F$2:$F$25,0),FALSE)/HLOOKUP(2018,DEMANDS!$H$2:$CX$25,MATCH($E15,DEMANDS!$F$2:$F$25,0),FALSE)</f>
        <v>9.1746029823068991</v>
      </c>
      <c r="I15" s="14">
        <f>HLOOKUP(REG_TRA_DEMANDS!I$3,'BY-Demands'!$J$5:$AK$14,MATCH($E15,'BY-Demands'!$I$5:$I$14,0),FALSE)*HLOOKUP(REG_TRA_DEMANDS!$F15,DEMANDS!$H$2:$CX$25,MATCH($E15,DEMANDS!$F$2:$F$25,0),FALSE)/HLOOKUP(2018,DEMANDS!$H$2:$CX$25,MATCH($E15,DEMANDS!$F$2:$F$25,0),FALSE)</f>
        <v>1.8682410976917312</v>
      </c>
      <c r="J15" s="14">
        <f>HLOOKUP(REG_TRA_DEMANDS!J$3,'BY-Demands'!$J$5:$AK$14,MATCH($E15,'BY-Demands'!$I$5:$I$14,0),FALSE)*HLOOKUP(REG_TRA_DEMANDS!$F15,DEMANDS!$H$2:$CX$25,MATCH($E15,DEMANDS!$F$2:$F$25,0),FALSE)/HLOOKUP(2018,DEMANDS!$H$2:$CX$25,MATCH($E15,DEMANDS!$F$2:$F$25,0),FALSE)</f>
        <v>0.88726399312763493</v>
      </c>
      <c r="K15" s="14">
        <f>HLOOKUP(REG_TRA_DEMANDS!K$3,'BY-Demands'!$J$5:$AK$14,MATCH($E15,'BY-Demands'!$I$5:$I$14,0),FALSE)*HLOOKUP(REG_TRA_DEMANDS!$F15,DEMANDS!$H$2:$CX$25,MATCH($E15,DEMANDS!$F$2:$F$25,0),FALSE)/HLOOKUP(2018,DEMANDS!$H$2:$CX$25,MATCH($E15,DEMANDS!$F$2:$F$25,0),FALSE)</f>
        <v>0.66754651679542798</v>
      </c>
      <c r="L15" s="14">
        <f>HLOOKUP(REG_TRA_DEMANDS!L$3,'BY-Demands'!$J$5:$AK$14,MATCH($E15,'BY-Demands'!$I$5:$I$14,0),FALSE)*HLOOKUP(REG_TRA_DEMANDS!$F15,DEMANDS!$H$2:$CX$25,MATCH($E15,DEMANDS!$F$2:$F$25,0),FALSE)/HLOOKUP(2018,DEMANDS!$H$2:$CX$25,MATCH($E15,DEMANDS!$F$2:$F$25,0),FALSE)</f>
        <v>0.3439165274488773</v>
      </c>
      <c r="M15" s="14">
        <f>HLOOKUP(REG_TRA_DEMANDS!M$3,'BY-Demands'!$J$5:$AK$14,MATCH($E15,'BY-Demands'!$I$5:$I$14,0),FALSE)*HLOOKUP(REG_TRA_DEMANDS!$F15,DEMANDS!$H$2:$CX$25,MATCH($E15,DEMANDS!$F$2:$F$25,0),FALSE)/HLOOKUP(2018,DEMANDS!$H$2:$CX$25,MATCH($E15,DEMANDS!$F$2:$F$25,0),FALSE)</f>
        <v>0.92635712085470101</v>
      </c>
      <c r="N15" s="14">
        <f>HLOOKUP(REG_TRA_DEMANDS!N$3,'BY-Demands'!$J$5:$AK$14,MATCH($E15,'BY-Demands'!$I$5:$I$14,0),FALSE)*HLOOKUP(REG_TRA_DEMANDS!$F15,DEMANDS!$H$2:$CX$25,MATCH($E15,DEMANDS!$F$2:$F$25,0),FALSE)/HLOOKUP(2018,DEMANDS!$H$2:$CX$25,MATCH($E15,DEMANDS!$F$2:$F$25,0),FALSE)</f>
        <v>1.6082618511645903</v>
      </c>
      <c r="O15" s="14">
        <f>HLOOKUP(REG_TRA_DEMANDS!O$3,'BY-Demands'!$J$5:$AK$14,MATCH($E15,'BY-Demands'!$I$5:$I$14,0),FALSE)*HLOOKUP(REG_TRA_DEMANDS!$F15,DEMANDS!$H$2:$CX$25,MATCH($E15,DEMANDS!$F$2:$F$25,0),FALSE)/HLOOKUP(2018,DEMANDS!$H$2:$CX$25,MATCH($E15,DEMANDS!$F$2:$F$25,0),FALSE)</f>
        <v>0.68156644738838867</v>
      </c>
      <c r="P15" s="14">
        <f>HLOOKUP(REG_TRA_DEMANDS!P$3,'BY-Demands'!$J$5:$AK$14,MATCH($E15,'BY-Demands'!$I$5:$I$14,0),FALSE)*HLOOKUP(REG_TRA_DEMANDS!$F15,DEMANDS!$H$2:$CX$25,MATCH($E15,DEMANDS!$F$2:$F$25,0),FALSE)/HLOOKUP(2018,DEMANDS!$H$2:$CX$25,MATCH($E15,DEMANDS!$F$2:$F$25,0),FALSE)</f>
        <v>0.76938450999934316</v>
      </c>
      <c r="Q15" s="14">
        <f>HLOOKUP(REG_TRA_DEMANDS!Q$3,'BY-Demands'!$J$5:$AK$14,MATCH($E15,'BY-Demands'!$I$5:$I$14,0),FALSE)*HLOOKUP(REG_TRA_DEMANDS!$F15,DEMANDS!$H$2:$CX$25,MATCH($E15,DEMANDS!$F$2:$F$25,0),FALSE)/HLOOKUP(2018,DEMANDS!$H$2:$CX$25,MATCH($E15,DEMANDS!$F$2:$F$25,0),FALSE)</f>
        <v>1.3645235565490794</v>
      </c>
      <c r="R15" s="14">
        <f>HLOOKUP(REG_TRA_DEMANDS!R$3,'BY-Demands'!$J$5:$AK$14,MATCH($E15,'BY-Demands'!$I$5:$I$14,0),FALSE)*HLOOKUP(REG_TRA_DEMANDS!$F15,DEMANDS!$H$2:$CX$25,MATCH($E15,DEMANDS!$F$2:$F$25,0),FALSE)/HLOOKUP(2018,DEMANDS!$H$2:$CX$25,MATCH($E15,DEMANDS!$F$2:$F$25,0),FALSE)</f>
        <v>1.1579189170145152</v>
      </c>
      <c r="S15" s="14">
        <f>HLOOKUP(REG_TRA_DEMANDS!S$3,'BY-Demands'!$J$5:$AK$14,MATCH($E15,'BY-Demands'!$I$5:$I$14,0),FALSE)*HLOOKUP(REG_TRA_DEMANDS!$F15,DEMANDS!$H$2:$CX$25,MATCH($E15,DEMANDS!$F$2:$F$25,0),FALSE)/HLOOKUP(2018,DEMANDS!$H$2:$CX$25,MATCH($E15,DEMANDS!$F$2:$F$25,0),FALSE)</f>
        <v>1.0501748535645117</v>
      </c>
      <c r="T15" s="14">
        <f>HLOOKUP(REG_TRA_DEMANDS!T$3,'BY-Demands'!$J$5:$AK$14,MATCH($E15,'BY-Demands'!$I$5:$I$14,0),FALSE)*HLOOKUP(REG_TRA_DEMANDS!$F15,DEMANDS!$H$2:$CX$25,MATCH($E15,DEMANDS!$F$2:$F$25,0),FALSE)/HLOOKUP(2018,DEMANDS!$H$2:$CX$25,MATCH($E15,DEMANDS!$F$2:$F$25,0),FALSE)</f>
        <v>4.2440861426550791</v>
      </c>
      <c r="U15" s="14">
        <f>HLOOKUP(REG_TRA_DEMANDS!U$3,'BY-Demands'!$J$5:$AK$14,MATCH($E15,'BY-Demands'!$I$5:$I$14,0),FALSE)*HLOOKUP(REG_TRA_DEMANDS!$F15,DEMANDS!$H$2:$CX$25,MATCH($E15,DEMANDS!$F$2:$F$25,0),FALSE)/HLOOKUP(2018,DEMANDS!$H$2:$CX$25,MATCH($E15,DEMANDS!$F$2:$F$25,0),FALSE)</f>
        <v>1.3890882533210698</v>
      </c>
      <c r="V15" s="14">
        <f>HLOOKUP(REG_TRA_DEMANDS!V$3,'BY-Demands'!$J$5:$AK$14,MATCH($E15,'BY-Demands'!$I$5:$I$14,0),FALSE)*HLOOKUP(REG_TRA_DEMANDS!$F15,DEMANDS!$H$2:$CX$25,MATCH($E15,DEMANDS!$F$2:$F$25,0),FALSE)/HLOOKUP(2018,DEMANDS!$H$2:$CX$25,MATCH($E15,DEMANDS!$F$2:$F$25,0),FALSE)</f>
        <v>1.5644708134198158</v>
      </c>
      <c r="W15" s="14">
        <f>HLOOKUP(REG_TRA_DEMANDS!W$3,'BY-Demands'!$J$5:$AK$14,MATCH($E15,'BY-Demands'!$I$5:$I$14,0),FALSE)*HLOOKUP(REG_TRA_DEMANDS!$F15,DEMANDS!$H$2:$CX$25,MATCH($E15,DEMANDS!$F$2:$F$25,0),FALSE)/HLOOKUP(2018,DEMANDS!$H$2:$CX$25,MATCH($E15,DEMANDS!$F$2:$F$25,0),FALSE)</f>
        <v>1.5173513242699688</v>
      </c>
      <c r="X15" s="14">
        <f>HLOOKUP(REG_TRA_DEMANDS!X$3,'BY-Demands'!$J$5:$AK$14,MATCH($E15,'BY-Demands'!$I$5:$I$14,0),FALSE)*HLOOKUP(REG_TRA_DEMANDS!$F15,DEMANDS!$H$2:$CX$25,MATCH($E15,DEMANDS!$F$2:$F$25,0),FALSE)/HLOOKUP(2018,DEMANDS!$H$2:$CX$25,MATCH($E15,DEMANDS!$F$2:$F$25,0),FALSE)</f>
        <v>0.95726207528385721</v>
      </c>
      <c r="Y15" s="14">
        <f>HLOOKUP(REG_TRA_DEMANDS!Y$3,'BY-Demands'!$J$5:$AK$14,MATCH($E15,'BY-Demands'!$I$5:$I$14,0),FALSE)*HLOOKUP(REG_TRA_DEMANDS!$F15,DEMANDS!$H$2:$CX$25,MATCH($E15,DEMANDS!$F$2:$F$25,0),FALSE)/HLOOKUP(2018,DEMANDS!$H$2:$CX$25,MATCH($E15,DEMANDS!$F$2:$F$25,0),FALSE)</f>
        <v>2.1432521761948022</v>
      </c>
      <c r="Z15" s="14">
        <f>HLOOKUP(REG_TRA_DEMANDS!Z$3,'BY-Demands'!$J$5:$AK$14,MATCH($E15,'BY-Demands'!$I$5:$I$14,0),FALSE)*HLOOKUP(REG_TRA_DEMANDS!$F15,DEMANDS!$H$2:$CX$25,MATCH($E15,DEMANDS!$F$2:$F$25,0),FALSE)/HLOOKUP(2018,DEMANDS!$H$2:$CX$25,MATCH($E15,DEMANDS!$F$2:$F$25,0),FALSE)</f>
        <v>0.28089936023193618</v>
      </c>
      <c r="AA15" s="14">
        <f>HLOOKUP(REG_TRA_DEMANDS!AA$3,'BY-Demands'!$J$5:$AK$14,MATCH($E15,'BY-Demands'!$I$5:$I$14,0),FALSE)*HLOOKUP(REG_TRA_DEMANDS!$F15,DEMANDS!$H$2:$CX$25,MATCH($E15,DEMANDS!$F$2:$F$25,0),FALSE)/HLOOKUP(2018,DEMANDS!$H$2:$CX$25,MATCH($E15,DEMANDS!$F$2:$F$25,0),FALSE)</f>
        <v>1.1869994442763889</v>
      </c>
      <c r="AB15" s="14">
        <f>HLOOKUP(REG_TRA_DEMANDS!AB$3,'BY-Demands'!$J$5:$AK$14,MATCH($E15,'BY-Demands'!$I$5:$I$14,0),FALSE)*HLOOKUP(REG_TRA_DEMANDS!$F15,DEMANDS!$H$2:$CX$25,MATCH($E15,DEMANDS!$F$2:$F$25,0),FALSE)/HLOOKUP(2018,DEMANDS!$H$2:$CX$25,MATCH($E15,DEMANDS!$F$2:$F$25,0),FALSE)</f>
        <v>0.6391170969078066</v>
      </c>
      <c r="AC15" s="14">
        <f>HLOOKUP(REG_TRA_DEMANDS!AC$3,'BY-Demands'!$J$5:$AK$14,MATCH($E15,'BY-Demands'!$I$5:$I$14,0),FALSE)*HLOOKUP(REG_TRA_DEMANDS!$F15,DEMANDS!$H$2:$CX$25,MATCH($E15,DEMANDS!$F$2:$F$25,0),FALSE)/HLOOKUP(2018,DEMANDS!$H$2:$CX$25,MATCH($E15,DEMANDS!$F$2:$F$25,0),FALSE)</f>
        <v>0.52138867258709964</v>
      </c>
      <c r="AD15" s="14">
        <f>HLOOKUP(REG_TRA_DEMANDS!AD$3,'BY-Demands'!$J$5:$AK$14,MATCH($E15,'BY-Demands'!$I$5:$I$14,0),FALSE)*HLOOKUP(REG_TRA_DEMANDS!$F15,DEMANDS!$H$2:$CX$25,MATCH($E15,DEMANDS!$F$2:$F$25,0),FALSE)/HLOOKUP(2018,DEMANDS!$H$2:$CX$25,MATCH($E15,DEMANDS!$F$2:$F$25,0),FALSE)</f>
        <v>0.56652635917770966</v>
      </c>
      <c r="AE15" s="14">
        <f>HLOOKUP(REG_TRA_DEMANDS!AE$3,'BY-Demands'!$J$5:$AK$14,MATCH($E15,'BY-Demands'!$I$5:$I$14,0),FALSE)*HLOOKUP(REG_TRA_DEMANDS!$F15,DEMANDS!$H$2:$CX$25,MATCH($E15,DEMANDS!$F$2:$F$25,0),FALSE)/HLOOKUP(2018,DEMANDS!$H$2:$CX$25,MATCH($E15,DEMANDS!$F$2:$F$25,0),FALSE)</f>
        <v>1.0433499461529676</v>
      </c>
      <c r="AF15" s="14">
        <f>HLOOKUP(REG_TRA_DEMANDS!AF$3,'BY-Demands'!$J$5:$AK$14,MATCH($E15,'BY-Demands'!$I$5:$I$14,0),FALSE)*HLOOKUP(REG_TRA_DEMANDS!$F15,DEMANDS!$H$2:$CX$25,MATCH($E15,DEMANDS!$F$2:$F$25,0),FALSE)/HLOOKUP(2018,DEMANDS!$H$2:$CX$25,MATCH($E15,DEMANDS!$F$2:$F$25,0),FALSE)</f>
        <v>0.57380291072234901</v>
      </c>
    </row>
    <row r="16" spans="2:32" x14ac:dyDescent="0.2">
      <c r="D16" s="3" t="s">
        <v>59</v>
      </c>
      <c r="E16" s="3" t="str">
        <f>DEMANDS!$F$19</f>
        <v>TRAPL</v>
      </c>
      <c r="F16" s="3">
        <v>2019</v>
      </c>
      <c r="G16" s="14">
        <f>HLOOKUP(REG_TRA_DEMANDS!G$3,'BY-Demands'!$J$5:$AK$14,MATCH($E16,'BY-Demands'!$I$5:$I$14,0),FALSE)*HLOOKUP(REG_TRA_DEMANDS!$F16,DEMANDS!$H$2:$CX$25,MATCH($E16,DEMANDS!$F$2:$F$25,0),FALSE)/HLOOKUP(2018,DEMANDS!$H$2:$CX$25,MATCH($E16,DEMANDS!$F$2:$F$25,0),FALSE)</f>
        <v>0.37926872049762789</v>
      </c>
      <c r="H16" s="14">
        <f>HLOOKUP(REG_TRA_DEMANDS!H$3,'BY-Demands'!$J$5:$AK$14,MATCH($E16,'BY-Demands'!$I$5:$I$14,0),FALSE)*HLOOKUP(REG_TRA_DEMANDS!$F16,DEMANDS!$H$2:$CX$25,MATCH($E16,DEMANDS!$F$2:$F$25,0),FALSE)/HLOOKUP(2018,DEMANDS!$H$2:$CX$25,MATCH($E16,DEMANDS!$F$2:$F$25,0),FALSE)</f>
        <v>6.7564300396473245</v>
      </c>
      <c r="I16" s="14">
        <f>HLOOKUP(REG_TRA_DEMANDS!I$3,'BY-Demands'!$J$5:$AK$14,MATCH($E16,'BY-Demands'!$I$5:$I$14,0),FALSE)*HLOOKUP(REG_TRA_DEMANDS!$F16,DEMANDS!$H$2:$CX$25,MATCH($E16,DEMANDS!$F$2:$F$25,0),FALSE)/HLOOKUP(2018,DEMANDS!$H$2:$CX$25,MATCH($E16,DEMANDS!$F$2:$F$25,0),FALSE)</f>
        <v>1.3651288565890147</v>
      </c>
      <c r="J16" s="14">
        <f>HLOOKUP(REG_TRA_DEMANDS!J$3,'BY-Demands'!$J$5:$AK$14,MATCH($E16,'BY-Demands'!$I$5:$I$14,0),FALSE)*HLOOKUP(REG_TRA_DEMANDS!$F16,DEMANDS!$H$2:$CX$25,MATCH($E16,DEMANDS!$F$2:$F$25,0),FALSE)/HLOOKUP(2018,DEMANDS!$H$2:$CX$25,MATCH($E16,DEMANDS!$F$2:$F$25,0),FALSE)</f>
        <v>0.6573642766274751</v>
      </c>
      <c r="K16" s="14">
        <f>HLOOKUP(REG_TRA_DEMANDS!K$3,'BY-Demands'!$J$5:$AK$14,MATCH($E16,'BY-Demands'!$I$5:$I$14,0),FALSE)*HLOOKUP(REG_TRA_DEMANDS!$F16,DEMANDS!$H$2:$CX$25,MATCH($E16,DEMANDS!$F$2:$F$25,0),FALSE)/HLOOKUP(2018,DEMANDS!$H$2:$CX$25,MATCH($E16,DEMANDS!$F$2:$F$25,0),FALSE)</f>
        <v>0.48841646133907779</v>
      </c>
      <c r="L16" s="14">
        <f>HLOOKUP(REG_TRA_DEMANDS!L$3,'BY-Demands'!$J$5:$AK$14,MATCH($E16,'BY-Demands'!$I$5:$I$14,0),FALSE)*HLOOKUP(REG_TRA_DEMANDS!$F16,DEMANDS!$H$2:$CX$25,MATCH($E16,DEMANDS!$F$2:$F$25,0),FALSE)/HLOOKUP(2018,DEMANDS!$H$2:$CX$25,MATCH($E16,DEMANDS!$F$2:$F$25,0),FALSE)</f>
        <v>0.251491627138621</v>
      </c>
      <c r="M16" s="14">
        <f>HLOOKUP(REG_TRA_DEMANDS!M$3,'BY-Demands'!$J$5:$AK$14,MATCH($E16,'BY-Demands'!$I$5:$I$14,0),FALSE)*HLOOKUP(REG_TRA_DEMANDS!$F16,DEMANDS!$H$2:$CX$25,MATCH($E16,DEMANDS!$F$2:$F$25,0),FALSE)/HLOOKUP(2018,DEMANDS!$H$2:$CX$25,MATCH($E16,DEMANDS!$F$2:$F$25,0),FALSE)</f>
        <v>0.68336533267305366</v>
      </c>
      <c r="N16" s="14">
        <f>HLOOKUP(REG_TRA_DEMANDS!N$3,'BY-Demands'!$J$5:$AK$14,MATCH($E16,'BY-Demands'!$I$5:$I$14,0),FALSE)*HLOOKUP(REG_TRA_DEMANDS!$F16,DEMANDS!$H$2:$CX$25,MATCH($E16,DEMANDS!$F$2:$F$25,0),FALSE)/HLOOKUP(2018,DEMANDS!$H$2:$CX$25,MATCH($E16,DEMANDS!$F$2:$F$25,0),FALSE)</f>
        <v>1.162072263976734</v>
      </c>
      <c r="O16" s="14">
        <f>HLOOKUP(REG_TRA_DEMANDS!O$3,'BY-Demands'!$J$5:$AK$14,MATCH($E16,'BY-Demands'!$I$5:$I$14,0),FALSE)*HLOOKUP(REG_TRA_DEMANDS!$F16,DEMANDS!$H$2:$CX$25,MATCH($E16,DEMANDS!$F$2:$F$25,0),FALSE)/HLOOKUP(2018,DEMANDS!$H$2:$CX$25,MATCH($E16,DEMANDS!$F$2:$F$25,0),FALSE)</f>
        <v>0.50087352131013296</v>
      </c>
      <c r="P16" s="14">
        <f>HLOOKUP(REG_TRA_DEMANDS!P$3,'BY-Demands'!$J$5:$AK$14,MATCH($E16,'BY-Demands'!$I$5:$I$14,0),FALSE)*HLOOKUP(REG_TRA_DEMANDS!$F16,DEMANDS!$H$2:$CX$25,MATCH($E16,DEMANDS!$F$2:$F$25,0),FALSE)/HLOOKUP(2018,DEMANDS!$H$2:$CX$25,MATCH($E16,DEMANDS!$F$2:$F$25,0),FALSE)</f>
        <v>0.5550828629753175</v>
      </c>
      <c r="Q16" s="14">
        <f>HLOOKUP(REG_TRA_DEMANDS!Q$3,'BY-Demands'!$J$5:$AK$14,MATCH($E16,'BY-Demands'!$I$5:$I$14,0),FALSE)*HLOOKUP(REG_TRA_DEMANDS!$F16,DEMANDS!$H$2:$CX$25,MATCH($E16,DEMANDS!$F$2:$F$25,0),FALSE)/HLOOKUP(2018,DEMANDS!$H$2:$CX$25,MATCH($E16,DEMANDS!$F$2:$F$25,0),FALSE)</f>
        <v>0.98659875855138779</v>
      </c>
      <c r="R16" s="14">
        <f>HLOOKUP(REG_TRA_DEMANDS!R$3,'BY-Demands'!$J$5:$AK$14,MATCH($E16,'BY-Demands'!$I$5:$I$14,0),FALSE)*HLOOKUP(REG_TRA_DEMANDS!$F16,DEMANDS!$H$2:$CX$25,MATCH($E16,DEMANDS!$F$2:$F$25,0),FALSE)/HLOOKUP(2018,DEMANDS!$H$2:$CX$25,MATCH($E16,DEMANDS!$F$2:$F$25,0),FALSE)</f>
        <v>0.84482869568365948</v>
      </c>
      <c r="S16" s="14">
        <f>HLOOKUP(REG_TRA_DEMANDS!S$3,'BY-Demands'!$J$5:$AK$14,MATCH($E16,'BY-Demands'!$I$5:$I$14,0),FALSE)*HLOOKUP(REG_TRA_DEMANDS!$F16,DEMANDS!$H$2:$CX$25,MATCH($E16,DEMANDS!$F$2:$F$25,0),FALSE)/HLOOKUP(2018,DEMANDS!$H$2:$CX$25,MATCH($E16,DEMANDS!$F$2:$F$25,0),FALSE)</f>
        <v>0.75747508723845136</v>
      </c>
      <c r="T16" s="14">
        <f>HLOOKUP(REG_TRA_DEMANDS!T$3,'BY-Demands'!$J$5:$AK$14,MATCH($E16,'BY-Demands'!$I$5:$I$14,0),FALSE)*HLOOKUP(REG_TRA_DEMANDS!$F16,DEMANDS!$H$2:$CX$25,MATCH($E16,DEMANDS!$F$2:$F$25,0),FALSE)/HLOOKUP(2018,DEMANDS!$H$2:$CX$25,MATCH($E16,DEMANDS!$F$2:$F$25,0),FALSE)</f>
        <v>3.0886844490300494</v>
      </c>
      <c r="U16" s="14">
        <f>HLOOKUP(REG_TRA_DEMANDS!U$3,'BY-Demands'!$J$5:$AK$14,MATCH($E16,'BY-Demands'!$I$5:$I$14,0),FALSE)*HLOOKUP(REG_TRA_DEMANDS!$F16,DEMANDS!$H$2:$CX$25,MATCH($E16,DEMANDS!$F$2:$F$25,0),FALSE)/HLOOKUP(2018,DEMANDS!$H$2:$CX$25,MATCH($E16,DEMANDS!$F$2:$F$25,0),FALSE)</f>
        <v>1.0271865360143977</v>
      </c>
      <c r="V16" s="14">
        <f>HLOOKUP(REG_TRA_DEMANDS!V$3,'BY-Demands'!$J$5:$AK$14,MATCH($E16,'BY-Demands'!$I$5:$I$14,0),FALSE)*HLOOKUP(REG_TRA_DEMANDS!$F16,DEMANDS!$H$2:$CX$25,MATCH($E16,DEMANDS!$F$2:$F$25,0),FALSE)/HLOOKUP(2018,DEMANDS!$H$2:$CX$25,MATCH($E16,DEMANDS!$F$2:$F$25,0),FALSE)</f>
        <v>1.1378934179320885</v>
      </c>
      <c r="W16" s="14">
        <f>HLOOKUP(REG_TRA_DEMANDS!W$3,'BY-Demands'!$J$5:$AK$14,MATCH($E16,'BY-Demands'!$I$5:$I$14,0),FALSE)*HLOOKUP(REG_TRA_DEMANDS!$F16,DEMANDS!$H$2:$CX$25,MATCH($E16,DEMANDS!$F$2:$F$25,0),FALSE)/HLOOKUP(2018,DEMANDS!$H$2:$CX$25,MATCH($E16,DEMANDS!$F$2:$F$25,0),FALSE)</f>
        <v>1.1008328480688923</v>
      </c>
      <c r="X16" s="14">
        <f>HLOOKUP(REG_TRA_DEMANDS!X$3,'BY-Demands'!$J$5:$AK$14,MATCH($E16,'BY-Demands'!$I$5:$I$14,0),FALSE)*HLOOKUP(REG_TRA_DEMANDS!$F16,DEMANDS!$H$2:$CX$25,MATCH($E16,DEMANDS!$F$2:$F$25,0),FALSE)/HLOOKUP(2018,DEMANDS!$H$2:$CX$25,MATCH($E16,DEMANDS!$F$2:$F$25,0),FALSE)</f>
        <v>0.69324706204747966</v>
      </c>
      <c r="Y16" s="14">
        <f>HLOOKUP(REG_TRA_DEMANDS!Y$3,'BY-Demands'!$J$5:$AK$14,MATCH($E16,'BY-Demands'!$I$5:$I$14,0),FALSE)*HLOOKUP(REG_TRA_DEMANDS!$F16,DEMANDS!$H$2:$CX$25,MATCH($E16,DEMANDS!$F$2:$F$25,0),FALSE)/HLOOKUP(2018,DEMANDS!$H$2:$CX$25,MATCH($E16,DEMANDS!$F$2:$F$25,0),FALSE)</f>
        <v>1.5750464525866097</v>
      </c>
      <c r="Z16" s="14">
        <f>HLOOKUP(REG_TRA_DEMANDS!Z$3,'BY-Demands'!$J$5:$AK$14,MATCH($E16,'BY-Demands'!$I$5:$I$14,0),FALSE)*HLOOKUP(REG_TRA_DEMANDS!$F16,DEMANDS!$H$2:$CX$25,MATCH($E16,DEMANDS!$F$2:$F$25,0),FALSE)/HLOOKUP(2018,DEMANDS!$H$2:$CX$25,MATCH($E16,DEMANDS!$F$2:$F$25,0),FALSE)</f>
        <v>0.20319350320920349</v>
      </c>
      <c r="AA16" s="14">
        <f>HLOOKUP(REG_TRA_DEMANDS!AA$3,'BY-Demands'!$J$5:$AK$14,MATCH($E16,'BY-Demands'!$I$5:$I$14,0),FALSE)*HLOOKUP(REG_TRA_DEMANDS!$F16,DEMANDS!$H$2:$CX$25,MATCH($E16,DEMANDS!$F$2:$F$25,0),FALSE)/HLOOKUP(2018,DEMANDS!$H$2:$CX$25,MATCH($E16,DEMANDS!$F$2:$F$25,0),FALSE)</f>
        <v>0.87339211119017246</v>
      </c>
      <c r="AB16" s="14">
        <f>HLOOKUP(REG_TRA_DEMANDS!AB$3,'BY-Demands'!$J$5:$AK$14,MATCH($E16,'BY-Demands'!$I$5:$I$14,0),FALSE)*HLOOKUP(REG_TRA_DEMANDS!$F16,DEMANDS!$H$2:$CX$25,MATCH($E16,DEMANDS!$F$2:$F$25,0),FALSE)/HLOOKUP(2018,DEMANDS!$H$2:$CX$25,MATCH($E16,DEMANDS!$F$2:$F$25,0),FALSE)</f>
        <v>0.4577994904920954</v>
      </c>
      <c r="AC16" s="14">
        <f>HLOOKUP(REG_TRA_DEMANDS!AC$3,'BY-Demands'!$J$5:$AK$14,MATCH($E16,'BY-Demands'!$I$5:$I$14,0),FALSE)*HLOOKUP(REG_TRA_DEMANDS!$F16,DEMANDS!$H$2:$CX$25,MATCH($E16,DEMANDS!$F$2:$F$25,0),FALSE)/HLOOKUP(2018,DEMANDS!$H$2:$CX$25,MATCH($E16,DEMANDS!$F$2:$F$25,0),FALSE)</f>
        <v>0.3815792132296843</v>
      </c>
      <c r="AD16" s="14">
        <f>HLOOKUP(REG_TRA_DEMANDS!AD$3,'BY-Demands'!$J$5:$AK$14,MATCH($E16,'BY-Demands'!$I$5:$I$14,0),FALSE)*HLOOKUP(REG_TRA_DEMANDS!$F16,DEMANDS!$H$2:$CX$25,MATCH($E16,DEMANDS!$F$2:$F$25,0),FALSE)/HLOOKUP(2018,DEMANDS!$H$2:$CX$25,MATCH($E16,DEMANDS!$F$2:$F$25,0),FALSE)</f>
        <v>0.40809739213380453</v>
      </c>
      <c r="AE16" s="14">
        <f>HLOOKUP(REG_TRA_DEMANDS!AE$3,'BY-Demands'!$J$5:$AK$14,MATCH($E16,'BY-Demands'!$I$5:$I$14,0),FALSE)*HLOOKUP(REG_TRA_DEMANDS!$F16,DEMANDS!$H$2:$CX$25,MATCH($E16,DEMANDS!$F$2:$F$25,0),FALSE)/HLOOKUP(2018,DEMANDS!$H$2:$CX$25,MATCH($E16,DEMANDS!$F$2:$F$25,0),FALSE)</f>
        <v>0.75174517940800556</v>
      </c>
      <c r="AF16" s="14">
        <f>HLOOKUP(REG_TRA_DEMANDS!AF$3,'BY-Demands'!$J$5:$AK$14,MATCH($E16,'BY-Demands'!$I$5:$I$14,0),FALSE)*HLOOKUP(REG_TRA_DEMANDS!$F16,DEMANDS!$H$2:$CX$25,MATCH($E16,DEMANDS!$F$2:$F$25,0),FALSE)/HLOOKUP(2018,DEMANDS!$H$2:$CX$25,MATCH($E16,DEMANDS!$F$2:$F$25,0),FALSE)</f>
        <v>0.43424277040967463</v>
      </c>
    </row>
    <row r="17" spans="4:32" x14ac:dyDescent="0.2">
      <c r="D17" s="3" t="s">
        <v>59</v>
      </c>
      <c r="E17" s="3" t="str">
        <f>DEMANDS!$F$19</f>
        <v>TRAPL</v>
      </c>
      <c r="F17" s="3">
        <v>2020</v>
      </c>
      <c r="G17" s="14">
        <f>HLOOKUP(REG_TRA_DEMANDS!G$3,'BY-Demands'!$J$5:$AK$14,MATCH($E17,'BY-Demands'!$I$5:$I$14,0),FALSE)*HLOOKUP(REG_TRA_DEMANDS!$F17,DEMANDS!$H$2:$CX$25,MATCH($E17,DEMANDS!$F$2:$F$25,0),FALSE)/HLOOKUP(2018,DEMANDS!$H$2:$CX$25,MATCH($E17,DEMANDS!$F$2:$F$25,0),FALSE)</f>
        <v>0.27435547637321495</v>
      </c>
      <c r="H17" s="14">
        <f>HLOOKUP(REG_TRA_DEMANDS!H$3,'BY-Demands'!$J$5:$AK$14,MATCH($E17,'BY-Demands'!$I$5:$I$14,0),FALSE)*HLOOKUP(REG_TRA_DEMANDS!$F17,DEMANDS!$H$2:$CX$25,MATCH($E17,DEMANDS!$F$2:$F$25,0),FALSE)/HLOOKUP(2018,DEMANDS!$H$2:$CX$25,MATCH($E17,DEMANDS!$F$2:$F$25,0),FALSE)</f>
        <v>4.8874675973215007</v>
      </c>
      <c r="I17" s="14">
        <f>HLOOKUP(REG_TRA_DEMANDS!I$3,'BY-Demands'!$J$5:$AK$14,MATCH($E17,'BY-Demands'!$I$5:$I$14,0),FALSE)*HLOOKUP(REG_TRA_DEMANDS!$F17,DEMANDS!$H$2:$CX$25,MATCH($E17,DEMANDS!$F$2:$F$25,0),FALSE)/HLOOKUP(2018,DEMANDS!$H$2:$CX$25,MATCH($E17,DEMANDS!$F$2:$F$25,0),FALSE)</f>
        <v>0.98750716185845822</v>
      </c>
      <c r="J17" s="14">
        <f>HLOOKUP(REG_TRA_DEMANDS!J$3,'BY-Demands'!$J$5:$AK$14,MATCH($E17,'BY-Demands'!$I$5:$I$14,0),FALSE)*HLOOKUP(REG_TRA_DEMANDS!$F17,DEMANDS!$H$2:$CX$25,MATCH($E17,DEMANDS!$F$2:$F$25,0),FALSE)/HLOOKUP(2018,DEMANDS!$H$2:$CX$25,MATCH($E17,DEMANDS!$F$2:$F$25,0),FALSE)</f>
        <v>0.47552429060912443</v>
      </c>
      <c r="K17" s="14">
        <f>HLOOKUP(REG_TRA_DEMANDS!K$3,'BY-Demands'!$J$5:$AK$14,MATCH($E17,'BY-Demands'!$I$5:$I$14,0),FALSE)*HLOOKUP(REG_TRA_DEMANDS!$F17,DEMANDS!$H$2:$CX$25,MATCH($E17,DEMANDS!$F$2:$F$25,0),FALSE)/HLOOKUP(2018,DEMANDS!$H$2:$CX$25,MATCH($E17,DEMANDS!$F$2:$F$25,0),FALSE)</f>
        <v>0.35331078909799174</v>
      </c>
      <c r="L17" s="14">
        <f>HLOOKUP(REG_TRA_DEMANDS!L$3,'BY-Demands'!$J$5:$AK$14,MATCH($E17,'BY-Demands'!$I$5:$I$14,0),FALSE)*HLOOKUP(REG_TRA_DEMANDS!$F17,DEMANDS!$H$2:$CX$25,MATCH($E17,DEMANDS!$F$2:$F$25,0),FALSE)/HLOOKUP(2018,DEMANDS!$H$2:$CX$25,MATCH($E17,DEMANDS!$F$2:$F$25,0),FALSE)</f>
        <v>0.18192405921838437</v>
      </c>
      <c r="M17" s="14">
        <f>HLOOKUP(REG_TRA_DEMANDS!M$3,'BY-Demands'!$J$5:$AK$14,MATCH($E17,'BY-Demands'!$I$5:$I$14,0),FALSE)*HLOOKUP(REG_TRA_DEMANDS!$F17,DEMANDS!$H$2:$CX$25,MATCH($E17,DEMANDS!$F$2:$F$25,0),FALSE)/HLOOKUP(2018,DEMANDS!$H$2:$CX$25,MATCH($E17,DEMANDS!$F$2:$F$25,0),FALSE)</f>
        <v>0.49433293928500699</v>
      </c>
      <c r="N17" s="14">
        <f>HLOOKUP(REG_TRA_DEMANDS!N$3,'BY-Demands'!$J$5:$AK$14,MATCH($E17,'BY-Demands'!$I$5:$I$14,0),FALSE)*HLOOKUP(REG_TRA_DEMANDS!$F17,DEMANDS!$H$2:$CX$25,MATCH($E17,DEMANDS!$F$2:$F$25,0),FALSE)/HLOOKUP(2018,DEMANDS!$H$2:$CX$25,MATCH($E17,DEMANDS!$F$2:$F$25,0),FALSE)</f>
        <v>0.84062004677085211</v>
      </c>
      <c r="O17" s="14">
        <f>HLOOKUP(REG_TRA_DEMANDS!O$3,'BY-Demands'!$J$5:$AK$14,MATCH($E17,'BY-Demands'!$I$5:$I$14,0),FALSE)*HLOOKUP(REG_TRA_DEMANDS!$F17,DEMANDS!$H$2:$CX$25,MATCH($E17,DEMANDS!$F$2:$F$25,0),FALSE)/HLOOKUP(2018,DEMANDS!$H$2:$CX$25,MATCH($E17,DEMANDS!$F$2:$F$25,0),FALSE)</f>
        <v>0.36232197941731037</v>
      </c>
      <c r="P17" s="14">
        <f>HLOOKUP(REG_TRA_DEMANDS!P$3,'BY-Demands'!$J$5:$AK$14,MATCH($E17,'BY-Demands'!$I$5:$I$14,0),FALSE)*HLOOKUP(REG_TRA_DEMANDS!$F17,DEMANDS!$H$2:$CX$25,MATCH($E17,DEMANDS!$F$2:$F$25,0),FALSE)/HLOOKUP(2018,DEMANDS!$H$2:$CX$25,MATCH($E17,DEMANDS!$F$2:$F$25,0),FALSE)</f>
        <v>0.40153594290187117</v>
      </c>
      <c r="Q17" s="14">
        <f>HLOOKUP(REG_TRA_DEMANDS!Q$3,'BY-Demands'!$J$5:$AK$14,MATCH($E17,'BY-Demands'!$I$5:$I$14,0),FALSE)*HLOOKUP(REG_TRA_DEMANDS!$F17,DEMANDS!$H$2:$CX$25,MATCH($E17,DEMANDS!$F$2:$F$25,0),FALSE)/HLOOKUP(2018,DEMANDS!$H$2:$CX$25,MATCH($E17,DEMANDS!$F$2:$F$25,0),FALSE)</f>
        <v>0.71368599033539704</v>
      </c>
      <c r="R17" s="14">
        <f>HLOOKUP(REG_TRA_DEMANDS!R$3,'BY-Demands'!$J$5:$AK$14,MATCH($E17,'BY-Demands'!$I$5:$I$14,0),FALSE)*HLOOKUP(REG_TRA_DEMANDS!$F17,DEMANDS!$H$2:$CX$25,MATCH($E17,DEMANDS!$F$2:$F$25,0),FALSE)/HLOOKUP(2018,DEMANDS!$H$2:$CX$25,MATCH($E17,DEMANDS!$F$2:$F$25,0),FALSE)</f>
        <v>0.61113233633908892</v>
      </c>
      <c r="S17" s="14">
        <f>HLOOKUP(REG_TRA_DEMANDS!S$3,'BY-Demands'!$J$5:$AK$14,MATCH($E17,'BY-Demands'!$I$5:$I$14,0),FALSE)*HLOOKUP(REG_TRA_DEMANDS!$F17,DEMANDS!$H$2:$CX$25,MATCH($E17,DEMANDS!$F$2:$F$25,0),FALSE)/HLOOKUP(2018,DEMANDS!$H$2:$CX$25,MATCH($E17,DEMANDS!$F$2:$F$25,0),FALSE)</f>
        <v>0.54794246709160832</v>
      </c>
      <c r="T17" s="14">
        <f>HLOOKUP(REG_TRA_DEMANDS!T$3,'BY-Demands'!$J$5:$AK$14,MATCH($E17,'BY-Demands'!$I$5:$I$14,0),FALSE)*HLOOKUP(REG_TRA_DEMANDS!$F17,DEMANDS!$H$2:$CX$25,MATCH($E17,DEMANDS!$F$2:$F$25,0),FALSE)/HLOOKUP(2018,DEMANDS!$H$2:$CX$25,MATCH($E17,DEMANDS!$F$2:$F$25,0),FALSE)</f>
        <v>2.2342931214267647</v>
      </c>
      <c r="U17" s="14">
        <f>HLOOKUP(REG_TRA_DEMANDS!U$3,'BY-Demands'!$J$5:$AK$14,MATCH($E17,'BY-Demands'!$I$5:$I$14,0),FALSE)*HLOOKUP(REG_TRA_DEMANDS!$F17,DEMANDS!$H$2:$CX$25,MATCH($E17,DEMANDS!$F$2:$F$25,0),FALSE)/HLOOKUP(2018,DEMANDS!$H$2:$CX$25,MATCH($E17,DEMANDS!$F$2:$F$25,0),FALSE)</f>
        <v>0.74304638421703217</v>
      </c>
      <c r="V17" s="14">
        <f>HLOOKUP(REG_TRA_DEMANDS!V$3,'BY-Demands'!$J$5:$AK$14,MATCH($E17,'BY-Demands'!$I$5:$I$14,0),FALSE)*HLOOKUP(REG_TRA_DEMANDS!$F17,DEMANDS!$H$2:$CX$25,MATCH($E17,DEMANDS!$F$2:$F$25,0),FALSE)/HLOOKUP(2018,DEMANDS!$H$2:$CX$25,MATCH($E17,DEMANDS!$F$2:$F$25,0),FALSE)</f>
        <v>0.82312954869858934</v>
      </c>
      <c r="W17" s="14">
        <f>HLOOKUP(REG_TRA_DEMANDS!W$3,'BY-Demands'!$J$5:$AK$14,MATCH($E17,'BY-Demands'!$I$5:$I$14,0),FALSE)*HLOOKUP(REG_TRA_DEMANDS!$F17,DEMANDS!$H$2:$CX$25,MATCH($E17,DEMANDS!$F$2:$F$25,0),FALSE)/HLOOKUP(2018,DEMANDS!$H$2:$CX$25,MATCH($E17,DEMANDS!$F$2:$F$25,0),FALSE)</f>
        <v>0.79632066689536773</v>
      </c>
      <c r="X17" s="14">
        <f>HLOOKUP(REG_TRA_DEMANDS!X$3,'BY-Demands'!$J$5:$AK$14,MATCH($E17,'BY-Demands'!$I$5:$I$14,0),FALSE)*HLOOKUP(REG_TRA_DEMANDS!$F17,DEMANDS!$H$2:$CX$25,MATCH($E17,DEMANDS!$F$2:$F$25,0),FALSE)/HLOOKUP(2018,DEMANDS!$H$2:$CX$25,MATCH($E17,DEMANDS!$F$2:$F$25,0),FALSE)</f>
        <v>0.5014811864865022</v>
      </c>
      <c r="Y17" s="14">
        <f>HLOOKUP(REG_TRA_DEMANDS!Y$3,'BY-Demands'!$J$5:$AK$14,MATCH($E17,'BY-Demands'!$I$5:$I$14,0),FALSE)*HLOOKUP(REG_TRA_DEMANDS!$F17,DEMANDS!$H$2:$CX$25,MATCH($E17,DEMANDS!$F$2:$F$25,0),FALSE)/HLOOKUP(2018,DEMANDS!$H$2:$CX$25,MATCH($E17,DEMANDS!$F$2:$F$25,0),FALSE)</f>
        <v>1.1393573908292929</v>
      </c>
      <c r="Z17" s="14">
        <f>HLOOKUP(REG_TRA_DEMANDS!Z$3,'BY-Demands'!$J$5:$AK$14,MATCH($E17,'BY-Demands'!$I$5:$I$14,0),FALSE)*HLOOKUP(REG_TRA_DEMANDS!$F17,DEMANDS!$H$2:$CX$25,MATCH($E17,DEMANDS!$F$2:$F$25,0),FALSE)/HLOOKUP(2018,DEMANDS!$H$2:$CX$25,MATCH($E17,DEMANDS!$F$2:$F$25,0),FALSE)</f>
        <v>0.14698615350023855</v>
      </c>
      <c r="AA17" s="14">
        <f>HLOOKUP(REG_TRA_DEMANDS!AA$3,'BY-Demands'!$J$5:$AK$14,MATCH($E17,'BY-Demands'!$I$5:$I$14,0),FALSE)*HLOOKUP(REG_TRA_DEMANDS!$F17,DEMANDS!$H$2:$CX$25,MATCH($E17,DEMANDS!$F$2:$F$25,0),FALSE)/HLOOKUP(2018,DEMANDS!$H$2:$CX$25,MATCH($E17,DEMANDS!$F$2:$F$25,0),FALSE)</f>
        <v>0.63179454507028443</v>
      </c>
      <c r="AB17" s="14">
        <f>HLOOKUP(REG_TRA_DEMANDS!AB$3,'BY-Demands'!$J$5:$AK$14,MATCH($E17,'BY-Demands'!$I$5:$I$14,0),FALSE)*HLOOKUP(REG_TRA_DEMANDS!$F17,DEMANDS!$H$2:$CX$25,MATCH($E17,DEMANDS!$F$2:$F$25,0),FALSE)/HLOOKUP(2018,DEMANDS!$H$2:$CX$25,MATCH($E17,DEMANDS!$F$2:$F$25,0),FALSE)</f>
        <v>0.33116307912916709</v>
      </c>
      <c r="AC17" s="14">
        <f>HLOOKUP(REG_TRA_DEMANDS!AC$3,'BY-Demands'!$J$5:$AK$14,MATCH($E17,'BY-Demands'!$I$5:$I$14,0),FALSE)*HLOOKUP(REG_TRA_DEMANDS!$F17,DEMANDS!$H$2:$CX$25,MATCH($E17,DEMANDS!$F$2:$F$25,0),FALSE)/HLOOKUP(2018,DEMANDS!$H$2:$CX$25,MATCH($E17,DEMANDS!$F$2:$F$25,0),FALSE)</f>
        <v>0.27602684102814479</v>
      </c>
      <c r="AD17" s="14">
        <f>HLOOKUP(REG_TRA_DEMANDS!AD$3,'BY-Demands'!$J$5:$AK$14,MATCH($E17,'BY-Demands'!$I$5:$I$14,0),FALSE)*HLOOKUP(REG_TRA_DEMANDS!$F17,DEMANDS!$H$2:$CX$25,MATCH($E17,DEMANDS!$F$2:$F$25,0),FALSE)/HLOOKUP(2018,DEMANDS!$H$2:$CX$25,MATCH($E17,DEMANDS!$F$2:$F$25,0),FALSE)</f>
        <v>0.2952095661319819</v>
      </c>
      <c r="AE17" s="14">
        <f>HLOOKUP(REG_TRA_DEMANDS!AE$3,'BY-Demands'!$J$5:$AK$14,MATCH($E17,'BY-Demands'!$I$5:$I$14,0),FALSE)*HLOOKUP(REG_TRA_DEMANDS!$F17,DEMANDS!$H$2:$CX$25,MATCH($E17,DEMANDS!$F$2:$F$25,0),FALSE)/HLOOKUP(2018,DEMANDS!$H$2:$CX$25,MATCH($E17,DEMANDS!$F$2:$F$25,0),FALSE)</f>
        <v>0.54379756531765255</v>
      </c>
      <c r="AF17" s="14">
        <f>HLOOKUP(REG_TRA_DEMANDS!AF$3,'BY-Demands'!$J$5:$AK$14,MATCH($E17,'BY-Demands'!$I$5:$I$14,0),FALSE)*HLOOKUP(REG_TRA_DEMANDS!$F17,DEMANDS!$H$2:$CX$25,MATCH($E17,DEMANDS!$F$2:$F$25,0),FALSE)/HLOOKUP(2018,DEMANDS!$H$2:$CX$25,MATCH($E17,DEMANDS!$F$2:$F$25,0),FALSE)</f>
        <v>0.31412261464919838</v>
      </c>
    </row>
    <row r="18" spans="4:32" x14ac:dyDescent="0.2">
      <c r="D18" s="3" t="s">
        <v>59</v>
      </c>
      <c r="E18" s="3" t="str">
        <f>DEMANDS!$F$19</f>
        <v>TRAPL</v>
      </c>
      <c r="F18" s="3">
        <v>2021</v>
      </c>
      <c r="G18" s="14">
        <f>HLOOKUP(REG_TRA_DEMANDS!G$3,'BY-Demands'!$J$5:$AK$14,MATCH($E18,'BY-Demands'!$I$5:$I$14,0),FALSE)*HLOOKUP(REG_TRA_DEMANDS!$F18,DEMANDS!$H$2:$CX$25,MATCH($E18,DEMANDS!$F$2:$F$25,0),FALSE)/HLOOKUP(2018,DEMANDS!$H$2:$CX$25,MATCH($E18,DEMANDS!$F$2:$F$25,0),FALSE)</f>
        <v>0.3949319127195085</v>
      </c>
      <c r="H18" s="14">
        <f>HLOOKUP(REG_TRA_DEMANDS!H$3,'BY-Demands'!$J$5:$AK$14,MATCH($E18,'BY-Demands'!$I$5:$I$14,0),FALSE)*HLOOKUP(REG_TRA_DEMANDS!$F18,DEMANDS!$H$2:$CX$25,MATCH($E18,DEMANDS!$F$2:$F$25,0),FALSE)/HLOOKUP(2018,DEMANDS!$H$2:$CX$25,MATCH($E18,DEMANDS!$F$2:$F$25,0),FALSE)</f>
        <v>7.0354598059455613</v>
      </c>
      <c r="I18" s="14">
        <f>HLOOKUP(REG_TRA_DEMANDS!I$3,'BY-Demands'!$J$5:$AK$14,MATCH($E18,'BY-Demands'!$I$5:$I$14,0),FALSE)*HLOOKUP(REG_TRA_DEMANDS!$F18,DEMANDS!$H$2:$CX$25,MATCH($E18,DEMANDS!$F$2:$F$25,0),FALSE)/HLOOKUP(2018,DEMANDS!$H$2:$CX$25,MATCH($E18,DEMANDS!$F$2:$F$25,0),FALSE)</f>
        <v>1.4215064973824205</v>
      </c>
      <c r="J18" s="14">
        <f>HLOOKUP(REG_TRA_DEMANDS!J$3,'BY-Demands'!$J$5:$AK$14,MATCH($E18,'BY-Demands'!$I$5:$I$14,0),FALSE)*HLOOKUP(REG_TRA_DEMANDS!$F18,DEMANDS!$H$2:$CX$25,MATCH($E18,DEMANDS!$F$2:$F$25,0),FALSE)/HLOOKUP(2018,DEMANDS!$H$2:$CX$25,MATCH($E18,DEMANDS!$F$2:$F$25,0),FALSE)</f>
        <v>0.68451237102108609</v>
      </c>
      <c r="K18" s="14">
        <f>HLOOKUP(REG_TRA_DEMANDS!K$3,'BY-Demands'!$J$5:$AK$14,MATCH($E18,'BY-Demands'!$I$5:$I$14,0),FALSE)*HLOOKUP(REG_TRA_DEMANDS!$F18,DEMANDS!$H$2:$CX$25,MATCH($E18,DEMANDS!$F$2:$F$25,0),FALSE)/HLOOKUP(2018,DEMANDS!$H$2:$CX$25,MATCH($E18,DEMANDS!$F$2:$F$25,0),FALSE)</f>
        <v>0.5085872808789732</v>
      </c>
      <c r="L18" s="14">
        <f>HLOOKUP(REG_TRA_DEMANDS!L$3,'BY-Demands'!$J$5:$AK$14,MATCH($E18,'BY-Demands'!$I$5:$I$14,0),FALSE)*HLOOKUP(REG_TRA_DEMANDS!$F18,DEMANDS!$H$2:$CX$25,MATCH($E18,DEMANDS!$F$2:$F$25,0),FALSE)/HLOOKUP(2018,DEMANDS!$H$2:$CX$25,MATCH($E18,DEMANDS!$F$2:$F$25,0),FALSE)</f>
        <v>0.2618778295465003</v>
      </c>
      <c r="M18" s="14">
        <f>HLOOKUP(REG_TRA_DEMANDS!M$3,'BY-Demands'!$J$5:$AK$14,MATCH($E18,'BY-Demands'!$I$5:$I$14,0),FALSE)*HLOOKUP(REG_TRA_DEMANDS!$F18,DEMANDS!$H$2:$CX$25,MATCH($E18,DEMANDS!$F$2:$F$25,0),FALSE)/HLOOKUP(2018,DEMANDS!$H$2:$CX$25,MATCH($E18,DEMANDS!$F$2:$F$25,0),FALSE)</f>
        <v>0.71158722914103401</v>
      </c>
      <c r="N18" s="14">
        <f>HLOOKUP(REG_TRA_DEMANDS!N$3,'BY-Demands'!$J$5:$AK$14,MATCH($E18,'BY-Demands'!$I$5:$I$14,0),FALSE)*HLOOKUP(REG_TRA_DEMANDS!$F18,DEMANDS!$H$2:$CX$25,MATCH($E18,DEMANDS!$F$2:$F$25,0),FALSE)/HLOOKUP(2018,DEMANDS!$H$2:$CX$25,MATCH($E18,DEMANDS!$F$2:$F$25,0),FALSE)</f>
        <v>1.2100639919064762</v>
      </c>
      <c r="O18" s="14">
        <f>HLOOKUP(REG_TRA_DEMANDS!O$3,'BY-Demands'!$J$5:$AK$14,MATCH($E18,'BY-Demands'!$I$5:$I$14,0),FALSE)*HLOOKUP(REG_TRA_DEMANDS!$F18,DEMANDS!$H$2:$CX$25,MATCH($E18,DEMANDS!$F$2:$F$25,0),FALSE)/HLOOKUP(2018,DEMANDS!$H$2:$CX$25,MATCH($E18,DEMANDS!$F$2:$F$25,0),FALSE)</f>
        <v>0.5215587975249425</v>
      </c>
      <c r="P18" s="14">
        <f>HLOOKUP(REG_TRA_DEMANDS!P$3,'BY-Demands'!$J$5:$AK$14,MATCH($E18,'BY-Demands'!$I$5:$I$14,0),FALSE)*HLOOKUP(REG_TRA_DEMANDS!$F18,DEMANDS!$H$2:$CX$25,MATCH($E18,DEMANDS!$F$2:$F$25,0),FALSE)/HLOOKUP(2018,DEMANDS!$H$2:$CX$25,MATCH($E18,DEMANDS!$F$2:$F$25,0),FALSE)</f>
        <v>0.57800689839391617</v>
      </c>
      <c r="Q18" s="14">
        <f>HLOOKUP(REG_TRA_DEMANDS!Q$3,'BY-Demands'!$J$5:$AK$14,MATCH($E18,'BY-Demands'!$I$5:$I$14,0),FALSE)*HLOOKUP(REG_TRA_DEMANDS!$F18,DEMANDS!$H$2:$CX$25,MATCH($E18,DEMANDS!$F$2:$F$25,0),FALSE)/HLOOKUP(2018,DEMANDS!$H$2:$CX$25,MATCH($E18,DEMANDS!$F$2:$F$25,0),FALSE)</f>
        <v>1.0273437110504584</v>
      </c>
      <c r="R18" s="14">
        <f>HLOOKUP(REG_TRA_DEMANDS!R$3,'BY-Demands'!$J$5:$AK$14,MATCH($E18,'BY-Demands'!$I$5:$I$14,0),FALSE)*HLOOKUP(REG_TRA_DEMANDS!$F18,DEMANDS!$H$2:$CX$25,MATCH($E18,DEMANDS!$F$2:$F$25,0),FALSE)/HLOOKUP(2018,DEMANDS!$H$2:$CX$25,MATCH($E18,DEMANDS!$F$2:$F$25,0),FALSE)</f>
        <v>0.87971877108373875</v>
      </c>
      <c r="S18" s="14">
        <f>HLOOKUP(REG_TRA_DEMANDS!S$3,'BY-Demands'!$J$5:$AK$14,MATCH($E18,'BY-Demands'!$I$5:$I$14,0),FALSE)*HLOOKUP(REG_TRA_DEMANDS!$F18,DEMANDS!$H$2:$CX$25,MATCH($E18,DEMANDS!$F$2:$F$25,0),FALSE)/HLOOKUP(2018,DEMANDS!$H$2:$CX$25,MATCH($E18,DEMANDS!$F$2:$F$25,0),FALSE)</f>
        <v>0.78875759816931479</v>
      </c>
      <c r="T18" s="14">
        <f>HLOOKUP(REG_TRA_DEMANDS!T$3,'BY-Demands'!$J$5:$AK$14,MATCH($E18,'BY-Demands'!$I$5:$I$14,0),FALSE)*HLOOKUP(REG_TRA_DEMANDS!$F18,DEMANDS!$H$2:$CX$25,MATCH($E18,DEMANDS!$F$2:$F$25,0),FALSE)/HLOOKUP(2018,DEMANDS!$H$2:$CX$25,MATCH($E18,DEMANDS!$F$2:$F$25,0),FALSE)</f>
        <v>3.2162421821708547</v>
      </c>
      <c r="U18" s="14">
        <f>HLOOKUP(REG_TRA_DEMANDS!U$3,'BY-Demands'!$J$5:$AK$14,MATCH($E18,'BY-Demands'!$I$5:$I$14,0),FALSE)*HLOOKUP(REG_TRA_DEMANDS!$F18,DEMANDS!$H$2:$CX$25,MATCH($E18,DEMANDS!$F$2:$F$25,0),FALSE)/HLOOKUP(2018,DEMANDS!$H$2:$CX$25,MATCH($E18,DEMANDS!$F$2:$F$25,0),FALSE)</f>
        <v>1.0696076988780558</v>
      </c>
      <c r="V18" s="14">
        <f>HLOOKUP(REG_TRA_DEMANDS!V$3,'BY-Demands'!$J$5:$AK$14,MATCH($E18,'BY-Demands'!$I$5:$I$14,0),FALSE)*HLOOKUP(REG_TRA_DEMANDS!$F18,DEMANDS!$H$2:$CX$25,MATCH($E18,DEMANDS!$F$2:$F$25,0),FALSE)/HLOOKUP(2018,DEMANDS!$H$2:$CX$25,MATCH($E18,DEMANDS!$F$2:$F$25,0),FALSE)</f>
        <v>1.1848865981492651</v>
      </c>
      <c r="W18" s="14">
        <f>HLOOKUP(REG_TRA_DEMANDS!W$3,'BY-Demands'!$J$5:$AK$14,MATCH($E18,'BY-Demands'!$I$5:$I$14,0),FALSE)*HLOOKUP(REG_TRA_DEMANDS!$F18,DEMANDS!$H$2:$CX$25,MATCH($E18,DEMANDS!$F$2:$F$25,0),FALSE)/HLOOKUP(2018,DEMANDS!$H$2:$CX$25,MATCH($E18,DEMANDS!$F$2:$F$25,0),FALSE)</f>
        <v>1.1462954859601473</v>
      </c>
      <c r="X18" s="14">
        <f>HLOOKUP(REG_TRA_DEMANDS!X$3,'BY-Demands'!$J$5:$AK$14,MATCH($E18,'BY-Demands'!$I$5:$I$14,0),FALSE)*HLOOKUP(REG_TRA_DEMANDS!$F18,DEMANDS!$H$2:$CX$25,MATCH($E18,DEMANDS!$F$2:$F$25,0),FALSE)/HLOOKUP(2018,DEMANDS!$H$2:$CX$25,MATCH($E18,DEMANDS!$F$2:$F$25,0),FALSE)</f>
        <v>0.72187705815118308</v>
      </c>
      <c r="Y18" s="14">
        <f>HLOOKUP(REG_TRA_DEMANDS!Y$3,'BY-Demands'!$J$5:$AK$14,MATCH($E18,'BY-Demands'!$I$5:$I$14,0),FALSE)*HLOOKUP(REG_TRA_DEMANDS!$F18,DEMANDS!$H$2:$CX$25,MATCH($E18,DEMANDS!$F$2:$F$25,0),FALSE)/HLOOKUP(2018,DEMANDS!$H$2:$CX$25,MATCH($E18,DEMANDS!$F$2:$F$25,0),FALSE)</f>
        <v>1.6400933547220824</v>
      </c>
      <c r="Z18" s="14">
        <f>HLOOKUP(REG_TRA_DEMANDS!Z$3,'BY-Demands'!$J$5:$AK$14,MATCH($E18,'BY-Demands'!$I$5:$I$14,0),FALSE)*HLOOKUP(REG_TRA_DEMANDS!$F18,DEMANDS!$H$2:$CX$25,MATCH($E18,DEMANDS!$F$2:$F$25,0),FALSE)/HLOOKUP(2018,DEMANDS!$H$2:$CX$25,MATCH($E18,DEMANDS!$F$2:$F$25,0),FALSE)</f>
        <v>0.21158507026178613</v>
      </c>
      <c r="AA18" s="14">
        <f>HLOOKUP(REG_TRA_DEMANDS!AA$3,'BY-Demands'!$J$5:$AK$14,MATCH($E18,'BY-Demands'!$I$5:$I$14,0),FALSE)*HLOOKUP(REG_TRA_DEMANDS!$F18,DEMANDS!$H$2:$CX$25,MATCH($E18,DEMANDS!$F$2:$F$25,0),FALSE)/HLOOKUP(2018,DEMANDS!$H$2:$CX$25,MATCH($E18,DEMANDS!$F$2:$F$25,0),FALSE)</f>
        <v>0.90946181001663118</v>
      </c>
      <c r="AB18" s="14">
        <f>HLOOKUP(REG_TRA_DEMANDS!AB$3,'BY-Demands'!$J$5:$AK$14,MATCH($E18,'BY-Demands'!$I$5:$I$14,0),FALSE)*HLOOKUP(REG_TRA_DEMANDS!$F18,DEMANDS!$H$2:$CX$25,MATCH($E18,DEMANDS!$F$2:$F$25,0),FALSE)/HLOOKUP(2018,DEMANDS!$H$2:$CX$25,MATCH($E18,DEMANDS!$F$2:$F$25,0),FALSE)</f>
        <v>0.47670587805089104</v>
      </c>
      <c r="AC18" s="14">
        <f>HLOOKUP(REG_TRA_DEMANDS!AC$3,'BY-Demands'!$J$5:$AK$14,MATCH($E18,'BY-Demands'!$I$5:$I$14,0),FALSE)*HLOOKUP(REG_TRA_DEMANDS!$F18,DEMANDS!$H$2:$CX$25,MATCH($E18,DEMANDS!$F$2:$F$25,0),FALSE)/HLOOKUP(2018,DEMANDS!$H$2:$CX$25,MATCH($E18,DEMANDS!$F$2:$F$25,0),FALSE)</f>
        <v>0.39733782511006455</v>
      </c>
      <c r="AD18" s="14">
        <f>HLOOKUP(REG_TRA_DEMANDS!AD$3,'BY-Demands'!$J$5:$AK$14,MATCH($E18,'BY-Demands'!$I$5:$I$14,0),FALSE)*HLOOKUP(REG_TRA_DEMANDS!$F18,DEMANDS!$H$2:$CX$25,MATCH($E18,DEMANDS!$F$2:$F$25,0),FALSE)/HLOOKUP(2018,DEMANDS!$H$2:$CX$25,MATCH($E18,DEMANDS!$F$2:$F$25,0),FALSE)</f>
        <v>0.42495116243643605</v>
      </c>
      <c r="AE18" s="14">
        <f>HLOOKUP(REG_TRA_DEMANDS!AE$3,'BY-Demands'!$J$5:$AK$14,MATCH($E18,'BY-Demands'!$I$5:$I$14,0),FALSE)*HLOOKUP(REG_TRA_DEMANDS!$F18,DEMANDS!$H$2:$CX$25,MATCH($E18,DEMANDS!$F$2:$F$25,0),FALSE)/HLOOKUP(2018,DEMANDS!$H$2:$CX$25,MATCH($E18,DEMANDS!$F$2:$F$25,0),FALSE)</f>
        <v>0.78279105429979845</v>
      </c>
      <c r="AF18" s="14">
        <f>HLOOKUP(REG_TRA_DEMANDS!AF$3,'BY-Demands'!$J$5:$AK$14,MATCH($E18,'BY-Demands'!$I$5:$I$14,0),FALSE)*HLOOKUP(REG_TRA_DEMANDS!$F18,DEMANDS!$H$2:$CX$25,MATCH($E18,DEMANDS!$F$2:$F$25,0),FALSE)/HLOOKUP(2018,DEMANDS!$H$2:$CX$25,MATCH($E18,DEMANDS!$F$2:$F$25,0),FALSE)</f>
        <v>0.45217630306421169</v>
      </c>
    </row>
    <row r="19" spans="4:32" x14ac:dyDescent="0.2">
      <c r="D19" s="3" t="s">
        <v>59</v>
      </c>
      <c r="E19" s="3" t="str">
        <f>DEMANDS!$F$19</f>
        <v>TRAPL</v>
      </c>
      <c r="F19" s="3">
        <v>2022</v>
      </c>
      <c r="G19" s="14">
        <f>HLOOKUP(REG_TRA_DEMANDS!G$3,'BY-Demands'!$J$5:$AK$14,MATCH($E19,'BY-Demands'!$I$5:$I$14,0),FALSE)*HLOOKUP(REG_TRA_DEMANDS!$F19,DEMANDS!$H$2:$CX$25,MATCH($E19,DEMANDS!$F$2:$F$25,0),FALSE)/HLOOKUP(2018,DEMANDS!$H$2:$CX$25,MATCH($E19,DEMANDS!$F$2:$F$25,0),FALSE)</f>
        <v>0.38789997205872045</v>
      </c>
      <c r="H19" s="14">
        <f>HLOOKUP(REG_TRA_DEMANDS!H$3,'BY-Demands'!$J$5:$AK$14,MATCH($E19,'BY-Demands'!$I$5:$I$14,0),FALSE)*HLOOKUP(REG_TRA_DEMANDS!$F19,DEMANDS!$H$2:$CX$25,MATCH($E19,DEMANDS!$F$2:$F$25,0),FALSE)/HLOOKUP(2018,DEMANDS!$H$2:$CX$25,MATCH($E19,DEMANDS!$F$2:$F$25,0),FALSE)</f>
        <v>6.910190273949282</v>
      </c>
      <c r="I19" s="14">
        <f>HLOOKUP(REG_TRA_DEMANDS!I$3,'BY-Demands'!$J$5:$AK$14,MATCH($E19,'BY-Demands'!$I$5:$I$14,0),FALSE)*HLOOKUP(REG_TRA_DEMANDS!$F19,DEMANDS!$H$2:$CX$25,MATCH($E19,DEMANDS!$F$2:$F$25,0),FALSE)/HLOOKUP(2018,DEMANDS!$H$2:$CX$25,MATCH($E19,DEMANDS!$F$2:$F$25,0),FALSE)</f>
        <v>1.3961959336711072</v>
      </c>
      <c r="J19" s="14">
        <f>HLOOKUP(REG_TRA_DEMANDS!J$3,'BY-Demands'!$J$5:$AK$14,MATCH($E19,'BY-Demands'!$I$5:$I$14,0),FALSE)*HLOOKUP(REG_TRA_DEMANDS!$F19,DEMANDS!$H$2:$CX$25,MATCH($E19,DEMANDS!$F$2:$F$25,0),FALSE)/HLOOKUP(2018,DEMANDS!$H$2:$CX$25,MATCH($E19,DEMANDS!$F$2:$F$25,0),FALSE)</f>
        <v>0.67232431981638574</v>
      </c>
      <c r="K19" s="14">
        <f>HLOOKUP(REG_TRA_DEMANDS!K$3,'BY-Demands'!$J$5:$AK$14,MATCH($E19,'BY-Demands'!$I$5:$I$14,0),FALSE)*HLOOKUP(REG_TRA_DEMANDS!$F19,DEMANDS!$H$2:$CX$25,MATCH($E19,DEMANDS!$F$2:$F$25,0),FALSE)/HLOOKUP(2018,DEMANDS!$H$2:$CX$25,MATCH($E19,DEMANDS!$F$2:$F$25,0),FALSE)</f>
        <v>0.49953165517542941</v>
      </c>
      <c r="L19" s="14">
        <f>HLOOKUP(REG_TRA_DEMANDS!L$3,'BY-Demands'!$J$5:$AK$14,MATCH($E19,'BY-Demands'!$I$5:$I$14,0),FALSE)*HLOOKUP(REG_TRA_DEMANDS!$F19,DEMANDS!$H$2:$CX$25,MATCH($E19,DEMANDS!$F$2:$F$25,0),FALSE)/HLOOKUP(2018,DEMANDS!$H$2:$CX$25,MATCH($E19,DEMANDS!$F$2:$F$25,0),FALSE)</f>
        <v>0.25721497679027128</v>
      </c>
      <c r="M19" s="14">
        <f>HLOOKUP(REG_TRA_DEMANDS!M$3,'BY-Demands'!$J$5:$AK$14,MATCH($E19,'BY-Demands'!$I$5:$I$14,0),FALSE)*HLOOKUP(REG_TRA_DEMANDS!$F19,DEMANDS!$H$2:$CX$25,MATCH($E19,DEMANDS!$F$2:$F$25,0),FALSE)/HLOOKUP(2018,DEMANDS!$H$2:$CX$25,MATCH($E19,DEMANDS!$F$2:$F$25,0),FALSE)</f>
        <v>0.69891709788768008</v>
      </c>
      <c r="N19" s="14">
        <f>HLOOKUP(REG_TRA_DEMANDS!N$3,'BY-Demands'!$J$5:$AK$14,MATCH($E19,'BY-Demands'!$I$5:$I$14,0),FALSE)*HLOOKUP(REG_TRA_DEMANDS!$F19,DEMANDS!$H$2:$CX$25,MATCH($E19,DEMANDS!$F$2:$F$25,0),FALSE)/HLOOKUP(2018,DEMANDS!$H$2:$CX$25,MATCH($E19,DEMANDS!$F$2:$F$25,0),FALSE)</f>
        <v>1.1885182572803505</v>
      </c>
      <c r="O19" s="14">
        <f>HLOOKUP(REG_TRA_DEMANDS!O$3,'BY-Demands'!$J$5:$AK$14,MATCH($E19,'BY-Demands'!$I$5:$I$14,0),FALSE)*HLOOKUP(REG_TRA_DEMANDS!$F19,DEMANDS!$H$2:$CX$25,MATCH($E19,DEMANDS!$F$2:$F$25,0),FALSE)/HLOOKUP(2018,DEMANDS!$H$2:$CX$25,MATCH($E19,DEMANDS!$F$2:$F$25,0),FALSE)</f>
        <v>0.51227220812260121</v>
      </c>
      <c r="P19" s="14">
        <f>HLOOKUP(REG_TRA_DEMANDS!P$3,'BY-Demands'!$J$5:$AK$14,MATCH($E19,'BY-Demands'!$I$5:$I$14,0),FALSE)*HLOOKUP(REG_TRA_DEMANDS!$F19,DEMANDS!$H$2:$CX$25,MATCH($E19,DEMANDS!$F$2:$F$25,0),FALSE)/HLOOKUP(2018,DEMANDS!$H$2:$CX$25,MATCH($E19,DEMANDS!$F$2:$F$25,0),FALSE)</f>
        <v>0.56771522512030337</v>
      </c>
      <c r="Q19" s="14">
        <f>HLOOKUP(REG_TRA_DEMANDS!Q$3,'BY-Demands'!$J$5:$AK$14,MATCH($E19,'BY-Demands'!$I$5:$I$14,0),FALSE)*HLOOKUP(REG_TRA_DEMANDS!$F19,DEMANDS!$H$2:$CX$25,MATCH($E19,DEMANDS!$F$2:$F$25,0),FALSE)/HLOOKUP(2018,DEMANDS!$H$2:$CX$25,MATCH($E19,DEMANDS!$F$2:$F$25,0),FALSE)</f>
        <v>1.0090513933580376</v>
      </c>
      <c r="R19" s="14">
        <f>HLOOKUP(REG_TRA_DEMANDS!R$3,'BY-Demands'!$J$5:$AK$14,MATCH($E19,'BY-Demands'!$I$5:$I$14,0),FALSE)*HLOOKUP(REG_TRA_DEMANDS!$F19,DEMANDS!$H$2:$CX$25,MATCH($E19,DEMANDS!$F$2:$F$25,0),FALSE)/HLOOKUP(2018,DEMANDS!$H$2:$CX$25,MATCH($E19,DEMANDS!$F$2:$F$25,0),FALSE)</f>
        <v>0.86405498196666175</v>
      </c>
      <c r="S19" s="14">
        <f>HLOOKUP(REG_TRA_DEMANDS!S$3,'BY-Demands'!$J$5:$AK$14,MATCH($E19,'BY-Demands'!$I$5:$I$14,0),FALSE)*HLOOKUP(REG_TRA_DEMANDS!$F19,DEMANDS!$H$2:$CX$25,MATCH($E19,DEMANDS!$F$2:$F$25,0),FALSE)/HLOOKUP(2018,DEMANDS!$H$2:$CX$25,MATCH($E19,DEMANDS!$F$2:$F$25,0),FALSE)</f>
        <v>0.77471341372273761</v>
      </c>
      <c r="T19" s="14">
        <f>HLOOKUP(REG_TRA_DEMANDS!T$3,'BY-Demands'!$J$5:$AK$14,MATCH($E19,'BY-Demands'!$I$5:$I$14,0),FALSE)*HLOOKUP(REG_TRA_DEMANDS!$F19,DEMANDS!$H$2:$CX$25,MATCH($E19,DEMANDS!$F$2:$F$25,0),FALSE)/HLOOKUP(2018,DEMANDS!$H$2:$CX$25,MATCH($E19,DEMANDS!$F$2:$F$25,0),FALSE)</f>
        <v>3.1589755408908133</v>
      </c>
      <c r="U19" s="14">
        <f>HLOOKUP(REG_TRA_DEMANDS!U$3,'BY-Demands'!$J$5:$AK$14,MATCH($E19,'BY-Demands'!$I$5:$I$14,0),FALSE)*HLOOKUP(REG_TRA_DEMANDS!$F19,DEMANDS!$H$2:$CX$25,MATCH($E19,DEMANDS!$F$2:$F$25,0),FALSE)/HLOOKUP(2018,DEMANDS!$H$2:$CX$25,MATCH($E19,DEMANDS!$F$2:$F$25,0),FALSE)</f>
        <v>1.0505628518383727</v>
      </c>
      <c r="V19" s="14">
        <f>HLOOKUP(REG_TRA_DEMANDS!V$3,'BY-Demands'!$J$5:$AK$14,MATCH($E19,'BY-Demands'!$I$5:$I$14,0),FALSE)*HLOOKUP(REG_TRA_DEMANDS!$F19,DEMANDS!$H$2:$CX$25,MATCH($E19,DEMANDS!$F$2:$F$25,0),FALSE)/HLOOKUP(2018,DEMANDS!$H$2:$CX$25,MATCH($E19,DEMANDS!$F$2:$F$25,0),FALSE)</f>
        <v>1.1637891583638247</v>
      </c>
      <c r="W19" s="14">
        <f>HLOOKUP(REG_TRA_DEMANDS!W$3,'BY-Demands'!$J$5:$AK$14,MATCH($E19,'BY-Demands'!$I$5:$I$14,0),FALSE)*HLOOKUP(REG_TRA_DEMANDS!$F19,DEMANDS!$H$2:$CX$25,MATCH($E19,DEMANDS!$F$2:$F$25,0),FALSE)/HLOOKUP(2018,DEMANDS!$H$2:$CX$25,MATCH($E19,DEMANDS!$F$2:$F$25,0),FALSE)</f>
        <v>1.1258851783162427</v>
      </c>
      <c r="X19" s="14">
        <f>HLOOKUP(REG_TRA_DEMANDS!X$3,'BY-Demands'!$J$5:$AK$14,MATCH($E19,'BY-Demands'!$I$5:$I$14,0),FALSE)*HLOOKUP(REG_TRA_DEMANDS!$F19,DEMANDS!$H$2:$CX$25,MATCH($E19,DEMANDS!$F$2:$F$25,0),FALSE)/HLOOKUP(2018,DEMANDS!$H$2:$CX$25,MATCH($E19,DEMANDS!$F$2:$F$25,0),FALSE)</f>
        <v>0.70902371185574553</v>
      </c>
      <c r="Y19" s="14">
        <f>HLOOKUP(REG_TRA_DEMANDS!Y$3,'BY-Demands'!$J$5:$AK$14,MATCH($E19,'BY-Demands'!$I$5:$I$14,0),FALSE)*HLOOKUP(REG_TRA_DEMANDS!$F19,DEMANDS!$H$2:$CX$25,MATCH($E19,DEMANDS!$F$2:$F$25,0),FALSE)/HLOOKUP(2018,DEMANDS!$H$2:$CX$25,MATCH($E19,DEMANDS!$F$2:$F$25,0),FALSE)</f>
        <v>1.6108907535214307</v>
      </c>
      <c r="Z19" s="14">
        <f>HLOOKUP(REG_TRA_DEMANDS!Z$3,'BY-Demands'!$J$5:$AK$14,MATCH($E19,'BY-Demands'!$I$5:$I$14,0),FALSE)*HLOOKUP(REG_TRA_DEMANDS!$F19,DEMANDS!$H$2:$CX$25,MATCH($E19,DEMANDS!$F$2:$F$25,0),FALSE)/HLOOKUP(2018,DEMANDS!$H$2:$CX$25,MATCH($E19,DEMANDS!$F$2:$F$25,0),FALSE)</f>
        <v>0.20781770274634745</v>
      </c>
      <c r="AA19" s="14">
        <f>HLOOKUP(REG_TRA_DEMANDS!AA$3,'BY-Demands'!$J$5:$AK$14,MATCH($E19,'BY-Demands'!$I$5:$I$14,0),FALSE)*HLOOKUP(REG_TRA_DEMANDS!$F19,DEMANDS!$H$2:$CX$25,MATCH($E19,DEMANDS!$F$2:$F$25,0),FALSE)/HLOOKUP(2018,DEMANDS!$H$2:$CX$25,MATCH($E19,DEMANDS!$F$2:$F$25,0),FALSE)</f>
        <v>0.89326843268925393</v>
      </c>
      <c r="AB19" s="14">
        <f>HLOOKUP(REG_TRA_DEMANDS!AB$3,'BY-Demands'!$J$5:$AK$14,MATCH($E19,'BY-Demands'!$I$5:$I$14,0),FALSE)*HLOOKUP(REG_TRA_DEMANDS!$F19,DEMANDS!$H$2:$CX$25,MATCH($E19,DEMANDS!$F$2:$F$25,0),FALSE)/HLOOKUP(2018,DEMANDS!$H$2:$CX$25,MATCH($E19,DEMANDS!$F$2:$F$25,0),FALSE)</f>
        <v>0.46821791509034011</v>
      </c>
      <c r="AC19" s="14">
        <f>HLOOKUP(REG_TRA_DEMANDS!AC$3,'BY-Demands'!$J$5:$AK$14,MATCH($E19,'BY-Demands'!$I$5:$I$14,0),FALSE)*HLOOKUP(REG_TRA_DEMANDS!$F19,DEMANDS!$H$2:$CX$25,MATCH($E19,DEMANDS!$F$2:$F$25,0),FALSE)/HLOOKUP(2018,DEMANDS!$H$2:$CX$25,MATCH($E19,DEMANDS!$F$2:$F$25,0),FALSE)</f>
        <v>0.39026304609506768</v>
      </c>
      <c r="AD19" s="14">
        <f>HLOOKUP(REG_TRA_DEMANDS!AD$3,'BY-Demands'!$J$5:$AK$14,MATCH($E19,'BY-Demands'!$I$5:$I$14,0),FALSE)*HLOOKUP(REG_TRA_DEMANDS!$F19,DEMANDS!$H$2:$CX$25,MATCH($E19,DEMANDS!$F$2:$F$25,0),FALSE)/HLOOKUP(2018,DEMANDS!$H$2:$CX$25,MATCH($E19,DEMANDS!$F$2:$F$25,0),FALSE)</f>
        <v>0.41738471550787837</v>
      </c>
      <c r="AE19" s="14">
        <f>HLOOKUP(REG_TRA_DEMANDS!AE$3,'BY-Demands'!$J$5:$AK$14,MATCH($E19,'BY-Demands'!$I$5:$I$14,0),FALSE)*HLOOKUP(REG_TRA_DEMANDS!$F19,DEMANDS!$H$2:$CX$25,MATCH($E19,DEMANDS!$F$2:$F$25,0),FALSE)/HLOOKUP(2018,DEMANDS!$H$2:$CX$25,MATCH($E19,DEMANDS!$F$2:$F$25,0),FALSE)</f>
        <v>0.76885310685531993</v>
      </c>
      <c r="AF19" s="14">
        <f>HLOOKUP(REG_TRA_DEMANDS!AF$3,'BY-Demands'!$J$5:$AK$14,MATCH($E19,'BY-Demands'!$I$5:$I$14,0),FALSE)*HLOOKUP(REG_TRA_DEMANDS!$F19,DEMANDS!$H$2:$CX$25,MATCH($E19,DEMANDS!$F$2:$F$25,0),FALSE)/HLOOKUP(2018,DEMANDS!$H$2:$CX$25,MATCH($E19,DEMANDS!$F$2:$F$25,0),FALSE)</f>
        <v>0.44412510023923174</v>
      </c>
    </row>
    <row r="20" spans="4:32" x14ac:dyDescent="0.2">
      <c r="D20" s="3" t="s">
        <v>59</v>
      </c>
      <c r="E20" s="3" t="str">
        <f>DEMANDS!$F$19</f>
        <v>TRAPL</v>
      </c>
      <c r="F20" s="3">
        <v>2030</v>
      </c>
      <c r="G20" s="14">
        <f>HLOOKUP(REG_TRA_DEMANDS!G$3,'BY-Demands'!$J$5:$AK$14,MATCH($E20,'BY-Demands'!$I$5:$I$14,0),FALSE)*HLOOKUP(REG_TRA_DEMANDS!$F20,DEMANDS!$H$2:$CX$25,MATCH($E20,DEMANDS!$F$2:$F$25,0),FALSE)/HLOOKUP(2018,DEMANDS!$H$2:$CX$25,MATCH($E20,DEMANDS!$F$2:$F$25,0),FALSE)</f>
        <v>0.33164444677241184</v>
      </c>
      <c r="H20" s="14">
        <f>HLOOKUP(REG_TRA_DEMANDS!H$3,'BY-Demands'!$J$5:$AK$14,MATCH($E20,'BY-Demands'!$I$5:$I$14,0),FALSE)*HLOOKUP(REG_TRA_DEMANDS!$F20,DEMANDS!$H$2:$CX$25,MATCH($E20,DEMANDS!$F$2:$F$25,0),FALSE)/HLOOKUP(2018,DEMANDS!$H$2:$CX$25,MATCH($E20,DEMANDS!$F$2:$F$25,0),FALSE)</f>
        <v>5.9080340179789657</v>
      </c>
      <c r="I20" s="14">
        <f>HLOOKUP(REG_TRA_DEMANDS!I$3,'BY-Demands'!$J$5:$AK$14,MATCH($E20,'BY-Demands'!$I$5:$I$14,0),FALSE)*HLOOKUP(REG_TRA_DEMANDS!$F20,DEMANDS!$H$2:$CX$25,MATCH($E20,DEMANDS!$F$2:$F$25,0),FALSE)/HLOOKUP(2018,DEMANDS!$H$2:$CX$25,MATCH($E20,DEMANDS!$F$2:$F$25,0),FALSE)</f>
        <v>1.1937114239805877</v>
      </c>
      <c r="J20" s="14">
        <f>HLOOKUP(REG_TRA_DEMANDS!J$3,'BY-Demands'!$J$5:$AK$14,MATCH($E20,'BY-Demands'!$I$5:$I$14,0),FALSE)*HLOOKUP(REG_TRA_DEMANDS!$F20,DEMANDS!$H$2:$CX$25,MATCH($E20,DEMANDS!$F$2:$F$25,0),FALSE)/HLOOKUP(2018,DEMANDS!$H$2:$CX$25,MATCH($E20,DEMANDS!$F$2:$F$25,0),FALSE)</f>
        <v>0.57481991017877587</v>
      </c>
      <c r="K20" s="14">
        <f>HLOOKUP(REG_TRA_DEMANDS!K$3,'BY-Demands'!$J$5:$AK$14,MATCH($E20,'BY-Demands'!$I$5:$I$14,0),FALSE)*HLOOKUP(REG_TRA_DEMANDS!$F20,DEMANDS!$H$2:$CX$25,MATCH($E20,DEMANDS!$F$2:$F$25,0),FALSE)/HLOOKUP(2018,DEMANDS!$H$2:$CX$25,MATCH($E20,DEMANDS!$F$2:$F$25,0),FALSE)</f>
        <v>0.42708664954707387</v>
      </c>
      <c r="L20" s="14">
        <f>HLOOKUP(REG_TRA_DEMANDS!L$3,'BY-Demands'!$J$5:$AK$14,MATCH($E20,'BY-Demands'!$I$5:$I$14,0),FALSE)*HLOOKUP(REG_TRA_DEMANDS!$F20,DEMANDS!$H$2:$CX$25,MATCH($E20,DEMANDS!$F$2:$F$25,0),FALSE)/HLOOKUP(2018,DEMANDS!$H$2:$CX$25,MATCH($E20,DEMANDS!$F$2:$F$25,0),FALSE)</f>
        <v>0.21991215474043635</v>
      </c>
      <c r="M20" s="14">
        <f>HLOOKUP(REG_TRA_DEMANDS!M$3,'BY-Demands'!$J$5:$AK$14,MATCH($E20,'BY-Demands'!$I$5:$I$14,0),FALSE)*HLOOKUP(REG_TRA_DEMANDS!$F20,DEMANDS!$H$2:$CX$25,MATCH($E20,DEMANDS!$F$2:$F$25,0),FALSE)/HLOOKUP(2018,DEMANDS!$H$2:$CX$25,MATCH($E20,DEMANDS!$F$2:$F$25,0),FALSE)</f>
        <v>0.59755604786084004</v>
      </c>
      <c r="N20" s="14">
        <f>HLOOKUP(REG_TRA_DEMANDS!N$3,'BY-Demands'!$J$5:$AK$14,MATCH($E20,'BY-Demands'!$I$5:$I$14,0),FALSE)*HLOOKUP(REG_TRA_DEMANDS!$F20,DEMANDS!$H$2:$CX$25,MATCH($E20,DEMANDS!$F$2:$F$25,0),FALSE)/HLOOKUP(2018,DEMANDS!$H$2:$CX$25,MATCH($E20,DEMANDS!$F$2:$F$25,0),FALSE)</f>
        <v>1.0161523802713346</v>
      </c>
      <c r="O20" s="14">
        <f>HLOOKUP(REG_TRA_DEMANDS!O$3,'BY-Demands'!$J$5:$AK$14,MATCH($E20,'BY-Demands'!$I$5:$I$14,0),FALSE)*HLOOKUP(REG_TRA_DEMANDS!$F20,DEMANDS!$H$2:$CX$25,MATCH($E20,DEMANDS!$F$2:$F$25,0),FALSE)/HLOOKUP(2018,DEMANDS!$H$2:$CX$25,MATCH($E20,DEMANDS!$F$2:$F$25,0),FALSE)</f>
        <v>0.43797949290386534</v>
      </c>
      <c r="P20" s="14">
        <f>HLOOKUP(REG_TRA_DEMANDS!P$3,'BY-Demands'!$J$5:$AK$14,MATCH($E20,'BY-Demands'!$I$5:$I$14,0),FALSE)*HLOOKUP(REG_TRA_DEMANDS!$F20,DEMANDS!$H$2:$CX$25,MATCH($E20,DEMANDS!$F$2:$F$25,0),FALSE)/HLOOKUP(2018,DEMANDS!$H$2:$CX$25,MATCH($E20,DEMANDS!$F$2:$F$25,0),FALSE)</f>
        <v>0.48538183893139442</v>
      </c>
      <c r="Q20" s="14">
        <f>HLOOKUP(REG_TRA_DEMANDS!Q$3,'BY-Demands'!$J$5:$AK$14,MATCH($E20,'BY-Demands'!$I$5:$I$14,0),FALSE)*HLOOKUP(REG_TRA_DEMANDS!$F20,DEMANDS!$H$2:$CX$25,MATCH($E20,DEMANDS!$F$2:$F$25,0),FALSE)/HLOOKUP(2018,DEMANDS!$H$2:$CX$25,MATCH($E20,DEMANDS!$F$2:$F$25,0),FALSE)</f>
        <v>0.86271285181866131</v>
      </c>
      <c r="R20" s="14">
        <f>HLOOKUP(REG_TRA_DEMANDS!R$3,'BY-Demands'!$J$5:$AK$14,MATCH($E20,'BY-Demands'!$I$5:$I$14,0),FALSE)*HLOOKUP(REG_TRA_DEMANDS!$F20,DEMANDS!$H$2:$CX$25,MATCH($E20,DEMANDS!$F$2:$F$25,0),FALSE)/HLOOKUP(2018,DEMANDS!$H$2:$CX$25,MATCH($E20,DEMANDS!$F$2:$F$25,0),FALSE)</f>
        <v>0.73874466903003644</v>
      </c>
      <c r="S20" s="14">
        <f>HLOOKUP(REG_TRA_DEMANDS!S$3,'BY-Demands'!$J$5:$AK$14,MATCH($E20,'BY-Demands'!$I$5:$I$14,0),FALSE)*HLOOKUP(REG_TRA_DEMANDS!$F20,DEMANDS!$H$2:$CX$25,MATCH($E20,DEMANDS!$F$2:$F$25,0),FALSE)/HLOOKUP(2018,DEMANDS!$H$2:$CX$25,MATCH($E20,DEMANDS!$F$2:$F$25,0),FALSE)</f>
        <v>0.66235993815011118</v>
      </c>
      <c r="T20" s="14">
        <f>HLOOKUP(REG_TRA_DEMANDS!T$3,'BY-Demands'!$J$5:$AK$14,MATCH($E20,'BY-Demands'!$I$5:$I$14,0),FALSE)*HLOOKUP(REG_TRA_DEMANDS!$F20,DEMANDS!$H$2:$CX$25,MATCH($E20,DEMANDS!$F$2:$F$25,0),FALSE)/HLOOKUP(2018,DEMANDS!$H$2:$CX$25,MATCH($E20,DEMANDS!$F$2:$F$25,0),FALSE)</f>
        <v>2.7008424106504432</v>
      </c>
      <c r="U20" s="14">
        <f>HLOOKUP(REG_TRA_DEMANDS!U$3,'BY-Demands'!$J$5:$AK$14,MATCH($E20,'BY-Demands'!$I$5:$I$14,0),FALSE)*HLOOKUP(REG_TRA_DEMANDS!$F20,DEMANDS!$H$2:$CX$25,MATCH($E20,DEMANDS!$F$2:$F$25,0),FALSE)/HLOOKUP(2018,DEMANDS!$H$2:$CX$25,MATCH($E20,DEMANDS!$F$2:$F$25,0),FALSE)</f>
        <v>0.89820407552089609</v>
      </c>
      <c r="V20" s="14">
        <f>HLOOKUP(REG_TRA_DEMANDS!V$3,'BY-Demands'!$J$5:$AK$14,MATCH($E20,'BY-Demands'!$I$5:$I$14,0),FALSE)*HLOOKUP(REG_TRA_DEMANDS!$F20,DEMANDS!$H$2:$CX$25,MATCH($E20,DEMANDS!$F$2:$F$25,0),FALSE)/HLOOKUP(2018,DEMANDS!$H$2:$CX$25,MATCH($E20,DEMANDS!$F$2:$F$25,0),FALSE)</f>
        <v>0.99500964008028858</v>
      </c>
      <c r="W20" s="14">
        <f>HLOOKUP(REG_TRA_DEMANDS!W$3,'BY-Demands'!$J$5:$AK$14,MATCH($E20,'BY-Demands'!$I$5:$I$14,0),FALSE)*HLOOKUP(REG_TRA_DEMANDS!$F20,DEMANDS!$H$2:$CX$25,MATCH($E20,DEMANDS!$F$2:$F$25,0),FALSE)/HLOOKUP(2018,DEMANDS!$H$2:$CX$25,MATCH($E20,DEMANDS!$F$2:$F$25,0),FALSE)</f>
        <v>0.96260271716499135</v>
      </c>
      <c r="X20" s="14">
        <f>HLOOKUP(REG_TRA_DEMANDS!X$3,'BY-Demands'!$J$5:$AK$14,MATCH($E20,'BY-Demands'!$I$5:$I$14,0),FALSE)*HLOOKUP(REG_TRA_DEMANDS!$F20,DEMANDS!$H$2:$CX$25,MATCH($E20,DEMANDS!$F$2:$F$25,0),FALSE)/HLOOKUP(2018,DEMANDS!$H$2:$CX$25,MATCH($E20,DEMANDS!$F$2:$F$25,0),FALSE)</f>
        <v>0.60619694149223746</v>
      </c>
      <c r="Y20" s="14">
        <f>HLOOKUP(REG_TRA_DEMANDS!Y$3,'BY-Demands'!$J$5:$AK$14,MATCH($E20,'BY-Demands'!$I$5:$I$14,0),FALSE)*HLOOKUP(REG_TRA_DEMANDS!$F20,DEMANDS!$H$2:$CX$25,MATCH($E20,DEMANDS!$F$2:$F$25,0),FALSE)/HLOOKUP(2018,DEMANDS!$H$2:$CX$25,MATCH($E20,DEMANDS!$F$2:$F$25,0),FALSE)</f>
        <v>1.3772699439161975</v>
      </c>
      <c r="Z20" s="14">
        <f>HLOOKUP(REG_TRA_DEMANDS!Z$3,'BY-Demands'!$J$5:$AK$14,MATCH($E20,'BY-Demands'!$I$5:$I$14,0),FALSE)*HLOOKUP(REG_TRA_DEMANDS!$F20,DEMANDS!$H$2:$CX$25,MATCH($E20,DEMANDS!$F$2:$F$25,0),FALSE)/HLOOKUP(2018,DEMANDS!$H$2:$CX$25,MATCH($E20,DEMANDS!$F$2:$F$25,0),FALSE)</f>
        <v>0.17767876262283552</v>
      </c>
      <c r="AA20" s="14">
        <f>HLOOKUP(REG_TRA_DEMANDS!AA$3,'BY-Demands'!$J$5:$AK$14,MATCH($E20,'BY-Demands'!$I$5:$I$14,0),FALSE)*HLOOKUP(REG_TRA_DEMANDS!$F20,DEMANDS!$H$2:$CX$25,MATCH($E20,DEMANDS!$F$2:$F$25,0),FALSE)/HLOOKUP(2018,DEMANDS!$H$2:$CX$25,MATCH($E20,DEMANDS!$F$2:$F$25,0),FALSE)</f>
        <v>0.76372141407022565</v>
      </c>
      <c r="AB20" s="14">
        <f>HLOOKUP(REG_TRA_DEMANDS!AB$3,'BY-Demands'!$J$5:$AK$14,MATCH($E20,'BY-Demands'!$I$5:$I$14,0),FALSE)*HLOOKUP(REG_TRA_DEMANDS!$F20,DEMANDS!$H$2:$CX$25,MATCH($E20,DEMANDS!$F$2:$F$25,0),FALSE)/HLOOKUP(2018,DEMANDS!$H$2:$CX$25,MATCH($E20,DEMANDS!$F$2:$F$25,0),FALSE)</f>
        <v>0.40031421140592738</v>
      </c>
      <c r="AC20" s="14">
        <f>HLOOKUP(REG_TRA_DEMANDS!AC$3,'BY-Demands'!$J$5:$AK$14,MATCH($E20,'BY-Demands'!$I$5:$I$14,0),FALSE)*HLOOKUP(REG_TRA_DEMANDS!$F20,DEMANDS!$H$2:$CX$25,MATCH($E20,DEMANDS!$F$2:$F$25,0),FALSE)/HLOOKUP(2018,DEMANDS!$H$2:$CX$25,MATCH($E20,DEMANDS!$F$2:$F$25,0),FALSE)</f>
        <v>0.33366481397508846</v>
      </c>
      <c r="AD20" s="14">
        <f>HLOOKUP(REG_TRA_DEMANDS!AD$3,'BY-Demands'!$J$5:$AK$14,MATCH($E20,'BY-Demands'!$I$5:$I$14,0),FALSE)*HLOOKUP(REG_TRA_DEMANDS!$F20,DEMANDS!$H$2:$CX$25,MATCH($E20,DEMANDS!$F$2:$F$25,0),FALSE)/HLOOKUP(2018,DEMANDS!$H$2:$CX$25,MATCH($E20,DEMANDS!$F$2:$F$25,0),FALSE)</f>
        <v>0.35685314007941266</v>
      </c>
      <c r="AE20" s="14">
        <f>HLOOKUP(REG_TRA_DEMANDS!AE$3,'BY-Demands'!$J$5:$AK$14,MATCH($E20,'BY-Demands'!$I$5:$I$14,0),FALSE)*HLOOKUP(REG_TRA_DEMANDS!$F20,DEMANDS!$H$2:$CX$25,MATCH($E20,DEMANDS!$F$2:$F$25,0),FALSE)/HLOOKUP(2018,DEMANDS!$H$2:$CX$25,MATCH($E20,DEMANDS!$F$2:$F$25,0),FALSE)</f>
        <v>0.65734952729948315</v>
      </c>
      <c r="AF20" s="14">
        <f>HLOOKUP(REG_TRA_DEMANDS!AF$3,'BY-Demands'!$J$5:$AK$14,MATCH($E20,'BY-Demands'!$I$5:$I$14,0),FALSE)*HLOOKUP(REG_TRA_DEMANDS!$F20,DEMANDS!$H$2:$CX$25,MATCH($E20,DEMANDS!$F$2:$F$25,0),FALSE)/HLOOKUP(2018,DEMANDS!$H$2:$CX$25,MATCH($E20,DEMANDS!$F$2:$F$25,0),FALSE)</f>
        <v>0.37971547763938718</v>
      </c>
    </row>
    <row r="21" spans="4:32" x14ac:dyDescent="0.2">
      <c r="D21" s="3" t="s">
        <v>59</v>
      </c>
      <c r="E21" s="3" t="str">
        <f>DEMANDS!$F$19</f>
        <v>TRAPL</v>
      </c>
      <c r="F21" s="3">
        <v>2050</v>
      </c>
      <c r="G21" s="14">
        <f>HLOOKUP(REG_TRA_DEMANDS!G$3,'BY-Demands'!$J$5:$AK$14,MATCH($E21,'BY-Demands'!$I$5:$I$14,0),FALSE)*HLOOKUP(REG_TRA_DEMANDS!$F21,DEMANDS!$H$2:$CX$25,MATCH($E21,DEMANDS!$F$2:$F$25,0),FALSE)/HLOOKUP(2018,DEMANDS!$H$2:$CX$25,MATCH($E21,DEMANDS!$F$2:$F$25,0),FALSE)</f>
        <v>0.44622238757080546</v>
      </c>
      <c r="H21" s="14">
        <f>HLOOKUP(REG_TRA_DEMANDS!H$3,'BY-Demands'!$J$5:$AK$14,MATCH($E21,'BY-Demands'!$I$5:$I$14,0),FALSE)*HLOOKUP(REG_TRA_DEMANDS!$F21,DEMANDS!$H$2:$CX$25,MATCH($E21,DEMANDS!$F$2:$F$25,0),FALSE)/HLOOKUP(2018,DEMANDS!$H$2:$CX$25,MATCH($E21,DEMANDS!$F$2:$F$25,0),FALSE)</f>
        <v>7.949166859293892</v>
      </c>
      <c r="I21" s="14">
        <f>HLOOKUP(REG_TRA_DEMANDS!I$3,'BY-Demands'!$J$5:$AK$14,MATCH($E21,'BY-Demands'!$I$5:$I$14,0),FALSE)*HLOOKUP(REG_TRA_DEMANDS!$F21,DEMANDS!$H$2:$CX$25,MATCH($E21,DEMANDS!$F$2:$F$25,0),FALSE)/HLOOKUP(2018,DEMANDS!$H$2:$CX$25,MATCH($E21,DEMANDS!$F$2:$F$25,0),FALSE)</f>
        <v>1.6061199482248465</v>
      </c>
      <c r="J21" s="14">
        <f>HLOOKUP(REG_TRA_DEMANDS!J$3,'BY-Demands'!$J$5:$AK$14,MATCH($E21,'BY-Demands'!$I$5:$I$14,0),FALSE)*HLOOKUP(REG_TRA_DEMANDS!$F21,DEMANDS!$H$2:$CX$25,MATCH($E21,DEMANDS!$F$2:$F$25,0),FALSE)/HLOOKUP(2018,DEMANDS!$H$2:$CX$25,MATCH($E21,DEMANDS!$F$2:$F$25,0),FALSE)</f>
        <v>0.77341114931807842</v>
      </c>
      <c r="K21" s="14">
        <f>HLOOKUP(REG_TRA_DEMANDS!K$3,'BY-Demands'!$J$5:$AK$14,MATCH($E21,'BY-Demands'!$I$5:$I$14,0),FALSE)*HLOOKUP(REG_TRA_DEMANDS!$F21,DEMANDS!$H$2:$CX$25,MATCH($E21,DEMANDS!$F$2:$F$25,0),FALSE)/HLOOKUP(2018,DEMANDS!$H$2:$CX$25,MATCH($E21,DEMANDS!$F$2:$F$25,0),FALSE)</f>
        <v>0.57463837044523791</v>
      </c>
      <c r="L21" s="14">
        <f>HLOOKUP(REG_TRA_DEMANDS!L$3,'BY-Demands'!$J$5:$AK$14,MATCH($E21,'BY-Demands'!$I$5:$I$14,0),FALSE)*HLOOKUP(REG_TRA_DEMANDS!$F21,DEMANDS!$H$2:$CX$25,MATCH($E21,DEMANDS!$F$2:$F$25,0),FALSE)/HLOOKUP(2018,DEMANDS!$H$2:$CX$25,MATCH($E21,DEMANDS!$F$2:$F$25,0),FALSE)</f>
        <v>0.29588834578454021</v>
      </c>
      <c r="M21" s="14">
        <f>HLOOKUP(REG_TRA_DEMANDS!M$3,'BY-Demands'!$J$5:$AK$14,MATCH($E21,'BY-Demands'!$I$5:$I$14,0),FALSE)*HLOOKUP(REG_TRA_DEMANDS!$F21,DEMANDS!$H$2:$CX$25,MATCH($E21,DEMANDS!$F$2:$F$25,0),FALSE)/HLOOKUP(2018,DEMANDS!$H$2:$CX$25,MATCH($E21,DEMANDS!$F$2:$F$25,0),FALSE)</f>
        <v>0.80400226501250582</v>
      </c>
      <c r="N21" s="14">
        <f>HLOOKUP(REG_TRA_DEMANDS!N$3,'BY-Demands'!$J$5:$AK$14,MATCH($E21,'BY-Demands'!$I$5:$I$14,0),FALSE)*HLOOKUP(REG_TRA_DEMANDS!$F21,DEMANDS!$H$2:$CX$25,MATCH($E21,DEMANDS!$F$2:$F$25,0),FALSE)/HLOOKUP(2018,DEMANDS!$H$2:$CX$25,MATCH($E21,DEMANDS!$F$2:$F$25,0),FALSE)</f>
        <v>1.3672170472722989</v>
      </c>
      <c r="O21" s="14">
        <f>HLOOKUP(REG_TRA_DEMANDS!O$3,'BY-Demands'!$J$5:$AK$14,MATCH($E21,'BY-Demands'!$I$5:$I$14,0),FALSE)*HLOOKUP(REG_TRA_DEMANDS!$F21,DEMANDS!$H$2:$CX$25,MATCH($E21,DEMANDS!$F$2:$F$25,0),FALSE)/HLOOKUP(2018,DEMANDS!$H$2:$CX$25,MATCH($E21,DEMANDS!$F$2:$F$25,0),FALSE)</f>
        <v>0.58929451987697501</v>
      </c>
      <c r="P21" s="14">
        <f>HLOOKUP(REG_TRA_DEMANDS!P$3,'BY-Demands'!$J$5:$AK$14,MATCH($E21,'BY-Demands'!$I$5:$I$14,0),FALSE)*HLOOKUP(REG_TRA_DEMANDS!$F21,DEMANDS!$H$2:$CX$25,MATCH($E21,DEMANDS!$F$2:$F$25,0),FALSE)/HLOOKUP(2018,DEMANDS!$H$2:$CX$25,MATCH($E21,DEMANDS!$F$2:$F$25,0),FALSE)</f>
        <v>0.6530736309904408</v>
      </c>
      <c r="Q21" s="14">
        <f>HLOOKUP(REG_TRA_DEMANDS!Q$3,'BY-Demands'!$J$5:$AK$14,MATCH($E21,'BY-Demands'!$I$5:$I$14,0),FALSE)*HLOOKUP(REG_TRA_DEMANDS!$F21,DEMANDS!$H$2:$CX$25,MATCH($E21,DEMANDS!$F$2:$F$25,0),FALSE)/HLOOKUP(2018,DEMANDS!$H$2:$CX$25,MATCH($E21,DEMANDS!$F$2:$F$25,0),FALSE)</f>
        <v>1.1607665747851894</v>
      </c>
      <c r="R21" s="14">
        <f>HLOOKUP(REG_TRA_DEMANDS!R$3,'BY-Demands'!$J$5:$AK$14,MATCH($E21,'BY-Demands'!$I$5:$I$14,0),FALSE)*HLOOKUP(REG_TRA_DEMANDS!$F21,DEMANDS!$H$2:$CX$25,MATCH($E21,DEMANDS!$F$2:$F$25,0),FALSE)/HLOOKUP(2018,DEMANDS!$H$2:$CX$25,MATCH($E21,DEMANDS!$F$2:$F$25,0),FALSE)</f>
        <v>0.99396933441193125</v>
      </c>
      <c r="S21" s="14">
        <f>HLOOKUP(REG_TRA_DEMANDS!S$3,'BY-Demands'!$J$5:$AK$14,MATCH($E21,'BY-Demands'!$I$5:$I$14,0),FALSE)*HLOOKUP(REG_TRA_DEMANDS!$F21,DEMANDS!$H$2:$CX$25,MATCH($E21,DEMANDS!$F$2:$F$25,0),FALSE)/HLOOKUP(2018,DEMANDS!$H$2:$CX$25,MATCH($E21,DEMANDS!$F$2:$F$25,0),FALSE)</f>
        <v>0.89119488026711646</v>
      </c>
      <c r="T21" s="14">
        <f>HLOOKUP(REG_TRA_DEMANDS!T$3,'BY-Demands'!$J$5:$AK$14,MATCH($E21,'BY-Demands'!$I$5:$I$14,0),FALSE)*HLOOKUP(REG_TRA_DEMANDS!$F21,DEMANDS!$H$2:$CX$25,MATCH($E21,DEMANDS!$F$2:$F$25,0),FALSE)/HLOOKUP(2018,DEMANDS!$H$2:$CX$25,MATCH($E21,DEMANDS!$F$2:$F$25,0),FALSE)</f>
        <v>3.6339409890977992</v>
      </c>
      <c r="U21" s="14">
        <f>HLOOKUP(REG_TRA_DEMANDS!U$3,'BY-Demands'!$J$5:$AK$14,MATCH($E21,'BY-Demands'!$I$5:$I$14,0),FALSE)*HLOOKUP(REG_TRA_DEMANDS!$F21,DEMANDS!$H$2:$CX$25,MATCH($E21,DEMANDS!$F$2:$F$25,0),FALSE)/HLOOKUP(2018,DEMANDS!$H$2:$CX$25,MATCH($E21,DEMANDS!$F$2:$F$25,0),FALSE)</f>
        <v>1.2085194581286236</v>
      </c>
      <c r="V21" s="14">
        <f>HLOOKUP(REG_TRA_DEMANDS!V$3,'BY-Demands'!$J$5:$AK$14,MATCH($E21,'BY-Demands'!$I$5:$I$14,0),FALSE)*HLOOKUP(REG_TRA_DEMANDS!$F21,DEMANDS!$H$2:$CX$25,MATCH($E21,DEMANDS!$F$2:$F$25,0),FALSE)/HLOOKUP(2018,DEMANDS!$H$2:$CX$25,MATCH($E21,DEMANDS!$F$2:$F$25,0),FALSE)</f>
        <v>1.3387698228436864</v>
      </c>
      <c r="W21" s="14">
        <f>HLOOKUP(REG_TRA_DEMANDS!W$3,'BY-Demands'!$J$5:$AK$14,MATCH($E21,'BY-Demands'!$I$5:$I$14,0),FALSE)*HLOOKUP(REG_TRA_DEMANDS!$F21,DEMANDS!$H$2:$CX$25,MATCH($E21,DEMANDS!$F$2:$F$25,0),FALSE)/HLOOKUP(2018,DEMANDS!$H$2:$CX$25,MATCH($E21,DEMANDS!$F$2:$F$25,0),FALSE)</f>
        <v>1.2951668177042381</v>
      </c>
      <c r="X21" s="14">
        <f>HLOOKUP(REG_TRA_DEMANDS!X$3,'BY-Demands'!$J$5:$AK$14,MATCH($E21,'BY-Demands'!$I$5:$I$14,0),FALSE)*HLOOKUP(REG_TRA_DEMANDS!$F21,DEMANDS!$H$2:$CX$25,MATCH($E21,DEMANDS!$F$2:$F$25,0),FALSE)/HLOOKUP(2018,DEMANDS!$H$2:$CX$25,MATCH($E21,DEMANDS!$F$2:$F$25,0),FALSE)</f>
        <v>0.81562845150370777</v>
      </c>
      <c r="Y21" s="14">
        <f>HLOOKUP(REG_TRA_DEMANDS!Y$3,'BY-Demands'!$J$5:$AK$14,MATCH($E21,'BY-Demands'!$I$5:$I$14,0),FALSE)*HLOOKUP(REG_TRA_DEMANDS!$F21,DEMANDS!$H$2:$CX$25,MATCH($E21,DEMANDS!$F$2:$F$25,0),FALSE)/HLOOKUP(2018,DEMANDS!$H$2:$CX$25,MATCH($E21,DEMANDS!$F$2:$F$25,0),FALSE)</f>
        <v>1.8530950500900067</v>
      </c>
      <c r="Z21" s="14">
        <f>HLOOKUP(REG_TRA_DEMANDS!Z$3,'BY-Demands'!$J$5:$AK$14,MATCH($E21,'BY-Demands'!$I$5:$I$14,0),FALSE)*HLOOKUP(REG_TRA_DEMANDS!$F21,DEMANDS!$H$2:$CX$25,MATCH($E21,DEMANDS!$F$2:$F$25,0),FALSE)/HLOOKUP(2018,DEMANDS!$H$2:$CX$25,MATCH($E21,DEMANDS!$F$2:$F$25,0),FALSE)</f>
        <v>0.23906398086802944</v>
      </c>
      <c r="AA21" s="14">
        <f>HLOOKUP(REG_TRA_DEMANDS!AA$3,'BY-Demands'!$J$5:$AK$14,MATCH($E21,'BY-Demands'!$I$5:$I$14,0),FALSE)*HLOOKUP(REG_TRA_DEMANDS!$F21,DEMANDS!$H$2:$CX$25,MATCH($E21,DEMANDS!$F$2:$F$25,0),FALSE)/HLOOKUP(2018,DEMANDS!$H$2:$CX$25,MATCH($E21,DEMANDS!$F$2:$F$25,0),FALSE)</f>
        <v>1.0275751520701077</v>
      </c>
      <c r="AB21" s="14">
        <f>HLOOKUP(REG_TRA_DEMANDS!AB$3,'BY-Demands'!$J$5:$AK$14,MATCH($E21,'BY-Demands'!$I$5:$I$14,0),FALSE)*HLOOKUP(REG_TRA_DEMANDS!$F21,DEMANDS!$H$2:$CX$25,MATCH($E21,DEMANDS!$F$2:$F$25,0),FALSE)/HLOOKUP(2018,DEMANDS!$H$2:$CX$25,MATCH($E21,DEMANDS!$F$2:$F$25,0),FALSE)</f>
        <v>0.53861647595944773</v>
      </c>
      <c r="AC21" s="14">
        <f>HLOOKUP(REG_TRA_DEMANDS!AC$3,'BY-Demands'!$J$5:$AK$14,MATCH($E21,'BY-Demands'!$I$5:$I$14,0),FALSE)*HLOOKUP(REG_TRA_DEMANDS!$F21,DEMANDS!$H$2:$CX$25,MATCH($E21,DEMANDS!$F$2:$F$25,0),FALSE)/HLOOKUP(2018,DEMANDS!$H$2:$CX$25,MATCH($E21,DEMANDS!$F$2:$F$25,0),FALSE)</f>
        <v>0.44894075986897575</v>
      </c>
      <c r="AD21" s="14">
        <f>HLOOKUP(REG_TRA_DEMANDS!AD$3,'BY-Demands'!$J$5:$AK$14,MATCH($E21,'BY-Demands'!$I$5:$I$14,0),FALSE)*HLOOKUP(REG_TRA_DEMANDS!$F21,DEMANDS!$H$2:$CX$25,MATCH($E21,DEMANDS!$F$2:$F$25,0),FALSE)/HLOOKUP(2018,DEMANDS!$H$2:$CX$25,MATCH($E21,DEMANDS!$F$2:$F$25,0),FALSE)</f>
        <v>0.4801402879742741</v>
      </c>
      <c r="AE21" s="14">
        <f>HLOOKUP(REG_TRA_DEMANDS!AE$3,'BY-Demands'!$J$5:$AK$14,MATCH($E21,'BY-Demands'!$I$5:$I$14,0),FALSE)*HLOOKUP(REG_TRA_DEMANDS!$F21,DEMANDS!$H$2:$CX$25,MATCH($E21,DEMANDS!$F$2:$F$25,0),FALSE)/HLOOKUP(2018,DEMANDS!$H$2:$CX$25,MATCH($E21,DEMANDS!$F$2:$F$25,0),FALSE)</f>
        <v>0.88445345126314423</v>
      </c>
      <c r="AF21" s="14">
        <f>HLOOKUP(REG_TRA_DEMANDS!AF$3,'BY-Demands'!$J$5:$AK$14,MATCH($E21,'BY-Demands'!$I$5:$I$14,0),FALSE)*HLOOKUP(REG_TRA_DEMANDS!$F21,DEMANDS!$H$2:$CX$25,MATCH($E21,DEMANDS!$F$2:$F$25,0),FALSE)/HLOOKUP(2018,DEMANDS!$H$2:$CX$25,MATCH($E21,DEMANDS!$F$2:$F$25,0),FALSE)</f>
        <v>0.51090120361976454</v>
      </c>
    </row>
    <row r="22" spans="4:32" x14ac:dyDescent="0.2">
      <c r="D22" s="3" t="s">
        <v>59</v>
      </c>
      <c r="E22" s="3" t="str">
        <f>DEMANDS!$F$20</f>
        <v>TRAF</v>
      </c>
      <c r="F22" s="3">
        <v>2019</v>
      </c>
      <c r="G22" s="14">
        <f>HLOOKUP(REG_TRA_DEMANDS!G$3,'BY-Demands'!$J$5:$AK$14,MATCH($E22,'BY-Demands'!$I$5:$I$14,0),FALSE)*HLOOKUP(REG_TRA_DEMANDS!$F22,DEMANDS!$H$2:$CX$25,MATCH($E22,DEMANDS!$F$2:$F$25,0),FALSE)/HLOOKUP(2018,DEMANDS!$H$2:$CX$25,MATCH($E22,DEMANDS!$F$2:$F$25,0),FALSE)</f>
        <v>0.2178146269505315</v>
      </c>
      <c r="H22" s="14">
        <f>HLOOKUP(REG_TRA_DEMANDS!H$3,'BY-Demands'!$J$5:$AK$14,MATCH($E22,'BY-Demands'!$I$5:$I$14,0),FALSE)*HLOOKUP(REG_TRA_DEMANDS!$F22,DEMANDS!$H$2:$CX$25,MATCH($E22,DEMANDS!$F$2:$F$25,0),FALSE)/HLOOKUP(2018,DEMANDS!$H$2:$CX$25,MATCH($E22,DEMANDS!$F$2:$F$25,0),FALSE)</f>
        <v>3.2532352952549441</v>
      </c>
      <c r="I22" s="14">
        <f>HLOOKUP(REG_TRA_DEMANDS!I$3,'BY-Demands'!$J$5:$AK$14,MATCH($E22,'BY-Demands'!$I$5:$I$14,0),FALSE)*HLOOKUP(REG_TRA_DEMANDS!$F22,DEMANDS!$H$2:$CX$25,MATCH($E22,DEMANDS!$F$2:$F$25,0),FALSE)/HLOOKUP(2018,DEMANDS!$H$2:$CX$25,MATCH($E22,DEMANDS!$F$2:$F$25,0),FALSE)</f>
        <v>0.59035591066396753</v>
      </c>
      <c r="J22" s="14">
        <f>HLOOKUP(REG_TRA_DEMANDS!J$3,'BY-Demands'!$J$5:$AK$14,MATCH($E22,'BY-Demands'!$I$5:$I$14,0),FALSE)*HLOOKUP(REG_TRA_DEMANDS!$F22,DEMANDS!$H$2:$CX$25,MATCH($E22,DEMANDS!$F$2:$F$25,0),FALSE)/HLOOKUP(2018,DEMANDS!$H$2:$CX$25,MATCH($E22,DEMANDS!$F$2:$F$25,0),FALSE)</f>
        <v>0.37964907365901629</v>
      </c>
      <c r="K22" s="14">
        <f>HLOOKUP(REG_TRA_DEMANDS!K$3,'BY-Demands'!$J$5:$AK$14,MATCH($E22,'BY-Demands'!$I$5:$I$14,0),FALSE)*HLOOKUP(REG_TRA_DEMANDS!$F22,DEMANDS!$H$2:$CX$25,MATCH($E22,DEMANDS!$F$2:$F$25,0),FALSE)/HLOOKUP(2018,DEMANDS!$H$2:$CX$25,MATCH($E22,DEMANDS!$F$2:$F$25,0),FALSE)</f>
        <v>0.2704057614094616</v>
      </c>
      <c r="L22" s="14">
        <f>HLOOKUP(REG_TRA_DEMANDS!L$3,'BY-Demands'!$J$5:$AK$14,MATCH($E22,'BY-Demands'!$I$5:$I$14,0),FALSE)*HLOOKUP(REG_TRA_DEMANDS!$F22,DEMANDS!$H$2:$CX$25,MATCH($E22,DEMANDS!$F$2:$F$25,0),FALSE)/HLOOKUP(2018,DEMANDS!$H$2:$CX$25,MATCH($E22,DEMANDS!$F$2:$F$25,0),FALSE)</f>
        <v>0.13049216248614431</v>
      </c>
      <c r="M22" s="14">
        <f>HLOOKUP(REG_TRA_DEMANDS!M$3,'BY-Demands'!$J$5:$AK$14,MATCH($E22,'BY-Demands'!$I$5:$I$14,0),FALSE)*HLOOKUP(REG_TRA_DEMANDS!$F22,DEMANDS!$H$2:$CX$25,MATCH($E22,DEMANDS!$F$2:$F$25,0),FALSE)/HLOOKUP(2018,DEMANDS!$H$2:$CX$25,MATCH($E22,DEMANDS!$F$2:$F$25,0),FALSE)</f>
        <v>0.34195983528392676</v>
      </c>
      <c r="N22" s="14">
        <f>HLOOKUP(REG_TRA_DEMANDS!N$3,'BY-Demands'!$J$5:$AK$14,MATCH($E22,'BY-Demands'!$I$5:$I$14,0),FALSE)*HLOOKUP(REG_TRA_DEMANDS!$F22,DEMANDS!$H$2:$CX$25,MATCH($E22,DEMANDS!$F$2:$F$25,0),FALSE)/HLOOKUP(2018,DEMANDS!$H$2:$CX$25,MATCH($E22,DEMANDS!$F$2:$F$25,0),FALSE)</f>
        <v>0.5291116374087359</v>
      </c>
      <c r="O22" s="14">
        <f>HLOOKUP(REG_TRA_DEMANDS!O$3,'BY-Demands'!$J$5:$AK$14,MATCH($E22,'BY-Demands'!$I$5:$I$14,0),FALSE)*HLOOKUP(REG_TRA_DEMANDS!$F22,DEMANDS!$H$2:$CX$25,MATCH($E22,DEMANDS!$F$2:$F$25,0),FALSE)/HLOOKUP(2018,DEMANDS!$H$2:$CX$25,MATCH($E22,DEMANDS!$F$2:$F$25,0),FALSE)</f>
        <v>0.24890023926754198</v>
      </c>
      <c r="P22" s="14">
        <f>HLOOKUP(REG_TRA_DEMANDS!P$3,'BY-Demands'!$J$5:$AK$14,MATCH($E22,'BY-Demands'!$I$5:$I$14,0),FALSE)*HLOOKUP(REG_TRA_DEMANDS!$F22,DEMANDS!$H$2:$CX$25,MATCH($E22,DEMANDS!$F$2:$F$25,0),FALSE)/HLOOKUP(2018,DEMANDS!$H$2:$CX$25,MATCH($E22,DEMANDS!$F$2:$F$25,0),FALSE)</f>
        <v>0.28340932312027484</v>
      </c>
      <c r="Q22" s="14">
        <f>HLOOKUP(REG_TRA_DEMANDS!Q$3,'BY-Demands'!$J$5:$AK$14,MATCH($E22,'BY-Demands'!$I$5:$I$14,0),FALSE)*HLOOKUP(REG_TRA_DEMANDS!$F22,DEMANDS!$H$2:$CX$25,MATCH($E22,DEMANDS!$F$2:$F$25,0),FALSE)/HLOOKUP(2018,DEMANDS!$H$2:$CX$25,MATCH($E22,DEMANDS!$F$2:$F$25,0),FALSE)</f>
        <v>0.57281742387914369</v>
      </c>
      <c r="R22" s="14">
        <f>HLOOKUP(REG_TRA_DEMANDS!R$3,'BY-Demands'!$J$5:$AK$14,MATCH($E22,'BY-Demands'!$I$5:$I$14,0),FALSE)*HLOOKUP(REG_TRA_DEMANDS!$F22,DEMANDS!$H$2:$CX$25,MATCH($E22,DEMANDS!$F$2:$F$25,0),FALSE)/HLOOKUP(2018,DEMANDS!$H$2:$CX$25,MATCH($E22,DEMANDS!$F$2:$F$25,0),FALSE)</f>
        <v>0.3778873214697962</v>
      </c>
      <c r="S22" s="14">
        <f>HLOOKUP(REG_TRA_DEMANDS!S$3,'BY-Demands'!$J$5:$AK$14,MATCH($E22,'BY-Demands'!$I$5:$I$14,0),FALSE)*HLOOKUP(REG_TRA_DEMANDS!$F22,DEMANDS!$H$2:$CX$25,MATCH($E22,DEMANDS!$F$2:$F$25,0),FALSE)/HLOOKUP(2018,DEMANDS!$H$2:$CX$25,MATCH($E22,DEMANDS!$F$2:$F$25,0),FALSE)</f>
        <v>0.37186096343983388</v>
      </c>
      <c r="T22" s="14">
        <f>HLOOKUP(REG_TRA_DEMANDS!T$3,'BY-Demands'!$J$5:$AK$14,MATCH($E22,'BY-Demands'!$I$5:$I$14,0),FALSE)*HLOOKUP(REG_TRA_DEMANDS!$F22,DEMANDS!$H$2:$CX$25,MATCH($E22,DEMANDS!$F$2:$F$25,0),FALSE)/HLOOKUP(2018,DEMANDS!$H$2:$CX$25,MATCH($E22,DEMANDS!$F$2:$F$25,0),FALSE)</f>
        <v>1.9896591411313085</v>
      </c>
      <c r="U22" s="14">
        <f>HLOOKUP(REG_TRA_DEMANDS!U$3,'BY-Demands'!$J$5:$AK$14,MATCH($E22,'BY-Demands'!$I$5:$I$14,0),FALSE)*HLOOKUP(REG_TRA_DEMANDS!$F22,DEMANDS!$H$2:$CX$25,MATCH($E22,DEMANDS!$F$2:$F$25,0),FALSE)/HLOOKUP(2018,DEMANDS!$H$2:$CX$25,MATCH($E22,DEMANDS!$F$2:$F$25,0),FALSE)</f>
        <v>0.54135919368811836</v>
      </c>
      <c r="V22" s="14">
        <f>HLOOKUP(REG_TRA_DEMANDS!V$3,'BY-Demands'!$J$5:$AK$14,MATCH($E22,'BY-Demands'!$I$5:$I$14,0),FALSE)*HLOOKUP(REG_TRA_DEMANDS!$F22,DEMANDS!$H$2:$CX$25,MATCH($E22,DEMANDS!$F$2:$F$25,0),FALSE)/HLOOKUP(2018,DEMANDS!$H$2:$CX$25,MATCH($E22,DEMANDS!$F$2:$F$25,0),FALSE)</f>
        <v>0.60997441370730043</v>
      </c>
      <c r="W22" s="14">
        <f>HLOOKUP(REG_TRA_DEMANDS!W$3,'BY-Demands'!$J$5:$AK$14,MATCH($E22,'BY-Demands'!$I$5:$I$14,0),FALSE)*HLOOKUP(REG_TRA_DEMANDS!$F22,DEMANDS!$H$2:$CX$25,MATCH($E22,DEMANDS!$F$2:$F$25,0),FALSE)/HLOOKUP(2018,DEMANDS!$H$2:$CX$25,MATCH($E22,DEMANDS!$F$2:$F$25,0),FALSE)</f>
        <v>0.49935221643128408</v>
      </c>
      <c r="X22" s="14">
        <f>HLOOKUP(REG_TRA_DEMANDS!X$3,'BY-Demands'!$J$5:$AK$14,MATCH($E22,'BY-Demands'!$I$5:$I$14,0),FALSE)*HLOOKUP(REG_TRA_DEMANDS!$F22,DEMANDS!$H$2:$CX$25,MATCH($E22,DEMANDS!$F$2:$F$25,0),FALSE)/HLOOKUP(2018,DEMANDS!$H$2:$CX$25,MATCH($E22,DEMANDS!$F$2:$F$25,0),FALSE)</f>
        <v>0.46383071132724779</v>
      </c>
      <c r="Y22" s="14">
        <f>HLOOKUP(REG_TRA_DEMANDS!Y$3,'BY-Demands'!$J$5:$AK$14,MATCH($E22,'BY-Demands'!$I$5:$I$14,0),FALSE)*HLOOKUP(REG_TRA_DEMANDS!$F22,DEMANDS!$H$2:$CX$25,MATCH($E22,DEMANDS!$F$2:$F$25,0),FALSE)/HLOOKUP(2018,DEMANDS!$H$2:$CX$25,MATCH($E22,DEMANDS!$F$2:$F$25,0),FALSE)</f>
        <v>0.74064511268734978</v>
      </c>
      <c r="Z22" s="14">
        <f>HLOOKUP(REG_TRA_DEMANDS!Z$3,'BY-Demands'!$J$5:$AK$14,MATCH($E22,'BY-Demands'!$I$5:$I$14,0),FALSE)*HLOOKUP(REG_TRA_DEMANDS!$F22,DEMANDS!$H$2:$CX$25,MATCH($E22,DEMANDS!$F$2:$F$25,0),FALSE)/HLOOKUP(2018,DEMANDS!$H$2:$CX$25,MATCH($E22,DEMANDS!$F$2:$F$25,0),FALSE)</f>
        <v>9.8775540783756666E-2</v>
      </c>
      <c r="AA22" s="14">
        <f>HLOOKUP(REG_TRA_DEMANDS!AA$3,'BY-Demands'!$J$5:$AK$14,MATCH($E22,'BY-Demands'!$I$5:$I$14,0),FALSE)*HLOOKUP(REG_TRA_DEMANDS!$F22,DEMANDS!$H$2:$CX$25,MATCH($E22,DEMANDS!$F$2:$F$25,0),FALSE)/HLOOKUP(2018,DEMANDS!$H$2:$CX$25,MATCH($E22,DEMANDS!$F$2:$F$25,0),FALSE)</f>
        <v>0.41714780682374364</v>
      </c>
      <c r="AB22" s="14">
        <f>HLOOKUP(REG_TRA_DEMANDS!AB$3,'BY-Demands'!$J$5:$AK$14,MATCH($E22,'BY-Demands'!$I$5:$I$14,0),FALSE)*HLOOKUP(REG_TRA_DEMANDS!$F22,DEMANDS!$H$2:$CX$25,MATCH($E22,DEMANDS!$F$2:$F$25,0),FALSE)/HLOOKUP(2018,DEMANDS!$H$2:$CX$25,MATCH($E22,DEMANDS!$F$2:$F$25,0),FALSE)</f>
        <v>0.18524594530412608</v>
      </c>
      <c r="AC22" s="14">
        <f>HLOOKUP(REG_TRA_DEMANDS!AC$3,'BY-Demands'!$J$5:$AK$14,MATCH($E22,'BY-Demands'!$I$5:$I$14,0),FALSE)*HLOOKUP(REG_TRA_DEMANDS!$F22,DEMANDS!$H$2:$CX$25,MATCH($E22,DEMANDS!$F$2:$F$25,0),FALSE)/HLOOKUP(2018,DEMANDS!$H$2:$CX$25,MATCH($E22,DEMANDS!$F$2:$F$25,0),FALSE)</f>
        <v>0.20201145503880613</v>
      </c>
      <c r="AD22" s="14">
        <f>HLOOKUP(REG_TRA_DEMANDS!AD$3,'BY-Demands'!$J$5:$AK$14,MATCH($E22,'BY-Demands'!$I$5:$I$14,0),FALSE)*HLOOKUP(REG_TRA_DEMANDS!$F22,DEMANDS!$H$2:$CX$25,MATCH($E22,DEMANDS!$F$2:$F$25,0),FALSE)/HLOOKUP(2018,DEMANDS!$H$2:$CX$25,MATCH($E22,DEMANDS!$F$2:$F$25,0),FALSE)</f>
        <v>0.23481230791235341</v>
      </c>
      <c r="AE22" s="14">
        <f>HLOOKUP(REG_TRA_DEMANDS!AE$3,'BY-Demands'!$J$5:$AK$14,MATCH($E22,'BY-Demands'!$I$5:$I$14,0),FALSE)*HLOOKUP(REG_TRA_DEMANDS!$F22,DEMANDS!$H$2:$CX$25,MATCH($E22,DEMANDS!$F$2:$F$25,0),FALSE)/HLOOKUP(2018,DEMANDS!$H$2:$CX$25,MATCH($E22,DEMANDS!$F$2:$F$25,0),FALSE)</f>
        <v>0.49070889678091939</v>
      </c>
      <c r="AF22" s="14">
        <f>HLOOKUP(REG_TRA_DEMANDS!AF$3,'BY-Demands'!$J$5:$AK$14,MATCH($E22,'BY-Demands'!$I$5:$I$14,0),FALSE)*HLOOKUP(REG_TRA_DEMANDS!$F22,DEMANDS!$H$2:$CX$25,MATCH($E22,DEMANDS!$F$2:$F$25,0),FALSE)/HLOOKUP(2018,DEMANDS!$H$2:$CX$25,MATCH($E22,DEMANDS!$F$2:$F$25,0),FALSE)</f>
        <v>0.18922217409036649</v>
      </c>
    </row>
    <row r="23" spans="4:32" x14ac:dyDescent="0.2">
      <c r="D23" s="3" t="s">
        <v>59</v>
      </c>
      <c r="E23" s="3" t="str">
        <f>DEMANDS!$F$20</f>
        <v>TRAF</v>
      </c>
      <c r="F23" s="3">
        <v>2020</v>
      </c>
      <c r="G23" s="14">
        <f>HLOOKUP(REG_TRA_DEMANDS!G$3,'BY-Demands'!$J$5:$AK$14,MATCH($E23,'BY-Demands'!$I$5:$I$14,0),FALSE)*HLOOKUP(REG_TRA_DEMANDS!$F23,DEMANDS!$H$2:$CX$25,MATCH($E23,DEMANDS!$F$2:$F$25,0),FALSE)/HLOOKUP(2018,DEMANDS!$H$2:$CX$25,MATCH($E23,DEMANDS!$F$2:$F$25,0),FALSE)</f>
        <v>0.17991488188042462</v>
      </c>
      <c r="H23" s="14">
        <f>HLOOKUP(REG_TRA_DEMANDS!H$3,'BY-Demands'!$J$5:$AK$14,MATCH($E23,'BY-Demands'!$I$5:$I$14,0),FALSE)*HLOOKUP(REG_TRA_DEMANDS!$F23,DEMANDS!$H$2:$CX$25,MATCH($E23,DEMANDS!$F$2:$F$25,0),FALSE)/HLOOKUP(2018,DEMANDS!$H$2:$CX$25,MATCH($E23,DEMANDS!$F$2:$F$25,0),FALSE)</f>
        <v>2.6871723541686299</v>
      </c>
      <c r="I23" s="14">
        <f>HLOOKUP(REG_TRA_DEMANDS!I$3,'BY-Demands'!$J$5:$AK$14,MATCH($E23,'BY-Demands'!$I$5:$I$14,0),FALSE)*HLOOKUP(REG_TRA_DEMANDS!$F23,DEMANDS!$H$2:$CX$25,MATCH($E23,DEMANDS!$F$2:$F$25,0),FALSE)/HLOOKUP(2018,DEMANDS!$H$2:$CX$25,MATCH($E23,DEMANDS!$F$2:$F$25,0),FALSE)</f>
        <v>0.48763398226070803</v>
      </c>
      <c r="J23" s="14">
        <f>HLOOKUP(REG_TRA_DEMANDS!J$3,'BY-Demands'!$J$5:$AK$14,MATCH($E23,'BY-Demands'!$I$5:$I$14,0),FALSE)*HLOOKUP(REG_TRA_DEMANDS!$F23,DEMANDS!$H$2:$CX$25,MATCH($E23,DEMANDS!$F$2:$F$25,0),FALSE)/HLOOKUP(2018,DEMANDS!$H$2:$CX$25,MATCH($E23,DEMANDS!$F$2:$F$25,0),FALSE)</f>
        <v>0.3135901348759621</v>
      </c>
      <c r="K23" s="14">
        <f>HLOOKUP(REG_TRA_DEMANDS!K$3,'BY-Demands'!$J$5:$AK$14,MATCH($E23,'BY-Demands'!$I$5:$I$14,0),FALSE)*HLOOKUP(REG_TRA_DEMANDS!$F23,DEMANDS!$H$2:$CX$25,MATCH($E23,DEMANDS!$F$2:$F$25,0),FALSE)/HLOOKUP(2018,DEMANDS!$H$2:$CX$25,MATCH($E23,DEMANDS!$F$2:$F$25,0),FALSE)</f>
        <v>0.22335515894815736</v>
      </c>
      <c r="L23" s="14">
        <f>HLOOKUP(REG_TRA_DEMANDS!L$3,'BY-Demands'!$J$5:$AK$14,MATCH($E23,'BY-Demands'!$I$5:$I$14,0),FALSE)*HLOOKUP(REG_TRA_DEMANDS!$F23,DEMANDS!$H$2:$CX$25,MATCH($E23,DEMANDS!$F$2:$F$25,0),FALSE)/HLOOKUP(2018,DEMANDS!$H$2:$CX$25,MATCH($E23,DEMANDS!$F$2:$F$25,0),FALSE)</f>
        <v>0.10778652622510916</v>
      </c>
      <c r="M23" s="14">
        <f>HLOOKUP(REG_TRA_DEMANDS!M$3,'BY-Demands'!$J$5:$AK$14,MATCH($E23,'BY-Demands'!$I$5:$I$14,0),FALSE)*HLOOKUP(REG_TRA_DEMANDS!$F23,DEMANDS!$H$2:$CX$25,MATCH($E23,DEMANDS!$F$2:$F$25,0),FALSE)/HLOOKUP(2018,DEMANDS!$H$2:$CX$25,MATCH($E23,DEMANDS!$F$2:$F$25,0),FALSE)</f>
        <v>0.2824588239748011</v>
      </c>
      <c r="N23" s="14">
        <f>HLOOKUP(REG_TRA_DEMANDS!N$3,'BY-Demands'!$J$5:$AK$14,MATCH($E23,'BY-Demands'!$I$5:$I$14,0),FALSE)*HLOOKUP(REG_TRA_DEMANDS!$F23,DEMANDS!$H$2:$CX$25,MATCH($E23,DEMANDS!$F$2:$F$25,0),FALSE)/HLOOKUP(2018,DEMANDS!$H$2:$CX$25,MATCH($E23,DEMANDS!$F$2:$F$25,0),FALSE)</f>
        <v>0.43704621254646414</v>
      </c>
      <c r="O23" s="14">
        <f>HLOOKUP(REG_TRA_DEMANDS!O$3,'BY-Demands'!$J$5:$AK$14,MATCH($E23,'BY-Demands'!$I$5:$I$14,0),FALSE)*HLOOKUP(REG_TRA_DEMANDS!$F23,DEMANDS!$H$2:$CX$25,MATCH($E23,DEMANDS!$F$2:$F$25,0),FALSE)/HLOOKUP(2018,DEMANDS!$H$2:$CX$25,MATCH($E23,DEMANDS!$F$2:$F$25,0),FALSE)</f>
        <v>0.20559159765702764</v>
      </c>
      <c r="P23" s="14">
        <f>HLOOKUP(REG_TRA_DEMANDS!P$3,'BY-Demands'!$J$5:$AK$14,MATCH($E23,'BY-Demands'!$I$5:$I$14,0),FALSE)*HLOOKUP(REG_TRA_DEMANDS!$F23,DEMANDS!$H$2:$CX$25,MATCH($E23,DEMANDS!$F$2:$F$25,0),FALSE)/HLOOKUP(2018,DEMANDS!$H$2:$CX$25,MATCH($E23,DEMANDS!$F$2:$F$25,0),FALSE)</f>
        <v>0.23409610092244049</v>
      </c>
      <c r="Q23" s="14">
        <f>HLOOKUP(REG_TRA_DEMANDS!Q$3,'BY-Demands'!$J$5:$AK$14,MATCH($E23,'BY-Demands'!$I$5:$I$14,0),FALSE)*HLOOKUP(REG_TRA_DEMANDS!$F23,DEMANDS!$H$2:$CX$25,MATCH($E23,DEMANDS!$F$2:$F$25,0),FALSE)/HLOOKUP(2018,DEMANDS!$H$2:$CX$25,MATCH($E23,DEMANDS!$F$2:$F$25,0),FALSE)</f>
        <v>0.47314719217489071</v>
      </c>
      <c r="R23" s="14">
        <f>HLOOKUP(REG_TRA_DEMANDS!R$3,'BY-Demands'!$J$5:$AK$14,MATCH($E23,'BY-Demands'!$I$5:$I$14,0),FALSE)*HLOOKUP(REG_TRA_DEMANDS!$F23,DEMANDS!$H$2:$CX$25,MATCH($E23,DEMANDS!$F$2:$F$25,0),FALSE)/HLOOKUP(2018,DEMANDS!$H$2:$CX$25,MATCH($E23,DEMANDS!$F$2:$F$25,0),FALSE)</f>
        <v>0.31213492756751032</v>
      </c>
      <c r="S23" s="14">
        <f>HLOOKUP(REG_TRA_DEMANDS!S$3,'BY-Demands'!$J$5:$AK$14,MATCH($E23,'BY-Demands'!$I$5:$I$14,0),FALSE)*HLOOKUP(REG_TRA_DEMANDS!$F23,DEMANDS!$H$2:$CX$25,MATCH($E23,DEMANDS!$F$2:$F$25,0),FALSE)/HLOOKUP(2018,DEMANDS!$H$2:$CX$25,MATCH($E23,DEMANDS!$F$2:$F$25,0),FALSE)</f>
        <v>0.30715715583422787</v>
      </c>
      <c r="T23" s="14">
        <f>HLOOKUP(REG_TRA_DEMANDS!T$3,'BY-Demands'!$J$5:$AK$14,MATCH($E23,'BY-Demands'!$I$5:$I$14,0),FALSE)*HLOOKUP(REG_TRA_DEMANDS!$F23,DEMANDS!$H$2:$CX$25,MATCH($E23,DEMANDS!$F$2:$F$25,0),FALSE)/HLOOKUP(2018,DEMANDS!$H$2:$CX$25,MATCH($E23,DEMANDS!$F$2:$F$25,0),FALSE)</f>
        <v>1.643458450750628</v>
      </c>
      <c r="U23" s="14">
        <f>HLOOKUP(REG_TRA_DEMANDS!U$3,'BY-Demands'!$J$5:$AK$14,MATCH($E23,'BY-Demands'!$I$5:$I$14,0),FALSE)*HLOOKUP(REG_TRA_DEMANDS!$F23,DEMANDS!$H$2:$CX$25,MATCH($E23,DEMANDS!$F$2:$F$25,0),FALSE)/HLOOKUP(2018,DEMANDS!$H$2:$CX$25,MATCH($E23,DEMANDS!$F$2:$F$25,0),FALSE)</f>
        <v>0.44716269403431846</v>
      </c>
      <c r="V23" s="14">
        <f>HLOOKUP(REG_TRA_DEMANDS!V$3,'BY-Demands'!$J$5:$AK$14,MATCH($E23,'BY-Demands'!$I$5:$I$14,0),FALSE)*HLOOKUP(REG_TRA_DEMANDS!$F23,DEMANDS!$H$2:$CX$25,MATCH($E23,DEMANDS!$F$2:$F$25,0),FALSE)/HLOOKUP(2018,DEMANDS!$H$2:$CX$25,MATCH($E23,DEMANDS!$F$2:$F$25,0),FALSE)</f>
        <v>0.50383886577623815</v>
      </c>
      <c r="W23" s="14">
        <f>HLOOKUP(REG_TRA_DEMANDS!W$3,'BY-Demands'!$J$5:$AK$14,MATCH($E23,'BY-Demands'!$I$5:$I$14,0),FALSE)*HLOOKUP(REG_TRA_DEMANDS!$F23,DEMANDS!$H$2:$CX$25,MATCH($E23,DEMANDS!$F$2:$F$25,0),FALSE)/HLOOKUP(2018,DEMANDS!$H$2:$CX$25,MATCH($E23,DEMANDS!$F$2:$F$25,0),FALSE)</f>
        <v>0.41246493081645397</v>
      </c>
      <c r="X23" s="14">
        <f>HLOOKUP(REG_TRA_DEMANDS!X$3,'BY-Demands'!$J$5:$AK$14,MATCH($E23,'BY-Demands'!$I$5:$I$14,0),FALSE)*HLOOKUP(REG_TRA_DEMANDS!$F23,DEMANDS!$H$2:$CX$25,MATCH($E23,DEMANDS!$F$2:$F$25,0),FALSE)/HLOOKUP(2018,DEMANDS!$H$2:$CX$25,MATCH($E23,DEMANDS!$F$2:$F$25,0),FALSE)</f>
        <v>0.38312416759737483</v>
      </c>
      <c r="Y23" s="14">
        <f>HLOOKUP(REG_TRA_DEMANDS!Y$3,'BY-Demands'!$J$5:$AK$14,MATCH($E23,'BY-Demands'!$I$5:$I$14,0),FALSE)*HLOOKUP(REG_TRA_DEMANDS!$F23,DEMANDS!$H$2:$CX$25,MATCH($E23,DEMANDS!$F$2:$F$25,0),FALSE)/HLOOKUP(2018,DEMANDS!$H$2:$CX$25,MATCH($E23,DEMANDS!$F$2:$F$25,0),FALSE)</f>
        <v>0.61177286314532875</v>
      </c>
      <c r="Z23" s="14">
        <f>HLOOKUP(REG_TRA_DEMANDS!Z$3,'BY-Demands'!$J$5:$AK$14,MATCH($E23,'BY-Demands'!$I$5:$I$14,0),FALSE)*HLOOKUP(REG_TRA_DEMANDS!$F23,DEMANDS!$H$2:$CX$25,MATCH($E23,DEMANDS!$F$2:$F$25,0),FALSE)/HLOOKUP(2018,DEMANDS!$H$2:$CX$25,MATCH($E23,DEMANDS!$F$2:$F$25,0),FALSE)</f>
        <v>8.1588596696128737E-2</v>
      </c>
      <c r="AA23" s="14">
        <f>HLOOKUP(REG_TRA_DEMANDS!AA$3,'BY-Demands'!$J$5:$AK$14,MATCH($E23,'BY-Demands'!$I$5:$I$14,0),FALSE)*HLOOKUP(REG_TRA_DEMANDS!$F23,DEMANDS!$H$2:$CX$25,MATCH($E23,DEMANDS!$F$2:$F$25,0),FALSE)/HLOOKUP(2018,DEMANDS!$H$2:$CX$25,MATCH($E23,DEMANDS!$F$2:$F$25,0),FALSE)</f>
        <v>0.34456408847334713</v>
      </c>
      <c r="AB23" s="14">
        <f>HLOOKUP(REG_TRA_DEMANDS!AB$3,'BY-Demands'!$J$5:$AK$14,MATCH($E23,'BY-Demands'!$I$5:$I$14,0),FALSE)*HLOOKUP(REG_TRA_DEMANDS!$F23,DEMANDS!$H$2:$CX$25,MATCH($E23,DEMANDS!$F$2:$F$25,0),FALSE)/HLOOKUP(2018,DEMANDS!$H$2:$CX$25,MATCH($E23,DEMANDS!$F$2:$F$25,0),FALSE)</f>
        <v>0.15301315083761008</v>
      </c>
      <c r="AC23" s="14">
        <f>HLOOKUP(REG_TRA_DEMANDS!AC$3,'BY-Demands'!$J$5:$AK$14,MATCH($E23,'BY-Demands'!$I$5:$I$14,0),FALSE)*HLOOKUP(REG_TRA_DEMANDS!$F23,DEMANDS!$H$2:$CX$25,MATCH($E23,DEMANDS!$F$2:$F$25,0),FALSE)/HLOOKUP(2018,DEMANDS!$H$2:$CX$25,MATCH($E23,DEMANDS!$F$2:$F$25,0),FALSE)</f>
        <v>0.16686146187994025</v>
      </c>
      <c r="AD23" s="14">
        <f>HLOOKUP(REG_TRA_DEMANDS!AD$3,'BY-Demands'!$J$5:$AK$14,MATCH($E23,'BY-Demands'!$I$5:$I$14,0),FALSE)*HLOOKUP(REG_TRA_DEMANDS!$F23,DEMANDS!$H$2:$CX$25,MATCH($E23,DEMANDS!$F$2:$F$25,0),FALSE)/HLOOKUP(2018,DEMANDS!$H$2:$CX$25,MATCH($E23,DEMANDS!$F$2:$F$25,0),FALSE)</f>
        <v>0.1939549663563945</v>
      </c>
      <c r="AE23" s="14">
        <f>HLOOKUP(REG_TRA_DEMANDS!AE$3,'BY-Demands'!$J$5:$AK$14,MATCH($E23,'BY-Demands'!$I$5:$I$14,0),FALSE)*HLOOKUP(REG_TRA_DEMANDS!$F23,DEMANDS!$H$2:$CX$25,MATCH($E23,DEMANDS!$F$2:$F$25,0),FALSE)/HLOOKUP(2018,DEMANDS!$H$2:$CX$25,MATCH($E23,DEMANDS!$F$2:$F$25,0),FALSE)</f>
        <v>0.40532554878448751</v>
      </c>
      <c r="AF23" s="14">
        <f>HLOOKUP(REG_TRA_DEMANDS!AF$3,'BY-Demands'!$J$5:$AK$14,MATCH($E23,'BY-Demands'!$I$5:$I$14,0),FALSE)*HLOOKUP(REG_TRA_DEMANDS!$F23,DEMANDS!$H$2:$CX$25,MATCH($E23,DEMANDS!$F$2:$F$25,0),FALSE)/HLOOKUP(2018,DEMANDS!$H$2:$CX$25,MATCH($E23,DEMANDS!$F$2:$F$25,0),FALSE)</f>
        <v>0.15629751581539669</v>
      </c>
    </row>
    <row r="24" spans="4:32" x14ac:dyDescent="0.2">
      <c r="D24" s="3" t="s">
        <v>59</v>
      </c>
      <c r="E24" s="3" t="str">
        <f>DEMANDS!$F$20</f>
        <v>TRAF</v>
      </c>
      <c r="F24" s="3">
        <v>2021</v>
      </c>
      <c r="G24" s="14">
        <f>HLOOKUP(REG_TRA_DEMANDS!G$3,'BY-Demands'!$J$5:$AK$14,MATCH($E24,'BY-Demands'!$I$5:$I$14,0),FALSE)*HLOOKUP(REG_TRA_DEMANDS!$F24,DEMANDS!$H$2:$CX$25,MATCH($E24,DEMANDS!$F$2:$F$25,0),FALSE)/HLOOKUP(2018,DEMANDS!$H$2:$CX$25,MATCH($E24,DEMANDS!$F$2:$F$25,0),FALSE)</f>
        <v>0.19572571146618054</v>
      </c>
      <c r="H24" s="14">
        <f>HLOOKUP(REG_TRA_DEMANDS!H$3,'BY-Demands'!$J$5:$AK$14,MATCH($E24,'BY-Demands'!$I$5:$I$14,0),FALSE)*HLOOKUP(REG_TRA_DEMANDS!$F24,DEMANDS!$H$2:$CX$25,MATCH($E24,DEMANDS!$F$2:$F$25,0),FALSE)/HLOOKUP(2018,DEMANDS!$H$2:$CX$25,MATCH($E24,DEMANDS!$F$2:$F$25,0),FALSE)</f>
        <v>2.9233197129377184</v>
      </c>
      <c r="I24" s="14">
        <f>HLOOKUP(REG_TRA_DEMANDS!I$3,'BY-Demands'!$J$5:$AK$14,MATCH($E24,'BY-Demands'!$I$5:$I$14,0),FALSE)*HLOOKUP(REG_TRA_DEMANDS!$F24,DEMANDS!$H$2:$CX$25,MATCH($E24,DEMANDS!$F$2:$F$25,0),FALSE)/HLOOKUP(2018,DEMANDS!$H$2:$CX$25,MATCH($E24,DEMANDS!$F$2:$F$25,0),FALSE)</f>
        <v>0.53048701205549609</v>
      </c>
      <c r="J24" s="14">
        <f>HLOOKUP(REG_TRA_DEMANDS!J$3,'BY-Demands'!$J$5:$AK$14,MATCH($E24,'BY-Demands'!$I$5:$I$14,0),FALSE)*HLOOKUP(REG_TRA_DEMANDS!$F24,DEMANDS!$H$2:$CX$25,MATCH($E24,DEMANDS!$F$2:$F$25,0),FALSE)/HLOOKUP(2018,DEMANDS!$H$2:$CX$25,MATCH($E24,DEMANDS!$F$2:$F$25,0),FALSE)</f>
        <v>0.34114827865193581</v>
      </c>
      <c r="K24" s="14">
        <f>HLOOKUP(REG_TRA_DEMANDS!K$3,'BY-Demands'!$J$5:$AK$14,MATCH($E24,'BY-Demands'!$I$5:$I$14,0),FALSE)*HLOOKUP(REG_TRA_DEMANDS!$F24,DEMANDS!$H$2:$CX$25,MATCH($E24,DEMANDS!$F$2:$F$25,0),FALSE)/HLOOKUP(2018,DEMANDS!$H$2:$CX$25,MATCH($E24,DEMANDS!$F$2:$F$25,0),FALSE)</f>
        <v>0.24298349829573737</v>
      </c>
      <c r="L24" s="14">
        <f>HLOOKUP(REG_TRA_DEMANDS!L$3,'BY-Demands'!$J$5:$AK$14,MATCH($E24,'BY-Demands'!$I$5:$I$14,0),FALSE)*HLOOKUP(REG_TRA_DEMANDS!$F24,DEMANDS!$H$2:$CX$25,MATCH($E24,DEMANDS!$F$2:$F$25,0),FALSE)/HLOOKUP(2018,DEMANDS!$H$2:$CX$25,MATCH($E24,DEMANDS!$F$2:$F$25,0),FALSE)</f>
        <v>0.11725875209088529</v>
      </c>
      <c r="M24" s="14">
        <f>HLOOKUP(REG_TRA_DEMANDS!M$3,'BY-Demands'!$J$5:$AK$14,MATCH($E24,'BY-Demands'!$I$5:$I$14,0),FALSE)*HLOOKUP(REG_TRA_DEMANDS!$F24,DEMANDS!$H$2:$CX$25,MATCH($E24,DEMANDS!$F$2:$F$25,0),FALSE)/HLOOKUP(2018,DEMANDS!$H$2:$CX$25,MATCH($E24,DEMANDS!$F$2:$F$25,0),FALSE)</f>
        <v>0.30728116376227216</v>
      </c>
      <c r="N24" s="14">
        <f>HLOOKUP(REG_TRA_DEMANDS!N$3,'BY-Demands'!$J$5:$AK$14,MATCH($E24,'BY-Demands'!$I$5:$I$14,0),FALSE)*HLOOKUP(REG_TRA_DEMANDS!$F24,DEMANDS!$H$2:$CX$25,MATCH($E24,DEMANDS!$F$2:$F$25,0),FALSE)/HLOOKUP(2018,DEMANDS!$H$2:$CX$25,MATCH($E24,DEMANDS!$F$2:$F$25,0),FALSE)</f>
        <v>0.47545361451038171</v>
      </c>
      <c r="O24" s="14">
        <f>HLOOKUP(REG_TRA_DEMANDS!O$3,'BY-Demands'!$J$5:$AK$14,MATCH($E24,'BY-Demands'!$I$5:$I$14,0),FALSE)*HLOOKUP(REG_TRA_DEMANDS!$F24,DEMANDS!$H$2:$CX$25,MATCH($E24,DEMANDS!$F$2:$F$25,0),FALSE)/HLOOKUP(2018,DEMANDS!$H$2:$CX$25,MATCH($E24,DEMANDS!$F$2:$F$25,0),FALSE)</f>
        <v>0.22365888414741908</v>
      </c>
      <c r="P24" s="14">
        <f>HLOOKUP(REG_TRA_DEMANDS!P$3,'BY-Demands'!$J$5:$AK$14,MATCH($E24,'BY-Demands'!$I$5:$I$14,0),FALSE)*HLOOKUP(REG_TRA_DEMANDS!$F24,DEMANDS!$H$2:$CX$25,MATCH($E24,DEMANDS!$F$2:$F$25,0),FALSE)/HLOOKUP(2018,DEMANDS!$H$2:$CX$25,MATCH($E24,DEMANDS!$F$2:$F$25,0),FALSE)</f>
        <v>0.25466834886374512</v>
      </c>
      <c r="Q24" s="14">
        <f>HLOOKUP(REG_TRA_DEMANDS!Q$3,'BY-Demands'!$J$5:$AK$14,MATCH($E24,'BY-Demands'!$I$5:$I$14,0),FALSE)*HLOOKUP(REG_TRA_DEMANDS!$F24,DEMANDS!$H$2:$CX$25,MATCH($E24,DEMANDS!$F$2:$F$25,0),FALSE)/HLOOKUP(2018,DEMANDS!$H$2:$CX$25,MATCH($E24,DEMANDS!$F$2:$F$25,0),FALSE)</f>
        <v>0.51472713012259241</v>
      </c>
      <c r="R24" s="14">
        <f>HLOOKUP(REG_TRA_DEMANDS!R$3,'BY-Demands'!$J$5:$AK$14,MATCH($E24,'BY-Demands'!$I$5:$I$14,0),FALSE)*HLOOKUP(REG_TRA_DEMANDS!$F24,DEMANDS!$H$2:$CX$25,MATCH($E24,DEMANDS!$F$2:$F$25,0),FALSE)/HLOOKUP(2018,DEMANDS!$H$2:$CX$25,MATCH($E24,DEMANDS!$F$2:$F$25,0),FALSE)</f>
        <v>0.33956518845505695</v>
      </c>
      <c r="S24" s="14">
        <f>HLOOKUP(REG_TRA_DEMANDS!S$3,'BY-Demands'!$J$5:$AK$14,MATCH($E24,'BY-Demands'!$I$5:$I$14,0),FALSE)*HLOOKUP(REG_TRA_DEMANDS!$F24,DEMANDS!$H$2:$CX$25,MATCH($E24,DEMANDS!$F$2:$F$25,0),FALSE)/HLOOKUP(2018,DEMANDS!$H$2:$CX$25,MATCH($E24,DEMANDS!$F$2:$F$25,0),FALSE)</f>
        <v>0.3341499726383883</v>
      </c>
      <c r="T24" s="14">
        <f>HLOOKUP(REG_TRA_DEMANDS!T$3,'BY-Demands'!$J$5:$AK$14,MATCH($E24,'BY-Demands'!$I$5:$I$14,0),FALSE)*HLOOKUP(REG_TRA_DEMANDS!$F24,DEMANDS!$H$2:$CX$25,MATCH($E24,DEMANDS!$F$2:$F$25,0),FALSE)/HLOOKUP(2018,DEMANDS!$H$2:$CX$25,MATCH($E24,DEMANDS!$F$2:$F$25,0),FALSE)</f>
        <v>1.7878847551480515</v>
      </c>
      <c r="U24" s="14">
        <f>HLOOKUP(REG_TRA_DEMANDS!U$3,'BY-Demands'!$J$5:$AK$14,MATCH($E24,'BY-Demands'!$I$5:$I$14,0),FALSE)*HLOOKUP(REG_TRA_DEMANDS!$F24,DEMANDS!$H$2:$CX$25,MATCH($E24,DEMANDS!$F$2:$F$25,0),FALSE)/HLOOKUP(2018,DEMANDS!$H$2:$CX$25,MATCH($E24,DEMANDS!$F$2:$F$25,0),FALSE)</f>
        <v>0.48645912731760305</v>
      </c>
      <c r="V24" s="14">
        <f>HLOOKUP(REG_TRA_DEMANDS!V$3,'BY-Demands'!$J$5:$AK$14,MATCH($E24,'BY-Demands'!$I$5:$I$14,0),FALSE)*HLOOKUP(REG_TRA_DEMANDS!$F24,DEMANDS!$H$2:$CX$25,MATCH($E24,DEMANDS!$F$2:$F$25,0),FALSE)/HLOOKUP(2018,DEMANDS!$H$2:$CX$25,MATCH($E24,DEMANDS!$F$2:$F$25,0),FALSE)</f>
        <v>0.54811597260702893</v>
      </c>
      <c r="W24" s="14">
        <f>HLOOKUP(REG_TRA_DEMANDS!W$3,'BY-Demands'!$J$5:$AK$14,MATCH($E24,'BY-Demands'!$I$5:$I$14,0),FALSE)*HLOOKUP(REG_TRA_DEMANDS!$F24,DEMANDS!$H$2:$CX$25,MATCH($E24,DEMANDS!$F$2:$F$25,0),FALSE)/HLOOKUP(2018,DEMANDS!$H$2:$CX$25,MATCH($E24,DEMANDS!$F$2:$F$25,0),FALSE)</f>
        <v>0.44871214207035037</v>
      </c>
      <c r="X24" s="14">
        <f>HLOOKUP(REG_TRA_DEMANDS!X$3,'BY-Demands'!$J$5:$AK$14,MATCH($E24,'BY-Demands'!$I$5:$I$14,0),FALSE)*HLOOKUP(REG_TRA_DEMANDS!$F24,DEMANDS!$H$2:$CX$25,MATCH($E24,DEMANDS!$F$2:$F$25,0),FALSE)/HLOOKUP(2018,DEMANDS!$H$2:$CX$25,MATCH($E24,DEMANDS!$F$2:$F$25,0),FALSE)</f>
        <v>0.41679292729504486</v>
      </c>
      <c r="Y24" s="14">
        <f>HLOOKUP(REG_TRA_DEMANDS!Y$3,'BY-Demands'!$J$5:$AK$14,MATCH($E24,'BY-Demands'!$I$5:$I$14,0),FALSE)*HLOOKUP(REG_TRA_DEMANDS!$F24,DEMANDS!$H$2:$CX$25,MATCH($E24,DEMANDS!$F$2:$F$25,0),FALSE)/HLOOKUP(2018,DEMANDS!$H$2:$CX$25,MATCH($E24,DEMANDS!$F$2:$F$25,0),FALSE)</f>
        <v>0.66553515553206655</v>
      </c>
      <c r="Z24" s="14">
        <f>HLOOKUP(REG_TRA_DEMANDS!Z$3,'BY-Demands'!$J$5:$AK$14,MATCH($E24,'BY-Demands'!$I$5:$I$14,0),FALSE)*HLOOKUP(REG_TRA_DEMANDS!$F24,DEMANDS!$H$2:$CX$25,MATCH($E24,DEMANDS!$F$2:$F$25,0),FALSE)/HLOOKUP(2018,DEMANDS!$H$2:$CX$25,MATCH($E24,DEMANDS!$F$2:$F$25,0),FALSE)</f>
        <v>8.8758561654118218E-2</v>
      </c>
      <c r="AA24" s="14">
        <f>HLOOKUP(REG_TRA_DEMANDS!AA$3,'BY-Demands'!$J$5:$AK$14,MATCH($E24,'BY-Demands'!$I$5:$I$14,0),FALSE)*HLOOKUP(REG_TRA_DEMANDS!$F24,DEMANDS!$H$2:$CX$25,MATCH($E24,DEMANDS!$F$2:$F$25,0),FALSE)/HLOOKUP(2018,DEMANDS!$H$2:$CX$25,MATCH($E24,DEMANDS!$F$2:$F$25,0),FALSE)</f>
        <v>0.37484420775688798</v>
      </c>
      <c r="AB24" s="14">
        <f>HLOOKUP(REG_TRA_DEMANDS!AB$3,'BY-Demands'!$J$5:$AK$14,MATCH($E24,'BY-Demands'!$I$5:$I$14,0),FALSE)*HLOOKUP(REG_TRA_DEMANDS!$F24,DEMANDS!$H$2:$CX$25,MATCH($E24,DEMANDS!$F$2:$F$25,0),FALSE)/HLOOKUP(2018,DEMANDS!$H$2:$CX$25,MATCH($E24,DEMANDS!$F$2:$F$25,0),FALSE)</f>
        <v>0.16645986979152586</v>
      </c>
      <c r="AC24" s="14">
        <f>HLOOKUP(REG_TRA_DEMANDS!AC$3,'BY-Demands'!$J$5:$AK$14,MATCH($E24,'BY-Demands'!$I$5:$I$14,0),FALSE)*HLOOKUP(REG_TRA_DEMANDS!$F24,DEMANDS!$H$2:$CX$25,MATCH($E24,DEMANDS!$F$2:$F$25,0),FALSE)/HLOOKUP(2018,DEMANDS!$H$2:$CX$25,MATCH($E24,DEMANDS!$F$2:$F$25,0),FALSE)</f>
        <v>0.18152516346282133</v>
      </c>
      <c r="AD24" s="14">
        <f>HLOOKUP(REG_TRA_DEMANDS!AD$3,'BY-Demands'!$J$5:$AK$14,MATCH($E24,'BY-Demands'!$I$5:$I$14,0),FALSE)*HLOOKUP(REG_TRA_DEMANDS!$F24,DEMANDS!$H$2:$CX$25,MATCH($E24,DEMANDS!$F$2:$F$25,0),FALSE)/HLOOKUP(2018,DEMANDS!$H$2:$CX$25,MATCH($E24,DEMANDS!$F$2:$F$25,0),FALSE)</f>
        <v>0.21099963152428264</v>
      </c>
      <c r="AE24" s="14">
        <f>HLOOKUP(REG_TRA_DEMANDS!AE$3,'BY-Demands'!$J$5:$AK$14,MATCH($E24,'BY-Demands'!$I$5:$I$14,0),FALSE)*HLOOKUP(REG_TRA_DEMANDS!$F24,DEMANDS!$H$2:$CX$25,MATCH($E24,DEMANDS!$F$2:$F$25,0),FALSE)/HLOOKUP(2018,DEMANDS!$H$2:$CX$25,MATCH($E24,DEMANDS!$F$2:$F$25,0),FALSE)</f>
        <v>0.44094535472607599</v>
      </c>
      <c r="AF24" s="14">
        <f>HLOOKUP(REG_TRA_DEMANDS!AF$3,'BY-Demands'!$J$5:$AK$14,MATCH($E24,'BY-Demands'!$I$5:$I$14,0),FALSE)*HLOOKUP(REG_TRA_DEMANDS!$F24,DEMANDS!$H$2:$CX$25,MATCH($E24,DEMANDS!$F$2:$F$25,0),FALSE)/HLOOKUP(2018,DEMANDS!$H$2:$CX$25,MATCH($E24,DEMANDS!$F$2:$F$25,0),FALSE)</f>
        <v>0.17003286311633117</v>
      </c>
    </row>
    <row r="25" spans="4:32" x14ac:dyDescent="0.2">
      <c r="D25" s="3" t="s">
        <v>59</v>
      </c>
      <c r="E25" s="3" t="str">
        <f>DEMANDS!$F$20</f>
        <v>TRAF</v>
      </c>
      <c r="F25" s="3">
        <v>2022</v>
      </c>
      <c r="G25" s="14">
        <f>HLOOKUP(REG_TRA_DEMANDS!G$3,'BY-Demands'!$J$5:$AK$14,MATCH($E25,'BY-Demands'!$I$5:$I$14,0),FALSE)*HLOOKUP(REG_TRA_DEMANDS!$F25,DEMANDS!$H$2:$CX$25,MATCH($E25,DEMANDS!$F$2:$F$25,0),FALSE)/HLOOKUP(2018,DEMANDS!$H$2:$CX$25,MATCH($E25,DEMANDS!$F$2:$F$25,0),FALSE)</f>
        <v>0.19710927940685624</v>
      </c>
      <c r="H25" s="14">
        <f>HLOOKUP(REG_TRA_DEMANDS!H$3,'BY-Demands'!$J$5:$AK$14,MATCH($E25,'BY-Demands'!$I$5:$I$14,0),FALSE)*HLOOKUP(REG_TRA_DEMANDS!$F25,DEMANDS!$H$2:$CX$25,MATCH($E25,DEMANDS!$F$2:$F$25,0),FALSE)/HLOOKUP(2018,DEMANDS!$H$2:$CX$25,MATCH($E25,DEMANDS!$F$2:$F$25,0),FALSE)</f>
        <v>2.9439844043820242</v>
      </c>
      <c r="I25" s="14">
        <f>HLOOKUP(REG_TRA_DEMANDS!I$3,'BY-Demands'!$J$5:$AK$14,MATCH($E25,'BY-Demands'!$I$5:$I$14,0),FALSE)*HLOOKUP(REG_TRA_DEMANDS!$F25,DEMANDS!$H$2:$CX$25,MATCH($E25,DEMANDS!$F$2:$F$25,0),FALSE)/HLOOKUP(2018,DEMANDS!$H$2:$CX$25,MATCH($E25,DEMANDS!$F$2:$F$25,0),FALSE)</f>
        <v>0.53423697835949702</v>
      </c>
      <c r="J25" s="14">
        <f>HLOOKUP(REG_TRA_DEMANDS!J$3,'BY-Demands'!$J$5:$AK$14,MATCH($E25,'BY-Demands'!$I$5:$I$14,0),FALSE)*HLOOKUP(REG_TRA_DEMANDS!$F25,DEMANDS!$H$2:$CX$25,MATCH($E25,DEMANDS!$F$2:$F$25,0),FALSE)/HLOOKUP(2018,DEMANDS!$H$2:$CX$25,MATCH($E25,DEMANDS!$F$2:$F$25,0),FALSE)</f>
        <v>0.34355982600472729</v>
      </c>
      <c r="K25" s="14">
        <f>HLOOKUP(REG_TRA_DEMANDS!K$3,'BY-Demands'!$J$5:$AK$14,MATCH($E25,'BY-Demands'!$I$5:$I$14,0),FALSE)*HLOOKUP(REG_TRA_DEMANDS!$F25,DEMANDS!$H$2:$CX$25,MATCH($E25,DEMANDS!$F$2:$F$25,0),FALSE)/HLOOKUP(2018,DEMANDS!$H$2:$CX$25,MATCH($E25,DEMANDS!$F$2:$F$25,0),FALSE)</f>
        <v>0.24470112739942973</v>
      </c>
      <c r="L25" s="14">
        <f>HLOOKUP(REG_TRA_DEMANDS!L$3,'BY-Demands'!$J$5:$AK$14,MATCH($E25,'BY-Demands'!$I$5:$I$14,0),FALSE)*HLOOKUP(REG_TRA_DEMANDS!$F25,DEMANDS!$H$2:$CX$25,MATCH($E25,DEMANDS!$F$2:$F$25,0),FALSE)/HLOOKUP(2018,DEMANDS!$H$2:$CX$25,MATCH($E25,DEMANDS!$F$2:$F$25,0),FALSE)</f>
        <v>0.11808764395665643</v>
      </c>
      <c r="M25" s="14">
        <f>HLOOKUP(REG_TRA_DEMANDS!M$3,'BY-Demands'!$J$5:$AK$14,MATCH($E25,'BY-Demands'!$I$5:$I$14,0),FALSE)*HLOOKUP(REG_TRA_DEMANDS!$F25,DEMANDS!$H$2:$CX$25,MATCH($E25,DEMANDS!$F$2:$F$25,0),FALSE)/HLOOKUP(2018,DEMANDS!$H$2:$CX$25,MATCH($E25,DEMANDS!$F$2:$F$25,0),FALSE)</f>
        <v>0.30945330744114924</v>
      </c>
      <c r="N25" s="14">
        <f>HLOOKUP(REG_TRA_DEMANDS!N$3,'BY-Demands'!$J$5:$AK$14,MATCH($E25,'BY-Demands'!$I$5:$I$14,0),FALSE)*HLOOKUP(REG_TRA_DEMANDS!$F25,DEMANDS!$H$2:$CX$25,MATCH($E25,DEMANDS!$F$2:$F$25,0),FALSE)/HLOOKUP(2018,DEMANDS!$H$2:$CX$25,MATCH($E25,DEMANDS!$F$2:$F$25,0),FALSE)</f>
        <v>0.47881455453909427</v>
      </c>
      <c r="O25" s="14">
        <f>HLOOKUP(REG_TRA_DEMANDS!O$3,'BY-Demands'!$J$5:$AK$14,MATCH($E25,'BY-Demands'!$I$5:$I$14,0),FALSE)*HLOOKUP(REG_TRA_DEMANDS!$F25,DEMANDS!$H$2:$CX$25,MATCH($E25,DEMANDS!$F$2:$F$25,0),FALSE)/HLOOKUP(2018,DEMANDS!$H$2:$CX$25,MATCH($E25,DEMANDS!$F$2:$F$25,0),FALSE)</f>
        <v>0.22523990924338419</v>
      </c>
      <c r="P25" s="14">
        <f>HLOOKUP(REG_TRA_DEMANDS!P$3,'BY-Demands'!$J$5:$AK$14,MATCH($E25,'BY-Demands'!$I$5:$I$14,0),FALSE)*HLOOKUP(REG_TRA_DEMANDS!$F25,DEMANDS!$H$2:$CX$25,MATCH($E25,DEMANDS!$F$2:$F$25,0),FALSE)/HLOOKUP(2018,DEMANDS!$H$2:$CX$25,MATCH($E25,DEMANDS!$F$2:$F$25,0),FALSE)</f>
        <v>0.25646857715441385</v>
      </c>
      <c r="Q25" s="14">
        <f>HLOOKUP(REG_TRA_DEMANDS!Q$3,'BY-Demands'!$J$5:$AK$14,MATCH($E25,'BY-Demands'!$I$5:$I$14,0),FALSE)*HLOOKUP(REG_TRA_DEMANDS!$F25,DEMANDS!$H$2:$CX$25,MATCH($E25,DEMANDS!$F$2:$F$25,0),FALSE)/HLOOKUP(2018,DEMANDS!$H$2:$CX$25,MATCH($E25,DEMANDS!$F$2:$F$25,0),FALSE)</f>
        <v>0.51836569119920728</v>
      </c>
      <c r="R25" s="14">
        <f>HLOOKUP(REG_TRA_DEMANDS!R$3,'BY-Demands'!$J$5:$AK$14,MATCH($E25,'BY-Demands'!$I$5:$I$14,0),FALSE)*HLOOKUP(REG_TRA_DEMANDS!$F25,DEMANDS!$H$2:$CX$25,MATCH($E25,DEMANDS!$F$2:$F$25,0),FALSE)/HLOOKUP(2018,DEMANDS!$H$2:$CX$25,MATCH($E25,DEMANDS!$F$2:$F$25,0),FALSE)</f>
        <v>0.34196554508166749</v>
      </c>
      <c r="S25" s="14">
        <f>HLOOKUP(REG_TRA_DEMANDS!S$3,'BY-Demands'!$J$5:$AK$14,MATCH($E25,'BY-Demands'!$I$5:$I$14,0),FALSE)*HLOOKUP(REG_TRA_DEMANDS!$F25,DEMANDS!$H$2:$CX$25,MATCH($E25,DEMANDS!$F$2:$F$25,0),FALSE)/HLOOKUP(2018,DEMANDS!$H$2:$CX$25,MATCH($E25,DEMANDS!$F$2:$F$25,0),FALSE)</f>
        <v>0.33651204957788122</v>
      </c>
      <c r="T25" s="14">
        <f>HLOOKUP(REG_TRA_DEMANDS!T$3,'BY-Demands'!$J$5:$AK$14,MATCH($E25,'BY-Demands'!$I$5:$I$14,0),FALSE)*HLOOKUP(REG_TRA_DEMANDS!$F25,DEMANDS!$H$2:$CX$25,MATCH($E25,DEMANDS!$F$2:$F$25,0),FALSE)/HLOOKUP(2018,DEMANDS!$H$2:$CX$25,MATCH($E25,DEMANDS!$F$2:$F$25,0),FALSE)</f>
        <v>1.8005231561548245</v>
      </c>
      <c r="U25" s="14">
        <f>HLOOKUP(REG_TRA_DEMANDS!U$3,'BY-Demands'!$J$5:$AK$14,MATCH($E25,'BY-Demands'!$I$5:$I$14,0),FALSE)*HLOOKUP(REG_TRA_DEMANDS!$F25,DEMANDS!$H$2:$CX$25,MATCH($E25,DEMANDS!$F$2:$F$25,0),FALSE)/HLOOKUP(2018,DEMANDS!$H$2:$CX$25,MATCH($E25,DEMANDS!$F$2:$F$25,0),FALSE)</f>
        <v>0.4898978643540603</v>
      </c>
      <c r="V25" s="14">
        <f>HLOOKUP(REG_TRA_DEMANDS!V$3,'BY-Demands'!$J$5:$AK$14,MATCH($E25,'BY-Demands'!$I$5:$I$14,0),FALSE)*HLOOKUP(REG_TRA_DEMANDS!$F25,DEMANDS!$H$2:$CX$25,MATCH($E25,DEMANDS!$F$2:$F$25,0),FALSE)/HLOOKUP(2018,DEMANDS!$H$2:$CX$25,MATCH($E25,DEMANDS!$F$2:$F$25,0),FALSE)</f>
        <v>0.55199055649174444</v>
      </c>
      <c r="W25" s="14">
        <f>HLOOKUP(REG_TRA_DEMANDS!W$3,'BY-Demands'!$J$5:$AK$14,MATCH($E25,'BY-Demands'!$I$5:$I$14,0),FALSE)*HLOOKUP(REG_TRA_DEMANDS!$F25,DEMANDS!$H$2:$CX$25,MATCH($E25,DEMANDS!$F$2:$F$25,0),FALSE)/HLOOKUP(2018,DEMANDS!$H$2:$CX$25,MATCH($E25,DEMANDS!$F$2:$F$25,0),FALSE)</f>
        <v>0.45188404896857981</v>
      </c>
      <c r="X25" s="14">
        <f>HLOOKUP(REG_TRA_DEMANDS!X$3,'BY-Demands'!$J$5:$AK$14,MATCH($E25,'BY-Demands'!$I$5:$I$14,0),FALSE)*HLOOKUP(REG_TRA_DEMANDS!$F25,DEMANDS!$H$2:$CX$25,MATCH($E25,DEMANDS!$F$2:$F$25,0),FALSE)/HLOOKUP(2018,DEMANDS!$H$2:$CX$25,MATCH($E25,DEMANDS!$F$2:$F$25,0),FALSE)</f>
        <v>0.41973920005494958</v>
      </c>
      <c r="Y25" s="14">
        <f>HLOOKUP(REG_TRA_DEMANDS!Y$3,'BY-Demands'!$J$5:$AK$14,MATCH($E25,'BY-Demands'!$I$5:$I$14,0),FALSE)*HLOOKUP(REG_TRA_DEMANDS!$F25,DEMANDS!$H$2:$CX$25,MATCH($E25,DEMANDS!$F$2:$F$25,0),FALSE)/HLOOKUP(2018,DEMANDS!$H$2:$CX$25,MATCH($E25,DEMANDS!$F$2:$F$25,0),FALSE)</f>
        <v>0.67023976535409224</v>
      </c>
      <c r="Z25" s="14">
        <f>HLOOKUP(REG_TRA_DEMANDS!Z$3,'BY-Demands'!$J$5:$AK$14,MATCH($E25,'BY-Demands'!$I$5:$I$14,0),FALSE)*HLOOKUP(REG_TRA_DEMANDS!$F25,DEMANDS!$H$2:$CX$25,MATCH($E25,DEMANDS!$F$2:$F$25,0),FALSE)/HLOOKUP(2018,DEMANDS!$H$2:$CX$25,MATCH($E25,DEMANDS!$F$2:$F$25,0),FALSE)</f>
        <v>8.9385988165664398E-2</v>
      </c>
      <c r="AA25" s="14">
        <f>HLOOKUP(REG_TRA_DEMANDS!AA$3,'BY-Demands'!$J$5:$AK$14,MATCH($E25,'BY-Demands'!$I$5:$I$14,0),FALSE)*HLOOKUP(REG_TRA_DEMANDS!$F25,DEMANDS!$H$2:$CX$25,MATCH($E25,DEMANDS!$F$2:$F$25,0),FALSE)/HLOOKUP(2018,DEMANDS!$H$2:$CX$25,MATCH($E25,DEMANDS!$F$2:$F$25,0),FALSE)</f>
        <v>0.3774939486862498</v>
      </c>
      <c r="AB25" s="14">
        <f>HLOOKUP(REG_TRA_DEMANDS!AB$3,'BY-Demands'!$J$5:$AK$14,MATCH($E25,'BY-Demands'!$I$5:$I$14,0),FALSE)*HLOOKUP(REG_TRA_DEMANDS!$F25,DEMANDS!$H$2:$CX$25,MATCH($E25,DEMANDS!$F$2:$F$25,0),FALSE)/HLOOKUP(2018,DEMANDS!$H$2:$CX$25,MATCH($E25,DEMANDS!$F$2:$F$25,0),FALSE)</f>
        <v>0.16763656005632224</v>
      </c>
      <c r="AC25" s="14">
        <f>HLOOKUP(REG_TRA_DEMANDS!AC$3,'BY-Demands'!$J$5:$AK$14,MATCH($E25,'BY-Demands'!$I$5:$I$14,0),FALSE)*HLOOKUP(REG_TRA_DEMANDS!$F25,DEMANDS!$H$2:$CX$25,MATCH($E25,DEMANDS!$F$2:$F$25,0),FALSE)/HLOOKUP(2018,DEMANDS!$H$2:$CX$25,MATCH($E25,DEMANDS!$F$2:$F$25,0),FALSE)</f>
        <v>0.18280834897131526</v>
      </c>
      <c r="AD25" s="14">
        <f>HLOOKUP(REG_TRA_DEMANDS!AD$3,'BY-Demands'!$J$5:$AK$14,MATCH($E25,'BY-Demands'!$I$5:$I$14,0),FALSE)*HLOOKUP(REG_TRA_DEMANDS!$F25,DEMANDS!$H$2:$CX$25,MATCH($E25,DEMANDS!$F$2:$F$25,0),FALSE)/HLOOKUP(2018,DEMANDS!$H$2:$CX$25,MATCH($E25,DEMANDS!$F$2:$F$25,0),FALSE)</f>
        <v>0.21249116947034252</v>
      </c>
      <c r="AE25" s="14">
        <f>HLOOKUP(REG_TRA_DEMANDS!AE$3,'BY-Demands'!$J$5:$AK$14,MATCH($E25,'BY-Demands'!$I$5:$I$14,0),FALSE)*HLOOKUP(REG_TRA_DEMANDS!$F25,DEMANDS!$H$2:$CX$25,MATCH($E25,DEMANDS!$F$2:$F$25,0),FALSE)/HLOOKUP(2018,DEMANDS!$H$2:$CX$25,MATCH($E25,DEMANDS!$F$2:$F$25,0),FALSE)</f>
        <v>0.44406235888367368</v>
      </c>
      <c r="AF25" s="14">
        <f>HLOOKUP(REG_TRA_DEMANDS!AF$3,'BY-Demands'!$J$5:$AK$14,MATCH($E25,'BY-Demands'!$I$5:$I$14,0),FALSE)*HLOOKUP(REG_TRA_DEMANDS!$F25,DEMANDS!$H$2:$CX$25,MATCH($E25,DEMANDS!$F$2:$F$25,0),FALSE)/HLOOKUP(2018,DEMANDS!$H$2:$CX$25,MATCH($E25,DEMANDS!$F$2:$F$25,0),FALSE)</f>
        <v>0.1712348105585286</v>
      </c>
    </row>
    <row r="26" spans="4:32" x14ac:dyDescent="0.2">
      <c r="D26" s="3" t="s">
        <v>59</v>
      </c>
      <c r="E26" s="3" t="str">
        <f>DEMANDS!$F$20</f>
        <v>TRAF</v>
      </c>
      <c r="F26" s="3">
        <v>2030</v>
      </c>
      <c r="G26" s="14">
        <f>HLOOKUP(REG_TRA_DEMANDS!G$3,'BY-Demands'!$J$5:$AK$14,MATCH($E26,'BY-Demands'!$I$5:$I$14,0),FALSE)*HLOOKUP(REG_TRA_DEMANDS!$F26,DEMANDS!$H$2:$CX$25,MATCH($E26,DEMANDS!$F$2:$F$25,0),FALSE)/HLOOKUP(2018,DEMANDS!$H$2:$CX$25,MATCH($E26,DEMANDS!$F$2:$F$25,0),FALSE)</f>
        <v>0.20817782293225748</v>
      </c>
      <c r="H26" s="14">
        <f>HLOOKUP(REG_TRA_DEMANDS!H$3,'BY-Demands'!$J$5:$AK$14,MATCH($E26,'BY-Demands'!$I$5:$I$14,0),FALSE)*HLOOKUP(REG_TRA_DEMANDS!$F26,DEMANDS!$H$2:$CX$25,MATCH($E26,DEMANDS!$F$2:$F$25,0),FALSE)/HLOOKUP(2018,DEMANDS!$H$2:$CX$25,MATCH($E26,DEMANDS!$F$2:$F$25,0),FALSE)</f>
        <v>3.1093019359364078</v>
      </c>
      <c r="I26" s="14">
        <f>HLOOKUP(REG_TRA_DEMANDS!I$3,'BY-Demands'!$J$5:$AK$14,MATCH($E26,'BY-Demands'!$I$5:$I$14,0),FALSE)*HLOOKUP(REG_TRA_DEMANDS!$F26,DEMANDS!$H$2:$CX$25,MATCH($E26,DEMANDS!$F$2:$F$25,0),FALSE)/HLOOKUP(2018,DEMANDS!$H$2:$CX$25,MATCH($E26,DEMANDS!$F$2:$F$25,0),FALSE)</f>
        <v>0.56423670879149446</v>
      </c>
      <c r="J26" s="14">
        <f>HLOOKUP(REG_TRA_DEMANDS!J$3,'BY-Demands'!$J$5:$AK$14,MATCH($E26,'BY-Demands'!$I$5:$I$14,0),FALSE)*HLOOKUP(REG_TRA_DEMANDS!$F26,DEMANDS!$H$2:$CX$25,MATCH($E26,DEMANDS!$F$2:$F$25,0),FALSE)/HLOOKUP(2018,DEMANDS!$H$2:$CX$25,MATCH($E26,DEMANDS!$F$2:$F$25,0),FALSE)</f>
        <v>0.36285220482705244</v>
      </c>
      <c r="K26" s="14">
        <f>HLOOKUP(REG_TRA_DEMANDS!K$3,'BY-Demands'!$J$5:$AK$14,MATCH($E26,'BY-Demands'!$I$5:$I$14,0),FALSE)*HLOOKUP(REG_TRA_DEMANDS!$F26,DEMANDS!$H$2:$CX$25,MATCH($E26,DEMANDS!$F$2:$F$25,0),FALSE)/HLOOKUP(2018,DEMANDS!$H$2:$CX$25,MATCH($E26,DEMANDS!$F$2:$F$25,0),FALSE)</f>
        <v>0.25844216022896338</v>
      </c>
      <c r="L26" s="14">
        <f>HLOOKUP(REG_TRA_DEMANDS!L$3,'BY-Demands'!$J$5:$AK$14,MATCH($E26,'BY-Demands'!$I$5:$I$14,0),FALSE)*HLOOKUP(REG_TRA_DEMANDS!$F26,DEMANDS!$H$2:$CX$25,MATCH($E26,DEMANDS!$F$2:$F$25,0),FALSE)/HLOOKUP(2018,DEMANDS!$H$2:$CX$25,MATCH($E26,DEMANDS!$F$2:$F$25,0),FALSE)</f>
        <v>0.12471877888282305</v>
      </c>
      <c r="M26" s="14">
        <f>HLOOKUP(REG_TRA_DEMANDS!M$3,'BY-Demands'!$J$5:$AK$14,MATCH($E26,'BY-Demands'!$I$5:$I$14,0),FALSE)*HLOOKUP(REG_TRA_DEMANDS!$F26,DEMANDS!$H$2:$CX$25,MATCH($E26,DEMANDS!$F$2:$F$25,0),FALSE)/HLOOKUP(2018,DEMANDS!$H$2:$CX$25,MATCH($E26,DEMANDS!$F$2:$F$25,0),FALSE)</f>
        <v>0.32683045687215972</v>
      </c>
      <c r="N26" s="14">
        <f>HLOOKUP(REG_TRA_DEMANDS!N$3,'BY-Demands'!$J$5:$AK$14,MATCH($E26,'BY-Demands'!$I$5:$I$14,0),FALSE)*HLOOKUP(REG_TRA_DEMANDS!$F26,DEMANDS!$H$2:$CX$25,MATCH($E26,DEMANDS!$F$2:$F$25,0),FALSE)/HLOOKUP(2018,DEMANDS!$H$2:$CX$25,MATCH($E26,DEMANDS!$F$2:$F$25,0),FALSE)</f>
        <v>0.50570207476878482</v>
      </c>
      <c r="O26" s="14">
        <f>HLOOKUP(REG_TRA_DEMANDS!O$3,'BY-Demands'!$J$5:$AK$14,MATCH($E26,'BY-Demands'!$I$5:$I$14,0),FALSE)*HLOOKUP(REG_TRA_DEMANDS!$F26,DEMANDS!$H$2:$CX$25,MATCH($E26,DEMANDS!$F$2:$F$25,0),FALSE)/HLOOKUP(2018,DEMANDS!$H$2:$CX$25,MATCH($E26,DEMANDS!$F$2:$F$25,0),FALSE)</f>
        <v>0.23788811001110061</v>
      </c>
      <c r="P26" s="14">
        <f>HLOOKUP(REG_TRA_DEMANDS!P$3,'BY-Demands'!$J$5:$AK$14,MATCH($E26,'BY-Demands'!$I$5:$I$14,0),FALSE)*HLOOKUP(REG_TRA_DEMANDS!$F26,DEMANDS!$H$2:$CX$25,MATCH($E26,DEMANDS!$F$2:$F$25,0),FALSE)/HLOOKUP(2018,DEMANDS!$H$2:$CX$25,MATCH($E26,DEMANDS!$F$2:$F$25,0),FALSE)</f>
        <v>0.27087040347975844</v>
      </c>
      <c r="Q26" s="14">
        <f>HLOOKUP(REG_TRA_DEMANDS!Q$3,'BY-Demands'!$J$5:$AK$14,MATCH($E26,'BY-Demands'!$I$5:$I$14,0),FALSE)*HLOOKUP(REG_TRA_DEMANDS!$F26,DEMANDS!$H$2:$CX$25,MATCH($E26,DEMANDS!$F$2:$F$25,0),FALSE)/HLOOKUP(2018,DEMANDS!$H$2:$CX$25,MATCH($E26,DEMANDS!$F$2:$F$25,0),FALSE)</f>
        <v>0.5474741798121161</v>
      </c>
      <c r="R26" s="14">
        <f>HLOOKUP(REG_TRA_DEMANDS!R$3,'BY-Demands'!$J$5:$AK$14,MATCH($E26,'BY-Demands'!$I$5:$I$14,0),FALSE)*HLOOKUP(REG_TRA_DEMANDS!$F26,DEMANDS!$H$2:$CX$25,MATCH($E26,DEMANDS!$F$2:$F$25,0),FALSE)/HLOOKUP(2018,DEMANDS!$H$2:$CX$25,MATCH($E26,DEMANDS!$F$2:$F$25,0),FALSE)</f>
        <v>0.36116839809454465</v>
      </c>
      <c r="S26" s="14">
        <f>HLOOKUP(REG_TRA_DEMANDS!S$3,'BY-Demands'!$J$5:$AK$14,MATCH($E26,'BY-Demands'!$I$5:$I$14,0),FALSE)*HLOOKUP(REG_TRA_DEMANDS!$F26,DEMANDS!$H$2:$CX$25,MATCH($E26,DEMANDS!$F$2:$F$25,0),FALSE)/HLOOKUP(2018,DEMANDS!$H$2:$CX$25,MATCH($E26,DEMANDS!$F$2:$F$25,0),FALSE)</f>
        <v>0.35540866509381824</v>
      </c>
      <c r="T26" s="14">
        <f>HLOOKUP(REG_TRA_DEMANDS!T$3,'BY-Demands'!$J$5:$AK$14,MATCH($E26,'BY-Demands'!$I$5:$I$14,0),FALSE)*HLOOKUP(REG_TRA_DEMANDS!$F26,DEMANDS!$H$2:$CX$25,MATCH($E26,DEMANDS!$F$2:$F$25,0),FALSE)/HLOOKUP(2018,DEMANDS!$H$2:$CX$25,MATCH($E26,DEMANDS!$F$2:$F$25,0),FALSE)</f>
        <v>1.9016303642089742</v>
      </c>
      <c r="U26" s="14">
        <f>HLOOKUP(REG_TRA_DEMANDS!U$3,'BY-Demands'!$J$5:$AK$14,MATCH($E26,'BY-Demands'!$I$5:$I$14,0),FALSE)*HLOOKUP(REG_TRA_DEMANDS!$F26,DEMANDS!$H$2:$CX$25,MATCH($E26,DEMANDS!$F$2:$F$25,0),FALSE)/HLOOKUP(2018,DEMANDS!$H$2:$CX$25,MATCH($E26,DEMANDS!$F$2:$F$25,0),FALSE)</f>
        <v>0.51740776064570804</v>
      </c>
      <c r="V26" s="14">
        <f>HLOOKUP(REG_TRA_DEMANDS!V$3,'BY-Demands'!$J$5:$AK$14,MATCH($E26,'BY-Demands'!$I$5:$I$14,0),FALSE)*HLOOKUP(REG_TRA_DEMANDS!$F26,DEMANDS!$H$2:$CX$25,MATCH($E26,DEMANDS!$F$2:$F$25,0),FALSE)/HLOOKUP(2018,DEMANDS!$H$2:$CX$25,MATCH($E26,DEMANDS!$F$2:$F$25,0),FALSE)</f>
        <v>0.58298722756945731</v>
      </c>
      <c r="W26" s="14">
        <f>HLOOKUP(REG_TRA_DEMANDS!W$3,'BY-Demands'!$J$5:$AK$14,MATCH($E26,'BY-Demands'!$I$5:$I$14,0),FALSE)*HLOOKUP(REG_TRA_DEMANDS!$F26,DEMANDS!$H$2:$CX$25,MATCH($E26,DEMANDS!$F$2:$F$25,0),FALSE)/HLOOKUP(2018,DEMANDS!$H$2:$CX$25,MATCH($E26,DEMANDS!$F$2:$F$25,0),FALSE)</f>
        <v>0.47725930415440593</v>
      </c>
      <c r="X26" s="14">
        <f>HLOOKUP(REG_TRA_DEMANDS!X$3,'BY-Demands'!$J$5:$AK$14,MATCH($E26,'BY-Demands'!$I$5:$I$14,0),FALSE)*HLOOKUP(REG_TRA_DEMANDS!$F26,DEMANDS!$H$2:$CX$25,MATCH($E26,DEMANDS!$F$2:$F$25,0),FALSE)/HLOOKUP(2018,DEMANDS!$H$2:$CX$25,MATCH($E26,DEMANDS!$F$2:$F$25,0),FALSE)</f>
        <v>0.44330938213417909</v>
      </c>
      <c r="Y26" s="14">
        <f>HLOOKUP(REG_TRA_DEMANDS!Y$3,'BY-Demands'!$J$5:$AK$14,MATCH($E26,'BY-Demands'!$I$5:$I$14,0),FALSE)*HLOOKUP(REG_TRA_DEMANDS!$F26,DEMANDS!$H$2:$CX$25,MATCH($E26,DEMANDS!$F$2:$F$25,0),FALSE)/HLOOKUP(2018,DEMANDS!$H$2:$CX$25,MATCH($E26,DEMANDS!$F$2:$F$25,0),FALSE)</f>
        <v>0.70787664393028393</v>
      </c>
      <c r="Z26" s="14">
        <f>HLOOKUP(REG_TRA_DEMANDS!Z$3,'BY-Demands'!$J$5:$AK$14,MATCH($E26,'BY-Demands'!$I$5:$I$14,0),FALSE)*HLOOKUP(REG_TRA_DEMANDS!$F26,DEMANDS!$H$2:$CX$25,MATCH($E26,DEMANDS!$F$2:$F$25,0),FALSE)/HLOOKUP(2018,DEMANDS!$H$2:$CX$25,MATCH($E26,DEMANDS!$F$2:$F$25,0),FALSE)</f>
        <v>9.440540025803211E-2</v>
      </c>
      <c r="AA26" s="14">
        <f>HLOOKUP(REG_TRA_DEMANDS!AA$3,'BY-Demands'!$J$5:$AK$14,MATCH($E26,'BY-Demands'!$I$5:$I$14,0),FALSE)*HLOOKUP(REG_TRA_DEMANDS!$F26,DEMANDS!$H$2:$CX$25,MATCH($E26,DEMANDS!$F$2:$F$25,0),FALSE)/HLOOKUP(2018,DEMANDS!$H$2:$CX$25,MATCH($E26,DEMANDS!$F$2:$F$25,0),FALSE)</f>
        <v>0.39869187612113649</v>
      </c>
      <c r="AB26" s="14">
        <f>HLOOKUP(REG_TRA_DEMANDS!AB$3,'BY-Demands'!$J$5:$AK$14,MATCH($E26,'BY-Demands'!$I$5:$I$14,0),FALSE)*HLOOKUP(REG_TRA_DEMANDS!$F26,DEMANDS!$H$2:$CX$25,MATCH($E26,DEMANDS!$F$2:$F$25,0),FALSE)/HLOOKUP(2018,DEMANDS!$H$2:$CX$25,MATCH($E26,DEMANDS!$F$2:$F$25,0),FALSE)</f>
        <v>0.17705008217468987</v>
      </c>
      <c r="AC26" s="14">
        <f>HLOOKUP(REG_TRA_DEMANDS!AC$3,'BY-Demands'!$J$5:$AK$14,MATCH($E26,'BY-Demands'!$I$5:$I$14,0),FALSE)*HLOOKUP(REG_TRA_DEMANDS!$F26,DEMANDS!$H$2:$CX$25,MATCH($E26,DEMANDS!$F$2:$F$25,0),FALSE)/HLOOKUP(2018,DEMANDS!$H$2:$CX$25,MATCH($E26,DEMANDS!$F$2:$F$25,0),FALSE)</f>
        <v>0.19307383303926301</v>
      </c>
      <c r="AD26" s="14">
        <f>HLOOKUP(REG_TRA_DEMANDS!AD$3,'BY-Demands'!$J$5:$AK$14,MATCH($E26,'BY-Demands'!$I$5:$I$14,0),FALSE)*HLOOKUP(REG_TRA_DEMANDS!$F26,DEMANDS!$H$2:$CX$25,MATCH($E26,DEMANDS!$F$2:$F$25,0),FALSE)/HLOOKUP(2018,DEMANDS!$H$2:$CX$25,MATCH($E26,DEMANDS!$F$2:$F$25,0),FALSE)</f>
        <v>0.22442347303881718</v>
      </c>
      <c r="AE26" s="14">
        <f>HLOOKUP(REG_TRA_DEMANDS!AE$3,'BY-Demands'!$J$5:$AK$14,MATCH($E26,'BY-Demands'!$I$5:$I$14,0),FALSE)*HLOOKUP(REG_TRA_DEMANDS!$F26,DEMANDS!$H$2:$CX$25,MATCH($E26,DEMANDS!$F$2:$F$25,0),FALSE)/HLOOKUP(2018,DEMANDS!$H$2:$CX$25,MATCH($E26,DEMANDS!$F$2:$F$25,0),FALSE)</f>
        <v>0.46899839214444627</v>
      </c>
      <c r="AF26" s="14">
        <f>HLOOKUP(REG_TRA_DEMANDS!AF$3,'BY-Demands'!$J$5:$AK$14,MATCH($E26,'BY-Demands'!$I$5:$I$14,0),FALSE)*HLOOKUP(REG_TRA_DEMANDS!$F26,DEMANDS!$H$2:$CX$25,MATCH($E26,DEMANDS!$F$2:$F$25,0),FALSE)/HLOOKUP(2018,DEMANDS!$H$2:$CX$25,MATCH($E26,DEMANDS!$F$2:$F$25,0),FALSE)</f>
        <v>0.18085039009610454</v>
      </c>
    </row>
    <row r="27" spans="4:32" x14ac:dyDescent="0.2">
      <c r="D27" s="3" t="s">
        <v>59</v>
      </c>
      <c r="E27" s="3" t="str">
        <f>DEMANDS!$F$20</f>
        <v>TRAF</v>
      </c>
      <c r="F27" s="3">
        <v>2050</v>
      </c>
      <c r="G27" s="14">
        <f>HLOOKUP(REG_TRA_DEMANDS!G$3,'BY-Demands'!$J$5:$AK$14,MATCH($E27,'BY-Demands'!$I$5:$I$14,0),FALSE)*HLOOKUP(REG_TRA_DEMANDS!$F27,DEMANDS!$H$2:$CX$25,MATCH($E27,DEMANDS!$F$2:$F$25,0),FALSE)/HLOOKUP(2018,DEMANDS!$H$2:$CX$25,MATCH($E27,DEMANDS!$F$2:$F$25,0),FALSE)</f>
        <v>0.26470370503592316</v>
      </c>
      <c r="H27" s="14">
        <f>HLOOKUP(REG_TRA_DEMANDS!H$3,'BY-Demands'!$J$5:$AK$14,MATCH($E27,'BY-Demands'!$I$5:$I$14,0),FALSE)*HLOOKUP(REG_TRA_DEMANDS!$F27,DEMANDS!$H$2:$CX$25,MATCH($E27,DEMANDS!$F$2:$F$25,0),FALSE)/HLOOKUP(2018,DEMANDS!$H$2:$CX$25,MATCH($E27,DEMANDS!$F$2:$F$25,0),FALSE)</f>
        <v>3.9535610994719645</v>
      </c>
      <c r="I27" s="14">
        <f>HLOOKUP(REG_TRA_DEMANDS!I$3,'BY-Demands'!$J$5:$AK$14,MATCH($E27,'BY-Demands'!$I$5:$I$14,0),FALSE)*HLOOKUP(REG_TRA_DEMANDS!$F27,DEMANDS!$H$2:$CX$25,MATCH($E27,DEMANDS!$F$2:$F$25,0),FALSE)/HLOOKUP(2018,DEMANDS!$H$2:$CX$25,MATCH($E27,DEMANDS!$F$2:$F$25,0),FALSE)</f>
        <v>0.7174421618530672</v>
      </c>
      <c r="J27" s="14">
        <f>HLOOKUP(REG_TRA_DEMANDS!J$3,'BY-Demands'!$J$5:$AK$14,MATCH($E27,'BY-Demands'!$I$5:$I$14,0),FALSE)*HLOOKUP(REG_TRA_DEMANDS!$F27,DEMANDS!$H$2:$CX$25,MATCH($E27,DEMANDS!$F$2:$F$25,0),FALSE)/HLOOKUP(2018,DEMANDS!$H$2:$CX$25,MATCH($E27,DEMANDS!$F$2:$F$25,0),FALSE)</f>
        <v>0.46137634472923306</v>
      </c>
      <c r="K27" s="14">
        <f>HLOOKUP(REG_TRA_DEMANDS!K$3,'BY-Demands'!$J$5:$AK$14,MATCH($E27,'BY-Demands'!$I$5:$I$14,0),FALSE)*HLOOKUP(REG_TRA_DEMANDS!$F27,DEMANDS!$H$2:$CX$25,MATCH($E27,DEMANDS!$F$2:$F$25,0),FALSE)/HLOOKUP(2018,DEMANDS!$H$2:$CX$25,MATCH($E27,DEMANDS!$F$2:$F$25,0),FALSE)</f>
        <v>0.32861616279057554</v>
      </c>
      <c r="L27" s="14">
        <f>HLOOKUP(REG_TRA_DEMANDS!L$3,'BY-Demands'!$J$5:$AK$14,MATCH($E27,'BY-Demands'!$I$5:$I$14,0),FALSE)*HLOOKUP(REG_TRA_DEMANDS!$F27,DEMANDS!$H$2:$CX$25,MATCH($E27,DEMANDS!$F$2:$F$25,0),FALSE)/HLOOKUP(2018,DEMANDS!$H$2:$CX$25,MATCH($E27,DEMANDS!$F$2:$F$25,0),FALSE)</f>
        <v>0.15858328419825077</v>
      </c>
      <c r="M27" s="14">
        <f>HLOOKUP(REG_TRA_DEMANDS!M$3,'BY-Demands'!$J$5:$AK$14,MATCH($E27,'BY-Demands'!$I$5:$I$14,0),FALSE)*HLOOKUP(REG_TRA_DEMANDS!$F27,DEMANDS!$H$2:$CX$25,MATCH($E27,DEMANDS!$F$2:$F$25,0),FALSE)/HLOOKUP(2018,DEMANDS!$H$2:$CX$25,MATCH($E27,DEMANDS!$F$2:$F$25,0),FALSE)</f>
        <v>0.41557372266687692</v>
      </c>
      <c r="N27" s="14">
        <f>HLOOKUP(REG_TRA_DEMANDS!N$3,'BY-Demands'!$J$5:$AK$14,MATCH($E27,'BY-Demands'!$I$5:$I$14,0),FALSE)*HLOOKUP(REG_TRA_DEMANDS!$F27,DEMANDS!$H$2:$CX$25,MATCH($E27,DEMANDS!$F$2:$F$25,0),FALSE)/HLOOKUP(2018,DEMANDS!$H$2:$CX$25,MATCH($E27,DEMANDS!$F$2:$F$25,0),FALSE)</f>
        <v>0.64301379921342605</v>
      </c>
      <c r="O27" s="14">
        <f>HLOOKUP(REG_TRA_DEMANDS!O$3,'BY-Demands'!$J$5:$AK$14,MATCH($E27,'BY-Demands'!$I$5:$I$14,0),FALSE)*HLOOKUP(REG_TRA_DEMANDS!$F27,DEMANDS!$H$2:$CX$25,MATCH($E27,DEMANDS!$F$2:$F$25,0),FALSE)/HLOOKUP(2018,DEMANDS!$H$2:$CX$25,MATCH($E27,DEMANDS!$F$2:$F$25,0),FALSE)</f>
        <v>0.30248113471924648</v>
      </c>
      <c r="P27" s="14">
        <f>HLOOKUP(REG_TRA_DEMANDS!P$3,'BY-Demands'!$J$5:$AK$14,MATCH($E27,'BY-Demands'!$I$5:$I$14,0),FALSE)*HLOOKUP(REG_TRA_DEMANDS!$F27,DEMANDS!$H$2:$CX$25,MATCH($E27,DEMANDS!$F$2:$F$25,0),FALSE)/HLOOKUP(2018,DEMANDS!$H$2:$CX$25,MATCH($E27,DEMANDS!$F$2:$F$25,0),FALSE)</f>
        <v>0.34441900859439423</v>
      </c>
      <c r="Q27" s="14">
        <f>HLOOKUP(REG_TRA_DEMANDS!Q$3,'BY-Demands'!$J$5:$AK$14,MATCH($E27,'BY-Demands'!$I$5:$I$14,0),FALSE)*HLOOKUP(REG_TRA_DEMANDS!$F27,DEMANDS!$H$2:$CX$25,MATCH($E27,DEMANDS!$F$2:$F$25,0),FALSE)/HLOOKUP(2018,DEMANDS!$H$2:$CX$25,MATCH($E27,DEMANDS!$F$2:$F$25,0),FALSE)</f>
        <v>0.69612815508656667</v>
      </c>
      <c r="R27" s="14">
        <f>HLOOKUP(REG_TRA_DEMANDS!R$3,'BY-Demands'!$J$5:$AK$14,MATCH($E27,'BY-Demands'!$I$5:$I$14,0),FALSE)*HLOOKUP(REG_TRA_DEMANDS!$F27,DEMANDS!$H$2:$CX$25,MATCH($E27,DEMANDS!$F$2:$F$25,0),FALSE)/HLOOKUP(2018,DEMANDS!$H$2:$CX$25,MATCH($E27,DEMANDS!$F$2:$F$25,0),FALSE)</f>
        <v>0.45923533914861325</v>
      </c>
      <c r="S27" s="14">
        <f>HLOOKUP(REG_TRA_DEMANDS!S$3,'BY-Demands'!$J$5:$AK$14,MATCH($E27,'BY-Demands'!$I$5:$I$14,0),FALSE)*HLOOKUP(REG_TRA_DEMANDS!$F27,DEMANDS!$H$2:$CX$25,MATCH($E27,DEMANDS!$F$2:$F$25,0),FALSE)/HLOOKUP(2018,DEMANDS!$H$2:$CX$25,MATCH($E27,DEMANDS!$F$2:$F$25,0),FALSE)</f>
        <v>0.45191168361299899</v>
      </c>
      <c r="T27" s="14">
        <f>HLOOKUP(REG_TRA_DEMANDS!T$3,'BY-Demands'!$J$5:$AK$14,MATCH($E27,'BY-Demands'!$I$5:$I$14,0),FALSE)*HLOOKUP(REG_TRA_DEMANDS!$F27,DEMANDS!$H$2:$CX$25,MATCH($E27,DEMANDS!$F$2:$F$25,0),FALSE)/HLOOKUP(2018,DEMANDS!$H$2:$CX$25,MATCH($E27,DEMANDS!$F$2:$F$25,0),FALSE)</f>
        <v>2.4179741911256665</v>
      </c>
      <c r="U27" s="14">
        <f>HLOOKUP(REG_TRA_DEMANDS!U$3,'BY-Demands'!$J$5:$AK$14,MATCH($E27,'BY-Demands'!$I$5:$I$14,0),FALSE)*HLOOKUP(REG_TRA_DEMANDS!$F27,DEMANDS!$H$2:$CX$25,MATCH($E27,DEMANDS!$F$2:$F$25,0),FALSE)/HLOOKUP(2018,DEMANDS!$H$2:$CX$25,MATCH($E27,DEMANDS!$F$2:$F$25,0),FALSE)</f>
        <v>0.65789789386848718</v>
      </c>
      <c r="V27" s="14">
        <f>HLOOKUP(REG_TRA_DEMANDS!V$3,'BY-Demands'!$J$5:$AK$14,MATCH($E27,'BY-Demands'!$I$5:$I$14,0),FALSE)*HLOOKUP(REG_TRA_DEMANDS!$F27,DEMANDS!$H$2:$CX$25,MATCH($E27,DEMANDS!$F$2:$F$25,0),FALSE)/HLOOKUP(2018,DEMANDS!$H$2:$CX$25,MATCH($E27,DEMANDS!$F$2:$F$25,0),FALSE)</f>
        <v>0.74128395115589563</v>
      </c>
      <c r="W27" s="14">
        <f>HLOOKUP(REG_TRA_DEMANDS!W$3,'BY-Demands'!$J$5:$AK$14,MATCH($E27,'BY-Demands'!$I$5:$I$14,0),FALSE)*HLOOKUP(REG_TRA_DEMANDS!$F27,DEMANDS!$H$2:$CX$25,MATCH($E27,DEMANDS!$F$2:$F$25,0),FALSE)/HLOOKUP(2018,DEMANDS!$H$2:$CX$25,MATCH($E27,DEMANDS!$F$2:$F$25,0),FALSE)</f>
        <v>0.60684805083030968</v>
      </c>
      <c r="X27" s="14">
        <f>HLOOKUP(REG_TRA_DEMANDS!X$3,'BY-Demands'!$J$5:$AK$14,MATCH($E27,'BY-Demands'!$I$5:$I$14,0),FALSE)*HLOOKUP(REG_TRA_DEMANDS!$F27,DEMANDS!$H$2:$CX$25,MATCH($E27,DEMANDS!$F$2:$F$25,0),FALSE)/HLOOKUP(2018,DEMANDS!$H$2:$CX$25,MATCH($E27,DEMANDS!$F$2:$F$25,0),FALSE)</f>
        <v>0.56367981120778743</v>
      </c>
      <c r="Y27" s="14">
        <f>HLOOKUP(REG_TRA_DEMANDS!Y$3,'BY-Demands'!$J$5:$AK$14,MATCH($E27,'BY-Demands'!$I$5:$I$14,0),FALSE)*HLOOKUP(REG_TRA_DEMANDS!$F27,DEMANDS!$H$2:$CX$25,MATCH($E27,DEMANDS!$F$2:$F$25,0),FALSE)/HLOOKUP(2018,DEMANDS!$H$2:$CX$25,MATCH($E27,DEMANDS!$F$2:$F$25,0),FALSE)</f>
        <v>0.90008420550019419</v>
      </c>
      <c r="Z27" s="14">
        <f>HLOOKUP(REG_TRA_DEMANDS!Z$3,'BY-Demands'!$J$5:$AK$14,MATCH($E27,'BY-Demands'!$I$5:$I$14,0),FALSE)*HLOOKUP(REG_TRA_DEMANDS!$F27,DEMANDS!$H$2:$CX$25,MATCH($E27,DEMANDS!$F$2:$F$25,0),FALSE)/HLOOKUP(2018,DEMANDS!$H$2:$CX$25,MATCH($E27,DEMANDS!$F$2:$F$25,0),FALSE)</f>
        <v>0.12003900738183884</v>
      </c>
      <c r="AA27" s="14">
        <f>HLOOKUP(REG_TRA_DEMANDS!AA$3,'BY-Demands'!$J$5:$AK$14,MATCH($E27,'BY-Demands'!$I$5:$I$14,0),FALSE)*HLOOKUP(REG_TRA_DEMANDS!$F27,DEMANDS!$H$2:$CX$25,MATCH($E27,DEMANDS!$F$2:$F$25,0),FALSE)/HLOOKUP(2018,DEMANDS!$H$2:$CX$25,MATCH($E27,DEMANDS!$F$2:$F$25,0),FALSE)</f>
        <v>0.50694745141671516</v>
      </c>
      <c r="AB27" s="14">
        <f>HLOOKUP(REG_TRA_DEMANDS!AB$3,'BY-Demands'!$J$5:$AK$14,MATCH($E27,'BY-Demands'!$I$5:$I$14,0),FALSE)*HLOOKUP(REG_TRA_DEMANDS!$F27,DEMANDS!$H$2:$CX$25,MATCH($E27,DEMANDS!$F$2:$F$25,0),FALSE)/HLOOKUP(2018,DEMANDS!$H$2:$CX$25,MATCH($E27,DEMANDS!$F$2:$F$25,0),FALSE)</f>
        <v>0.22512394484884937</v>
      </c>
      <c r="AC27" s="14">
        <f>HLOOKUP(REG_TRA_DEMANDS!AC$3,'BY-Demands'!$J$5:$AK$14,MATCH($E27,'BY-Demands'!$I$5:$I$14,0),FALSE)*HLOOKUP(REG_TRA_DEMANDS!$F27,DEMANDS!$H$2:$CX$25,MATCH($E27,DEMANDS!$F$2:$F$25,0),FALSE)/HLOOKUP(2018,DEMANDS!$H$2:$CX$25,MATCH($E27,DEMANDS!$F$2:$F$25,0),FALSE)</f>
        <v>0.24549857535790856</v>
      </c>
      <c r="AD27" s="14">
        <f>HLOOKUP(REG_TRA_DEMANDS!AD$3,'BY-Demands'!$J$5:$AK$14,MATCH($E27,'BY-Demands'!$I$5:$I$14,0),FALSE)*HLOOKUP(REG_TRA_DEMANDS!$F27,DEMANDS!$H$2:$CX$25,MATCH($E27,DEMANDS!$F$2:$F$25,0),FALSE)/HLOOKUP(2018,DEMANDS!$H$2:$CX$25,MATCH($E27,DEMANDS!$F$2:$F$25,0),FALSE)</f>
        <v>0.28536048640366246</v>
      </c>
      <c r="AE27" s="14">
        <f>HLOOKUP(REG_TRA_DEMANDS!AE$3,'BY-Demands'!$J$5:$AK$14,MATCH($E27,'BY-Demands'!$I$5:$I$14,0),FALSE)*HLOOKUP(REG_TRA_DEMANDS!$F27,DEMANDS!$H$2:$CX$25,MATCH($E27,DEMANDS!$F$2:$F$25,0),FALSE)/HLOOKUP(2018,DEMANDS!$H$2:$CX$25,MATCH($E27,DEMANDS!$F$2:$F$25,0),FALSE)</f>
        <v>0.59634407886436391</v>
      </c>
      <c r="AF27" s="14">
        <f>HLOOKUP(REG_TRA_DEMANDS!AF$3,'BY-Demands'!$J$5:$AK$14,MATCH($E27,'BY-Demands'!$I$5:$I$14,0),FALSE)*HLOOKUP(REG_TRA_DEMANDS!$F27,DEMANDS!$H$2:$CX$25,MATCH($E27,DEMANDS!$F$2:$F$25,0),FALSE)/HLOOKUP(2018,DEMANDS!$H$2:$CX$25,MATCH($E27,DEMANDS!$F$2:$F$25,0),FALSE)</f>
        <v>0.22995613865752026</v>
      </c>
    </row>
    <row r="28" spans="4:32" x14ac:dyDescent="0.2">
      <c r="D28" s="3" t="s">
        <v>59</v>
      </c>
      <c r="E28" s="3" t="str">
        <f>DEMANDS!$F$21</f>
        <v>TTURS</v>
      </c>
      <c r="F28" s="3">
        <v>2019</v>
      </c>
      <c r="G28" s="14">
        <f>HLOOKUP(REG_TRA_DEMANDS!G$3,'BY-Demands'!$J$5:$AK$14,MATCH($E28,'BY-Demands'!$I$5:$I$14,0),FALSE)*HLOOKUP(REG_TRA_DEMANDS!$F28,DEMANDS!$H$2:$CX$25,MATCH($E28,DEMANDS!$F$2:$F$25,0),FALSE)/HLOOKUP(2018,DEMANDS!$H$2:$CX$25,MATCH($E28,DEMANDS!$F$2:$F$25,0),FALSE)</f>
        <v>0.13064779508364899</v>
      </c>
      <c r="H28" s="14">
        <f>HLOOKUP(REG_TRA_DEMANDS!H$3,'BY-Demands'!$J$5:$AK$14,MATCH($E28,'BY-Demands'!$I$5:$I$14,0),FALSE)*HLOOKUP(REG_TRA_DEMANDS!$F28,DEMANDS!$H$2:$CX$25,MATCH($E28,DEMANDS!$F$2:$F$25,0),FALSE)/HLOOKUP(2018,DEMANDS!$H$2:$CX$25,MATCH($E28,DEMANDS!$F$2:$F$25,0),FALSE)</f>
        <v>3.0919251481787136</v>
      </c>
      <c r="I28" s="14">
        <f>HLOOKUP(REG_TRA_DEMANDS!I$3,'BY-Demands'!$J$5:$AK$14,MATCH($E28,'BY-Demands'!$I$5:$I$14,0),FALSE)*HLOOKUP(REG_TRA_DEMANDS!$F28,DEMANDS!$H$2:$CX$25,MATCH($E28,DEMANDS!$F$2:$F$25,0),FALSE)/HLOOKUP(2018,DEMANDS!$H$2:$CX$25,MATCH($E28,DEMANDS!$F$2:$F$25,0),FALSE)</f>
        <v>0.51060312297639665</v>
      </c>
      <c r="J28" s="14">
        <f>HLOOKUP(REG_TRA_DEMANDS!J$3,'BY-Demands'!$J$5:$AK$14,MATCH($E28,'BY-Demands'!$I$5:$I$14,0),FALSE)*HLOOKUP(REG_TRA_DEMANDS!$F28,DEMANDS!$H$2:$CX$25,MATCH($E28,DEMANDS!$F$2:$F$25,0),FALSE)/HLOOKUP(2018,DEMANDS!$H$2:$CX$25,MATCH($E28,DEMANDS!$F$2:$F$25,0),FALSE)</f>
        <v>0.22771801450398094</v>
      </c>
      <c r="K28" s="14">
        <f>HLOOKUP(REG_TRA_DEMANDS!K$3,'BY-Demands'!$J$5:$AK$14,MATCH($E28,'BY-Demands'!$I$5:$I$14,0),FALSE)*HLOOKUP(REG_TRA_DEMANDS!$F28,DEMANDS!$H$2:$CX$25,MATCH($E28,DEMANDS!$F$2:$F$25,0),FALSE)/HLOOKUP(2018,DEMANDS!$H$2:$CX$25,MATCH($E28,DEMANDS!$F$2:$F$25,0),FALSE)</f>
        <v>0.1943630348521006</v>
      </c>
      <c r="L28" s="14">
        <f>HLOOKUP(REG_TRA_DEMANDS!L$3,'BY-Demands'!$J$5:$AK$14,MATCH($E28,'BY-Demands'!$I$5:$I$14,0),FALSE)*HLOOKUP(REG_TRA_DEMANDS!$F28,DEMANDS!$H$2:$CX$25,MATCH($E28,DEMANDS!$F$2:$F$25,0),FALSE)/HLOOKUP(2018,DEMANDS!$H$2:$CX$25,MATCH($E28,DEMANDS!$F$2:$F$25,0),FALSE)</f>
        <v>9.3795533767547012E-2</v>
      </c>
      <c r="M28" s="14">
        <f>HLOOKUP(REG_TRA_DEMANDS!M$3,'BY-Demands'!$J$5:$AK$14,MATCH($E28,'BY-Demands'!$I$5:$I$14,0),FALSE)*HLOOKUP(REG_TRA_DEMANDS!$F28,DEMANDS!$H$2:$CX$25,MATCH($E28,DEMANDS!$F$2:$F$25,0),FALSE)/HLOOKUP(2018,DEMANDS!$H$2:$CX$25,MATCH($E28,DEMANDS!$F$2:$F$25,0),FALSE)</f>
        <v>0.29576354987636128</v>
      </c>
      <c r="N28" s="14">
        <f>HLOOKUP(REG_TRA_DEMANDS!N$3,'BY-Demands'!$J$5:$AK$14,MATCH($E28,'BY-Demands'!$I$5:$I$14,0),FALSE)*HLOOKUP(REG_TRA_DEMANDS!$F28,DEMANDS!$H$2:$CX$25,MATCH($E28,DEMANDS!$F$2:$F$25,0),FALSE)/HLOOKUP(2018,DEMANDS!$H$2:$CX$25,MATCH($E28,DEMANDS!$F$2:$F$25,0),FALSE)</f>
        <v>0.4475877985016371</v>
      </c>
      <c r="O28" s="14">
        <f>HLOOKUP(REG_TRA_DEMANDS!O$3,'BY-Demands'!$J$5:$AK$14,MATCH($E28,'BY-Demands'!$I$5:$I$14,0),FALSE)*HLOOKUP(REG_TRA_DEMANDS!$F28,DEMANDS!$H$2:$CX$25,MATCH($E28,DEMANDS!$F$2:$F$25,0),FALSE)/HLOOKUP(2018,DEMANDS!$H$2:$CX$25,MATCH($E28,DEMANDS!$F$2:$F$25,0),FALSE)</f>
        <v>0.1789052334805798</v>
      </c>
      <c r="P28" s="14">
        <f>HLOOKUP(REG_TRA_DEMANDS!P$3,'BY-Demands'!$J$5:$AK$14,MATCH($E28,'BY-Demands'!$I$5:$I$14,0),FALSE)*HLOOKUP(REG_TRA_DEMANDS!$F28,DEMANDS!$H$2:$CX$25,MATCH($E28,DEMANDS!$F$2:$F$25,0),FALSE)/HLOOKUP(2018,DEMANDS!$H$2:$CX$25,MATCH($E28,DEMANDS!$F$2:$F$25,0),FALSE)</f>
        <v>0.20370977252820086</v>
      </c>
      <c r="Q28" s="14">
        <f>HLOOKUP(REG_TRA_DEMANDS!Q$3,'BY-Demands'!$J$5:$AK$14,MATCH($E28,'BY-Demands'!$I$5:$I$14,0),FALSE)*HLOOKUP(REG_TRA_DEMANDS!$F28,DEMANDS!$H$2:$CX$25,MATCH($E28,DEMANDS!$F$2:$F$25,0),FALSE)/HLOOKUP(2018,DEMANDS!$H$2:$CX$25,MATCH($E28,DEMANDS!$F$2:$F$25,0),FALSE)</f>
        <v>0.3435826806631439</v>
      </c>
      <c r="R28" s="14">
        <f>HLOOKUP(REG_TRA_DEMANDS!R$3,'BY-Demands'!$J$5:$AK$14,MATCH($E28,'BY-Demands'!$I$5:$I$14,0),FALSE)*HLOOKUP(REG_TRA_DEMANDS!$F28,DEMANDS!$H$2:$CX$25,MATCH($E28,DEMANDS!$F$2:$F$25,0),FALSE)/HLOOKUP(2018,DEMANDS!$H$2:$CX$25,MATCH($E28,DEMANDS!$F$2:$F$25,0),FALSE)</f>
        <v>0.32683749411207558</v>
      </c>
      <c r="S28" s="14">
        <f>HLOOKUP(REG_TRA_DEMANDS!S$3,'BY-Demands'!$J$5:$AK$14,MATCH($E28,'BY-Demands'!$I$5:$I$14,0),FALSE)*HLOOKUP(REG_TRA_DEMANDS!$F28,DEMANDS!$H$2:$CX$25,MATCH($E28,DEMANDS!$F$2:$F$25,0),FALSE)/HLOOKUP(2018,DEMANDS!$H$2:$CX$25,MATCH($E28,DEMANDS!$F$2:$F$25,0),FALSE)</f>
        <v>0.27266175557601846</v>
      </c>
      <c r="T28" s="14">
        <f>HLOOKUP(REG_TRA_DEMANDS!T$3,'BY-Demands'!$J$5:$AK$14,MATCH($E28,'BY-Demands'!$I$5:$I$14,0),FALSE)*HLOOKUP(REG_TRA_DEMANDS!$F28,DEMANDS!$H$2:$CX$25,MATCH($E28,DEMANDS!$F$2:$F$25,0),FALSE)/HLOOKUP(2018,DEMANDS!$H$2:$CX$25,MATCH($E28,DEMANDS!$F$2:$F$25,0),FALSE)</f>
        <v>1.2457757890372787</v>
      </c>
      <c r="U28" s="14">
        <f>HLOOKUP(REG_TRA_DEMANDS!U$3,'BY-Demands'!$J$5:$AK$14,MATCH($E28,'BY-Demands'!$I$5:$I$14,0),FALSE)*HLOOKUP(REG_TRA_DEMANDS!$F28,DEMANDS!$H$2:$CX$25,MATCH($E28,DEMANDS!$F$2:$F$25,0),FALSE)/HLOOKUP(2018,DEMANDS!$H$2:$CX$25,MATCH($E28,DEMANDS!$F$2:$F$25,0),FALSE)</f>
        <v>0.33895865011628784</v>
      </c>
      <c r="V28" s="14">
        <f>HLOOKUP(REG_TRA_DEMANDS!V$3,'BY-Demands'!$J$5:$AK$14,MATCH($E28,'BY-Demands'!$I$5:$I$14,0),FALSE)*HLOOKUP(REG_TRA_DEMANDS!$F28,DEMANDS!$H$2:$CX$25,MATCH($E28,DEMANDS!$F$2:$F$25,0),FALSE)/HLOOKUP(2018,DEMANDS!$H$2:$CX$25,MATCH($E28,DEMANDS!$F$2:$F$25,0),FALSE)</f>
        <v>0.44725505188660325</v>
      </c>
      <c r="W28" s="14">
        <f>HLOOKUP(REG_TRA_DEMANDS!W$3,'BY-Demands'!$J$5:$AK$14,MATCH($E28,'BY-Demands'!$I$5:$I$14,0),FALSE)*HLOOKUP(REG_TRA_DEMANDS!$F28,DEMANDS!$H$2:$CX$25,MATCH($E28,DEMANDS!$F$2:$F$25,0),FALSE)/HLOOKUP(2018,DEMANDS!$H$2:$CX$25,MATCH($E28,DEMANDS!$F$2:$F$25,0),FALSE)</f>
        <v>0.3661429011624644</v>
      </c>
      <c r="X28" s="14">
        <f>HLOOKUP(REG_TRA_DEMANDS!X$3,'BY-Demands'!$J$5:$AK$14,MATCH($E28,'BY-Demands'!$I$5:$I$14,0),FALSE)*HLOOKUP(REG_TRA_DEMANDS!$F28,DEMANDS!$H$2:$CX$25,MATCH($E28,DEMANDS!$F$2:$F$25,0),FALSE)/HLOOKUP(2018,DEMANDS!$H$2:$CX$25,MATCH($E28,DEMANDS!$F$2:$F$25,0),FALSE)</f>
        <v>0.26660117757391238</v>
      </c>
      <c r="Y28" s="14">
        <f>HLOOKUP(REG_TRA_DEMANDS!Y$3,'BY-Demands'!$J$5:$AK$14,MATCH($E28,'BY-Demands'!$I$5:$I$14,0),FALSE)*HLOOKUP(REG_TRA_DEMANDS!$F28,DEMANDS!$H$2:$CX$25,MATCH($E28,DEMANDS!$F$2:$F$25,0),FALSE)/HLOOKUP(2018,DEMANDS!$H$2:$CX$25,MATCH($E28,DEMANDS!$F$2:$F$25,0),FALSE)</f>
        <v>0.5921925929827917</v>
      </c>
      <c r="Z28" s="14">
        <f>HLOOKUP(REG_TRA_DEMANDS!Z$3,'BY-Demands'!$J$5:$AK$14,MATCH($E28,'BY-Demands'!$I$5:$I$14,0),FALSE)*HLOOKUP(REG_TRA_DEMANDS!$F28,DEMANDS!$H$2:$CX$25,MATCH($E28,DEMANDS!$F$2:$F$25,0),FALSE)/HLOOKUP(2018,DEMANDS!$H$2:$CX$25,MATCH($E28,DEMANDS!$F$2:$F$25,0),FALSE)</f>
        <v>7.3534707118324452E-2</v>
      </c>
      <c r="AA28" s="14">
        <f>HLOOKUP(REG_TRA_DEMANDS!AA$3,'BY-Demands'!$J$5:$AK$14,MATCH($E28,'BY-Demands'!$I$5:$I$14,0),FALSE)*HLOOKUP(REG_TRA_DEMANDS!$F28,DEMANDS!$H$2:$CX$25,MATCH($E28,DEMANDS!$F$2:$F$25,0),FALSE)/HLOOKUP(2018,DEMANDS!$H$2:$CX$25,MATCH($E28,DEMANDS!$F$2:$F$25,0),FALSE)</f>
        <v>0.29948801716050255</v>
      </c>
      <c r="AB28" s="14">
        <f>HLOOKUP(REG_TRA_DEMANDS!AB$3,'BY-Demands'!$J$5:$AK$14,MATCH($E28,'BY-Demands'!$I$5:$I$14,0),FALSE)*HLOOKUP(REG_TRA_DEMANDS!$F28,DEMANDS!$H$2:$CX$25,MATCH($E28,DEMANDS!$F$2:$F$25,0),FALSE)/HLOOKUP(2018,DEMANDS!$H$2:$CX$25,MATCH($E28,DEMANDS!$F$2:$F$25,0),FALSE)</f>
        <v>0.14811584497082575</v>
      </c>
      <c r="AC28" s="14">
        <f>HLOOKUP(REG_TRA_DEMANDS!AC$3,'BY-Demands'!$J$5:$AK$14,MATCH($E28,'BY-Demands'!$I$5:$I$14,0),FALSE)*HLOOKUP(REG_TRA_DEMANDS!$F28,DEMANDS!$H$2:$CX$25,MATCH($E28,DEMANDS!$F$2:$F$25,0),FALSE)/HLOOKUP(2018,DEMANDS!$H$2:$CX$25,MATCH($E28,DEMANDS!$F$2:$F$25,0),FALSE)</f>
        <v>0.15038999597426655</v>
      </c>
      <c r="AD28" s="14">
        <f>HLOOKUP(REG_TRA_DEMANDS!AD$3,'BY-Demands'!$J$5:$AK$14,MATCH($E28,'BY-Demands'!$I$5:$I$14,0),FALSE)*HLOOKUP(REG_TRA_DEMANDS!$F28,DEMANDS!$H$2:$CX$25,MATCH($E28,DEMANDS!$F$2:$F$25,0),FALSE)/HLOOKUP(2018,DEMANDS!$H$2:$CX$25,MATCH($E28,DEMANDS!$F$2:$F$25,0),FALSE)</f>
        <v>0.17480900790929571</v>
      </c>
      <c r="AE28" s="14">
        <f>HLOOKUP(REG_TRA_DEMANDS!AE$3,'BY-Demands'!$J$5:$AK$14,MATCH($E28,'BY-Demands'!$I$5:$I$14,0),FALSE)*HLOOKUP(REG_TRA_DEMANDS!$F28,DEMANDS!$H$2:$CX$25,MATCH($E28,DEMANDS!$F$2:$F$25,0),FALSE)/HLOOKUP(2018,DEMANDS!$H$2:$CX$25,MATCH($E28,DEMANDS!$F$2:$F$25,0),FALSE)</f>
        <v>0.36531447683124091</v>
      </c>
      <c r="AF28" s="14">
        <f>HLOOKUP(REG_TRA_DEMANDS!AF$3,'BY-Demands'!$J$5:$AK$14,MATCH($E28,'BY-Demands'!$I$5:$I$14,0),FALSE)*HLOOKUP(REG_TRA_DEMANDS!$F28,DEMANDS!$H$2:$CX$25,MATCH($E28,DEMANDS!$F$2:$F$25,0),FALSE)/HLOOKUP(2018,DEMANDS!$H$2:$CX$25,MATCH($E28,DEMANDS!$F$2:$F$25,0),FALSE)</f>
        <v>0.14086885317580392</v>
      </c>
    </row>
    <row r="29" spans="4:32" x14ac:dyDescent="0.2">
      <c r="D29" s="3" t="s">
        <v>59</v>
      </c>
      <c r="E29" s="3" t="str">
        <f>DEMANDS!$F$21</f>
        <v>TTURS</v>
      </c>
      <c r="F29" s="3">
        <v>2020</v>
      </c>
      <c r="G29" s="14">
        <f>HLOOKUP(REG_TRA_DEMANDS!G$3,'BY-Demands'!$J$5:$AK$14,MATCH($E29,'BY-Demands'!$I$5:$I$14,0),FALSE)*HLOOKUP(REG_TRA_DEMANDS!$F29,DEMANDS!$H$2:$CX$25,MATCH($E29,DEMANDS!$F$2:$F$25,0),FALSE)/HLOOKUP(2018,DEMANDS!$H$2:$CX$25,MATCH($E29,DEMANDS!$F$2:$F$25,0),FALSE)</f>
        <v>4.0298189842888257E-2</v>
      </c>
      <c r="H29" s="14">
        <f>HLOOKUP(REG_TRA_DEMANDS!H$3,'BY-Demands'!$J$5:$AK$14,MATCH($E29,'BY-Demands'!$I$5:$I$14,0),FALSE)*HLOOKUP(REG_TRA_DEMANDS!$F29,DEMANDS!$H$2:$CX$25,MATCH($E29,DEMANDS!$F$2:$F$25,0),FALSE)/HLOOKUP(2018,DEMANDS!$H$2:$CX$25,MATCH($E29,DEMANDS!$F$2:$F$25,0),FALSE)</f>
        <v>0.95370141165819167</v>
      </c>
      <c r="I29" s="14">
        <f>HLOOKUP(REG_TRA_DEMANDS!I$3,'BY-Demands'!$J$5:$AK$14,MATCH($E29,'BY-Demands'!$I$5:$I$14,0),FALSE)*HLOOKUP(REG_TRA_DEMANDS!$F29,DEMANDS!$H$2:$CX$25,MATCH($E29,DEMANDS!$F$2:$F$25,0),FALSE)/HLOOKUP(2018,DEMANDS!$H$2:$CX$25,MATCH($E29,DEMANDS!$F$2:$F$25,0),FALSE)</f>
        <v>0.15749505432449243</v>
      </c>
      <c r="J29" s="14">
        <f>HLOOKUP(REG_TRA_DEMANDS!J$3,'BY-Demands'!$J$5:$AK$14,MATCH($E29,'BY-Demands'!$I$5:$I$14,0),FALSE)*HLOOKUP(REG_TRA_DEMANDS!$F29,DEMANDS!$H$2:$CX$25,MATCH($E29,DEMANDS!$F$2:$F$25,0),FALSE)/HLOOKUP(2018,DEMANDS!$H$2:$CX$25,MATCH($E29,DEMANDS!$F$2:$F$25,0),FALSE)</f>
        <v>7.0239407968971448E-2</v>
      </c>
      <c r="K29" s="14">
        <f>HLOOKUP(REG_TRA_DEMANDS!K$3,'BY-Demands'!$J$5:$AK$14,MATCH($E29,'BY-Demands'!$I$5:$I$14,0),FALSE)*HLOOKUP(REG_TRA_DEMANDS!$F29,DEMANDS!$H$2:$CX$25,MATCH($E29,DEMANDS!$F$2:$F$25,0),FALSE)/HLOOKUP(2018,DEMANDS!$H$2:$CX$25,MATCH($E29,DEMANDS!$F$2:$F$25,0),FALSE)</f>
        <v>5.9951095783093836E-2</v>
      </c>
      <c r="L29" s="14">
        <f>HLOOKUP(REG_TRA_DEMANDS!L$3,'BY-Demands'!$J$5:$AK$14,MATCH($E29,'BY-Demands'!$I$5:$I$14,0),FALSE)*HLOOKUP(REG_TRA_DEMANDS!$F29,DEMANDS!$H$2:$CX$25,MATCH($E29,DEMANDS!$F$2:$F$25,0),FALSE)/HLOOKUP(2018,DEMANDS!$H$2:$CX$25,MATCH($E29,DEMANDS!$F$2:$F$25,0),FALSE)</f>
        <v>2.8931144408212817E-2</v>
      </c>
      <c r="M29" s="14">
        <f>HLOOKUP(REG_TRA_DEMANDS!M$3,'BY-Demands'!$J$5:$AK$14,MATCH($E29,'BY-Demands'!$I$5:$I$14,0),FALSE)*HLOOKUP(REG_TRA_DEMANDS!$F29,DEMANDS!$H$2:$CX$25,MATCH($E29,DEMANDS!$F$2:$F$25,0),FALSE)/HLOOKUP(2018,DEMANDS!$H$2:$CX$25,MATCH($E29,DEMANDS!$F$2:$F$25,0),FALSE)</f>
        <v>9.1227989526291103E-2</v>
      </c>
      <c r="N29" s="14">
        <f>HLOOKUP(REG_TRA_DEMANDS!N$3,'BY-Demands'!$J$5:$AK$14,MATCH($E29,'BY-Demands'!$I$5:$I$14,0),FALSE)*HLOOKUP(REG_TRA_DEMANDS!$F29,DEMANDS!$H$2:$CX$25,MATCH($E29,DEMANDS!$F$2:$F$25,0),FALSE)/HLOOKUP(2018,DEMANDS!$H$2:$CX$25,MATCH($E29,DEMANDS!$F$2:$F$25,0),FALSE)</f>
        <v>0.13805803660008939</v>
      </c>
      <c r="O29" s="14">
        <f>HLOOKUP(REG_TRA_DEMANDS!O$3,'BY-Demands'!$J$5:$AK$14,MATCH($E29,'BY-Demands'!$I$5:$I$14,0),FALSE)*HLOOKUP(REG_TRA_DEMANDS!$F29,DEMANDS!$H$2:$CX$25,MATCH($E29,DEMANDS!$F$2:$F$25,0),FALSE)/HLOOKUP(2018,DEMANDS!$H$2:$CX$25,MATCH($E29,DEMANDS!$F$2:$F$25,0),FALSE)</f>
        <v>5.5183151449824608E-2</v>
      </c>
      <c r="P29" s="14">
        <f>HLOOKUP(REG_TRA_DEMANDS!P$3,'BY-Demands'!$J$5:$AK$14,MATCH($E29,'BY-Demands'!$I$5:$I$14,0),FALSE)*HLOOKUP(REG_TRA_DEMANDS!$F29,DEMANDS!$H$2:$CX$25,MATCH($E29,DEMANDS!$F$2:$F$25,0),FALSE)/HLOOKUP(2018,DEMANDS!$H$2:$CX$25,MATCH($E29,DEMANDS!$F$2:$F$25,0),FALSE)</f>
        <v>6.2834088251830136E-2</v>
      </c>
      <c r="Q29" s="14">
        <f>HLOOKUP(REG_TRA_DEMANDS!Q$3,'BY-Demands'!$J$5:$AK$14,MATCH($E29,'BY-Demands'!$I$5:$I$14,0),FALSE)*HLOOKUP(REG_TRA_DEMANDS!$F29,DEMANDS!$H$2:$CX$25,MATCH($E29,DEMANDS!$F$2:$F$25,0),FALSE)/HLOOKUP(2018,DEMANDS!$H$2:$CX$25,MATCH($E29,DEMANDS!$F$2:$F$25,0),FALSE)</f>
        <v>0.10597775556201997</v>
      </c>
      <c r="R29" s="14">
        <f>HLOOKUP(REG_TRA_DEMANDS!R$3,'BY-Demands'!$J$5:$AK$14,MATCH($E29,'BY-Demands'!$I$5:$I$14,0),FALSE)*HLOOKUP(REG_TRA_DEMANDS!$F29,DEMANDS!$H$2:$CX$25,MATCH($E29,DEMANDS!$F$2:$F$25,0),FALSE)/HLOOKUP(2018,DEMANDS!$H$2:$CX$25,MATCH($E29,DEMANDS!$F$2:$F$25,0),FALSE)</f>
        <v>0.10081271847771647</v>
      </c>
      <c r="S29" s="14">
        <f>HLOOKUP(REG_TRA_DEMANDS!S$3,'BY-Demands'!$J$5:$AK$14,MATCH($E29,'BY-Demands'!$I$5:$I$14,0),FALSE)*HLOOKUP(REG_TRA_DEMANDS!$F29,DEMANDS!$H$2:$CX$25,MATCH($E29,DEMANDS!$F$2:$F$25,0),FALSE)/HLOOKUP(2018,DEMANDS!$H$2:$CX$25,MATCH($E29,DEMANDS!$F$2:$F$25,0),FALSE)</f>
        <v>8.4102262744369466E-2</v>
      </c>
      <c r="T29" s="14">
        <f>HLOOKUP(REG_TRA_DEMANDS!T$3,'BY-Demands'!$J$5:$AK$14,MATCH($E29,'BY-Demands'!$I$5:$I$14,0),FALSE)*HLOOKUP(REG_TRA_DEMANDS!$F29,DEMANDS!$H$2:$CX$25,MATCH($E29,DEMANDS!$F$2:$F$25,0),FALSE)/HLOOKUP(2018,DEMANDS!$H$2:$CX$25,MATCH($E29,DEMANDS!$F$2:$F$25,0),FALSE)</f>
        <v>0.38425837356195214</v>
      </c>
      <c r="U29" s="14">
        <f>HLOOKUP(REG_TRA_DEMANDS!U$3,'BY-Demands'!$J$5:$AK$14,MATCH($E29,'BY-Demands'!$I$5:$I$14,0),FALSE)*HLOOKUP(REG_TRA_DEMANDS!$F29,DEMANDS!$H$2:$CX$25,MATCH($E29,DEMANDS!$F$2:$F$25,0),FALSE)/HLOOKUP(2018,DEMANDS!$H$2:$CX$25,MATCH($E29,DEMANDS!$F$2:$F$25,0),FALSE)</f>
        <v>0.10455147767729014</v>
      </c>
      <c r="V29" s="14">
        <f>HLOOKUP(REG_TRA_DEMANDS!V$3,'BY-Demands'!$J$5:$AK$14,MATCH($E29,'BY-Demands'!$I$5:$I$14,0),FALSE)*HLOOKUP(REG_TRA_DEMANDS!$F29,DEMANDS!$H$2:$CX$25,MATCH($E29,DEMANDS!$F$2:$F$25,0),FALSE)/HLOOKUP(2018,DEMANDS!$H$2:$CX$25,MATCH($E29,DEMANDS!$F$2:$F$25,0),FALSE)</f>
        <v>0.13795540121880623</v>
      </c>
      <c r="W29" s="14">
        <f>HLOOKUP(REG_TRA_DEMANDS!W$3,'BY-Demands'!$J$5:$AK$14,MATCH($E29,'BY-Demands'!$I$5:$I$14,0),FALSE)*HLOOKUP(REG_TRA_DEMANDS!$F29,DEMANDS!$H$2:$CX$25,MATCH($E29,DEMANDS!$F$2:$F$25,0),FALSE)/HLOOKUP(2018,DEMANDS!$H$2:$CX$25,MATCH($E29,DEMANDS!$F$2:$F$25,0),FALSE)</f>
        <v>0.11293643441302506</v>
      </c>
      <c r="X29" s="14">
        <f>HLOOKUP(REG_TRA_DEMANDS!X$3,'BY-Demands'!$J$5:$AK$14,MATCH($E29,'BY-Demands'!$I$5:$I$14,0),FALSE)*HLOOKUP(REG_TRA_DEMANDS!$F29,DEMANDS!$H$2:$CX$25,MATCH($E29,DEMANDS!$F$2:$F$25,0),FALSE)/HLOOKUP(2018,DEMANDS!$H$2:$CX$25,MATCH($E29,DEMANDS!$F$2:$F$25,0),FALSE)</f>
        <v>8.223288314458263E-2</v>
      </c>
      <c r="Y29" s="14">
        <f>HLOOKUP(REG_TRA_DEMANDS!Y$3,'BY-Demands'!$J$5:$AK$14,MATCH($E29,'BY-Demands'!$I$5:$I$14,0),FALSE)*HLOOKUP(REG_TRA_DEMANDS!$F29,DEMANDS!$H$2:$CX$25,MATCH($E29,DEMANDS!$F$2:$F$25,0),FALSE)/HLOOKUP(2018,DEMANDS!$H$2:$CX$25,MATCH($E29,DEMANDS!$F$2:$F$25,0),FALSE)</f>
        <v>0.18266124981514895</v>
      </c>
      <c r="Z29" s="14">
        <f>HLOOKUP(REG_TRA_DEMANDS!Z$3,'BY-Demands'!$J$5:$AK$14,MATCH($E29,'BY-Demands'!$I$5:$I$14,0),FALSE)*HLOOKUP(REG_TRA_DEMANDS!$F29,DEMANDS!$H$2:$CX$25,MATCH($E29,DEMANDS!$F$2:$F$25,0),FALSE)/HLOOKUP(2018,DEMANDS!$H$2:$CX$25,MATCH($E29,DEMANDS!$F$2:$F$25,0),FALSE)</f>
        <v>2.268171143338564E-2</v>
      </c>
      <c r="AA29" s="14">
        <f>HLOOKUP(REG_TRA_DEMANDS!AA$3,'BY-Demands'!$J$5:$AK$14,MATCH($E29,'BY-Demands'!$I$5:$I$14,0),FALSE)*HLOOKUP(REG_TRA_DEMANDS!$F29,DEMANDS!$H$2:$CX$25,MATCH($E29,DEMANDS!$F$2:$F$25,0),FALSE)/HLOOKUP(2018,DEMANDS!$H$2:$CX$25,MATCH($E29,DEMANDS!$F$2:$F$25,0),FALSE)</f>
        <v>9.2376797966447738E-2</v>
      </c>
      <c r="AB29" s="14">
        <f>HLOOKUP(REG_TRA_DEMANDS!AB$3,'BY-Demands'!$J$5:$AK$14,MATCH($E29,'BY-Demands'!$I$5:$I$14,0),FALSE)*HLOOKUP(REG_TRA_DEMANDS!$F29,DEMANDS!$H$2:$CX$25,MATCH($E29,DEMANDS!$F$2:$F$25,0),FALSE)/HLOOKUP(2018,DEMANDS!$H$2:$CX$25,MATCH($E29,DEMANDS!$F$2:$F$25,0),FALSE)</f>
        <v>4.5686193445151811E-2</v>
      </c>
      <c r="AC29" s="14">
        <f>HLOOKUP(REG_TRA_DEMANDS!AC$3,'BY-Demands'!$J$5:$AK$14,MATCH($E29,'BY-Demands'!$I$5:$I$14,0),FALSE)*HLOOKUP(REG_TRA_DEMANDS!$F29,DEMANDS!$H$2:$CX$25,MATCH($E29,DEMANDS!$F$2:$F$25,0),FALSE)/HLOOKUP(2018,DEMANDS!$H$2:$CX$25,MATCH($E29,DEMANDS!$F$2:$F$25,0),FALSE)</f>
        <v>4.6387653188956712E-2</v>
      </c>
      <c r="AD29" s="14">
        <f>HLOOKUP(REG_TRA_DEMANDS!AD$3,'BY-Demands'!$J$5:$AK$14,MATCH($E29,'BY-Demands'!$I$5:$I$14,0),FALSE)*HLOOKUP(REG_TRA_DEMANDS!$F29,DEMANDS!$H$2:$CX$25,MATCH($E29,DEMANDS!$F$2:$F$25,0),FALSE)/HLOOKUP(2018,DEMANDS!$H$2:$CX$25,MATCH($E29,DEMANDS!$F$2:$F$25,0),FALSE)</f>
        <v>5.3919674514716666E-2</v>
      </c>
      <c r="AE29" s="14">
        <f>HLOOKUP(REG_TRA_DEMANDS!AE$3,'BY-Demands'!$J$5:$AK$14,MATCH($E29,'BY-Demands'!$I$5:$I$14,0),FALSE)*HLOOKUP(REG_TRA_DEMANDS!$F29,DEMANDS!$H$2:$CX$25,MATCH($E29,DEMANDS!$F$2:$F$25,0),FALSE)/HLOOKUP(2018,DEMANDS!$H$2:$CX$25,MATCH($E29,DEMANDS!$F$2:$F$25,0),FALSE)</f>
        <v>0.11268090770514043</v>
      </c>
      <c r="AF29" s="14">
        <f>HLOOKUP(REG_TRA_DEMANDS!AF$3,'BY-Demands'!$J$5:$AK$14,MATCH($E29,'BY-Demands'!$I$5:$I$14,0),FALSE)*HLOOKUP(REG_TRA_DEMANDS!$F29,DEMANDS!$H$2:$CX$25,MATCH($E29,DEMANDS!$F$2:$F$25,0),FALSE)/HLOOKUP(2018,DEMANDS!$H$2:$CX$25,MATCH($E29,DEMANDS!$F$2:$F$25,0),FALSE)</f>
        <v>4.3450865623823789E-2</v>
      </c>
    </row>
    <row r="30" spans="4:32" x14ac:dyDescent="0.2">
      <c r="D30" s="3" t="s">
        <v>59</v>
      </c>
      <c r="E30" s="3" t="str">
        <f>DEMANDS!$F$21</f>
        <v>TTURS</v>
      </c>
      <c r="F30" s="3">
        <v>2021</v>
      </c>
      <c r="G30" s="14">
        <f>HLOOKUP(REG_TRA_DEMANDS!G$3,'BY-Demands'!$J$5:$AK$14,MATCH($E30,'BY-Demands'!$I$5:$I$14,0),FALSE)*HLOOKUP(REG_TRA_DEMANDS!$F30,DEMANDS!$H$2:$CX$25,MATCH($E30,DEMANDS!$F$2:$F$25,0),FALSE)/HLOOKUP(2018,DEMANDS!$H$2:$CX$25,MATCH($E30,DEMANDS!$F$2:$F$25,0),FALSE)</f>
        <v>0.10300786940522524</v>
      </c>
      <c r="H30" s="14">
        <f>HLOOKUP(REG_TRA_DEMANDS!H$3,'BY-Demands'!$J$5:$AK$14,MATCH($E30,'BY-Demands'!$I$5:$I$14,0),FALSE)*HLOOKUP(REG_TRA_DEMANDS!$F30,DEMANDS!$H$2:$CX$25,MATCH($E30,DEMANDS!$F$2:$F$25,0),FALSE)/HLOOKUP(2018,DEMANDS!$H$2:$CX$25,MATCH($E30,DEMANDS!$F$2:$F$25,0),FALSE)</f>
        <v>2.4377956143110229</v>
      </c>
      <c r="I30" s="14">
        <f>HLOOKUP(REG_TRA_DEMANDS!I$3,'BY-Demands'!$J$5:$AK$14,MATCH($E30,'BY-Demands'!$I$5:$I$14,0),FALSE)*HLOOKUP(REG_TRA_DEMANDS!$F30,DEMANDS!$H$2:$CX$25,MATCH($E30,DEMANDS!$F$2:$F$25,0),FALSE)/HLOOKUP(2018,DEMANDS!$H$2:$CX$25,MATCH($E30,DEMANDS!$F$2:$F$25,0),FALSE)</f>
        <v>0.40257962084838456</v>
      </c>
      <c r="J30" s="14">
        <f>HLOOKUP(REG_TRA_DEMANDS!J$3,'BY-Demands'!$J$5:$AK$14,MATCH($E30,'BY-Demands'!$I$5:$I$14,0),FALSE)*HLOOKUP(REG_TRA_DEMANDS!$F30,DEMANDS!$H$2:$CX$25,MATCH($E30,DEMANDS!$F$2:$F$25,0),FALSE)/HLOOKUP(2018,DEMANDS!$H$2:$CX$25,MATCH($E30,DEMANDS!$F$2:$F$25,0),FALSE)</f>
        <v>0.17954185513980364</v>
      </c>
      <c r="K30" s="14">
        <f>HLOOKUP(REG_TRA_DEMANDS!K$3,'BY-Demands'!$J$5:$AK$14,MATCH($E30,'BY-Demands'!$I$5:$I$14,0),FALSE)*HLOOKUP(REG_TRA_DEMANDS!$F30,DEMANDS!$H$2:$CX$25,MATCH($E30,DEMANDS!$F$2:$F$25,0),FALSE)/HLOOKUP(2018,DEMANDS!$H$2:$CX$25,MATCH($E30,DEMANDS!$F$2:$F$25,0),FALSE)</f>
        <v>0.15324347493526211</v>
      </c>
      <c r="L30" s="14">
        <f>HLOOKUP(REG_TRA_DEMANDS!L$3,'BY-Demands'!$J$5:$AK$14,MATCH($E30,'BY-Demands'!$I$5:$I$14,0),FALSE)*HLOOKUP(REG_TRA_DEMANDS!$F30,DEMANDS!$H$2:$CX$25,MATCH($E30,DEMANDS!$F$2:$F$25,0),FALSE)/HLOOKUP(2018,DEMANDS!$H$2:$CX$25,MATCH($E30,DEMANDS!$F$2:$F$25,0),FALSE)</f>
        <v>7.3952094537338808E-2</v>
      </c>
      <c r="M30" s="14">
        <f>HLOOKUP(REG_TRA_DEMANDS!M$3,'BY-Demands'!$J$5:$AK$14,MATCH($E30,'BY-Demands'!$I$5:$I$14,0),FALSE)*HLOOKUP(REG_TRA_DEMANDS!$F30,DEMANDS!$H$2:$CX$25,MATCH($E30,DEMANDS!$F$2:$F$25,0),FALSE)/HLOOKUP(2018,DEMANDS!$H$2:$CX$25,MATCH($E30,DEMANDS!$F$2:$F$25,0),FALSE)</f>
        <v>0.23319163634551818</v>
      </c>
      <c r="N30" s="14">
        <f>HLOOKUP(REG_TRA_DEMANDS!N$3,'BY-Demands'!$J$5:$AK$14,MATCH($E30,'BY-Demands'!$I$5:$I$14,0),FALSE)*HLOOKUP(REG_TRA_DEMANDS!$F30,DEMANDS!$H$2:$CX$25,MATCH($E30,DEMANDS!$F$2:$F$25,0),FALSE)/HLOOKUP(2018,DEMANDS!$H$2:$CX$25,MATCH($E30,DEMANDS!$F$2:$F$25,0),FALSE)</f>
        <v>0.35289585611383284</v>
      </c>
      <c r="O30" s="14">
        <f>HLOOKUP(REG_TRA_DEMANDS!O$3,'BY-Demands'!$J$5:$AK$14,MATCH($E30,'BY-Demands'!$I$5:$I$14,0),FALSE)*HLOOKUP(REG_TRA_DEMANDS!$F30,DEMANDS!$H$2:$CX$25,MATCH($E30,DEMANDS!$F$2:$F$25,0),FALSE)/HLOOKUP(2018,DEMANDS!$H$2:$CX$25,MATCH($E30,DEMANDS!$F$2:$F$25,0),FALSE)</f>
        <v>0.14105593526840399</v>
      </c>
      <c r="P30" s="14">
        <f>HLOOKUP(REG_TRA_DEMANDS!P$3,'BY-Demands'!$J$5:$AK$14,MATCH($E30,'BY-Demands'!$I$5:$I$14,0),FALSE)*HLOOKUP(REG_TRA_DEMANDS!$F30,DEMANDS!$H$2:$CX$25,MATCH($E30,DEMANDS!$F$2:$F$25,0),FALSE)/HLOOKUP(2018,DEMANDS!$H$2:$CX$25,MATCH($E30,DEMANDS!$F$2:$F$25,0),FALSE)</f>
        <v>0.16061281119760162</v>
      </c>
      <c r="Q30" s="14">
        <f>HLOOKUP(REG_TRA_DEMANDS!Q$3,'BY-Demands'!$J$5:$AK$14,MATCH($E30,'BY-Demands'!$I$5:$I$14,0),FALSE)*HLOOKUP(REG_TRA_DEMANDS!$F30,DEMANDS!$H$2:$CX$25,MATCH($E30,DEMANDS!$F$2:$F$25,0),FALSE)/HLOOKUP(2018,DEMANDS!$H$2:$CX$25,MATCH($E30,DEMANDS!$F$2:$F$25,0),FALSE)</f>
        <v>0.27089412321873724</v>
      </c>
      <c r="R30" s="14">
        <f>HLOOKUP(REG_TRA_DEMANDS!R$3,'BY-Demands'!$J$5:$AK$14,MATCH($E30,'BY-Demands'!$I$5:$I$14,0),FALSE)*HLOOKUP(REG_TRA_DEMANDS!$F30,DEMANDS!$H$2:$CX$25,MATCH($E30,DEMANDS!$F$2:$F$25,0),FALSE)/HLOOKUP(2018,DEMANDS!$H$2:$CX$25,MATCH($E30,DEMANDS!$F$2:$F$25,0),FALSE)</f>
        <v>0.2576915583510011</v>
      </c>
      <c r="S30" s="14">
        <f>HLOOKUP(REG_TRA_DEMANDS!S$3,'BY-Demands'!$J$5:$AK$14,MATCH($E30,'BY-Demands'!$I$5:$I$14,0),FALSE)*HLOOKUP(REG_TRA_DEMANDS!$F30,DEMANDS!$H$2:$CX$25,MATCH($E30,DEMANDS!$F$2:$F$25,0),FALSE)/HLOOKUP(2018,DEMANDS!$H$2:$CX$25,MATCH($E30,DEMANDS!$F$2:$F$25,0),FALSE)</f>
        <v>0.21497727146632159</v>
      </c>
      <c r="T30" s="14">
        <f>HLOOKUP(REG_TRA_DEMANDS!T$3,'BY-Demands'!$J$5:$AK$14,MATCH($E30,'BY-Demands'!$I$5:$I$14,0),FALSE)*HLOOKUP(REG_TRA_DEMANDS!$F30,DEMANDS!$H$2:$CX$25,MATCH($E30,DEMANDS!$F$2:$F$25,0),FALSE)/HLOOKUP(2018,DEMANDS!$H$2:$CX$25,MATCH($E30,DEMANDS!$F$2:$F$25,0),FALSE)</f>
        <v>0.98221871791392923</v>
      </c>
      <c r="U30" s="14">
        <f>HLOOKUP(REG_TRA_DEMANDS!U$3,'BY-Demands'!$J$5:$AK$14,MATCH($E30,'BY-Demands'!$I$5:$I$14,0),FALSE)*HLOOKUP(REG_TRA_DEMANDS!$F30,DEMANDS!$H$2:$CX$25,MATCH($E30,DEMANDS!$F$2:$F$25,0),FALSE)/HLOOKUP(2018,DEMANDS!$H$2:$CX$25,MATCH($E30,DEMANDS!$F$2:$F$25,0),FALSE)</f>
        <v>0.26724835534036351</v>
      </c>
      <c r="V30" s="14">
        <f>HLOOKUP(REG_TRA_DEMANDS!V$3,'BY-Demands'!$J$5:$AK$14,MATCH($E30,'BY-Demands'!$I$5:$I$14,0),FALSE)*HLOOKUP(REG_TRA_DEMANDS!$F30,DEMANDS!$H$2:$CX$25,MATCH($E30,DEMANDS!$F$2:$F$25,0),FALSE)/HLOOKUP(2018,DEMANDS!$H$2:$CX$25,MATCH($E30,DEMANDS!$F$2:$F$25,0),FALSE)</f>
        <v>0.35263350557171702</v>
      </c>
      <c r="W30" s="14">
        <f>HLOOKUP(REG_TRA_DEMANDS!W$3,'BY-Demands'!$J$5:$AK$14,MATCH($E30,'BY-Demands'!$I$5:$I$14,0),FALSE)*HLOOKUP(REG_TRA_DEMANDS!$F30,DEMANDS!$H$2:$CX$25,MATCH($E30,DEMANDS!$F$2:$F$25,0),FALSE)/HLOOKUP(2018,DEMANDS!$H$2:$CX$25,MATCH($E30,DEMANDS!$F$2:$F$25,0),FALSE)</f>
        <v>0.28868148997421283</v>
      </c>
      <c r="X30" s="14">
        <f>HLOOKUP(REG_TRA_DEMANDS!X$3,'BY-Demands'!$J$5:$AK$14,MATCH($E30,'BY-Demands'!$I$5:$I$14,0),FALSE)*HLOOKUP(REG_TRA_DEMANDS!$F30,DEMANDS!$H$2:$CX$25,MATCH($E30,DEMANDS!$F$2:$F$25,0),FALSE)/HLOOKUP(2018,DEMANDS!$H$2:$CX$25,MATCH($E30,DEMANDS!$F$2:$F$25,0),FALSE)</f>
        <v>0.21019887297164039</v>
      </c>
      <c r="Y30" s="14">
        <f>HLOOKUP(REG_TRA_DEMANDS!Y$3,'BY-Demands'!$J$5:$AK$14,MATCH($E30,'BY-Demands'!$I$5:$I$14,0),FALSE)*HLOOKUP(REG_TRA_DEMANDS!$F30,DEMANDS!$H$2:$CX$25,MATCH($E30,DEMANDS!$F$2:$F$25,0),FALSE)/HLOOKUP(2018,DEMANDS!$H$2:$CX$25,MATCH($E30,DEMANDS!$F$2:$F$25,0),FALSE)</f>
        <v>0.46690797377526921</v>
      </c>
      <c r="Z30" s="14">
        <f>HLOOKUP(REG_TRA_DEMANDS!Z$3,'BY-Demands'!$J$5:$AK$14,MATCH($E30,'BY-Demands'!$I$5:$I$14,0),FALSE)*HLOOKUP(REG_TRA_DEMANDS!$F30,DEMANDS!$H$2:$CX$25,MATCH($E30,DEMANDS!$F$2:$F$25,0),FALSE)/HLOOKUP(2018,DEMANDS!$H$2:$CX$25,MATCH($E30,DEMANDS!$F$2:$F$25,0),FALSE)</f>
        <v>5.797766049358951E-2</v>
      </c>
      <c r="AA30" s="14">
        <f>HLOOKUP(REG_TRA_DEMANDS!AA$3,'BY-Demands'!$J$5:$AK$14,MATCH($E30,'BY-Demands'!$I$5:$I$14,0),FALSE)*HLOOKUP(REG_TRA_DEMANDS!$F30,DEMANDS!$H$2:$CX$25,MATCH($E30,DEMANDS!$F$2:$F$25,0),FALSE)/HLOOKUP(2018,DEMANDS!$H$2:$CX$25,MATCH($E30,DEMANDS!$F$2:$F$25,0),FALSE)</f>
        <v>0.23612815310313523</v>
      </c>
      <c r="AB30" s="14">
        <f>HLOOKUP(REG_TRA_DEMANDS!AB$3,'BY-Demands'!$J$5:$AK$14,MATCH($E30,'BY-Demands'!$I$5:$I$14,0),FALSE)*HLOOKUP(REG_TRA_DEMANDS!$F30,DEMANDS!$H$2:$CX$25,MATCH($E30,DEMANDS!$F$2:$F$25,0),FALSE)/HLOOKUP(2018,DEMANDS!$H$2:$CX$25,MATCH($E30,DEMANDS!$F$2:$F$25,0),FALSE)</f>
        <v>0.11678036820928242</v>
      </c>
      <c r="AC30" s="14">
        <f>HLOOKUP(REG_TRA_DEMANDS!AC$3,'BY-Demands'!$J$5:$AK$14,MATCH($E30,'BY-Demands'!$I$5:$I$14,0),FALSE)*HLOOKUP(REG_TRA_DEMANDS!$F30,DEMANDS!$H$2:$CX$25,MATCH($E30,DEMANDS!$F$2:$F$25,0),FALSE)/HLOOKUP(2018,DEMANDS!$H$2:$CX$25,MATCH($E30,DEMANDS!$F$2:$F$25,0),FALSE)</f>
        <v>0.11857339846609012</v>
      </c>
      <c r="AD30" s="14">
        <f>HLOOKUP(REG_TRA_DEMANDS!AD$3,'BY-Demands'!$J$5:$AK$14,MATCH($E30,'BY-Demands'!$I$5:$I$14,0),FALSE)*HLOOKUP(REG_TRA_DEMANDS!$F30,DEMANDS!$H$2:$CX$25,MATCH($E30,DEMANDS!$F$2:$F$25,0),FALSE)/HLOOKUP(2018,DEMANDS!$H$2:$CX$25,MATCH($E30,DEMANDS!$F$2:$F$25,0),FALSE)</f>
        <v>0.13782630962924933</v>
      </c>
      <c r="AE30" s="14">
        <f>HLOOKUP(REG_TRA_DEMANDS!AE$3,'BY-Demands'!$J$5:$AK$14,MATCH($E30,'BY-Demands'!$I$5:$I$14,0),FALSE)*HLOOKUP(REG_TRA_DEMANDS!$F30,DEMANDS!$H$2:$CX$25,MATCH($E30,DEMANDS!$F$2:$F$25,0),FALSE)/HLOOKUP(2018,DEMANDS!$H$2:$CX$25,MATCH($E30,DEMANDS!$F$2:$F$25,0),FALSE)</f>
        <v>0.28802832759004759</v>
      </c>
      <c r="AF30" s="14">
        <f>HLOOKUP(REG_TRA_DEMANDS!AF$3,'BY-Demands'!$J$5:$AK$14,MATCH($E30,'BY-Demands'!$I$5:$I$14,0),FALSE)*HLOOKUP(REG_TRA_DEMANDS!$F30,DEMANDS!$H$2:$CX$25,MATCH($E30,DEMANDS!$F$2:$F$25,0),FALSE)/HLOOKUP(2018,DEMANDS!$H$2:$CX$25,MATCH($E30,DEMANDS!$F$2:$F$25,0),FALSE)</f>
        <v>0.1110665543334004</v>
      </c>
    </row>
    <row r="31" spans="4:32" x14ac:dyDescent="0.2">
      <c r="D31" s="3" t="s">
        <v>59</v>
      </c>
      <c r="E31" s="3" t="str">
        <f>DEMANDS!$F$21</f>
        <v>TTURS</v>
      </c>
      <c r="F31" s="3">
        <v>2022</v>
      </c>
      <c r="G31" s="14">
        <f>HLOOKUP(REG_TRA_DEMANDS!G$3,'BY-Demands'!$J$5:$AK$14,MATCH($E31,'BY-Demands'!$I$5:$I$14,0),FALSE)*HLOOKUP(REG_TRA_DEMANDS!$F31,DEMANDS!$H$2:$CX$25,MATCH($E31,DEMANDS!$F$2:$F$25,0),FALSE)/HLOOKUP(2018,DEMANDS!$H$2:$CX$25,MATCH($E31,DEMANDS!$F$2:$F$25,0),FALSE)</f>
        <v>0.1038144095614168</v>
      </c>
      <c r="H31" s="14">
        <f>HLOOKUP(REG_TRA_DEMANDS!H$3,'BY-Demands'!$J$5:$AK$14,MATCH($E31,'BY-Demands'!$I$5:$I$14,0),FALSE)*HLOOKUP(REG_TRA_DEMANDS!$F31,DEMANDS!$H$2:$CX$25,MATCH($E31,DEMANDS!$F$2:$F$25,0),FALSE)/HLOOKUP(2018,DEMANDS!$H$2:$CX$25,MATCH($E31,DEMANDS!$F$2:$F$25,0),FALSE)</f>
        <v>2.4568832827278371</v>
      </c>
      <c r="I31" s="14">
        <f>HLOOKUP(REG_TRA_DEMANDS!I$3,'BY-Demands'!$J$5:$AK$14,MATCH($E31,'BY-Demands'!$I$5:$I$14,0),FALSE)*HLOOKUP(REG_TRA_DEMANDS!$F31,DEMANDS!$H$2:$CX$25,MATCH($E31,DEMANDS!$F$2:$F$25,0),FALSE)/HLOOKUP(2018,DEMANDS!$H$2:$CX$25,MATCH($E31,DEMANDS!$F$2:$F$25,0),FALSE)</f>
        <v>0.40573177448629011</v>
      </c>
      <c r="J31" s="14">
        <f>HLOOKUP(REG_TRA_DEMANDS!J$3,'BY-Demands'!$J$5:$AK$14,MATCH($E31,'BY-Demands'!$I$5:$I$14,0),FALSE)*HLOOKUP(REG_TRA_DEMANDS!$F31,DEMANDS!$H$2:$CX$25,MATCH($E31,DEMANDS!$F$2:$F$25,0),FALSE)/HLOOKUP(2018,DEMANDS!$H$2:$CX$25,MATCH($E31,DEMANDS!$F$2:$F$25,0),FALSE)</f>
        <v>0.18094764788868301</v>
      </c>
      <c r="K31" s="14">
        <f>HLOOKUP(REG_TRA_DEMANDS!K$3,'BY-Demands'!$J$5:$AK$14,MATCH($E31,'BY-Demands'!$I$5:$I$14,0),FALSE)*HLOOKUP(REG_TRA_DEMANDS!$F31,DEMANDS!$H$2:$CX$25,MATCH($E31,DEMANDS!$F$2:$F$25,0),FALSE)/HLOOKUP(2018,DEMANDS!$H$2:$CX$25,MATCH($E31,DEMANDS!$F$2:$F$25,0),FALSE)</f>
        <v>0.15444335429324979</v>
      </c>
      <c r="L31" s="14">
        <f>HLOOKUP(REG_TRA_DEMANDS!L$3,'BY-Demands'!$J$5:$AK$14,MATCH($E31,'BY-Demands'!$I$5:$I$14,0),FALSE)*HLOOKUP(REG_TRA_DEMANDS!$F31,DEMANDS!$H$2:$CX$25,MATCH($E31,DEMANDS!$F$2:$F$25,0),FALSE)/HLOOKUP(2018,DEMANDS!$H$2:$CX$25,MATCH($E31,DEMANDS!$F$2:$F$25,0),FALSE)</f>
        <v>7.4531131209228371E-2</v>
      </c>
      <c r="M31" s="14">
        <f>HLOOKUP(REG_TRA_DEMANDS!M$3,'BY-Demands'!$J$5:$AK$14,MATCH($E31,'BY-Demands'!$I$5:$I$14,0),FALSE)*HLOOKUP(REG_TRA_DEMANDS!$F31,DEMANDS!$H$2:$CX$25,MATCH($E31,DEMANDS!$F$2:$F$25,0),FALSE)/HLOOKUP(2018,DEMANDS!$H$2:$CX$25,MATCH($E31,DEMANDS!$F$2:$F$25,0),FALSE)</f>
        <v>0.23501750091185328</v>
      </c>
      <c r="N31" s="14">
        <f>HLOOKUP(REG_TRA_DEMANDS!N$3,'BY-Demands'!$J$5:$AK$14,MATCH($E31,'BY-Demands'!$I$5:$I$14,0),FALSE)*HLOOKUP(REG_TRA_DEMANDS!$F31,DEMANDS!$H$2:$CX$25,MATCH($E31,DEMANDS!$F$2:$F$25,0),FALSE)/HLOOKUP(2018,DEMANDS!$H$2:$CX$25,MATCH($E31,DEMANDS!$F$2:$F$25,0),FALSE)</f>
        <v>0.35565899140196999</v>
      </c>
      <c r="O31" s="14">
        <f>HLOOKUP(REG_TRA_DEMANDS!O$3,'BY-Demands'!$J$5:$AK$14,MATCH($E31,'BY-Demands'!$I$5:$I$14,0),FALSE)*HLOOKUP(REG_TRA_DEMANDS!$F31,DEMANDS!$H$2:$CX$25,MATCH($E31,DEMANDS!$F$2:$F$25,0),FALSE)/HLOOKUP(2018,DEMANDS!$H$2:$CX$25,MATCH($E31,DEMANDS!$F$2:$F$25,0),FALSE)</f>
        <v>0.14216038754685631</v>
      </c>
      <c r="P31" s="14">
        <f>HLOOKUP(REG_TRA_DEMANDS!P$3,'BY-Demands'!$J$5:$AK$14,MATCH($E31,'BY-Demands'!$I$5:$I$14,0),FALSE)*HLOOKUP(REG_TRA_DEMANDS!$F31,DEMANDS!$H$2:$CX$25,MATCH($E31,DEMANDS!$F$2:$F$25,0),FALSE)/HLOOKUP(2018,DEMANDS!$H$2:$CX$25,MATCH($E31,DEMANDS!$F$2:$F$25,0),FALSE)</f>
        <v>0.16187039163856845</v>
      </c>
      <c r="Q31" s="14">
        <f>HLOOKUP(REG_TRA_DEMANDS!Q$3,'BY-Demands'!$J$5:$AK$14,MATCH($E31,'BY-Demands'!$I$5:$I$14,0),FALSE)*HLOOKUP(REG_TRA_DEMANDS!$F31,DEMANDS!$H$2:$CX$25,MATCH($E31,DEMANDS!$F$2:$F$25,0),FALSE)/HLOOKUP(2018,DEMANDS!$H$2:$CX$25,MATCH($E31,DEMANDS!$F$2:$F$25,0),FALSE)</f>
        <v>0.27301519406229291</v>
      </c>
      <c r="R31" s="14">
        <f>HLOOKUP(REG_TRA_DEMANDS!R$3,'BY-Demands'!$J$5:$AK$14,MATCH($E31,'BY-Demands'!$I$5:$I$14,0),FALSE)*HLOOKUP(REG_TRA_DEMANDS!$F31,DEMANDS!$H$2:$CX$25,MATCH($E31,DEMANDS!$F$2:$F$25,0),FALSE)/HLOOKUP(2018,DEMANDS!$H$2:$CX$25,MATCH($E31,DEMANDS!$F$2:$F$25,0),FALSE)</f>
        <v>0.2597092545806361</v>
      </c>
      <c r="S31" s="14">
        <f>HLOOKUP(REG_TRA_DEMANDS!S$3,'BY-Demands'!$J$5:$AK$14,MATCH($E31,'BY-Demands'!$I$5:$I$14,0),FALSE)*HLOOKUP(REG_TRA_DEMANDS!$F31,DEMANDS!$H$2:$CX$25,MATCH($E31,DEMANDS!$F$2:$F$25,0),FALSE)/HLOOKUP(2018,DEMANDS!$H$2:$CX$25,MATCH($E31,DEMANDS!$F$2:$F$25,0),FALSE)</f>
        <v>0.21666051958228819</v>
      </c>
      <c r="T31" s="14">
        <f>HLOOKUP(REG_TRA_DEMANDS!T$3,'BY-Demands'!$J$5:$AK$14,MATCH($E31,'BY-Demands'!$I$5:$I$14,0),FALSE)*HLOOKUP(REG_TRA_DEMANDS!$F31,DEMANDS!$H$2:$CX$25,MATCH($E31,DEMANDS!$F$2:$F$25,0),FALSE)/HLOOKUP(2018,DEMANDS!$H$2:$CX$25,MATCH($E31,DEMANDS!$F$2:$F$25,0),FALSE)</f>
        <v>0.98990938118785943</v>
      </c>
      <c r="U31" s="14">
        <f>HLOOKUP(REG_TRA_DEMANDS!U$3,'BY-Demands'!$J$5:$AK$14,MATCH($E31,'BY-Demands'!$I$5:$I$14,0),FALSE)*HLOOKUP(REG_TRA_DEMANDS!$F31,DEMANDS!$H$2:$CX$25,MATCH($E31,DEMANDS!$F$2:$F$25,0),FALSE)/HLOOKUP(2018,DEMANDS!$H$2:$CX$25,MATCH($E31,DEMANDS!$F$2:$F$25,0),FALSE)</f>
        <v>0.26934088022708069</v>
      </c>
      <c r="V31" s="14">
        <f>HLOOKUP(REG_TRA_DEMANDS!V$3,'BY-Demands'!$J$5:$AK$14,MATCH($E31,'BY-Demands'!$I$5:$I$14,0),FALSE)*HLOOKUP(REG_TRA_DEMANDS!$F31,DEMANDS!$H$2:$CX$25,MATCH($E31,DEMANDS!$F$2:$F$25,0),FALSE)/HLOOKUP(2018,DEMANDS!$H$2:$CX$25,MATCH($E31,DEMANDS!$F$2:$F$25,0),FALSE)</f>
        <v>0.35539458668430002</v>
      </c>
      <c r="W31" s="14">
        <f>HLOOKUP(REG_TRA_DEMANDS!W$3,'BY-Demands'!$J$5:$AK$14,MATCH($E31,'BY-Demands'!$I$5:$I$14,0),FALSE)*HLOOKUP(REG_TRA_DEMANDS!$F31,DEMANDS!$H$2:$CX$25,MATCH($E31,DEMANDS!$F$2:$F$25,0),FALSE)/HLOOKUP(2018,DEMANDS!$H$2:$CX$25,MATCH($E31,DEMANDS!$F$2:$F$25,0),FALSE)</f>
        <v>0.29094183392033857</v>
      </c>
      <c r="X31" s="14">
        <f>HLOOKUP(REG_TRA_DEMANDS!X$3,'BY-Demands'!$J$5:$AK$14,MATCH($E31,'BY-Demands'!$I$5:$I$14,0),FALSE)*HLOOKUP(REG_TRA_DEMANDS!$F31,DEMANDS!$H$2:$CX$25,MATCH($E31,DEMANDS!$F$2:$F$25,0),FALSE)/HLOOKUP(2018,DEMANDS!$H$2:$CX$25,MATCH($E31,DEMANDS!$F$2:$F$25,0),FALSE)</f>
        <v>0.21184470675906589</v>
      </c>
      <c r="Y31" s="14">
        <f>HLOOKUP(REG_TRA_DEMANDS!Y$3,'BY-Demands'!$J$5:$AK$14,MATCH($E31,'BY-Demands'!$I$5:$I$14,0),FALSE)*HLOOKUP(REG_TRA_DEMANDS!$F31,DEMANDS!$H$2:$CX$25,MATCH($E31,DEMANDS!$F$2:$F$25,0),FALSE)/HLOOKUP(2018,DEMANDS!$H$2:$CX$25,MATCH($E31,DEMANDS!$F$2:$F$25,0),FALSE)</f>
        <v>0.47056381125904773</v>
      </c>
      <c r="Z31" s="14">
        <f>HLOOKUP(REG_TRA_DEMANDS!Z$3,'BY-Demands'!$J$5:$AK$14,MATCH($E31,'BY-Demands'!$I$5:$I$14,0),FALSE)*HLOOKUP(REG_TRA_DEMANDS!$F31,DEMANDS!$H$2:$CX$25,MATCH($E31,DEMANDS!$F$2:$F$25,0),FALSE)/HLOOKUP(2018,DEMANDS!$H$2:$CX$25,MATCH($E31,DEMANDS!$F$2:$F$25,0),FALSE)</f>
        <v>5.8431619124324458E-2</v>
      </c>
      <c r="AA31" s="14">
        <f>HLOOKUP(REG_TRA_DEMANDS!AA$3,'BY-Demands'!$J$5:$AK$14,MATCH($E31,'BY-Demands'!$I$5:$I$14,0),FALSE)*HLOOKUP(REG_TRA_DEMANDS!$F31,DEMANDS!$H$2:$CX$25,MATCH($E31,DEMANDS!$F$2:$F$25,0),FALSE)/HLOOKUP(2018,DEMANDS!$H$2:$CX$25,MATCH($E31,DEMANDS!$F$2:$F$25,0),FALSE)</f>
        <v>0.23797701026894863</v>
      </c>
      <c r="AB31" s="14">
        <f>HLOOKUP(REG_TRA_DEMANDS!AB$3,'BY-Demands'!$J$5:$AK$14,MATCH($E31,'BY-Demands'!$I$5:$I$14,0),FALSE)*HLOOKUP(REG_TRA_DEMANDS!$F31,DEMANDS!$H$2:$CX$25,MATCH($E31,DEMANDS!$F$2:$F$25,0),FALSE)/HLOOKUP(2018,DEMANDS!$H$2:$CX$25,MATCH($E31,DEMANDS!$F$2:$F$25,0),FALSE)</f>
        <v>0.11769474549870186</v>
      </c>
      <c r="AC31" s="14">
        <f>HLOOKUP(REG_TRA_DEMANDS!AC$3,'BY-Demands'!$J$5:$AK$14,MATCH($E31,'BY-Demands'!$I$5:$I$14,0),FALSE)*HLOOKUP(REG_TRA_DEMANDS!$F31,DEMANDS!$H$2:$CX$25,MATCH($E31,DEMANDS!$F$2:$F$25,0),FALSE)/HLOOKUP(2018,DEMANDS!$H$2:$CX$25,MATCH($E31,DEMANDS!$F$2:$F$25,0),FALSE)</f>
        <v>0.11950181498291744</v>
      </c>
      <c r="AD31" s="14">
        <f>HLOOKUP(REG_TRA_DEMANDS!AD$3,'BY-Demands'!$J$5:$AK$14,MATCH($E31,'BY-Demands'!$I$5:$I$14,0),FALSE)*HLOOKUP(REG_TRA_DEMANDS!$F31,DEMANDS!$H$2:$CX$25,MATCH($E31,DEMANDS!$F$2:$F$25,0),FALSE)/HLOOKUP(2018,DEMANDS!$H$2:$CX$25,MATCH($E31,DEMANDS!$F$2:$F$25,0),FALSE)</f>
        <v>0.13890547429829392</v>
      </c>
      <c r="AE31" s="14">
        <f>HLOOKUP(REG_TRA_DEMANDS!AE$3,'BY-Demands'!$J$5:$AK$14,MATCH($E31,'BY-Demands'!$I$5:$I$14,0),FALSE)*HLOOKUP(REG_TRA_DEMANDS!$F31,DEMANDS!$H$2:$CX$25,MATCH($E31,DEMANDS!$F$2:$F$25,0),FALSE)/HLOOKUP(2018,DEMANDS!$H$2:$CX$25,MATCH($E31,DEMANDS!$F$2:$F$25,0),FALSE)</f>
        <v>0.29028355734737993</v>
      </c>
      <c r="AF31" s="14">
        <f>HLOOKUP(REG_TRA_DEMANDS!AF$3,'BY-Demands'!$J$5:$AK$14,MATCH($E31,'BY-Demands'!$I$5:$I$14,0),FALSE)*HLOOKUP(REG_TRA_DEMANDS!$F31,DEMANDS!$H$2:$CX$25,MATCH($E31,DEMANDS!$F$2:$F$25,0),FALSE)/HLOOKUP(2018,DEMANDS!$H$2:$CX$25,MATCH($E31,DEMANDS!$F$2:$F$25,0),FALSE)</f>
        <v>0.11193619309592365</v>
      </c>
    </row>
    <row r="32" spans="4:32" x14ac:dyDescent="0.2">
      <c r="D32" s="3" t="s">
        <v>59</v>
      </c>
      <c r="E32" s="3" t="str">
        <f>DEMANDS!$F$21</f>
        <v>TTURS</v>
      </c>
      <c r="F32" s="3">
        <v>2030</v>
      </c>
      <c r="G32" s="14">
        <f>HLOOKUP(REG_TRA_DEMANDS!G$3,'BY-Demands'!$J$5:$AK$14,MATCH($E32,'BY-Demands'!$I$5:$I$14,0),FALSE)*HLOOKUP(REG_TRA_DEMANDS!$F32,DEMANDS!$H$2:$CX$25,MATCH($E32,DEMANDS!$F$2:$F$25,0),FALSE)/HLOOKUP(2018,DEMANDS!$H$2:$CX$25,MATCH($E32,DEMANDS!$F$2:$F$25,0),FALSE)</f>
        <v>7.9180481868878175E-2</v>
      </c>
      <c r="H32" s="14">
        <f>HLOOKUP(REG_TRA_DEMANDS!H$3,'BY-Demands'!$J$5:$AK$14,MATCH($E32,'BY-Demands'!$I$5:$I$14,0),FALSE)*HLOOKUP(REG_TRA_DEMANDS!$F32,DEMANDS!$H$2:$CX$25,MATCH($E32,DEMANDS!$F$2:$F$25,0),FALSE)/HLOOKUP(2018,DEMANDS!$H$2:$CX$25,MATCH($E32,DEMANDS!$F$2:$F$25,0),FALSE)</f>
        <v>1.8738940291992201</v>
      </c>
      <c r="I32" s="14">
        <f>HLOOKUP(REG_TRA_DEMANDS!I$3,'BY-Demands'!$J$5:$AK$14,MATCH($E32,'BY-Demands'!$I$5:$I$14,0),FALSE)*HLOOKUP(REG_TRA_DEMANDS!$F32,DEMANDS!$H$2:$CX$25,MATCH($E32,DEMANDS!$F$2:$F$25,0),FALSE)/HLOOKUP(2018,DEMANDS!$H$2:$CX$25,MATCH($E32,DEMANDS!$F$2:$F$25,0),FALSE)</f>
        <v>0.30945643816751311</v>
      </c>
      <c r="J32" s="14">
        <f>HLOOKUP(REG_TRA_DEMANDS!J$3,'BY-Demands'!$J$5:$AK$14,MATCH($E32,'BY-Demands'!$I$5:$I$14,0),FALSE)*HLOOKUP(REG_TRA_DEMANDS!$F32,DEMANDS!$H$2:$CX$25,MATCH($E32,DEMANDS!$F$2:$F$25,0),FALSE)/HLOOKUP(2018,DEMANDS!$H$2:$CX$25,MATCH($E32,DEMANDS!$F$2:$F$25,0),FALSE)</f>
        <v>0.13801091788120054</v>
      </c>
      <c r="K32" s="14">
        <f>HLOOKUP(REG_TRA_DEMANDS!K$3,'BY-Demands'!$J$5:$AK$14,MATCH($E32,'BY-Demands'!$I$5:$I$14,0),FALSE)*HLOOKUP(REG_TRA_DEMANDS!$F32,DEMANDS!$H$2:$CX$25,MATCH($E32,DEMANDS!$F$2:$F$25,0),FALSE)/HLOOKUP(2018,DEMANDS!$H$2:$CX$25,MATCH($E32,DEMANDS!$F$2:$F$25,0),FALSE)</f>
        <v>0.11779577869824279</v>
      </c>
      <c r="L32" s="14">
        <f>HLOOKUP(REG_TRA_DEMANDS!L$3,'BY-Demands'!$J$5:$AK$14,MATCH($E32,'BY-Demands'!$I$5:$I$14,0),FALSE)*HLOOKUP(REG_TRA_DEMANDS!$F32,DEMANDS!$H$2:$CX$25,MATCH($E32,DEMANDS!$F$2:$F$25,0),FALSE)/HLOOKUP(2018,DEMANDS!$H$2:$CX$25,MATCH($E32,DEMANDS!$F$2:$F$25,0),FALSE)</f>
        <v>5.6845778040937579E-2</v>
      </c>
      <c r="M32" s="14">
        <f>HLOOKUP(REG_TRA_DEMANDS!M$3,'BY-Demands'!$J$5:$AK$14,MATCH($E32,'BY-Demands'!$I$5:$I$14,0),FALSE)*HLOOKUP(REG_TRA_DEMANDS!$F32,DEMANDS!$H$2:$CX$25,MATCH($E32,DEMANDS!$F$2:$F$25,0),FALSE)/HLOOKUP(2018,DEMANDS!$H$2:$CX$25,MATCH($E32,DEMANDS!$F$2:$F$25,0),FALSE)</f>
        <v>0.17925063628870383</v>
      </c>
      <c r="N32" s="14">
        <f>HLOOKUP(REG_TRA_DEMANDS!N$3,'BY-Demands'!$J$5:$AK$14,MATCH($E32,'BY-Demands'!$I$5:$I$14,0),FALSE)*HLOOKUP(REG_TRA_DEMANDS!$F32,DEMANDS!$H$2:$CX$25,MATCH($E32,DEMANDS!$F$2:$F$25,0),FALSE)/HLOOKUP(2018,DEMANDS!$H$2:$CX$25,MATCH($E32,DEMANDS!$F$2:$F$25,0),FALSE)</f>
        <v>0.2712653324252346</v>
      </c>
      <c r="O32" s="14">
        <f>HLOOKUP(REG_TRA_DEMANDS!O$3,'BY-Demands'!$J$5:$AK$14,MATCH($E32,'BY-Demands'!$I$5:$I$14,0),FALSE)*HLOOKUP(REG_TRA_DEMANDS!$F32,DEMANDS!$H$2:$CX$25,MATCH($E32,DEMANDS!$F$2:$F$25,0),FALSE)/HLOOKUP(2018,DEMANDS!$H$2:$CX$25,MATCH($E32,DEMANDS!$F$2:$F$25,0),FALSE)</f>
        <v>0.10842741423065444</v>
      </c>
      <c r="P32" s="14">
        <f>HLOOKUP(REG_TRA_DEMANDS!P$3,'BY-Demands'!$J$5:$AK$14,MATCH($E32,'BY-Demands'!$I$5:$I$14,0),FALSE)*HLOOKUP(REG_TRA_DEMANDS!$F32,DEMANDS!$H$2:$CX$25,MATCH($E32,DEMANDS!$F$2:$F$25,0),FALSE)/HLOOKUP(2018,DEMANDS!$H$2:$CX$25,MATCH($E32,DEMANDS!$F$2:$F$25,0),FALSE)</f>
        <v>0.1234604681989096</v>
      </c>
      <c r="Q32" s="14">
        <f>HLOOKUP(REG_TRA_DEMANDS!Q$3,'BY-Demands'!$J$5:$AK$14,MATCH($E32,'BY-Demands'!$I$5:$I$14,0),FALSE)*HLOOKUP(REG_TRA_DEMANDS!$F32,DEMANDS!$H$2:$CX$25,MATCH($E32,DEMANDS!$F$2:$F$25,0),FALSE)/HLOOKUP(2018,DEMANDS!$H$2:$CX$25,MATCH($E32,DEMANDS!$F$2:$F$25,0),FALSE)</f>
        <v>0.20823192767463269</v>
      </c>
      <c r="R32" s="14">
        <f>HLOOKUP(REG_TRA_DEMANDS!R$3,'BY-Demands'!$J$5:$AK$14,MATCH($E32,'BY-Demands'!$I$5:$I$14,0),FALSE)*HLOOKUP(REG_TRA_DEMANDS!$F32,DEMANDS!$H$2:$CX$25,MATCH($E32,DEMANDS!$F$2:$F$25,0),FALSE)/HLOOKUP(2018,DEMANDS!$H$2:$CX$25,MATCH($E32,DEMANDS!$F$2:$F$25,0),FALSE)</f>
        <v>0.19808332976489432</v>
      </c>
      <c r="S32" s="14">
        <f>HLOOKUP(REG_TRA_DEMANDS!S$3,'BY-Demands'!$J$5:$AK$14,MATCH($E32,'BY-Demands'!$I$5:$I$14,0),FALSE)*HLOOKUP(REG_TRA_DEMANDS!$F32,DEMANDS!$H$2:$CX$25,MATCH($E32,DEMANDS!$F$2:$F$25,0),FALSE)/HLOOKUP(2018,DEMANDS!$H$2:$CX$25,MATCH($E32,DEMANDS!$F$2:$F$25,0),FALSE)</f>
        <v>0.1652495488339506</v>
      </c>
      <c r="T32" s="14">
        <f>HLOOKUP(REG_TRA_DEMANDS!T$3,'BY-Demands'!$J$5:$AK$14,MATCH($E32,'BY-Demands'!$I$5:$I$14,0),FALSE)*HLOOKUP(REG_TRA_DEMANDS!$F32,DEMANDS!$H$2:$CX$25,MATCH($E32,DEMANDS!$F$2:$F$25,0),FALSE)/HLOOKUP(2018,DEMANDS!$H$2:$CX$25,MATCH($E32,DEMANDS!$F$2:$F$25,0),FALSE)</f>
        <v>0.75501562971956282</v>
      </c>
      <c r="U32" s="14">
        <f>HLOOKUP(REG_TRA_DEMANDS!U$3,'BY-Demands'!$J$5:$AK$14,MATCH($E32,'BY-Demands'!$I$5:$I$14,0),FALSE)*HLOOKUP(REG_TRA_DEMANDS!$F32,DEMANDS!$H$2:$CX$25,MATCH($E32,DEMANDS!$F$2:$F$25,0),FALSE)/HLOOKUP(2018,DEMANDS!$H$2:$CX$25,MATCH($E32,DEMANDS!$F$2:$F$25,0),FALSE)</f>
        <v>0.20542948491896232</v>
      </c>
      <c r="V32" s="14">
        <f>HLOOKUP(REG_TRA_DEMANDS!V$3,'BY-Demands'!$J$5:$AK$14,MATCH($E32,'BY-Demands'!$I$5:$I$14,0),FALSE)*HLOOKUP(REG_TRA_DEMANDS!$F32,DEMANDS!$H$2:$CX$25,MATCH($E32,DEMANDS!$F$2:$F$25,0),FALSE)/HLOOKUP(2018,DEMANDS!$H$2:$CX$25,MATCH($E32,DEMANDS!$F$2:$F$25,0),FALSE)</f>
        <v>0.27106366781006258</v>
      </c>
      <c r="W32" s="14">
        <f>HLOOKUP(REG_TRA_DEMANDS!W$3,'BY-Demands'!$J$5:$AK$14,MATCH($E32,'BY-Demands'!$I$5:$I$14,0),FALSE)*HLOOKUP(REG_TRA_DEMANDS!$F32,DEMANDS!$H$2:$CX$25,MATCH($E32,DEMANDS!$F$2:$F$25,0),FALSE)/HLOOKUP(2018,DEMANDS!$H$2:$CX$25,MATCH($E32,DEMANDS!$F$2:$F$25,0),FALSE)</f>
        <v>0.22190478858331172</v>
      </c>
      <c r="X32" s="14">
        <f>HLOOKUP(REG_TRA_DEMANDS!X$3,'BY-Demands'!$J$5:$AK$14,MATCH($E32,'BY-Demands'!$I$5:$I$14,0),FALSE)*HLOOKUP(REG_TRA_DEMANDS!$F32,DEMANDS!$H$2:$CX$25,MATCH($E32,DEMANDS!$F$2:$F$25,0),FALSE)/HLOOKUP(2018,DEMANDS!$H$2:$CX$25,MATCH($E32,DEMANDS!$F$2:$F$25,0),FALSE)</f>
        <v>0.16157647125691657</v>
      </c>
      <c r="Y32" s="14">
        <f>HLOOKUP(REG_TRA_DEMANDS!Y$3,'BY-Demands'!$J$5:$AK$14,MATCH($E32,'BY-Demands'!$I$5:$I$14,0),FALSE)*HLOOKUP(REG_TRA_DEMANDS!$F32,DEMANDS!$H$2:$CX$25,MATCH($E32,DEMANDS!$F$2:$F$25,0),FALSE)/HLOOKUP(2018,DEMANDS!$H$2:$CX$25,MATCH($E32,DEMANDS!$F$2:$F$25,0),FALSE)</f>
        <v>0.35890460180775258</v>
      </c>
      <c r="Z32" s="14">
        <f>HLOOKUP(REG_TRA_DEMANDS!Z$3,'BY-Demands'!$J$5:$AK$14,MATCH($E32,'BY-Demands'!$I$5:$I$14,0),FALSE)*HLOOKUP(REG_TRA_DEMANDS!$F32,DEMANDS!$H$2:$CX$25,MATCH($E32,DEMANDS!$F$2:$F$25,0),FALSE)/HLOOKUP(2018,DEMANDS!$H$2:$CX$25,MATCH($E32,DEMANDS!$F$2:$F$25,0),FALSE)</f>
        <v>4.4566489162620883E-2</v>
      </c>
      <c r="AA32" s="14">
        <f>HLOOKUP(REG_TRA_DEMANDS!AA$3,'BY-Demands'!$J$5:$AK$14,MATCH($E32,'BY-Demands'!$I$5:$I$14,0),FALSE)*HLOOKUP(REG_TRA_DEMANDS!$F32,DEMANDS!$H$2:$CX$25,MATCH($E32,DEMANDS!$F$2:$F$25,0),FALSE)/HLOOKUP(2018,DEMANDS!$H$2:$CX$25,MATCH($E32,DEMANDS!$F$2:$F$25,0),FALSE)</f>
        <v>0.18150788918818334</v>
      </c>
      <c r="AB32" s="14">
        <f>HLOOKUP(REG_TRA_DEMANDS!AB$3,'BY-Demands'!$J$5:$AK$14,MATCH($E32,'BY-Demands'!$I$5:$I$14,0),FALSE)*HLOOKUP(REG_TRA_DEMANDS!$F32,DEMANDS!$H$2:$CX$25,MATCH($E32,DEMANDS!$F$2:$F$25,0),FALSE)/HLOOKUP(2018,DEMANDS!$H$2:$CX$25,MATCH($E32,DEMANDS!$F$2:$F$25,0),FALSE)</f>
        <v>8.9767178770197409E-2</v>
      </c>
      <c r="AC32" s="14">
        <f>HLOOKUP(REG_TRA_DEMANDS!AC$3,'BY-Demands'!$J$5:$AK$14,MATCH($E32,'BY-Demands'!$I$5:$I$14,0),FALSE)*HLOOKUP(REG_TRA_DEMANDS!$F32,DEMANDS!$H$2:$CX$25,MATCH($E32,DEMANDS!$F$2:$F$25,0),FALSE)/HLOOKUP(2018,DEMANDS!$H$2:$CX$25,MATCH($E32,DEMANDS!$F$2:$F$25,0),FALSE)</f>
        <v>9.1145452105616087E-2</v>
      </c>
      <c r="AD32" s="14">
        <f>HLOOKUP(REG_TRA_DEMANDS!AD$3,'BY-Demands'!$J$5:$AK$14,MATCH($E32,'BY-Demands'!$I$5:$I$14,0),FALSE)*HLOOKUP(REG_TRA_DEMANDS!$F32,DEMANDS!$H$2:$CX$25,MATCH($E32,DEMANDS!$F$2:$F$25,0),FALSE)/HLOOKUP(2018,DEMANDS!$H$2:$CX$25,MATCH($E32,DEMANDS!$F$2:$F$25,0),FALSE)</f>
        <v>0.10594485327836103</v>
      </c>
      <c r="AE32" s="14">
        <f>HLOOKUP(REG_TRA_DEMANDS!AE$3,'BY-Demands'!$J$5:$AK$14,MATCH($E32,'BY-Demands'!$I$5:$I$14,0),FALSE)*HLOOKUP(REG_TRA_DEMANDS!$F32,DEMANDS!$H$2:$CX$25,MATCH($E32,DEMANDS!$F$2:$F$25,0),FALSE)/HLOOKUP(2018,DEMANDS!$H$2:$CX$25,MATCH($E32,DEMANDS!$F$2:$F$25,0),FALSE)</f>
        <v>0.22140271323105512</v>
      </c>
      <c r="AF32" s="14">
        <f>HLOOKUP(REG_TRA_DEMANDS!AF$3,'BY-Demands'!$J$5:$AK$14,MATCH($E32,'BY-Demands'!$I$5:$I$14,0),FALSE)*HLOOKUP(REG_TRA_DEMANDS!$F32,DEMANDS!$H$2:$CX$25,MATCH($E32,DEMANDS!$F$2:$F$25,0),FALSE)/HLOOKUP(2018,DEMANDS!$H$2:$CX$25,MATCH($E32,DEMANDS!$F$2:$F$25,0),FALSE)</f>
        <v>8.5375062530790247E-2</v>
      </c>
    </row>
    <row r="33" spans="4:32" x14ac:dyDescent="0.2">
      <c r="D33" s="3" t="s">
        <v>59</v>
      </c>
      <c r="E33" s="3" t="str">
        <f>DEMANDS!$F$21</f>
        <v>TTURS</v>
      </c>
      <c r="F33" s="3">
        <v>2050</v>
      </c>
      <c r="G33" s="14">
        <f>HLOOKUP(REG_TRA_DEMANDS!G$3,'BY-Demands'!$J$5:$AK$14,MATCH($E33,'BY-Demands'!$I$5:$I$14,0),FALSE)*HLOOKUP(REG_TRA_DEMANDS!$F33,DEMANDS!$H$2:$CX$25,MATCH($E33,DEMANDS!$F$2:$F$25,0),FALSE)/HLOOKUP(2018,DEMANDS!$H$2:$CX$25,MATCH($E33,DEMANDS!$F$2:$F$25,0),FALSE)</f>
        <v>0</v>
      </c>
      <c r="H33" s="14">
        <f>HLOOKUP(REG_TRA_DEMANDS!H$3,'BY-Demands'!$J$5:$AK$14,MATCH($E33,'BY-Demands'!$I$5:$I$14,0),FALSE)*HLOOKUP(REG_TRA_DEMANDS!$F33,DEMANDS!$H$2:$CX$25,MATCH($E33,DEMANDS!$F$2:$F$25,0),FALSE)/HLOOKUP(2018,DEMANDS!$H$2:$CX$25,MATCH($E33,DEMANDS!$F$2:$F$25,0),FALSE)</f>
        <v>0</v>
      </c>
      <c r="I33" s="14">
        <f>HLOOKUP(REG_TRA_DEMANDS!I$3,'BY-Demands'!$J$5:$AK$14,MATCH($E33,'BY-Demands'!$I$5:$I$14,0),FALSE)*HLOOKUP(REG_TRA_DEMANDS!$F33,DEMANDS!$H$2:$CX$25,MATCH($E33,DEMANDS!$F$2:$F$25,0),FALSE)/HLOOKUP(2018,DEMANDS!$H$2:$CX$25,MATCH($E33,DEMANDS!$F$2:$F$25,0),FALSE)</f>
        <v>0</v>
      </c>
      <c r="J33" s="14">
        <f>HLOOKUP(REG_TRA_DEMANDS!J$3,'BY-Demands'!$J$5:$AK$14,MATCH($E33,'BY-Demands'!$I$5:$I$14,0),FALSE)*HLOOKUP(REG_TRA_DEMANDS!$F33,DEMANDS!$H$2:$CX$25,MATCH($E33,DEMANDS!$F$2:$F$25,0),FALSE)/HLOOKUP(2018,DEMANDS!$H$2:$CX$25,MATCH($E33,DEMANDS!$F$2:$F$25,0),FALSE)</f>
        <v>0</v>
      </c>
      <c r="K33" s="14">
        <f>HLOOKUP(REG_TRA_DEMANDS!K$3,'BY-Demands'!$J$5:$AK$14,MATCH($E33,'BY-Demands'!$I$5:$I$14,0),FALSE)*HLOOKUP(REG_TRA_DEMANDS!$F33,DEMANDS!$H$2:$CX$25,MATCH($E33,DEMANDS!$F$2:$F$25,0),FALSE)/HLOOKUP(2018,DEMANDS!$H$2:$CX$25,MATCH($E33,DEMANDS!$F$2:$F$25,0),FALSE)</f>
        <v>0</v>
      </c>
      <c r="L33" s="14">
        <f>HLOOKUP(REG_TRA_DEMANDS!L$3,'BY-Demands'!$J$5:$AK$14,MATCH($E33,'BY-Demands'!$I$5:$I$14,0),FALSE)*HLOOKUP(REG_TRA_DEMANDS!$F33,DEMANDS!$H$2:$CX$25,MATCH($E33,DEMANDS!$F$2:$F$25,0),FALSE)/HLOOKUP(2018,DEMANDS!$H$2:$CX$25,MATCH($E33,DEMANDS!$F$2:$F$25,0),FALSE)</f>
        <v>0</v>
      </c>
      <c r="M33" s="14">
        <f>HLOOKUP(REG_TRA_DEMANDS!M$3,'BY-Demands'!$J$5:$AK$14,MATCH($E33,'BY-Demands'!$I$5:$I$14,0),FALSE)*HLOOKUP(REG_TRA_DEMANDS!$F33,DEMANDS!$H$2:$CX$25,MATCH($E33,DEMANDS!$F$2:$F$25,0),FALSE)/HLOOKUP(2018,DEMANDS!$H$2:$CX$25,MATCH($E33,DEMANDS!$F$2:$F$25,0),FALSE)</f>
        <v>0</v>
      </c>
      <c r="N33" s="14">
        <f>HLOOKUP(REG_TRA_DEMANDS!N$3,'BY-Demands'!$J$5:$AK$14,MATCH($E33,'BY-Demands'!$I$5:$I$14,0),FALSE)*HLOOKUP(REG_TRA_DEMANDS!$F33,DEMANDS!$H$2:$CX$25,MATCH($E33,DEMANDS!$F$2:$F$25,0),FALSE)/HLOOKUP(2018,DEMANDS!$H$2:$CX$25,MATCH($E33,DEMANDS!$F$2:$F$25,0),FALSE)</f>
        <v>0</v>
      </c>
      <c r="O33" s="14">
        <f>HLOOKUP(REG_TRA_DEMANDS!O$3,'BY-Demands'!$J$5:$AK$14,MATCH($E33,'BY-Demands'!$I$5:$I$14,0),FALSE)*HLOOKUP(REG_TRA_DEMANDS!$F33,DEMANDS!$H$2:$CX$25,MATCH($E33,DEMANDS!$F$2:$F$25,0),FALSE)/HLOOKUP(2018,DEMANDS!$H$2:$CX$25,MATCH($E33,DEMANDS!$F$2:$F$25,0),FALSE)</f>
        <v>0</v>
      </c>
      <c r="P33" s="14">
        <f>HLOOKUP(REG_TRA_DEMANDS!P$3,'BY-Demands'!$J$5:$AK$14,MATCH($E33,'BY-Demands'!$I$5:$I$14,0),FALSE)*HLOOKUP(REG_TRA_DEMANDS!$F33,DEMANDS!$H$2:$CX$25,MATCH($E33,DEMANDS!$F$2:$F$25,0),FALSE)/HLOOKUP(2018,DEMANDS!$H$2:$CX$25,MATCH($E33,DEMANDS!$F$2:$F$25,0),FALSE)</f>
        <v>0</v>
      </c>
      <c r="Q33" s="14">
        <f>HLOOKUP(REG_TRA_DEMANDS!Q$3,'BY-Demands'!$J$5:$AK$14,MATCH($E33,'BY-Demands'!$I$5:$I$14,0),FALSE)*HLOOKUP(REG_TRA_DEMANDS!$F33,DEMANDS!$H$2:$CX$25,MATCH($E33,DEMANDS!$F$2:$F$25,0),FALSE)/HLOOKUP(2018,DEMANDS!$H$2:$CX$25,MATCH($E33,DEMANDS!$F$2:$F$25,0),FALSE)</f>
        <v>0</v>
      </c>
      <c r="R33" s="14">
        <f>HLOOKUP(REG_TRA_DEMANDS!R$3,'BY-Demands'!$J$5:$AK$14,MATCH($E33,'BY-Demands'!$I$5:$I$14,0),FALSE)*HLOOKUP(REG_TRA_DEMANDS!$F33,DEMANDS!$H$2:$CX$25,MATCH($E33,DEMANDS!$F$2:$F$25,0),FALSE)/HLOOKUP(2018,DEMANDS!$H$2:$CX$25,MATCH($E33,DEMANDS!$F$2:$F$25,0),FALSE)</f>
        <v>0</v>
      </c>
      <c r="S33" s="14">
        <f>HLOOKUP(REG_TRA_DEMANDS!S$3,'BY-Demands'!$J$5:$AK$14,MATCH($E33,'BY-Demands'!$I$5:$I$14,0),FALSE)*HLOOKUP(REG_TRA_DEMANDS!$F33,DEMANDS!$H$2:$CX$25,MATCH($E33,DEMANDS!$F$2:$F$25,0),FALSE)/HLOOKUP(2018,DEMANDS!$H$2:$CX$25,MATCH($E33,DEMANDS!$F$2:$F$25,0),FALSE)</f>
        <v>0</v>
      </c>
      <c r="T33" s="14">
        <f>HLOOKUP(REG_TRA_DEMANDS!T$3,'BY-Demands'!$J$5:$AK$14,MATCH($E33,'BY-Demands'!$I$5:$I$14,0),FALSE)*HLOOKUP(REG_TRA_DEMANDS!$F33,DEMANDS!$H$2:$CX$25,MATCH($E33,DEMANDS!$F$2:$F$25,0),FALSE)/HLOOKUP(2018,DEMANDS!$H$2:$CX$25,MATCH($E33,DEMANDS!$F$2:$F$25,0),FALSE)</f>
        <v>0</v>
      </c>
      <c r="U33" s="14">
        <f>HLOOKUP(REG_TRA_DEMANDS!U$3,'BY-Demands'!$J$5:$AK$14,MATCH($E33,'BY-Demands'!$I$5:$I$14,0),FALSE)*HLOOKUP(REG_TRA_DEMANDS!$F33,DEMANDS!$H$2:$CX$25,MATCH($E33,DEMANDS!$F$2:$F$25,0),FALSE)/HLOOKUP(2018,DEMANDS!$H$2:$CX$25,MATCH($E33,DEMANDS!$F$2:$F$25,0),FALSE)</f>
        <v>0</v>
      </c>
      <c r="V33" s="14">
        <f>HLOOKUP(REG_TRA_DEMANDS!V$3,'BY-Demands'!$J$5:$AK$14,MATCH($E33,'BY-Demands'!$I$5:$I$14,0),FALSE)*HLOOKUP(REG_TRA_DEMANDS!$F33,DEMANDS!$H$2:$CX$25,MATCH($E33,DEMANDS!$F$2:$F$25,0),FALSE)/HLOOKUP(2018,DEMANDS!$H$2:$CX$25,MATCH($E33,DEMANDS!$F$2:$F$25,0),FALSE)</f>
        <v>0</v>
      </c>
      <c r="W33" s="14">
        <f>HLOOKUP(REG_TRA_DEMANDS!W$3,'BY-Demands'!$J$5:$AK$14,MATCH($E33,'BY-Demands'!$I$5:$I$14,0),FALSE)*HLOOKUP(REG_TRA_DEMANDS!$F33,DEMANDS!$H$2:$CX$25,MATCH($E33,DEMANDS!$F$2:$F$25,0),FALSE)/HLOOKUP(2018,DEMANDS!$H$2:$CX$25,MATCH($E33,DEMANDS!$F$2:$F$25,0),FALSE)</f>
        <v>0</v>
      </c>
      <c r="X33" s="14">
        <f>HLOOKUP(REG_TRA_DEMANDS!X$3,'BY-Demands'!$J$5:$AK$14,MATCH($E33,'BY-Demands'!$I$5:$I$14,0),FALSE)*HLOOKUP(REG_TRA_DEMANDS!$F33,DEMANDS!$H$2:$CX$25,MATCH($E33,DEMANDS!$F$2:$F$25,0),FALSE)/HLOOKUP(2018,DEMANDS!$H$2:$CX$25,MATCH($E33,DEMANDS!$F$2:$F$25,0),FALSE)</f>
        <v>0</v>
      </c>
      <c r="Y33" s="14">
        <f>HLOOKUP(REG_TRA_DEMANDS!Y$3,'BY-Demands'!$J$5:$AK$14,MATCH($E33,'BY-Demands'!$I$5:$I$14,0),FALSE)*HLOOKUP(REG_TRA_DEMANDS!$F33,DEMANDS!$H$2:$CX$25,MATCH($E33,DEMANDS!$F$2:$F$25,0),FALSE)/HLOOKUP(2018,DEMANDS!$H$2:$CX$25,MATCH($E33,DEMANDS!$F$2:$F$25,0),FALSE)</f>
        <v>0</v>
      </c>
      <c r="Z33" s="14">
        <f>HLOOKUP(REG_TRA_DEMANDS!Z$3,'BY-Demands'!$J$5:$AK$14,MATCH($E33,'BY-Demands'!$I$5:$I$14,0),FALSE)*HLOOKUP(REG_TRA_DEMANDS!$F33,DEMANDS!$H$2:$CX$25,MATCH($E33,DEMANDS!$F$2:$F$25,0),FALSE)/HLOOKUP(2018,DEMANDS!$H$2:$CX$25,MATCH($E33,DEMANDS!$F$2:$F$25,0),FALSE)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A33" s="14">
        <f>HLOOKUP(REG_TRA_DEMANDS!AA$3,'BY-Demands'!$J$5:$AK$14,MATCH($E33,'BY-Demands'!$I$5:$I$14,0),FALSE)*HLOOKUP(REG_TRA_DEMANDS!$F33,DEMANDS!$H$2:$CX$25,MATCH($E33,DEMANDS!$F$2:$F$25,0),FALSE)/HLOOKUP(2018,DEMANDS!$H$2:$CX$25,MATCH($E33,DEMANDS!$F$2:$F$25,0),FALSE)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B33" s="14">
        <f>HLOOKUP(REG_TRA_DEMANDS!AB$3,'BY-Demands'!$J$5:$AK$14,MATCH($E33,'BY-Demands'!$I$5:$I$14,0),FALSE)*HLOOKUP(REG_TRA_DEMANDS!$F33,DEMANDS!$H$2:$CX$25,MATCH($E33,DEMANDS!$F$2:$F$25,0),FALSE)/HLOOKUP(2018,DEMANDS!$H$2:$CX$25,MATCH($E33,DEMANDS!$F$2:$F$25,0),FALSE)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C33" s="14">
        <f>HLOOKUP(REG_TRA_DEMANDS!AC$3,'BY-Demands'!$J$5:$AK$14,MATCH($E33,'BY-Demands'!$I$5:$I$14,0),FALSE)*HLOOKUP(REG_TRA_DEMANDS!$F33,DEMANDS!$H$2:$CX$25,MATCH($E33,DEMANDS!$F$2:$F$25,0),FALSE)/HLOOKUP(2018,DEMANDS!$H$2:$CX$25,MATCH($E33,DEMANDS!$F$2:$F$25,0),FALSE)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D33" s="14">
        <f>HLOOKUP(REG_TRA_DEMANDS!AD$3,'BY-Demands'!$J$5:$AK$14,MATCH($E33,'BY-Demands'!$I$5:$I$14,0),FALSE)*HLOOKUP(REG_TRA_DEMANDS!$F33,DEMANDS!$H$2:$CX$25,MATCH($E33,DEMANDS!$F$2:$F$25,0),FALSE)/HLOOKUP(2018,DEMANDS!$H$2:$CX$25,MATCH($E33,DEMANDS!$F$2:$F$25,0),FALSE)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E33" s="14">
        <f>HLOOKUP(REG_TRA_DEMANDS!AE$3,'BY-Demands'!$J$5:$AK$14,MATCH($E33,'BY-Demands'!$I$5:$I$14,0),FALSE)*HLOOKUP(REG_TRA_DEMANDS!$F33,DEMANDS!$H$2:$CX$25,MATCH($E33,DEMANDS!$F$2:$F$25,0),FALSE)/HLOOKUP(2018,DEMANDS!$H$2:$CX$25,MATCH($E33,DEMANDS!$F$2:$F$25,0),FALSE)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F33" s="14">
        <f>HLOOKUP(REG_TRA_DEMANDS!AF$3,'BY-Demands'!$J$5:$AK$14,MATCH($E33,'BY-Demands'!$I$5:$I$14,0),FALSE)*HLOOKUP(REG_TRA_DEMANDS!$F33,DEMANDS!$H$2:$CX$25,MATCH($E33,DEMANDS!$F$2:$F$25,0),FALSE)/HLOOKUP(2018,DEMANDS!$H$2:$CX$25,MATCH($E33,DEMANDS!$F$2:$F$25,0),FALSE)</f>
        <v>0</v>
      </c>
    </row>
    <row r="34" spans="4:32" x14ac:dyDescent="0.2">
      <c r="D34" s="3" t="s">
        <v>59</v>
      </c>
      <c r="E34" s="3" t="str">
        <f>DEMANDS!$F$22</f>
        <v>TNAV</v>
      </c>
      <c r="F34" s="3">
        <v>2019</v>
      </c>
      <c r="G34" s="14">
        <f>HLOOKUP(REG_TRA_DEMANDS!G$3,'BY-Demands'!$J$5:$AK$14,MATCH($E34,'BY-Demands'!$I$5:$I$14,0),FALSE)*HLOOKUP(REG_TRA_DEMANDS!$F34,DEMANDS!$H$2:$CX$25,MATCH($E34,DEMANDS!$F$2:$F$25,0),FALSE)/HLOOKUP(2018,DEMANDS!$H$2:$CX$25,MATCH($E34,DEMANDS!$F$2:$F$25,0),FALSE)</f>
        <v>5.1369795698699275E-2</v>
      </c>
      <c r="H34" s="14">
        <f>HLOOKUP(REG_TRA_DEMANDS!H$3,'BY-Demands'!$J$5:$AK$14,MATCH($E34,'BY-Demands'!$I$5:$I$14,0),FALSE)*HLOOKUP(REG_TRA_DEMANDS!$F34,DEMANDS!$H$2:$CX$25,MATCH($E34,DEMANDS!$F$2:$F$25,0),FALSE)/HLOOKUP(2018,DEMANDS!$H$2:$CX$25,MATCH($E34,DEMANDS!$F$2:$F$25,0),FALSE)</f>
        <v>1.2157232586735747</v>
      </c>
      <c r="I34" s="14">
        <f>HLOOKUP(REG_TRA_DEMANDS!I$3,'BY-Demands'!$J$5:$AK$14,MATCH($E34,'BY-Demands'!$I$5:$I$14,0),FALSE)*HLOOKUP(REG_TRA_DEMANDS!$F34,DEMANDS!$H$2:$CX$25,MATCH($E34,DEMANDS!$F$2:$F$25,0),FALSE)/HLOOKUP(2018,DEMANDS!$H$2:$CX$25,MATCH($E34,DEMANDS!$F$2:$F$25,0),FALSE)</f>
        <v>0.20076556281429395</v>
      </c>
      <c r="J34" s="14">
        <f>HLOOKUP(REG_TRA_DEMANDS!J$3,'BY-Demands'!$J$5:$AK$14,MATCH($E34,'BY-Demands'!$I$5:$I$14,0),FALSE)*HLOOKUP(REG_TRA_DEMANDS!$F34,DEMANDS!$H$2:$CX$25,MATCH($E34,DEMANDS!$F$2:$F$25,0),FALSE)/HLOOKUP(2018,DEMANDS!$H$2:$CX$25,MATCH($E34,DEMANDS!$F$2:$F$25,0),FALSE)</f>
        <v>8.9537124407597243E-2</v>
      </c>
      <c r="K34" s="14">
        <f>HLOOKUP(REG_TRA_DEMANDS!K$3,'BY-Demands'!$J$5:$AK$14,MATCH($E34,'BY-Demands'!$I$5:$I$14,0),FALSE)*HLOOKUP(REG_TRA_DEMANDS!$F34,DEMANDS!$H$2:$CX$25,MATCH($E34,DEMANDS!$F$2:$F$25,0),FALSE)/HLOOKUP(2018,DEMANDS!$H$2:$CX$25,MATCH($E34,DEMANDS!$F$2:$F$25,0),FALSE)</f>
        <v>7.6422180606561071E-2</v>
      </c>
      <c r="L34" s="14">
        <f>HLOOKUP(REG_TRA_DEMANDS!L$3,'BY-Demands'!$J$5:$AK$14,MATCH($E34,'BY-Demands'!$I$5:$I$14,0),FALSE)*HLOOKUP(REG_TRA_DEMANDS!$F34,DEMANDS!$H$2:$CX$25,MATCH($E34,DEMANDS!$F$2:$F$25,0),FALSE)/HLOOKUP(2018,DEMANDS!$H$2:$CX$25,MATCH($E34,DEMANDS!$F$2:$F$25,0),FALSE)</f>
        <v>3.6879745303044567E-2</v>
      </c>
      <c r="M34" s="14">
        <f>HLOOKUP(REG_TRA_DEMANDS!M$3,'BY-Demands'!$J$5:$AK$14,MATCH($E34,'BY-Demands'!$I$5:$I$14,0),FALSE)*HLOOKUP(REG_TRA_DEMANDS!$F34,DEMANDS!$H$2:$CX$25,MATCH($E34,DEMANDS!$F$2:$F$25,0),FALSE)/HLOOKUP(2018,DEMANDS!$H$2:$CX$25,MATCH($E34,DEMANDS!$F$2:$F$25,0),FALSE)</f>
        <v>0.11629215114226027</v>
      </c>
      <c r="N34" s="14">
        <f>HLOOKUP(REG_TRA_DEMANDS!N$3,'BY-Demands'!$J$5:$AK$14,MATCH($E34,'BY-Demands'!$I$5:$I$14,0),FALSE)*HLOOKUP(REG_TRA_DEMANDS!$F34,DEMANDS!$H$2:$CX$25,MATCH($E34,DEMANDS!$F$2:$F$25,0),FALSE)/HLOOKUP(2018,DEMANDS!$H$2:$CX$25,MATCH($E34,DEMANDS!$F$2:$F$25,0),FALSE)</f>
        <v>0.17598837968553932</v>
      </c>
      <c r="O34" s="14">
        <f>HLOOKUP(REG_TRA_DEMANDS!O$3,'BY-Demands'!$J$5:$AK$14,MATCH($E34,'BY-Demands'!$I$5:$I$14,0),FALSE)*HLOOKUP(REG_TRA_DEMANDS!$F34,DEMANDS!$H$2:$CX$25,MATCH($E34,DEMANDS!$F$2:$F$25,0),FALSE)/HLOOKUP(2018,DEMANDS!$H$2:$CX$25,MATCH($E34,DEMANDS!$F$2:$F$25,0),FALSE)</f>
        <v>7.0344281642420695E-2</v>
      </c>
      <c r="P34" s="14">
        <f>HLOOKUP(REG_TRA_DEMANDS!P$3,'BY-Demands'!$J$5:$AK$14,MATCH($E34,'BY-Demands'!$I$5:$I$14,0),FALSE)*HLOOKUP(REG_TRA_DEMANDS!$F34,DEMANDS!$H$2:$CX$25,MATCH($E34,DEMANDS!$F$2:$F$25,0),FALSE)/HLOOKUP(2018,DEMANDS!$H$2:$CX$25,MATCH($E34,DEMANDS!$F$2:$F$25,0),FALSE)</f>
        <v>8.0097252233779601E-2</v>
      </c>
      <c r="Q34" s="14">
        <f>HLOOKUP(REG_TRA_DEMANDS!Q$3,'BY-Demands'!$J$5:$AK$14,MATCH($E34,'BY-Demands'!$I$5:$I$14,0),FALSE)*HLOOKUP(REG_TRA_DEMANDS!$F34,DEMANDS!$H$2:$CX$25,MATCH($E34,DEMANDS!$F$2:$F$25,0),FALSE)/HLOOKUP(2018,DEMANDS!$H$2:$CX$25,MATCH($E34,DEMANDS!$F$2:$F$25,0),FALSE)</f>
        <v>0.13509429761119718</v>
      </c>
      <c r="R34" s="14">
        <f>HLOOKUP(REG_TRA_DEMANDS!R$3,'BY-Demands'!$J$5:$AK$14,MATCH($E34,'BY-Demands'!$I$5:$I$14,0),FALSE)*HLOOKUP(REG_TRA_DEMANDS!$F34,DEMANDS!$H$2:$CX$25,MATCH($E34,DEMANDS!$F$2:$F$25,0),FALSE)/HLOOKUP(2018,DEMANDS!$H$2:$CX$25,MATCH($E34,DEMANDS!$F$2:$F$25,0),FALSE)</f>
        <v>0.12851020783368303</v>
      </c>
      <c r="S34" s="14">
        <f>HLOOKUP(REG_TRA_DEMANDS!S$3,'BY-Demands'!$J$5:$AK$14,MATCH($E34,'BY-Demands'!$I$5:$I$14,0),FALSE)*HLOOKUP(REG_TRA_DEMANDS!$F34,DEMANDS!$H$2:$CX$25,MATCH($E34,DEMANDS!$F$2:$F$25,0),FALSE)/HLOOKUP(2018,DEMANDS!$H$2:$CX$25,MATCH($E34,DEMANDS!$F$2:$F$25,0),FALSE)</f>
        <v>0.10720868782990856</v>
      </c>
      <c r="T34" s="14">
        <f>HLOOKUP(REG_TRA_DEMANDS!T$3,'BY-Demands'!$J$5:$AK$14,MATCH($E34,'BY-Demands'!$I$5:$I$14,0),FALSE)*HLOOKUP(REG_TRA_DEMANDS!$F34,DEMANDS!$H$2:$CX$25,MATCH($E34,DEMANDS!$F$2:$F$25,0),FALSE)/HLOOKUP(2018,DEMANDS!$H$2:$CX$25,MATCH($E34,DEMANDS!$F$2:$F$25,0),FALSE)</f>
        <v>0.48983029318066279</v>
      </c>
      <c r="U34" s="14">
        <f>HLOOKUP(REG_TRA_DEMANDS!U$3,'BY-Demands'!$J$5:$AK$14,MATCH($E34,'BY-Demands'!$I$5:$I$14,0),FALSE)*HLOOKUP(REG_TRA_DEMANDS!$F34,DEMANDS!$H$2:$CX$25,MATCH($E34,DEMANDS!$F$2:$F$25,0),FALSE)/HLOOKUP(2018,DEMANDS!$H$2:$CX$25,MATCH($E34,DEMANDS!$F$2:$F$25,0),FALSE)</f>
        <v>0.13327616126726244</v>
      </c>
      <c r="V34" s="14">
        <f>HLOOKUP(REG_TRA_DEMANDS!V$3,'BY-Demands'!$J$5:$AK$14,MATCH($E34,'BY-Demands'!$I$5:$I$14,0),FALSE)*HLOOKUP(REG_TRA_DEMANDS!$F34,DEMANDS!$H$2:$CX$25,MATCH($E34,DEMANDS!$F$2:$F$25,0),FALSE)/HLOOKUP(2018,DEMANDS!$H$2:$CX$25,MATCH($E34,DEMANDS!$F$2:$F$25,0),FALSE)</f>
        <v>0.17585754605284931</v>
      </c>
      <c r="W34" s="14">
        <f>HLOOKUP(REG_TRA_DEMANDS!W$3,'BY-Demands'!$J$5:$AK$14,MATCH($E34,'BY-Demands'!$I$5:$I$14,0),FALSE)*HLOOKUP(REG_TRA_DEMANDS!$F34,DEMANDS!$H$2:$CX$25,MATCH($E34,DEMANDS!$F$2:$F$25,0),FALSE)/HLOOKUP(2018,DEMANDS!$H$2:$CX$25,MATCH($E34,DEMANDS!$F$2:$F$25,0),FALSE)</f>
        <v>0.14396481790758336</v>
      </c>
      <c r="X34" s="14">
        <f>HLOOKUP(REG_TRA_DEMANDS!X$3,'BY-Demands'!$J$5:$AK$14,MATCH($E34,'BY-Demands'!$I$5:$I$14,0),FALSE)*HLOOKUP(REG_TRA_DEMANDS!$F34,DEMANDS!$H$2:$CX$25,MATCH($E34,DEMANDS!$F$2:$F$25,0),FALSE)/HLOOKUP(2018,DEMANDS!$H$2:$CX$25,MATCH($E34,DEMANDS!$F$2:$F$25,0),FALSE)</f>
        <v>0.10482571111311897</v>
      </c>
      <c r="Y34" s="14">
        <f>HLOOKUP(REG_TRA_DEMANDS!Y$3,'BY-Demands'!$J$5:$AK$14,MATCH($E34,'BY-Demands'!$I$5:$I$14,0),FALSE)*HLOOKUP(REG_TRA_DEMANDS!$F34,DEMANDS!$H$2:$CX$25,MATCH($E34,DEMANDS!$F$2:$F$25,0),FALSE)/HLOOKUP(2018,DEMANDS!$H$2:$CX$25,MATCH($E34,DEMANDS!$F$2:$F$25,0),FALSE)</f>
        <v>0.23284596954990056</v>
      </c>
      <c r="Z34" s="14">
        <f>HLOOKUP(REG_TRA_DEMANDS!Z$3,'BY-Demands'!$J$5:$AK$14,MATCH($E34,'BY-Demands'!$I$5:$I$14,0),FALSE)*HLOOKUP(REG_TRA_DEMANDS!$F34,DEMANDS!$H$2:$CX$25,MATCH($E34,DEMANDS!$F$2:$F$25,0),FALSE)/HLOOKUP(2018,DEMANDS!$H$2:$CX$25,MATCH($E34,DEMANDS!$F$2:$F$25,0),FALSE)</f>
        <v>2.891333052359172E-2</v>
      </c>
      <c r="AA34" s="14">
        <f>HLOOKUP(REG_TRA_DEMANDS!AA$3,'BY-Demands'!$J$5:$AK$14,MATCH($E34,'BY-Demands'!$I$5:$I$14,0),FALSE)*HLOOKUP(REG_TRA_DEMANDS!$F34,DEMANDS!$H$2:$CX$25,MATCH($E34,DEMANDS!$F$2:$F$25,0),FALSE)/HLOOKUP(2018,DEMANDS!$H$2:$CX$25,MATCH($E34,DEMANDS!$F$2:$F$25,0),FALSE)</f>
        <v>0.11775658552747396</v>
      </c>
      <c r="AB34" s="14">
        <f>HLOOKUP(REG_TRA_DEMANDS!AB$3,'BY-Demands'!$J$5:$AK$14,MATCH($E34,'BY-Demands'!$I$5:$I$14,0),FALSE)*HLOOKUP(REG_TRA_DEMANDS!$F34,DEMANDS!$H$2:$CX$25,MATCH($E34,DEMANDS!$F$2:$F$25,0),FALSE)/HLOOKUP(2018,DEMANDS!$H$2:$CX$25,MATCH($E34,DEMANDS!$F$2:$F$25,0),FALSE)</f>
        <v>5.8238110264470733E-2</v>
      </c>
      <c r="AC34" s="14">
        <f>HLOOKUP(REG_TRA_DEMANDS!AC$3,'BY-Demands'!$J$5:$AK$14,MATCH($E34,'BY-Demands'!$I$5:$I$14,0),FALSE)*HLOOKUP(REG_TRA_DEMANDS!$F34,DEMANDS!$H$2:$CX$25,MATCH($E34,DEMANDS!$F$2:$F$25,0),FALSE)/HLOOKUP(2018,DEMANDS!$H$2:$CX$25,MATCH($E34,DEMANDS!$F$2:$F$25,0),FALSE)</f>
        <v>5.9132290471338791E-2</v>
      </c>
      <c r="AD34" s="14">
        <f>HLOOKUP(REG_TRA_DEMANDS!AD$3,'BY-Demands'!$J$5:$AK$14,MATCH($E34,'BY-Demands'!$I$5:$I$14,0),FALSE)*HLOOKUP(REG_TRA_DEMANDS!$F34,DEMANDS!$H$2:$CX$25,MATCH($E34,DEMANDS!$F$2:$F$25,0),FALSE)/HLOOKUP(2018,DEMANDS!$H$2:$CX$25,MATCH($E34,DEMANDS!$F$2:$F$25,0),FALSE)</f>
        <v>6.8733674508960146E-2</v>
      </c>
      <c r="AE34" s="14">
        <f>HLOOKUP(REG_TRA_DEMANDS!AE$3,'BY-Demands'!$J$5:$AK$14,MATCH($E34,'BY-Demands'!$I$5:$I$14,0),FALSE)*HLOOKUP(REG_TRA_DEMANDS!$F34,DEMANDS!$H$2:$CX$25,MATCH($E34,DEMANDS!$F$2:$F$25,0),FALSE)/HLOOKUP(2018,DEMANDS!$H$2:$CX$25,MATCH($E34,DEMANDS!$F$2:$F$25,0),FALSE)</f>
        <v>0.14363908727723138</v>
      </c>
      <c r="AF34" s="14">
        <f>HLOOKUP(REG_TRA_DEMANDS!AF$3,'BY-Demands'!$J$5:$AK$14,MATCH($E34,'BY-Demands'!$I$5:$I$14,0),FALSE)*HLOOKUP(REG_TRA_DEMANDS!$F34,DEMANDS!$H$2:$CX$25,MATCH($E34,DEMANDS!$F$2:$F$25,0),FALSE)/HLOOKUP(2018,DEMANDS!$H$2:$CX$25,MATCH($E34,DEMANDS!$F$2:$F$25,0),FALSE)</f>
        <v>5.5388643974572375E-2</v>
      </c>
    </row>
    <row r="35" spans="4:32" x14ac:dyDescent="0.2">
      <c r="D35" s="3" t="s">
        <v>59</v>
      </c>
      <c r="E35" s="3" t="str">
        <f>DEMANDS!$F$22</f>
        <v>TNAV</v>
      </c>
      <c r="F35" s="3">
        <v>2020</v>
      </c>
      <c r="G35" s="14">
        <f>HLOOKUP(REG_TRA_DEMANDS!G$3,'BY-Demands'!$J$5:$AK$14,MATCH($E35,'BY-Demands'!$I$5:$I$14,0),FALSE)*HLOOKUP(REG_TRA_DEMANDS!$F35,DEMANDS!$H$2:$CX$25,MATCH($E35,DEMANDS!$F$2:$F$25,0),FALSE)/HLOOKUP(2018,DEMANDS!$H$2:$CX$25,MATCH($E35,DEMANDS!$F$2:$F$25,0),FALSE)</f>
        <v>5.4709600636236908E-2</v>
      </c>
      <c r="H35" s="14">
        <f>HLOOKUP(REG_TRA_DEMANDS!H$3,'BY-Demands'!$J$5:$AK$14,MATCH($E35,'BY-Demands'!$I$5:$I$14,0),FALSE)*HLOOKUP(REG_TRA_DEMANDS!$F35,DEMANDS!$H$2:$CX$25,MATCH($E35,DEMANDS!$F$2:$F$25,0),FALSE)/HLOOKUP(2018,DEMANDS!$H$2:$CX$25,MATCH($E35,DEMANDS!$F$2:$F$25,0),FALSE)</f>
        <v>1.2947634511986181</v>
      </c>
      <c r="I35" s="14">
        <f>HLOOKUP(REG_TRA_DEMANDS!I$3,'BY-Demands'!$J$5:$AK$14,MATCH($E35,'BY-Demands'!$I$5:$I$14,0),FALSE)*HLOOKUP(REG_TRA_DEMANDS!$F35,DEMANDS!$H$2:$CX$25,MATCH($E35,DEMANDS!$F$2:$F$25,0),FALSE)/HLOOKUP(2018,DEMANDS!$H$2:$CX$25,MATCH($E35,DEMANDS!$F$2:$F$25,0),FALSE)</f>
        <v>0.21381832677519244</v>
      </c>
      <c r="J35" s="14">
        <f>HLOOKUP(REG_TRA_DEMANDS!J$3,'BY-Demands'!$J$5:$AK$14,MATCH($E35,'BY-Demands'!$I$5:$I$14,0),FALSE)*HLOOKUP(REG_TRA_DEMANDS!$F35,DEMANDS!$H$2:$CX$25,MATCH($E35,DEMANDS!$F$2:$F$25,0),FALSE)/HLOOKUP(2018,DEMANDS!$H$2:$CX$25,MATCH($E35,DEMANDS!$F$2:$F$25,0),FALSE)</f>
        <v>9.5358376490112085E-2</v>
      </c>
      <c r="K35" s="14">
        <f>HLOOKUP(REG_TRA_DEMANDS!K$3,'BY-Demands'!$J$5:$AK$14,MATCH($E35,'BY-Demands'!$I$5:$I$14,0),FALSE)*HLOOKUP(REG_TRA_DEMANDS!$F35,DEMANDS!$H$2:$CX$25,MATCH($E35,DEMANDS!$F$2:$F$25,0),FALSE)/HLOOKUP(2018,DEMANDS!$H$2:$CX$25,MATCH($E35,DEMANDS!$F$2:$F$25,0),FALSE)</f>
        <v>8.1390765212663516E-2</v>
      </c>
      <c r="L35" s="14">
        <f>HLOOKUP(REG_TRA_DEMANDS!L$3,'BY-Demands'!$J$5:$AK$14,MATCH($E35,'BY-Demands'!$I$5:$I$14,0),FALSE)*HLOOKUP(REG_TRA_DEMANDS!$F35,DEMANDS!$H$2:$CX$25,MATCH($E35,DEMANDS!$F$2:$F$25,0),FALSE)/HLOOKUP(2018,DEMANDS!$H$2:$CX$25,MATCH($E35,DEMANDS!$F$2:$F$25,0),FALSE)</f>
        <v>3.9277480271286955E-2</v>
      </c>
      <c r="M35" s="14">
        <f>HLOOKUP(REG_TRA_DEMANDS!M$3,'BY-Demands'!$J$5:$AK$14,MATCH($E35,'BY-Demands'!$I$5:$I$14,0),FALSE)*HLOOKUP(REG_TRA_DEMANDS!$F35,DEMANDS!$H$2:$CX$25,MATCH($E35,DEMANDS!$F$2:$F$25,0),FALSE)/HLOOKUP(2018,DEMANDS!$H$2:$CX$25,MATCH($E35,DEMANDS!$F$2:$F$25,0),FALSE)</f>
        <v>0.12385288007448821</v>
      </c>
      <c r="N35" s="14">
        <f>HLOOKUP(REG_TRA_DEMANDS!N$3,'BY-Demands'!$J$5:$AK$14,MATCH($E35,'BY-Demands'!$I$5:$I$14,0),FALSE)*HLOOKUP(REG_TRA_DEMANDS!$F35,DEMANDS!$H$2:$CX$25,MATCH($E35,DEMANDS!$F$2:$F$25,0),FALSE)/HLOOKUP(2018,DEMANDS!$H$2:$CX$25,MATCH($E35,DEMANDS!$F$2:$F$25,0),FALSE)</f>
        <v>0.1874302562090602</v>
      </c>
      <c r="O35" s="14">
        <f>HLOOKUP(REG_TRA_DEMANDS!O$3,'BY-Demands'!$J$5:$AK$14,MATCH($E35,'BY-Demands'!$I$5:$I$14,0),FALSE)*HLOOKUP(REG_TRA_DEMANDS!$F35,DEMANDS!$H$2:$CX$25,MATCH($E35,DEMANDS!$F$2:$F$25,0),FALSE)/HLOOKUP(2018,DEMANDS!$H$2:$CX$25,MATCH($E35,DEMANDS!$F$2:$F$25,0),FALSE)</f>
        <v>7.4917711923025126E-2</v>
      </c>
      <c r="P35" s="14">
        <f>HLOOKUP(REG_TRA_DEMANDS!P$3,'BY-Demands'!$J$5:$AK$14,MATCH($E35,'BY-Demands'!$I$5:$I$14,0),FALSE)*HLOOKUP(REG_TRA_DEMANDS!$F35,DEMANDS!$H$2:$CX$25,MATCH($E35,DEMANDS!$F$2:$F$25,0),FALSE)/HLOOKUP(2018,DEMANDS!$H$2:$CX$25,MATCH($E35,DEMANDS!$F$2:$F$25,0),FALSE)</f>
        <v>8.5304771455047348E-2</v>
      </c>
      <c r="Q35" s="14">
        <f>HLOOKUP(REG_TRA_DEMANDS!Q$3,'BY-Demands'!$J$5:$AK$14,MATCH($E35,'BY-Demands'!$I$5:$I$14,0),FALSE)*HLOOKUP(REG_TRA_DEMANDS!$F35,DEMANDS!$H$2:$CX$25,MATCH($E35,DEMANDS!$F$2:$F$25,0),FALSE)/HLOOKUP(2018,DEMANDS!$H$2:$CX$25,MATCH($E35,DEMANDS!$F$2:$F$25,0),FALSE)</f>
        <v>0.14387744724335505</v>
      </c>
      <c r="R35" s="14">
        <f>HLOOKUP(REG_TRA_DEMANDS!R$3,'BY-Demands'!$J$5:$AK$14,MATCH($E35,'BY-Demands'!$I$5:$I$14,0),FALSE)*HLOOKUP(REG_TRA_DEMANDS!$F35,DEMANDS!$H$2:$CX$25,MATCH($E35,DEMANDS!$F$2:$F$25,0),FALSE)/HLOOKUP(2018,DEMANDS!$H$2:$CX$25,MATCH($E35,DEMANDS!$F$2:$F$25,0),FALSE)</f>
        <v>0.13686529316756901</v>
      </c>
      <c r="S35" s="14">
        <f>HLOOKUP(REG_TRA_DEMANDS!S$3,'BY-Demands'!$J$5:$AK$14,MATCH($E35,'BY-Demands'!$I$5:$I$14,0),FALSE)*HLOOKUP(REG_TRA_DEMANDS!$F35,DEMANDS!$H$2:$CX$25,MATCH($E35,DEMANDS!$F$2:$F$25,0),FALSE)/HLOOKUP(2018,DEMANDS!$H$2:$CX$25,MATCH($E35,DEMANDS!$F$2:$F$25,0),FALSE)</f>
        <v>0.11417885580685315</v>
      </c>
      <c r="T35" s="14">
        <f>HLOOKUP(REG_TRA_DEMANDS!T$3,'BY-Demands'!$J$5:$AK$14,MATCH($E35,'BY-Demands'!$I$5:$I$14,0),FALSE)*HLOOKUP(REG_TRA_DEMANDS!$F35,DEMANDS!$H$2:$CX$25,MATCH($E35,DEMANDS!$F$2:$F$25,0),FALSE)/HLOOKUP(2018,DEMANDS!$H$2:$CX$25,MATCH($E35,DEMANDS!$F$2:$F$25,0),FALSE)</f>
        <v>0.52167658747615886</v>
      </c>
      <c r="U35" s="14">
        <f>HLOOKUP(REG_TRA_DEMANDS!U$3,'BY-Demands'!$J$5:$AK$14,MATCH($E35,'BY-Demands'!$I$5:$I$14,0),FALSE)*HLOOKUP(REG_TRA_DEMANDS!$F35,DEMANDS!$H$2:$CX$25,MATCH($E35,DEMANDS!$F$2:$F$25,0),FALSE)/HLOOKUP(2018,DEMANDS!$H$2:$CX$25,MATCH($E35,DEMANDS!$F$2:$F$25,0),FALSE)</f>
        <v>0.14194110484747868</v>
      </c>
      <c r="V35" s="14">
        <f>HLOOKUP(REG_TRA_DEMANDS!V$3,'BY-Demands'!$J$5:$AK$14,MATCH($E35,'BY-Demands'!$I$5:$I$14,0),FALSE)*HLOOKUP(REG_TRA_DEMANDS!$F35,DEMANDS!$H$2:$CX$25,MATCH($E35,DEMANDS!$F$2:$F$25,0),FALSE)/HLOOKUP(2018,DEMANDS!$H$2:$CX$25,MATCH($E35,DEMANDS!$F$2:$F$25,0),FALSE)</f>
        <v>0.18729091643367465</v>
      </c>
      <c r="W35" s="14">
        <f>HLOOKUP(REG_TRA_DEMANDS!W$3,'BY-Demands'!$J$5:$AK$14,MATCH($E35,'BY-Demands'!$I$5:$I$14,0),FALSE)*HLOOKUP(REG_TRA_DEMANDS!$F35,DEMANDS!$H$2:$CX$25,MATCH($E35,DEMANDS!$F$2:$F$25,0),FALSE)/HLOOKUP(2018,DEMANDS!$H$2:$CX$25,MATCH($E35,DEMANDS!$F$2:$F$25,0),FALSE)</f>
        <v>0.15332468401449936</v>
      </c>
      <c r="X35" s="14">
        <f>HLOOKUP(REG_TRA_DEMANDS!X$3,'BY-Demands'!$J$5:$AK$14,MATCH($E35,'BY-Demands'!$I$5:$I$14,0),FALSE)*HLOOKUP(REG_TRA_DEMANDS!$F35,DEMANDS!$H$2:$CX$25,MATCH($E35,DEMANDS!$F$2:$F$25,0),FALSE)/HLOOKUP(2018,DEMANDS!$H$2:$CX$25,MATCH($E35,DEMANDS!$F$2:$F$25,0),FALSE)</f>
        <v>0.11164094996689844</v>
      </c>
      <c r="Y35" s="14">
        <f>HLOOKUP(REG_TRA_DEMANDS!Y$3,'BY-Demands'!$J$5:$AK$14,MATCH($E35,'BY-Demands'!$I$5:$I$14,0),FALSE)*HLOOKUP(REG_TRA_DEMANDS!$F35,DEMANDS!$H$2:$CX$25,MATCH($E35,DEMANDS!$F$2:$F$25,0),FALSE)/HLOOKUP(2018,DEMANDS!$H$2:$CX$25,MATCH($E35,DEMANDS!$F$2:$F$25,0),FALSE)</f>
        <v>0.24798443969974754</v>
      </c>
      <c r="Z35" s="14">
        <f>HLOOKUP(REG_TRA_DEMANDS!Z$3,'BY-Demands'!$J$5:$AK$14,MATCH($E35,'BY-Demands'!$I$5:$I$14,0),FALSE)*HLOOKUP(REG_TRA_DEMANDS!$F35,DEMANDS!$H$2:$CX$25,MATCH($E35,DEMANDS!$F$2:$F$25,0),FALSE)/HLOOKUP(2018,DEMANDS!$H$2:$CX$25,MATCH($E35,DEMANDS!$F$2:$F$25,0),FALSE)</f>
        <v>3.0793129396254827E-2</v>
      </c>
      <c r="AA35" s="14">
        <f>HLOOKUP(REG_TRA_DEMANDS!AA$3,'BY-Demands'!$J$5:$AK$14,MATCH($E35,'BY-Demands'!$I$5:$I$14,0),FALSE)*HLOOKUP(REG_TRA_DEMANDS!$F35,DEMANDS!$H$2:$CX$25,MATCH($E35,DEMANDS!$F$2:$F$25,0),FALSE)/HLOOKUP(2018,DEMANDS!$H$2:$CX$25,MATCH($E35,DEMANDS!$F$2:$F$25,0),FALSE)</f>
        <v>0.12541252459483895</v>
      </c>
      <c r="AB35" s="14">
        <f>HLOOKUP(REG_TRA_DEMANDS!AB$3,'BY-Demands'!$J$5:$AK$14,MATCH($E35,'BY-Demands'!$I$5:$I$14,0),FALSE)*HLOOKUP(REG_TRA_DEMANDS!$F35,DEMANDS!$H$2:$CX$25,MATCH($E35,DEMANDS!$F$2:$F$25,0),FALSE)/HLOOKUP(2018,DEMANDS!$H$2:$CX$25,MATCH($E35,DEMANDS!$F$2:$F$25,0),FALSE)</f>
        <v>6.202445836199811E-2</v>
      </c>
      <c r="AC35" s="14">
        <f>HLOOKUP(REG_TRA_DEMANDS!AC$3,'BY-Demands'!$J$5:$AK$14,MATCH($E35,'BY-Demands'!$I$5:$I$14,0),FALSE)*HLOOKUP(REG_TRA_DEMANDS!$F35,DEMANDS!$H$2:$CX$25,MATCH($E35,DEMANDS!$F$2:$F$25,0),FALSE)/HLOOKUP(2018,DEMANDS!$H$2:$CX$25,MATCH($E35,DEMANDS!$F$2:$F$25,0),FALSE)</f>
        <v>6.2976773654461277E-2</v>
      </c>
      <c r="AD35" s="14">
        <f>HLOOKUP(REG_TRA_DEMANDS!AD$3,'BY-Demands'!$J$5:$AK$14,MATCH($E35,'BY-Demands'!$I$5:$I$14,0),FALSE)*HLOOKUP(REG_TRA_DEMANDS!$F35,DEMANDS!$H$2:$CX$25,MATCH($E35,DEMANDS!$F$2:$F$25,0),FALSE)/HLOOKUP(2018,DEMANDS!$H$2:$CX$25,MATCH($E35,DEMANDS!$F$2:$F$25,0),FALSE)</f>
        <v>7.3202391239829717E-2</v>
      </c>
      <c r="AE35" s="14">
        <f>HLOOKUP(REG_TRA_DEMANDS!AE$3,'BY-Demands'!$J$5:$AK$14,MATCH($E35,'BY-Demands'!$I$5:$I$14,0),FALSE)*HLOOKUP(REG_TRA_DEMANDS!$F35,DEMANDS!$H$2:$CX$25,MATCH($E35,DEMANDS!$F$2:$F$25,0),FALSE)/HLOOKUP(2018,DEMANDS!$H$2:$CX$25,MATCH($E35,DEMANDS!$F$2:$F$25,0),FALSE)</f>
        <v>0.15297777602198812</v>
      </c>
      <c r="AF35" s="14">
        <f>HLOOKUP(REG_TRA_DEMANDS!AF$3,'BY-Demands'!$J$5:$AK$14,MATCH($E35,'BY-Demands'!$I$5:$I$14,0),FALSE)*HLOOKUP(REG_TRA_DEMANDS!$F35,DEMANDS!$H$2:$CX$25,MATCH($E35,DEMANDS!$F$2:$F$25,0),FALSE)/HLOOKUP(2018,DEMANDS!$H$2:$CX$25,MATCH($E35,DEMANDS!$F$2:$F$25,0),FALSE)</f>
        <v>5.8989734150496013E-2</v>
      </c>
    </row>
    <row r="36" spans="4:32" x14ac:dyDescent="0.2">
      <c r="D36" s="3" t="s">
        <v>59</v>
      </c>
      <c r="E36" s="3" t="str">
        <f>DEMANDS!$F$22</f>
        <v>TNAV</v>
      </c>
      <c r="F36" s="3">
        <v>2021</v>
      </c>
      <c r="G36" s="14">
        <f>HLOOKUP(REG_TRA_DEMANDS!G$3,'BY-Demands'!$J$5:$AK$14,MATCH($E36,'BY-Demands'!$I$5:$I$14,0),FALSE)*HLOOKUP(REG_TRA_DEMANDS!$F36,DEMANDS!$H$2:$CX$25,MATCH($E36,DEMANDS!$F$2:$F$25,0),FALSE)/HLOOKUP(2018,DEMANDS!$H$2:$CX$25,MATCH($E36,DEMANDS!$F$2:$F$25,0),FALSE)</f>
        <v>6.0377905785525848E-2</v>
      </c>
      <c r="H36" s="14">
        <f>HLOOKUP(REG_TRA_DEMANDS!H$3,'BY-Demands'!$J$5:$AK$14,MATCH($E36,'BY-Demands'!$I$5:$I$14,0),FALSE)*HLOOKUP(REG_TRA_DEMANDS!$F36,DEMANDS!$H$2:$CX$25,MATCH($E36,DEMANDS!$F$2:$F$25,0),FALSE)/HLOOKUP(2018,DEMANDS!$H$2:$CX$25,MATCH($E36,DEMANDS!$F$2:$F$25,0),FALSE)</f>
        <v>1.4289101869121152</v>
      </c>
      <c r="I36" s="14">
        <f>HLOOKUP(REG_TRA_DEMANDS!I$3,'BY-Demands'!$J$5:$AK$14,MATCH($E36,'BY-Demands'!$I$5:$I$14,0),FALSE)*HLOOKUP(REG_TRA_DEMANDS!$F36,DEMANDS!$H$2:$CX$25,MATCH($E36,DEMANDS!$F$2:$F$25,0),FALSE)/HLOOKUP(2018,DEMANDS!$H$2:$CX$25,MATCH($E36,DEMANDS!$F$2:$F$25,0),FALSE)</f>
        <v>0.2359714316887277</v>
      </c>
      <c r="J36" s="14">
        <f>HLOOKUP(REG_TRA_DEMANDS!J$3,'BY-Demands'!$J$5:$AK$14,MATCH($E36,'BY-Demands'!$I$5:$I$14,0),FALSE)*HLOOKUP(REG_TRA_DEMANDS!$F36,DEMANDS!$H$2:$CX$25,MATCH($E36,DEMANDS!$F$2:$F$25,0),FALSE)/HLOOKUP(2018,DEMANDS!$H$2:$CX$25,MATCH($E36,DEMANDS!$F$2:$F$25,0),FALSE)</f>
        <v>0.10523818497346488</v>
      </c>
      <c r="K36" s="14">
        <f>HLOOKUP(REG_TRA_DEMANDS!K$3,'BY-Demands'!$J$5:$AK$14,MATCH($E36,'BY-Demands'!$I$5:$I$14,0),FALSE)*HLOOKUP(REG_TRA_DEMANDS!$F36,DEMANDS!$H$2:$CX$25,MATCH($E36,DEMANDS!$F$2:$F$25,0),FALSE)/HLOOKUP(2018,DEMANDS!$H$2:$CX$25,MATCH($E36,DEMANDS!$F$2:$F$25,0),FALSE)</f>
        <v>8.9823429465268834E-2</v>
      </c>
      <c r="L36" s="14">
        <f>HLOOKUP(REG_TRA_DEMANDS!L$3,'BY-Demands'!$J$5:$AK$14,MATCH($E36,'BY-Demands'!$I$5:$I$14,0),FALSE)*HLOOKUP(REG_TRA_DEMANDS!$F36,DEMANDS!$H$2:$CX$25,MATCH($E36,DEMANDS!$F$2:$F$25,0),FALSE)/HLOOKUP(2018,DEMANDS!$H$2:$CX$25,MATCH($E36,DEMANDS!$F$2:$F$25,0),FALSE)</f>
        <v>4.3346907594530242E-2</v>
      </c>
      <c r="M36" s="14">
        <f>HLOOKUP(REG_TRA_DEMANDS!M$3,'BY-Demands'!$J$5:$AK$14,MATCH($E36,'BY-Demands'!$I$5:$I$14,0),FALSE)*HLOOKUP(REG_TRA_DEMANDS!$F36,DEMANDS!$H$2:$CX$25,MATCH($E36,DEMANDS!$F$2:$F$25,0),FALSE)/HLOOKUP(2018,DEMANDS!$H$2:$CX$25,MATCH($E36,DEMANDS!$F$2:$F$25,0),FALSE)</f>
        <v>0.13668492252620179</v>
      </c>
      <c r="N36" s="14">
        <f>HLOOKUP(REG_TRA_DEMANDS!N$3,'BY-Demands'!$J$5:$AK$14,MATCH($E36,'BY-Demands'!$I$5:$I$14,0),FALSE)*HLOOKUP(REG_TRA_DEMANDS!$F36,DEMANDS!$H$2:$CX$25,MATCH($E36,DEMANDS!$F$2:$F$25,0),FALSE)/HLOOKUP(2018,DEMANDS!$H$2:$CX$25,MATCH($E36,DEMANDS!$F$2:$F$25,0),FALSE)</f>
        <v>0.2068493686508841</v>
      </c>
      <c r="O36" s="14">
        <f>HLOOKUP(REG_TRA_DEMANDS!O$3,'BY-Demands'!$J$5:$AK$14,MATCH($E36,'BY-Demands'!$I$5:$I$14,0),FALSE)*HLOOKUP(REG_TRA_DEMANDS!$F36,DEMANDS!$H$2:$CX$25,MATCH($E36,DEMANDS!$F$2:$F$25,0),FALSE)/HLOOKUP(2018,DEMANDS!$H$2:$CX$25,MATCH($E36,DEMANDS!$F$2:$F$25,0),FALSE)</f>
        <v>8.267972164943059E-2</v>
      </c>
      <c r="P36" s="14">
        <f>HLOOKUP(REG_TRA_DEMANDS!P$3,'BY-Demands'!$J$5:$AK$14,MATCH($E36,'BY-Demands'!$I$5:$I$14,0),FALSE)*HLOOKUP(REG_TRA_DEMANDS!$F36,DEMANDS!$H$2:$CX$25,MATCH($E36,DEMANDS!$F$2:$F$25,0),FALSE)/HLOOKUP(2018,DEMANDS!$H$2:$CX$25,MATCH($E36,DEMANDS!$F$2:$F$25,0),FALSE)</f>
        <v>9.4142954692987016E-2</v>
      </c>
      <c r="Q36" s="14">
        <f>HLOOKUP(REG_TRA_DEMANDS!Q$3,'BY-Demands'!$J$5:$AK$14,MATCH($E36,'BY-Demands'!$I$5:$I$14,0),FALSE)*HLOOKUP(REG_TRA_DEMANDS!$F36,DEMANDS!$H$2:$CX$25,MATCH($E36,DEMANDS!$F$2:$F$25,0),FALSE)/HLOOKUP(2018,DEMANDS!$H$2:$CX$25,MATCH($E36,DEMANDS!$F$2:$F$25,0),FALSE)</f>
        <v>0.1587841777914096</v>
      </c>
      <c r="R36" s="14">
        <f>HLOOKUP(REG_TRA_DEMANDS!R$3,'BY-Demands'!$J$5:$AK$14,MATCH($E36,'BY-Demands'!$I$5:$I$14,0),FALSE)*HLOOKUP(REG_TRA_DEMANDS!$F36,DEMANDS!$H$2:$CX$25,MATCH($E36,DEMANDS!$F$2:$F$25,0),FALSE)/HLOOKUP(2018,DEMANDS!$H$2:$CX$25,MATCH($E36,DEMANDS!$F$2:$F$25,0),FALSE)</f>
        <v>0.15104551449981587</v>
      </c>
      <c r="S36" s="14">
        <f>HLOOKUP(REG_TRA_DEMANDS!S$3,'BY-Demands'!$J$5:$AK$14,MATCH($E36,'BY-Demands'!$I$5:$I$14,0),FALSE)*HLOOKUP(REG_TRA_DEMANDS!$F36,DEMANDS!$H$2:$CX$25,MATCH($E36,DEMANDS!$F$2:$F$25,0),FALSE)/HLOOKUP(2018,DEMANDS!$H$2:$CX$25,MATCH($E36,DEMANDS!$F$2:$F$25,0),FALSE)</f>
        <v>0.12600860029015015</v>
      </c>
      <c r="T36" s="14">
        <f>HLOOKUP(REG_TRA_DEMANDS!T$3,'BY-Demands'!$J$5:$AK$14,MATCH($E36,'BY-Demands'!$I$5:$I$14,0),FALSE)*HLOOKUP(REG_TRA_DEMANDS!$F36,DEMANDS!$H$2:$CX$25,MATCH($E36,DEMANDS!$F$2:$F$25,0),FALSE)/HLOOKUP(2018,DEMANDS!$H$2:$CX$25,MATCH($E36,DEMANDS!$F$2:$F$25,0),FALSE)</f>
        <v>0.57572600572572319</v>
      </c>
      <c r="U36" s="14">
        <f>HLOOKUP(REG_TRA_DEMANDS!U$3,'BY-Demands'!$J$5:$AK$14,MATCH($E36,'BY-Demands'!$I$5:$I$14,0),FALSE)*HLOOKUP(REG_TRA_DEMANDS!$F36,DEMANDS!$H$2:$CX$25,MATCH($E36,DEMANDS!$F$2:$F$25,0),FALSE)/HLOOKUP(2018,DEMANDS!$H$2:$CX$25,MATCH($E36,DEMANDS!$F$2:$F$25,0),FALSE)</f>
        <v>0.15664721650148741</v>
      </c>
      <c r="V36" s="14">
        <f>HLOOKUP(REG_TRA_DEMANDS!V$3,'BY-Demands'!$J$5:$AK$14,MATCH($E36,'BY-Demands'!$I$5:$I$14,0),FALSE)*HLOOKUP(REG_TRA_DEMANDS!$F36,DEMANDS!$H$2:$CX$25,MATCH($E36,DEMANDS!$F$2:$F$25,0),FALSE)/HLOOKUP(2018,DEMANDS!$H$2:$CX$25,MATCH($E36,DEMANDS!$F$2:$F$25,0),FALSE)</f>
        <v>0.20669559228014536</v>
      </c>
      <c r="W36" s="14">
        <f>HLOOKUP(REG_TRA_DEMANDS!W$3,'BY-Demands'!$J$5:$AK$14,MATCH($E36,'BY-Demands'!$I$5:$I$14,0),FALSE)*HLOOKUP(REG_TRA_DEMANDS!$F36,DEMANDS!$H$2:$CX$25,MATCH($E36,DEMANDS!$F$2:$F$25,0),FALSE)/HLOOKUP(2018,DEMANDS!$H$2:$CX$25,MATCH($E36,DEMANDS!$F$2:$F$25,0),FALSE)</f>
        <v>0.169210215727499</v>
      </c>
      <c r="X36" s="14">
        <f>HLOOKUP(REG_TRA_DEMANDS!X$3,'BY-Demands'!$J$5:$AK$14,MATCH($E36,'BY-Demands'!$I$5:$I$14,0),FALSE)*HLOOKUP(REG_TRA_DEMANDS!$F36,DEMANDS!$H$2:$CX$25,MATCH($E36,DEMANDS!$F$2:$F$25,0),FALSE)/HLOOKUP(2018,DEMANDS!$H$2:$CX$25,MATCH($E36,DEMANDS!$F$2:$F$25,0),FALSE)</f>
        <v>0.12320774928931454</v>
      </c>
      <c r="Y36" s="14">
        <f>HLOOKUP(REG_TRA_DEMANDS!Y$3,'BY-Demands'!$J$5:$AK$14,MATCH($E36,'BY-Demands'!$I$5:$I$14,0),FALSE)*HLOOKUP(REG_TRA_DEMANDS!$F36,DEMANDS!$H$2:$CX$25,MATCH($E36,DEMANDS!$F$2:$F$25,0),FALSE)/HLOOKUP(2018,DEMANDS!$H$2:$CX$25,MATCH($E36,DEMANDS!$F$2:$F$25,0),FALSE)</f>
        <v>0.27367739779388101</v>
      </c>
      <c r="Z36" s="14">
        <f>HLOOKUP(REG_TRA_DEMANDS!Z$3,'BY-Demands'!$J$5:$AK$14,MATCH($E36,'BY-Demands'!$I$5:$I$14,0),FALSE)*HLOOKUP(REG_TRA_DEMANDS!$F36,DEMANDS!$H$2:$CX$25,MATCH($E36,DEMANDS!$F$2:$F$25,0),FALSE)/HLOOKUP(2018,DEMANDS!$H$2:$CX$25,MATCH($E36,DEMANDS!$F$2:$F$25,0),FALSE)</f>
        <v>3.3983517406579698E-2</v>
      </c>
      <c r="AA36" s="14">
        <f>HLOOKUP(REG_TRA_DEMANDS!AA$3,'BY-Demands'!$J$5:$AK$14,MATCH($E36,'BY-Demands'!$I$5:$I$14,0),FALSE)*HLOOKUP(REG_TRA_DEMANDS!$F36,DEMANDS!$H$2:$CX$25,MATCH($E36,DEMANDS!$F$2:$F$25,0),FALSE)/HLOOKUP(2018,DEMANDS!$H$2:$CX$25,MATCH($E36,DEMANDS!$F$2:$F$25,0),FALSE)</f>
        <v>0.13840615735178152</v>
      </c>
      <c r="AB36" s="14">
        <f>HLOOKUP(REG_TRA_DEMANDS!AB$3,'BY-Demands'!$J$5:$AK$14,MATCH($E36,'BY-Demands'!$I$5:$I$14,0),FALSE)*HLOOKUP(REG_TRA_DEMANDS!$F36,DEMANDS!$H$2:$CX$25,MATCH($E36,DEMANDS!$F$2:$F$25,0),FALSE)/HLOOKUP(2018,DEMANDS!$H$2:$CX$25,MATCH($E36,DEMANDS!$F$2:$F$25,0),FALSE)</f>
        <v>6.8450634985965417E-2</v>
      </c>
      <c r="AC36" s="14">
        <f>HLOOKUP(REG_TRA_DEMANDS!AC$3,'BY-Demands'!$J$5:$AK$14,MATCH($E36,'BY-Demands'!$I$5:$I$14,0),FALSE)*HLOOKUP(REG_TRA_DEMANDS!$F36,DEMANDS!$H$2:$CX$25,MATCH($E36,DEMANDS!$F$2:$F$25,0),FALSE)/HLOOKUP(2018,DEMANDS!$H$2:$CX$25,MATCH($E36,DEMANDS!$F$2:$F$25,0),FALSE)</f>
        <v>6.9501616940463015E-2</v>
      </c>
      <c r="AD36" s="14">
        <f>HLOOKUP(REG_TRA_DEMANDS!AD$3,'BY-Demands'!$J$5:$AK$14,MATCH($E36,'BY-Demands'!$I$5:$I$14,0),FALSE)*HLOOKUP(REG_TRA_DEMANDS!$F36,DEMANDS!$H$2:$CX$25,MATCH($E36,DEMANDS!$F$2:$F$25,0),FALSE)/HLOOKUP(2018,DEMANDS!$H$2:$CX$25,MATCH($E36,DEMANDS!$F$2:$F$25,0),FALSE)</f>
        <v>8.0786681499301294E-2</v>
      </c>
      <c r="AE36" s="14">
        <f>HLOOKUP(REG_TRA_DEMANDS!AE$3,'BY-Demands'!$J$5:$AK$14,MATCH($E36,'BY-Demands'!$I$5:$I$14,0),FALSE)*HLOOKUP(REG_TRA_DEMANDS!$F36,DEMANDS!$H$2:$CX$25,MATCH($E36,DEMANDS!$F$2:$F$25,0),FALSE)/HLOOKUP(2018,DEMANDS!$H$2:$CX$25,MATCH($E36,DEMANDS!$F$2:$F$25,0),FALSE)</f>
        <v>0.16882736559069478</v>
      </c>
      <c r="AF36" s="14">
        <f>HLOOKUP(REG_TRA_DEMANDS!AF$3,'BY-Demands'!$J$5:$AK$14,MATCH($E36,'BY-Demands'!$I$5:$I$14,0),FALSE)*HLOOKUP(REG_TRA_DEMANDS!$F36,DEMANDS!$H$2:$CX$25,MATCH($E36,DEMANDS!$F$2:$F$25,0),FALSE)/HLOOKUP(2018,DEMANDS!$H$2:$CX$25,MATCH($E36,DEMANDS!$F$2:$F$25,0),FALSE)</f>
        <v>6.5101491683943843E-2</v>
      </c>
    </row>
    <row r="37" spans="4:32" x14ac:dyDescent="0.2">
      <c r="D37" s="3" t="s">
        <v>59</v>
      </c>
      <c r="E37" s="3" t="str">
        <f>DEMANDS!$F$22</f>
        <v>TNAV</v>
      </c>
      <c r="F37" s="3">
        <v>2022</v>
      </c>
      <c r="G37" s="14">
        <f>HLOOKUP(REG_TRA_DEMANDS!G$3,'BY-Demands'!$J$5:$AK$14,MATCH($E37,'BY-Demands'!$I$5:$I$14,0),FALSE)*HLOOKUP(REG_TRA_DEMANDS!$F37,DEMANDS!$H$2:$CX$25,MATCH($E37,DEMANDS!$F$2:$F$25,0),FALSE)/HLOOKUP(2018,DEMANDS!$H$2:$CX$25,MATCH($E37,DEMANDS!$F$2:$F$25,0),FALSE)</f>
        <v>5.5038945466328898E-2</v>
      </c>
      <c r="H37" s="14">
        <f>HLOOKUP(REG_TRA_DEMANDS!H$3,'BY-Demands'!$J$5:$AK$14,MATCH($E37,'BY-Demands'!$I$5:$I$14,0),FALSE)*HLOOKUP(REG_TRA_DEMANDS!$F37,DEMANDS!$H$2:$CX$25,MATCH($E37,DEMANDS!$F$2:$F$25,0),FALSE)/HLOOKUP(2018,DEMANDS!$H$2:$CX$25,MATCH($E37,DEMANDS!$F$2:$F$25,0),FALSE)</f>
        <v>1.3025577623229052</v>
      </c>
      <c r="I37" s="14">
        <f>HLOOKUP(REG_TRA_DEMANDS!I$3,'BY-Demands'!$J$5:$AK$14,MATCH($E37,'BY-Demands'!$I$5:$I$14,0),FALSE)*HLOOKUP(REG_TRA_DEMANDS!$F37,DEMANDS!$H$2:$CX$25,MATCH($E37,DEMANDS!$F$2:$F$25,0),FALSE)/HLOOKUP(2018,DEMANDS!$H$2:$CX$25,MATCH($E37,DEMANDS!$F$2:$F$25,0),FALSE)</f>
        <v>0.21510548587859279</v>
      </c>
      <c r="J37" s="14">
        <f>HLOOKUP(REG_TRA_DEMANDS!J$3,'BY-Demands'!$J$5:$AK$14,MATCH($E37,'BY-Demands'!$I$5:$I$14,0),FALSE)*HLOOKUP(REG_TRA_DEMANDS!$F37,DEMANDS!$H$2:$CX$25,MATCH($E37,DEMANDS!$F$2:$F$25,0),FALSE)/HLOOKUP(2018,DEMANDS!$H$2:$CX$25,MATCH($E37,DEMANDS!$F$2:$F$25,0),FALSE)</f>
        <v>9.5932421775359183E-2</v>
      </c>
      <c r="K37" s="14">
        <f>HLOOKUP(REG_TRA_DEMANDS!K$3,'BY-Demands'!$J$5:$AK$14,MATCH($E37,'BY-Demands'!$I$5:$I$14,0),FALSE)*HLOOKUP(REG_TRA_DEMANDS!$F37,DEMANDS!$H$2:$CX$25,MATCH($E37,DEMANDS!$F$2:$F$25,0),FALSE)/HLOOKUP(2018,DEMANDS!$H$2:$CX$25,MATCH($E37,DEMANDS!$F$2:$F$25,0),FALSE)</f>
        <v>8.1880727256405203E-2</v>
      </c>
      <c r="L37" s="14">
        <f>HLOOKUP(REG_TRA_DEMANDS!L$3,'BY-Demands'!$J$5:$AK$14,MATCH($E37,'BY-Demands'!$I$5:$I$14,0),FALSE)*HLOOKUP(REG_TRA_DEMANDS!$F37,DEMANDS!$H$2:$CX$25,MATCH($E37,DEMANDS!$F$2:$F$25,0),FALSE)/HLOOKUP(2018,DEMANDS!$H$2:$CX$25,MATCH($E37,DEMANDS!$F$2:$F$25,0),FALSE)</f>
        <v>3.951392570163105E-2</v>
      </c>
      <c r="M37" s="14">
        <f>HLOOKUP(REG_TRA_DEMANDS!M$3,'BY-Demands'!$J$5:$AK$14,MATCH($E37,'BY-Demands'!$I$5:$I$14,0),FALSE)*HLOOKUP(REG_TRA_DEMANDS!$F37,DEMANDS!$H$2:$CX$25,MATCH($E37,DEMANDS!$F$2:$F$25,0),FALSE)/HLOOKUP(2018,DEMANDS!$H$2:$CX$25,MATCH($E37,DEMANDS!$F$2:$F$25,0),FALSE)</f>
        <v>0.12459845864333484</v>
      </c>
      <c r="N37" s="14">
        <f>HLOOKUP(REG_TRA_DEMANDS!N$3,'BY-Demands'!$J$5:$AK$14,MATCH($E37,'BY-Demands'!$I$5:$I$14,0),FALSE)*HLOOKUP(REG_TRA_DEMANDS!$F37,DEMANDS!$H$2:$CX$25,MATCH($E37,DEMANDS!$F$2:$F$25,0),FALSE)/HLOOKUP(2018,DEMANDS!$H$2:$CX$25,MATCH($E37,DEMANDS!$F$2:$F$25,0),FALSE)</f>
        <v>0.18855856248743552</v>
      </c>
      <c r="O37" s="14">
        <f>HLOOKUP(REG_TRA_DEMANDS!O$3,'BY-Demands'!$J$5:$AK$14,MATCH($E37,'BY-Demands'!$I$5:$I$14,0),FALSE)*HLOOKUP(REG_TRA_DEMANDS!$F37,DEMANDS!$H$2:$CX$25,MATCH($E37,DEMANDS!$F$2:$F$25,0),FALSE)/HLOOKUP(2018,DEMANDS!$H$2:$CX$25,MATCH($E37,DEMANDS!$F$2:$F$25,0),FALSE)</f>
        <v>7.536870701012556E-2</v>
      </c>
      <c r="P37" s="14">
        <f>HLOOKUP(REG_TRA_DEMANDS!P$3,'BY-Demands'!$J$5:$AK$14,MATCH($E37,'BY-Demands'!$I$5:$I$14,0),FALSE)*HLOOKUP(REG_TRA_DEMANDS!$F37,DEMANDS!$H$2:$CX$25,MATCH($E37,DEMANDS!$F$2:$F$25,0),FALSE)/HLOOKUP(2018,DEMANDS!$H$2:$CX$25,MATCH($E37,DEMANDS!$F$2:$F$25,0),FALSE)</f>
        <v>8.5818295318028925E-2</v>
      </c>
      <c r="Q37" s="14">
        <f>HLOOKUP(REG_TRA_DEMANDS!Q$3,'BY-Demands'!$J$5:$AK$14,MATCH($E37,'BY-Demands'!$I$5:$I$14,0),FALSE)*HLOOKUP(REG_TRA_DEMANDS!$F37,DEMANDS!$H$2:$CX$25,MATCH($E37,DEMANDS!$F$2:$F$25,0),FALSE)/HLOOKUP(2018,DEMANDS!$H$2:$CX$25,MATCH($E37,DEMANDS!$F$2:$F$25,0),FALSE)</f>
        <v>0.14474357115698944</v>
      </c>
      <c r="R37" s="14">
        <f>HLOOKUP(REG_TRA_DEMANDS!R$3,'BY-Demands'!$J$5:$AK$14,MATCH($E37,'BY-Demands'!$I$5:$I$14,0),FALSE)*HLOOKUP(REG_TRA_DEMANDS!$F37,DEMANDS!$H$2:$CX$25,MATCH($E37,DEMANDS!$F$2:$F$25,0),FALSE)/HLOOKUP(2018,DEMANDS!$H$2:$CX$25,MATCH($E37,DEMANDS!$F$2:$F$25,0),FALSE)</f>
        <v>0.13768920480646898</v>
      </c>
      <c r="S37" s="14">
        <f>HLOOKUP(REG_TRA_DEMANDS!S$3,'BY-Demands'!$J$5:$AK$14,MATCH($E37,'BY-Demands'!$I$5:$I$14,0),FALSE)*HLOOKUP(REG_TRA_DEMANDS!$F37,DEMANDS!$H$2:$CX$25,MATCH($E37,DEMANDS!$F$2:$F$25,0),FALSE)/HLOOKUP(2018,DEMANDS!$H$2:$CX$25,MATCH($E37,DEMANDS!$F$2:$F$25,0),FALSE)</f>
        <v>0.11486619798132515</v>
      </c>
      <c r="T37" s="14">
        <f>HLOOKUP(REG_TRA_DEMANDS!T$3,'BY-Demands'!$J$5:$AK$14,MATCH($E37,'BY-Demands'!$I$5:$I$14,0),FALSE)*HLOOKUP(REG_TRA_DEMANDS!$F37,DEMANDS!$H$2:$CX$25,MATCH($E37,DEMANDS!$F$2:$F$25,0),FALSE)/HLOOKUP(2018,DEMANDS!$H$2:$CX$25,MATCH($E37,DEMANDS!$F$2:$F$25,0),FALSE)</f>
        <v>0.52481701411183612</v>
      </c>
      <c r="U37" s="14">
        <f>HLOOKUP(REG_TRA_DEMANDS!U$3,'BY-Demands'!$J$5:$AK$14,MATCH($E37,'BY-Demands'!$I$5:$I$14,0),FALSE)*HLOOKUP(REG_TRA_DEMANDS!$F37,DEMANDS!$H$2:$CX$25,MATCH($E37,DEMANDS!$F$2:$F$25,0),FALSE)/HLOOKUP(2018,DEMANDS!$H$2:$CX$25,MATCH($E37,DEMANDS!$F$2:$F$25,0),FALSE)</f>
        <v>0.14279557222642897</v>
      </c>
      <c r="V37" s="14">
        <f>HLOOKUP(REG_TRA_DEMANDS!V$3,'BY-Demands'!$J$5:$AK$14,MATCH($E37,'BY-Demands'!$I$5:$I$14,0),FALSE)*HLOOKUP(REG_TRA_DEMANDS!$F37,DEMANDS!$H$2:$CX$25,MATCH($E37,DEMANDS!$F$2:$F$25,0),FALSE)/HLOOKUP(2018,DEMANDS!$H$2:$CX$25,MATCH($E37,DEMANDS!$F$2:$F$25,0),FALSE)</f>
        <v>0.18841838390434315</v>
      </c>
      <c r="W37" s="14">
        <f>HLOOKUP(REG_TRA_DEMANDS!W$3,'BY-Demands'!$J$5:$AK$14,MATCH($E37,'BY-Demands'!$I$5:$I$14,0),FALSE)*HLOOKUP(REG_TRA_DEMANDS!$F37,DEMANDS!$H$2:$CX$25,MATCH($E37,DEMANDS!$F$2:$F$25,0),FALSE)/HLOOKUP(2018,DEMANDS!$H$2:$CX$25,MATCH($E37,DEMANDS!$F$2:$F$25,0),FALSE)</f>
        <v>0.15424767909065454</v>
      </c>
      <c r="X37" s="14">
        <f>HLOOKUP(REG_TRA_DEMANDS!X$3,'BY-Demands'!$J$5:$AK$14,MATCH($E37,'BY-Demands'!$I$5:$I$14,0),FALSE)*HLOOKUP(REG_TRA_DEMANDS!$F37,DEMANDS!$H$2:$CX$25,MATCH($E37,DEMANDS!$F$2:$F$25,0),FALSE)/HLOOKUP(2018,DEMANDS!$H$2:$CX$25,MATCH($E37,DEMANDS!$F$2:$F$25,0),FALSE)</f>
        <v>0.11231301427134528</v>
      </c>
      <c r="Y37" s="14">
        <f>HLOOKUP(REG_TRA_DEMANDS!Y$3,'BY-Demands'!$J$5:$AK$14,MATCH($E37,'BY-Demands'!$I$5:$I$14,0),FALSE)*HLOOKUP(REG_TRA_DEMANDS!$F37,DEMANDS!$H$2:$CX$25,MATCH($E37,DEMANDS!$F$2:$F$25,0),FALSE)/HLOOKUP(2018,DEMANDS!$H$2:$CX$25,MATCH($E37,DEMANDS!$F$2:$F$25,0),FALSE)</f>
        <v>0.24947727445285436</v>
      </c>
      <c r="Z37" s="14">
        <f>HLOOKUP(REG_TRA_DEMANDS!Z$3,'BY-Demands'!$J$5:$AK$14,MATCH($E37,'BY-Demands'!$I$5:$I$14,0),FALSE)*HLOOKUP(REG_TRA_DEMANDS!$F37,DEMANDS!$H$2:$CX$25,MATCH($E37,DEMANDS!$F$2:$F$25,0),FALSE)/HLOOKUP(2018,DEMANDS!$H$2:$CX$25,MATCH($E37,DEMANDS!$F$2:$F$25,0),FALSE)</f>
        <v>3.0978500114576119E-2</v>
      </c>
      <c r="AA37" s="14">
        <f>HLOOKUP(REG_TRA_DEMANDS!AA$3,'BY-Demands'!$J$5:$AK$14,MATCH($E37,'BY-Demands'!$I$5:$I$14,0),FALSE)*HLOOKUP(REG_TRA_DEMANDS!$F37,DEMANDS!$H$2:$CX$25,MATCH($E37,DEMANDS!$F$2:$F$25,0),FALSE)/HLOOKUP(2018,DEMANDS!$H$2:$CX$25,MATCH($E37,DEMANDS!$F$2:$F$25,0),FALSE)</f>
        <v>0.12616749202512098</v>
      </c>
      <c r="AB37" s="14">
        <f>HLOOKUP(REG_TRA_DEMANDS!AB$3,'BY-Demands'!$J$5:$AK$14,MATCH($E37,'BY-Demands'!$I$5:$I$14,0),FALSE)*HLOOKUP(REG_TRA_DEMANDS!$F37,DEMANDS!$H$2:$CX$25,MATCH($E37,DEMANDS!$F$2:$F$25,0),FALSE)/HLOOKUP(2018,DEMANDS!$H$2:$CX$25,MATCH($E37,DEMANDS!$F$2:$F$25,0),FALSE)</f>
        <v>6.2397837704256554E-2</v>
      </c>
      <c r="AC37" s="14">
        <f>HLOOKUP(REG_TRA_DEMANDS!AC$3,'BY-Demands'!$J$5:$AK$14,MATCH($E37,'BY-Demands'!$I$5:$I$14,0),FALSE)*HLOOKUP(REG_TRA_DEMANDS!$F37,DEMANDS!$H$2:$CX$25,MATCH($E37,DEMANDS!$F$2:$F$25,0),FALSE)/HLOOKUP(2018,DEMANDS!$H$2:$CX$25,MATCH($E37,DEMANDS!$F$2:$F$25,0),FALSE)</f>
        <v>6.3355885813529605E-2</v>
      </c>
      <c r="AD37" s="14">
        <f>HLOOKUP(REG_TRA_DEMANDS!AD$3,'BY-Demands'!$J$5:$AK$14,MATCH($E37,'BY-Demands'!$I$5:$I$14,0),FALSE)*HLOOKUP(REG_TRA_DEMANDS!$F37,DEMANDS!$H$2:$CX$25,MATCH($E37,DEMANDS!$F$2:$F$25,0),FALSE)/HLOOKUP(2018,DEMANDS!$H$2:$CX$25,MATCH($E37,DEMANDS!$F$2:$F$25,0),FALSE)</f>
        <v>7.3643060314815448E-2</v>
      </c>
      <c r="AE37" s="14">
        <f>HLOOKUP(REG_TRA_DEMANDS!AE$3,'BY-Demands'!$J$5:$AK$14,MATCH($E37,'BY-Demands'!$I$5:$I$14,0),FALSE)*HLOOKUP(REG_TRA_DEMANDS!$F37,DEMANDS!$H$2:$CX$25,MATCH($E37,DEMANDS!$F$2:$F$25,0),FALSE)/HLOOKUP(2018,DEMANDS!$H$2:$CX$25,MATCH($E37,DEMANDS!$F$2:$F$25,0),FALSE)</f>
        <v>0.15389868275619742</v>
      </c>
      <c r="AF37" s="14">
        <f>HLOOKUP(REG_TRA_DEMANDS!AF$3,'BY-Demands'!$J$5:$AK$14,MATCH($E37,'BY-Demands'!$I$5:$I$14,0),FALSE)*HLOOKUP(REG_TRA_DEMANDS!$F37,DEMANDS!$H$2:$CX$25,MATCH($E37,DEMANDS!$F$2:$F$25,0),FALSE)/HLOOKUP(2018,DEMANDS!$H$2:$CX$25,MATCH($E37,DEMANDS!$F$2:$F$25,0),FALSE)</f>
        <v>5.9344844839388511E-2</v>
      </c>
    </row>
    <row r="38" spans="4:32" x14ac:dyDescent="0.2">
      <c r="D38" s="3" t="s">
        <v>59</v>
      </c>
      <c r="E38" s="3" t="str">
        <f>DEMANDS!$F$22</f>
        <v>TNAV</v>
      </c>
      <c r="F38" s="3">
        <v>2030</v>
      </c>
      <c r="G38" s="14">
        <f>HLOOKUP(REG_TRA_DEMANDS!G$3,'BY-Demands'!$J$5:$AK$14,MATCH($E38,'BY-Demands'!$I$5:$I$14,0),FALSE)*HLOOKUP(REG_TRA_DEMANDS!$F38,DEMANDS!$H$2:$CX$25,MATCH($E38,DEMANDS!$F$2:$F$25,0),FALSE)/HLOOKUP(2018,DEMANDS!$H$2:$CX$25,MATCH($E38,DEMANDS!$F$2:$F$25,0),FALSE)</f>
        <v>6.2151233573399967E-2</v>
      </c>
      <c r="H38" s="14">
        <f>HLOOKUP(REG_TRA_DEMANDS!H$3,'BY-Demands'!$J$5:$AK$14,MATCH($E38,'BY-Demands'!$I$5:$I$14,0),FALSE)*HLOOKUP(REG_TRA_DEMANDS!$F38,DEMANDS!$H$2:$CX$25,MATCH($E38,DEMANDS!$F$2:$F$25,0),FALSE)/HLOOKUP(2018,DEMANDS!$H$2:$CX$25,MATCH($E38,DEMANDS!$F$2:$F$25,0),FALSE)</f>
        <v>1.4708779581996561</v>
      </c>
      <c r="I38" s="14">
        <f>HLOOKUP(REG_TRA_DEMANDS!I$3,'BY-Demands'!$J$5:$AK$14,MATCH($E38,'BY-Demands'!$I$5:$I$14,0),FALSE)*HLOOKUP(REG_TRA_DEMANDS!$F38,DEMANDS!$H$2:$CX$25,MATCH($E38,DEMANDS!$F$2:$F$25,0),FALSE)/HLOOKUP(2018,DEMANDS!$H$2:$CX$25,MATCH($E38,DEMANDS!$F$2:$F$25,0),FALSE)</f>
        <v>0.24290202478423006</v>
      </c>
      <c r="J38" s="14">
        <f>HLOOKUP(REG_TRA_DEMANDS!J$3,'BY-Demands'!$J$5:$AK$14,MATCH($E38,'BY-Demands'!$I$5:$I$14,0),FALSE)*HLOOKUP(REG_TRA_DEMANDS!$F38,DEMANDS!$H$2:$CX$25,MATCH($E38,DEMANDS!$F$2:$F$25,0),FALSE)/HLOOKUP(2018,DEMANDS!$H$2:$CX$25,MATCH($E38,DEMANDS!$F$2:$F$25,0),FALSE)</f>
        <v>0.10832908048119906</v>
      </c>
      <c r="K38" s="14">
        <f>HLOOKUP(REG_TRA_DEMANDS!K$3,'BY-Demands'!$J$5:$AK$14,MATCH($E38,'BY-Demands'!$I$5:$I$14,0),FALSE)*HLOOKUP(REG_TRA_DEMANDS!$F38,DEMANDS!$H$2:$CX$25,MATCH($E38,DEMANDS!$F$2:$F$25,0),FALSE)/HLOOKUP(2018,DEMANDS!$H$2:$CX$25,MATCH($E38,DEMANDS!$F$2:$F$25,0),FALSE)</f>
        <v>9.2461586277774524E-2</v>
      </c>
      <c r="L38" s="14">
        <f>HLOOKUP(REG_TRA_DEMANDS!L$3,'BY-Demands'!$J$5:$AK$14,MATCH($E38,'BY-Demands'!$I$5:$I$14,0),FALSE)*HLOOKUP(REG_TRA_DEMANDS!$F38,DEMANDS!$H$2:$CX$25,MATCH($E38,DEMANDS!$F$2:$F$25,0),FALSE)/HLOOKUP(2018,DEMANDS!$H$2:$CX$25,MATCH($E38,DEMANDS!$F$2:$F$25,0),FALSE)</f>
        <v>4.4620026871453208E-2</v>
      </c>
      <c r="M38" s="14">
        <f>HLOOKUP(REG_TRA_DEMANDS!M$3,'BY-Demands'!$J$5:$AK$14,MATCH($E38,'BY-Demands'!$I$5:$I$14,0),FALSE)*HLOOKUP(REG_TRA_DEMANDS!$F38,DEMANDS!$H$2:$CX$25,MATCH($E38,DEMANDS!$F$2:$F$25,0),FALSE)/HLOOKUP(2018,DEMANDS!$H$2:$CX$25,MATCH($E38,DEMANDS!$F$2:$F$25,0),FALSE)</f>
        <v>0.14069942366110599</v>
      </c>
      <c r="N38" s="14">
        <f>HLOOKUP(REG_TRA_DEMANDS!N$3,'BY-Demands'!$J$5:$AK$14,MATCH($E38,'BY-Demands'!$I$5:$I$14,0),FALSE)*HLOOKUP(REG_TRA_DEMANDS!$F38,DEMANDS!$H$2:$CX$25,MATCH($E38,DEMANDS!$F$2:$F$25,0),FALSE)/HLOOKUP(2018,DEMANDS!$H$2:$CX$25,MATCH($E38,DEMANDS!$F$2:$F$25,0),FALSE)</f>
        <v>0.21292463291453403</v>
      </c>
      <c r="O38" s="14">
        <f>HLOOKUP(REG_TRA_DEMANDS!O$3,'BY-Demands'!$J$5:$AK$14,MATCH($E38,'BY-Demands'!$I$5:$I$14,0),FALSE)*HLOOKUP(REG_TRA_DEMANDS!$F38,DEMANDS!$H$2:$CX$25,MATCH($E38,DEMANDS!$F$2:$F$25,0),FALSE)/HLOOKUP(2018,DEMANDS!$H$2:$CX$25,MATCH($E38,DEMANDS!$F$2:$F$25,0),FALSE)</f>
        <v>8.5108064368296127E-2</v>
      </c>
      <c r="P38" s="14">
        <f>HLOOKUP(REG_TRA_DEMANDS!P$3,'BY-Demands'!$J$5:$AK$14,MATCH($E38,'BY-Demands'!$I$5:$I$14,0),FALSE)*HLOOKUP(REG_TRA_DEMANDS!$F38,DEMANDS!$H$2:$CX$25,MATCH($E38,DEMANDS!$F$2:$F$25,0),FALSE)/HLOOKUP(2018,DEMANDS!$H$2:$CX$25,MATCH($E38,DEMANDS!$F$2:$F$25,0),FALSE)</f>
        <v>9.6907978014310434E-2</v>
      </c>
      <c r="Q38" s="14">
        <f>HLOOKUP(REG_TRA_DEMANDS!Q$3,'BY-Demands'!$J$5:$AK$14,MATCH($E38,'BY-Demands'!$I$5:$I$14,0),FALSE)*HLOOKUP(REG_TRA_DEMANDS!$F38,DEMANDS!$H$2:$CX$25,MATCH($E38,DEMANDS!$F$2:$F$25,0),FALSE)/HLOOKUP(2018,DEMANDS!$H$2:$CX$25,MATCH($E38,DEMANDS!$F$2:$F$25,0),FALSE)</f>
        <v>0.16344774455625344</v>
      </c>
      <c r="R38" s="14">
        <f>HLOOKUP(REG_TRA_DEMANDS!R$3,'BY-Demands'!$J$5:$AK$14,MATCH($E38,'BY-Demands'!$I$5:$I$14,0),FALSE)*HLOOKUP(REG_TRA_DEMANDS!$F38,DEMANDS!$H$2:$CX$25,MATCH($E38,DEMANDS!$F$2:$F$25,0),FALSE)/HLOOKUP(2018,DEMANDS!$H$2:$CX$25,MATCH($E38,DEMANDS!$F$2:$F$25,0),FALSE)</f>
        <v>0.15548179304594056</v>
      </c>
      <c r="S38" s="14">
        <f>HLOOKUP(REG_TRA_DEMANDS!S$3,'BY-Demands'!$J$5:$AK$14,MATCH($E38,'BY-Demands'!$I$5:$I$14,0),FALSE)*HLOOKUP(REG_TRA_DEMANDS!$F38,DEMANDS!$H$2:$CX$25,MATCH($E38,DEMANDS!$F$2:$F$25,0),FALSE)/HLOOKUP(2018,DEMANDS!$H$2:$CX$25,MATCH($E38,DEMANDS!$F$2:$F$25,0),FALSE)</f>
        <v>0.12970953276699687</v>
      </c>
      <c r="T38" s="14">
        <f>HLOOKUP(REG_TRA_DEMANDS!T$3,'BY-Demands'!$J$5:$AK$14,MATCH($E38,'BY-Demands'!$I$5:$I$14,0),FALSE)*HLOOKUP(REG_TRA_DEMANDS!$F38,DEMANDS!$H$2:$CX$25,MATCH($E38,DEMANDS!$F$2:$F$25,0),FALSE)/HLOOKUP(2018,DEMANDS!$H$2:$CX$25,MATCH($E38,DEMANDS!$F$2:$F$25,0),FALSE)</f>
        <v>0.59263535213104257</v>
      </c>
      <c r="U38" s="14">
        <f>HLOOKUP(REG_TRA_DEMANDS!U$3,'BY-Demands'!$J$5:$AK$14,MATCH($E38,'BY-Demands'!$I$5:$I$14,0),FALSE)*HLOOKUP(REG_TRA_DEMANDS!$F38,DEMANDS!$H$2:$CX$25,MATCH($E38,DEMANDS!$F$2:$F$25,0),FALSE)/HLOOKUP(2018,DEMANDS!$H$2:$CX$25,MATCH($E38,DEMANDS!$F$2:$F$25,0),FALSE)</f>
        <v>0.16124801969764282</v>
      </c>
      <c r="V38" s="14">
        <f>HLOOKUP(REG_TRA_DEMANDS!V$3,'BY-Demands'!$J$5:$AK$14,MATCH($E38,'BY-Demands'!$I$5:$I$14,0),FALSE)*HLOOKUP(REG_TRA_DEMANDS!$F38,DEMANDS!$H$2:$CX$25,MATCH($E38,DEMANDS!$F$2:$F$25,0),FALSE)/HLOOKUP(2018,DEMANDS!$H$2:$CX$25,MATCH($E38,DEMANDS!$F$2:$F$25,0),FALSE)</f>
        <v>0.2127663400587036</v>
      </c>
      <c r="W38" s="14">
        <f>HLOOKUP(REG_TRA_DEMANDS!W$3,'BY-Demands'!$J$5:$AK$14,MATCH($E38,'BY-Demands'!$I$5:$I$14,0),FALSE)*HLOOKUP(REG_TRA_DEMANDS!$F38,DEMANDS!$H$2:$CX$25,MATCH($E38,DEMANDS!$F$2:$F$25,0),FALSE)/HLOOKUP(2018,DEMANDS!$H$2:$CX$25,MATCH($E38,DEMANDS!$F$2:$F$25,0),FALSE)</f>
        <v>0.17418000018156132</v>
      </c>
      <c r="X38" s="14">
        <f>HLOOKUP(REG_TRA_DEMANDS!X$3,'BY-Demands'!$J$5:$AK$14,MATCH($E38,'BY-Demands'!$I$5:$I$14,0),FALSE)*HLOOKUP(REG_TRA_DEMANDS!$F38,DEMANDS!$H$2:$CX$25,MATCH($E38,DEMANDS!$F$2:$F$25,0),FALSE)/HLOOKUP(2018,DEMANDS!$H$2:$CX$25,MATCH($E38,DEMANDS!$F$2:$F$25,0),FALSE)</f>
        <v>0.12682641944114589</v>
      </c>
      <c r="Y38" s="14">
        <f>HLOOKUP(REG_TRA_DEMANDS!Y$3,'BY-Demands'!$J$5:$AK$14,MATCH($E38,'BY-Demands'!$I$5:$I$14,0),FALSE)*HLOOKUP(REG_TRA_DEMANDS!$F38,DEMANDS!$H$2:$CX$25,MATCH($E38,DEMANDS!$F$2:$F$25,0),FALSE)/HLOOKUP(2018,DEMANDS!$H$2:$CX$25,MATCH($E38,DEMANDS!$F$2:$F$25,0),FALSE)</f>
        <v>0.28171543303387286</v>
      </c>
      <c r="Z38" s="14">
        <f>HLOOKUP(REG_TRA_DEMANDS!Z$3,'BY-Demands'!$J$5:$AK$14,MATCH($E38,'BY-Demands'!$I$5:$I$14,0),FALSE)*HLOOKUP(REG_TRA_DEMANDS!$F38,DEMANDS!$H$2:$CX$25,MATCH($E38,DEMANDS!$F$2:$F$25,0),FALSE)/HLOOKUP(2018,DEMANDS!$H$2:$CX$25,MATCH($E38,DEMANDS!$F$2:$F$25,0),FALSE)</f>
        <v>3.4981629463676549E-2</v>
      </c>
      <c r="AA38" s="14">
        <f>HLOOKUP(REG_TRA_DEMANDS!AA$3,'BY-Demands'!$J$5:$AK$14,MATCH($E38,'BY-Demands'!$I$5:$I$14,0),FALSE)*HLOOKUP(REG_TRA_DEMANDS!$F38,DEMANDS!$H$2:$CX$25,MATCH($E38,DEMANDS!$F$2:$F$25,0),FALSE)/HLOOKUP(2018,DEMANDS!$H$2:$CX$25,MATCH($E38,DEMANDS!$F$2:$F$25,0),FALSE)</f>
        <v>0.14247121197153992</v>
      </c>
      <c r="AB38" s="14">
        <f>HLOOKUP(REG_TRA_DEMANDS!AB$3,'BY-Demands'!$J$5:$AK$14,MATCH($E38,'BY-Demands'!$I$5:$I$14,0),FALSE)*HLOOKUP(REG_TRA_DEMANDS!$F38,DEMANDS!$H$2:$CX$25,MATCH($E38,DEMANDS!$F$2:$F$25,0),FALSE)/HLOOKUP(2018,DEMANDS!$H$2:$CX$25,MATCH($E38,DEMANDS!$F$2:$F$25,0),FALSE)</f>
        <v>7.0461062667068239E-2</v>
      </c>
      <c r="AC38" s="14">
        <f>HLOOKUP(REG_TRA_DEMANDS!AC$3,'BY-Demands'!$J$5:$AK$14,MATCH($E38,'BY-Demands'!$I$5:$I$14,0),FALSE)*HLOOKUP(REG_TRA_DEMANDS!$F38,DEMANDS!$H$2:$CX$25,MATCH($E38,DEMANDS!$F$2:$F$25,0),FALSE)/HLOOKUP(2018,DEMANDS!$H$2:$CX$25,MATCH($E38,DEMANDS!$F$2:$F$25,0),FALSE)</f>
        <v>7.1542912461054778E-2</v>
      </c>
      <c r="AD38" s="14">
        <f>HLOOKUP(REG_TRA_DEMANDS!AD$3,'BY-Demands'!$J$5:$AK$14,MATCH($E38,'BY-Demands'!$I$5:$I$14,0),FALSE)*HLOOKUP(REG_TRA_DEMANDS!$F38,DEMANDS!$H$2:$CX$25,MATCH($E38,DEMANDS!$F$2:$F$25,0),FALSE)/HLOOKUP(2018,DEMANDS!$H$2:$CX$25,MATCH($E38,DEMANDS!$F$2:$F$25,0),FALSE)</f>
        <v>8.3159424729279119E-2</v>
      </c>
      <c r="AE38" s="14">
        <f>HLOOKUP(REG_TRA_DEMANDS!AE$3,'BY-Demands'!$J$5:$AK$14,MATCH($E38,'BY-Demands'!$I$5:$I$14,0),FALSE)*HLOOKUP(REG_TRA_DEMANDS!$F38,DEMANDS!$H$2:$CX$25,MATCH($E38,DEMANDS!$F$2:$F$25,0),FALSE)/HLOOKUP(2018,DEMANDS!$H$2:$CX$25,MATCH($E38,DEMANDS!$F$2:$F$25,0),FALSE)</f>
        <v>0.17378590555428736</v>
      </c>
      <c r="AF38" s="14">
        <f>HLOOKUP(REG_TRA_DEMANDS!AF$3,'BY-Demands'!$J$5:$AK$14,MATCH($E38,'BY-Demands'!$I$5:$I$14,0),FALSE)*HLOOKUP(REG_TRA_DEMANDS!$F38,DEMANDS!$H$2:$CX$25,MATCH($E38,DEMANDS!$F$2:$F$25,0),FALSE)/HLOOKUP(2018,DEMANDS!$H$2:$CX$25,MATCH($E38,DEMANDS!$F$2:$F$25,0),FALSE)</f>
        <v>6.7013553434566345E-2</v>
      </c>
    </row>
    <row r="39" spans="4:32" x14ac:dyDescent="0.2">
      <c r="D39" s="3" t="s">
        <v>59</v>
      </c>
      <c r="E39" s="3" t="str">
        <f>DEMANDS!$F$22</f>
        <v>TNAV</v>
      </c>
      <c r="F39" s="3">
        <v>2050</v>
      </c>
      <c r="G39" s="14">
        <f>HLOOKUP(REG_TRA_DEMANDS!G$3,'BY-Demands'!$J$5:$AK$14,MATCH($E39,'BY-Demands'!$I$5:$I$14,0),FALSE)*HLOOKUP(REG_TRA_DEMANDS!$F39,DEMANDS!$H$2:$CX$25,MATCH($E39,DEMANDS!$F$2:$F$25,0),FALSE)/HLOOKUP(2018,DEMANDS!$H$2:$CX$25,MATCH($E39,DEMANDS!$F$2:$F$25,0),FALSE)</f>
        <v>8.1016892709517424E-2</v>
      </c>
      <c r="H39" s="14">
        <f>HLOOKUP(REG_TRA_DEMANDS!H$3,'BY-Demands'!$J$5:$AK$14,MATCH($E39,'BY-Demands'!$I$5:$I$14,0),FALSE)*HLOOKUP(REG_TRA_DEMANDS!$F39,DEMANDS!$H$2:$CX$25,MATCH($E39,DEMANDS!$F$2:$F$25,0),FALSE)/HLOOKUP(2018,DEMANDS!$H$2:$CX$25,MATCH($E39,DEMANDS!$F$2:$F$25,0),FALSE)</f>
        <v>1.9173547309808718</v>
      </c>
      <c r="I39" s="14">
        <f>HLOOKUP(REG_TRA_DEMANDS!I$3,'BY-Demands'!$J$5:$AK$14,MATCH($E39,'BY-Demands'!$I$5:$I$14,0),FALSE)*HLOOKUP(REG_TRA_DEMANDS!$F39,DEMANDS!$H$2:$CX$25,MATCH($E39,DEMANDS!$F$2:$F$25,0),FALSE)/HLOOKUP(2018,DEMANDS!$H$2:$CX$25,MATCH($E39,DEMANDS!$F$2:$F$25,0),FALSE)</f>
        <v>0.31663357506215251</v>
      </c>
      <c r="J39" s="14">
        <f>HLOOKUP(REG_TRA_DEMANDS!J$3,'BY-Demands'!$J$5:$AK$14,MATCH($E39,'BY-Demands'!$I$5:$I$14,0),FALSE)*HLOOKUP(REG_TRA_DEMANDS!$F39,DEMANDS!$H$2:$CX$25,MATCH($E39,DEMANDS!$F$2:$F$25,0),FALSE)/HLOOKUP(2018,DEMANDS!$H$2:$CX$25,MATCH($E39,DEMANDS!$F$2:$F$25,0),FALSE)</f>
        <v>0.14121176662247656</v>
      </c>
      <c r="K39" s="14">
        <f>HLOOKUP(REG_TRA_DEMANDS!K$3,'BY-Demands'!$J$5:$AK$14,MATCH($E39,'BY-Demands'!$I$5:$I$14,0),FALSE)*HLOOKUP(REG_TRA_DEMANDS!$F39,DEMANDS!$H$2:$CX$25,MATCH($E39,DEMANDS!$F$2:$F$25,0),FALSE)/HLOOKUP(2018,DEMANDS!$H$2:$CX$25,MATCH($E39,DEMANDS!$F$2:$F$25,0),FALSE)</f>
        <v>0.12052778335238534</v>
      </c>
      <c r="L39" s="14">
        <f>HLOOKUP(REG_TRA_DEMANDS!L$3,'BY-Demands'!$J$5:$AK$14,MATCH($E39,'BY-Demands'!$I$5:$I$14,0),FALSE)*HLOOKUP(REG_TRA_DEMANDS!$F39,DEMANDS!$H$2:$CX$25,MATCH($E39,DEMANDS!$F$2:$F$25,0),FALSE)/HLOOKUP(2018,DEMANDS!$H$2:$CX$25,MATCH($E39,DEMANDS!$F$2:$F$25,0),FALSE)</f>
        <v>5.8164186322562053E-2</v>
      </c>
      <c r="M39" s="14">
        <f>HLOOKUP(REG_TRA_DEMANDS!M$3,'BY-Demands'!$J$5:$AK$14,MATCH($E39,'BY-Demands'!$I$5:$I$14,0),FALSE)*HLOOKUP(REG_TRA_DEMANDS!$F39,DEMANDS!$H$2:$CX$25,MATCH($E39,DEMANDS!$F$2:$F$25,0),FALSE)/HLOOKUP(2018,DEMANDS!$H$2:$CX$25,MATCH($E39,DEMANDS!$F$2:$F$25,0),FALSE)</f>
        <v>0.1834079463214616</v>
      </c>
      <c r="N39" s="14">
        <f>HLOOKUP(REG_TRA_DEMANDS!N$3,'BY-Demands'!$J$5:$AK$14,MATCH($E39,'BY-Demands'!$I$5:$I$14,0),FALSE)*HLOOKUP(REG_TRA_DEMANDS!$F39,DEMANDS!$H$2:$CX$25,MATCH($E39,DEMANDS!$F$2:$F$25,0),FALSE)/HLOOKUP(2018,DEMANDS!$H$2:$CX$25,MATCH($E39,DEMANDS!$F$2:$F$25,0),FALSE)</f>
        <v>0.27755671365199108</v>
      </c>
      <c r="O39" s="14">
        <f>HLOOKUP(REG_TRA_DEMANDS!O$3,'BY-Demands'!$J$5:$AK$14,MATCH($E39,'BY-Demands'!$I$5:$I$14,0),FALSE)*HLOOKUP(REG_TRA_DEMANDS!$F39,DEMANDS!$H$2:$CX$25,MATCH($E39,DEMANDS!$F$2:$F$25,0),FALSE)/HLOOKUP(2018,DEMANDS!$H$2:$CX$25,MATCH($E39,DEMANDS!$F$2:$F$25,0),FALSE)</f>
        <v>0.11094214101957932</v>
      </c>
      <c r="P39" s="14">
        <f>HLOOKUP(REG_TRA_DEMANDS!P$3,'BY-Demands'!$J$5:$AK$14,MATCH($E39,'BY-Demands'!$I$5:$I$14,0),FALSE)*HLOOKUP(REG_TRA_DEMANDS!$F39,DEMANDS!$H$2:$CX$25,MATCH($E39,DEMANDS!$F$2:$F$25,0),FALSE)/HLOOKUP(2018,DEMANDS!$H$2:$CX$25,MATCH($E39,DEMANDS!$F$2:$F$25,0),FALSE)</f>
        <v>0.12632385241733773</v>
      </c>
      <c r="Q39" s="14">
        <f>HLOOKUP(REG_TRA_DEMANDS!Q$3,'BY-Demands'!$J$5:$AK$14,MATCH($E39,'BY-Demands'!$I$5:$I$14,0),FALSE)*HLOOKUP(REG_TRA_DEMANDS!$F39,DEMANDS!$H$2:$CX$25,MATCH($E39,DEMANDS!$F$2:$F$25,0),FALSE)/HLOOKUP(2018,DEMANDS!$H$2:$CX$25,MATCH($E39,DEMANDS!$F$2:$F$25,0),FALSE)</f>
        <v>0.21306139271858376</v>
      </c>
      <c r="R39" s="14">
        <f>HLOOKUP(REG_TRA_DEMANDS!R$3,'BY-Demands'!$J$5:$AK$14,MATCH($E39,'BY-Demands'!$I$5:$I$14,0),FALSE)*HLOOKUP(REG_TRA_DEMANDS!$F39,DEMANDS!$H$2:$CX$25,MATCH($E39,DEMANDS!$F$2:$F$25,0),FALSE)/HLOOKUP(2018,DEMANDS!$H$2:$CX$25,MATCH($E39,DEMANDS!$F$2:$F$25,0),FALSE)</f>
        <v>0.20267742120693139</v>
      </c>
      <c r="S39" s="14">
        <f>HLOOKUP(REG_TRA_DEMANDS!S$3,'BY-Demands'!$J$5:$AK$14,MATCH($E39,'BY-Demands'!$I$5:$I$14,0),FALSE)*HLOOKUP(REG_TRA_DEMANDS!$F39,DEMANDS!$H$2:$CX$25,MATCH($E39,DEMANDS!$F$2:$F$25,0),FALSE)/HLOOKUP(2018,DEMANDS!$H$2:$CX$25,MATCH($E39,DEMANDS!$F$2:$F$25,0),FALSE)</f>
        <v>0.16908213554884313</v>
      </c>
      <c r="T39" s="14">
        <f>HLOOKUP(REG_TRA_DEMANDS!T$3,'BY-Demands'!$J$5:$AK$14,MATCH($E39,'BY-Demands'!$I$5:$I$14,0),FALSE)*HLOOKUP(REG_TRA_DEMANDS!$F39,DEMANDS!$H$2:$CX$25,MATCH($E39,DEMANDS!$F$2:$F$25,0),FALSE)/HLOOKUP(2018,DEMANDS!$H$2:$CX$25,MATCH($E39,DEMANDS!$F$2:$F$25,0),FALSE)</f>
        <v>0.7725264967229386</v>
      </c>
      <c r="U39" s="14">
        <f>HLOOKUP(REG_TRA_DEMANDS!U$3,'BY-Demands'!$J$5:$AK$14,MATCH($E39,'BY-Demands'!$I$5:$I$14,0),FALSE)*HLOOKUP(REG_TRA_DEMANDS!$F39,DEMANDS!$H$2:$CX$25,MATCH($E39,DEMANDS!$F$2:$F$25,0),FALSE)/HLOOKUP(2018,DEMANDS!$H$2:$CX$25,MATCH($E39,DEMANDS!$F$2:$F$25,0),FALSE)</f>
        <v>0.21019395368939628</v>
      </c>
      <c r="V39" s="14">
        <f>HLOOKUP(REG_TRA_DEMANDS!V$3,'BY-Demands'!$J$5:$AK$14,MATCH($E39,'BY-Demands'!$I$5:$I$14,0),FALSE)*HLOOKUP(REG_TRA_DEMANDS!$F39,DEMANDS!$H$2:$CX$25,MATCH($E39,DEMANDS!$F$2:$F$25,0),FALSE)/HLOOKUP(2018,DEMANDS!$H$2:$CX$25,MATCH($E39,DEMANDS!$F$2:$F$25,0),FALSE)</f>
        <v>0.27735037188562289</v>
      </c>
      <c r="W39" s="14">
        <f>HLOOKUP(REG_TRA_DEMANDS!W$3,'BY-Demands'!$J$5:$AK$14,MATCH($E39,'BY-Demands'!$I$5:$I$14,0),FALSE)*HLOOKUP(REG_TRA_DEMANDS!$F39,DEMANDS!$H$2:$CX$25,MATCH($E39,DEMANDS!$F$2:$F$25,0),FALSE)/HLOOKUP(2018,DEMANDS!$H$2:$CX$25,MATCH($E39,DEMANDS!$F$2:$F$25,0),FALSE)</f>
        <v>0.22705136447835297</v>
      </c>
      <c r="X39" s="14">
        <f>HLOOKUP(REG_TRA_DEMANDS!X$3,'BY-Demands'!$J$5:$AK$14,MATCH($E39,'BY-Demands'!$I$5:$I$14,0),FALSE)*HLOOKUP(REG_TRA_DEMANDS!$F39,DEMANDS!$H$2:$CX$25,MATCH($E39,DEMANDS!$F$2:$F$25,0),FALSE)/HLOOKUP(2018,DEMANDS!$H$2:$CX$25,MATCH($E39,DEMANDS!$F$2:$F$25,0),FALSE)</f>
        <v>0.16532386930761089</v>
      </c>
      <c r="Y39" s="14">
        <f>HLOOKUP(REG_TRA_DEMANDS!Y$3,'BY-Demands'!$J$5:$AK$14,MATCH($E39,'BY-Demands'!$I$5:$I$14,0),FALSE)*HLOOKUP(REG_TRA_DEMANDS!$F39,DEMANDS!$H$2:$CX$25,MATCH($E39,DEMANDS!$F$2:$F$25,0),FALSE)/HLOOKUP(2018,DEMANDS!$H$2:$CX$25,MATCH($E39,DEMANDS!$F$2:$F$25,0),FALSE)</f>
        <v>0.36722857617565963</v>
      </c>
      <c r="Z39" s="14">
        <f>HLOOKUP(REG_TRA_DEMANDS!Z$3,'BY-Demands'!$J$5:$AK$14,MATCH($E39,'BY-Demands'!$I$5:$I$14,0),FALSE)*HLOOKUP(REG_TRA_DEMANDS!$F39,DEMANDS!$H$2:$CX$25,MATCH($E39,DEMANDS!$F$2:$F$25,0),FALSE)/HLOOKUP(2018,DEMANDS!$H$2:$CX$25,MATCH($E39,DEMANDS!$F$2:$F$25,0),FALSE)</f>
        <v>4.5600107320729701E-2</v>
      </c>
      <c r="AA39" s="14">
        <f>HLOOKUP(REG_TRA_DEMANDS!AA$3,'BY-Demands'!$J$5:$AK$14,MATCH($E39,'BY-Demands'!$I$5:$I$14,0),FALSE)*HLOOKUP(REG_TRA_DEMANDS!$F39,DEMANDS!$H$2:$CX$25,MATCH($E39,DEMANDS!$F$2:$F$25,0),FALSE)/HLOOKUP(2018,DEMANDS!$H$2:$CX$25,MATCH($E39,DEMANDS!$F$2:$F$25,0),FALSE)</f>
        <v>0.18571755105812188</v>
      </c>
      <c r="AB39" s="14">
        <f>HLOOKUP(REG_TRA_DEMANDS!AB$3,'BY-Demands'!$J$5:$AK$14,MATCH($E39,'BY-Demands'!$I$5:$I$14,0),FALSE)*HLOOKUP(REG_TRA_DEMANDS!$F39,DEMANDS!$H$2:$CX$25,MATCH($E39,DEMANDS!$F$2:$F$25,0),FALSE)/HLOOKUP(2018,DEMANDS!$H$2:$CX$25,MATCH($E39,DEMANDS!$F$2:$F$25,0),FALSE)</f>
        <v>9.18491239205209E-2</v>
      </c>
      <c r="AC39" s="14">
        <f>HLOOKUP(REG_TRA_DEMANDS!AC$3,'BY-Demands'!$J$5:$AK$14,MATCH($E39,'BY-Demands'!$I$5:$I$14,0),FALSE)*HLOOKUP(REG_TRA_DEMANDS!$F39,DEMANDS!$H$2:$CX$25,MATCH($E39,DEMANDS!$F$2:$F$25,0),FALSE)/HLOOKUP(2018,DEMANDS!$H$2:$CX$25,MATCH($E39,DEMANDS!$F$2:$F$25,0),FALSE)</f>
        <v>9.3259363165148407E-2</v>
      </c>
      <c r="AD39" s="14">
        <f>HLOOKUP(REG_TRA_DEMANDS!AD$3,'BY-Demands'!$J$5:$AK$14,MATCH($E39,'BY-Demands'!$I$5:$I$14,0),FALSE)*HLOOKUP(REG_TRA_DEMANDS!$F39,DEMANDS!$H$2:$CX$25,MATCH($E39,DEMANDS!$F$2:$F$25,0),FALSE)/HLOOKUP(2018,DEMANDS!$H$2:$CX$25,MATCH($E39,DEMANDS!$F$2:$F$25,0),FALSE)</f>
        <v>0.10840200272325237</v>
      </c>
      <c r="AE39" s="14">
        <f>HLOOKUP(REG_TRA_DEMANDS!AE$3,'BY-Demands'!$J$5:$AK$14,MATCH($E39,'BY-Demands'!$I$5:$I$14,0),FALSE)*HLOOKUP(REG_TRA_DEMANDS!$F39,DEMANDS!$H$2:$CX$25,MATCH($E39,DEMANDS!$F$2:$F$25,0),FALSE)/HLOOKUP(2018,DEMANDS!$H$2:$CX$25,MATCH($E39,DEMANDS!$F$2:$F$25,0),FALSE)</f>
        <v>0.22653764463242995</v>
      </c>
      <c r="AF39" s="14">
        <f>HLOOKUP(REG_TRA_DEMANDS!AF$3,'BY-Demands'!$J$5:$AK$14,MATCH($E39,'BY-Demands'!$I$5:$I$14,0),FALSE)*HLOOKUP(REG_TRA_DEMANDS!$F39,DEMANDS!$H$2:$CX$25,MATCH($E39,DEMANDS!$F$2:$F$25,0),FALSE)/HLOOKUP(2018,DEMANDS!$H$2:$CX$25,MATCH($E39,DEMANDS!$F$2:$F$25,0),FALSE)</f>
        <v>8.7355142553685775E-2</v>
      </c>
    </row>
    <row r="40" spans="4:32" x14ac:dyDescent="0.2">
      <c r="D40" s="3" t="s">
        <v>59</v>
      </c>
      <c r="E40" s="3" t="str">
        <f>DEMANDS!$F$23</f>
        <v>TOTH</v>
      </c>
      <c r="F40" s="3">
        <v>2019</v>
      </c>
      <c r="G40" s="14">
        <f>HLOOKUP(REG_TRA_DEMANDS!G$3,'BY-Demands'!$J$5:$AK$14,MATCH($E40,'BY-Demands'!$I$5:$I$14,0),FALSE)*HLOOKUP(REG_TRA_DEMANDS!$F40,DEMANDS!$H$2:$CX$25,MATCH($E40,DEMANDS!$F$2:$F$25,0),FALSE)/HLOOKUP(2018,DEMANDS!$H$2:$CX$25,MATCH($E40,DEMANDS!$F$2:$F$25,0),FALSE)</f>
        <v>0.1629624043332934</v>
      </c>
      <c r="H40" s="14">
        <f>HLOOKUP(REG_TRA_DEMANDS!H$3,'BY-Demands'!$J$5:$AK$14,MATCH($E40,'BY-Demands'!$I$5:$I$14,0),FALSE)*HLOOKUP(REG_TRA_DEMANDS!$F40,DEMANDS!$H$2:$CX$25,MATCH($E40,DEMANDS!$F$2:$F$25,0),FALSE)/HLOOKUP(2018,DEMANDS!$H$2:$CX$25,MATCH($E40,DEMANDS!$F$2:$F$25,0),FALSE)</f>
        <v>3.8566862597502731</v>
      </c>
      <c r="I40" s="14">
        <f>HLOOKUP(REG_TRA_DEMANDS!I$3,'BY-Demands'!$J$5:$AK$14,MATCH($E40,'BY-Demands'!$I$5:$I$14,0),FALSE)*HLOOKUP(REG_TRA_DEMANDS!$F40,DEMANDS!$H$2:$CX$25,MATCH($E40,DEMANDS!$F$2:$F$25,0),FALSE)/HLOOKUP(2018,DEMANDS!$H$2:$CX$25,MATCH($E40,DEMANDS!$F$2:$F$25,0),FALSE)</f>
        <v>0.63689641701986843</v>
      </c>
      <c r="J40" s="14">
        <f>HLOOKUP(REG_TRA_DEMANDS!J$3,'BY-Demands'!$J$5:$AK$14,MATCH($E40,'BY-Demands'!$I$5:$I$14,0),FALSE)*HLOOKUP(REG_TRA_DEMANDS!$F40,DEMANDS!$H$2:$CX$25,MATCH($E40,DEMANDS!$F$2:$F$25,0),FALSE)/HLOOKUP(2018,DEMANDS!$H$2:$CX$25,MATCH($E40,DEMANDS!$F$2:$F$25,0),FALSE)</f>
        <v>0.28404210824846116</v>
      </c>
      <c r="K40" s="14">
        <f>HLOOKUP(REG_TRA_DEMANDS!K$3,'BY-Demands'!$J$5:$AK$14,MATCH($E40,'BY-Demands'!$I$5:$I$14,0),FALSE)*HLOOKUP(REG_TRA_DEMANDS!$F40,DEMANDS!$H$2:$CX$25,MATCH($E40,DEMANDS!$F$2:$F$25,0),FALSE)/HLOOKUP(2018,DEMANDS!$H$2:$CX$25,MATCH($E40,DEMANDS!$F$2:$F$25,0),FALSE)</f>
        <v>0.24243706105207907</v>
      </c>
      <c r="L40" s="14">
        <f>HLOOKUP(REG_TRA_DEMANDS!L$3,'BY-Demands'!$J$5:$AK$14,MATCH($E40,'BY-Demands'!$I$5:$I$14,0),FALSE)*HLOOKUP(REG_TRA_DEMANDS!$F40,DEMANDS!$H$2:$CX$25,MATCH($E40,DEMANDS!$F$2:$F$25,0),FALSE)/HLOOKUP(2018,DEMANDS!$H$2:$CX$25,MATCH($E40,DEMANDS!$F$2:$F$25,0),FALSE)</f>
        <v>0.11699505291074819</v>
      </c>
      <c r="M40" s="14">
        <f>HLOOKUP(REG_TRA_DEMANDS!M$3,'BY-Demands'!$J$5:$AK$14,MATCH($E40,'BY-Demands'!$I$5:$I$14,0),FALSE)*HLOOKUP(REG_TRA_DEMANDS!$F40,DEMANDS!$H$2:$CX$25,MATCH($E40,DEMANDS!$F$2:$F$25,0),FALSE)/HLOOKUP(2018,DEMANDS!$H$2:$CX$25,MATCH($E40,DEMANDS!$F$2:$F$25,0),FALSE)</f>
        <v>0.36891812197168955</v>
      </c>
      <c r="N40" s="14">
        <f>HLOOKUP(REG_TRA_DEMANDS!N$3,'BY-Demands'!$J$5:$AK$14,MATCH($E40,'BY-Demands'!$I$5:$I$14,0),FALSE)*HLOOKUP(REG_TRA_DEMANDS!$F40,DEMANDS!$H$2:$CX$25,MATCH($E40,DEMANDS!$F$2:$F$25,0),FALSE)/HLOOKUP(2018,DEMANDS!$H$2:$CX$25,MATCH($E40,DEMANDS!$F$2:$F$25,0),FALSE)</f>
        <v>0.55829479362718504</v>
      </c>
      <c r="O40" s="14">
        <f>HLOOKUP(REG_TRA_DEMANDS!O$3,'BY-Demands'!$J$5:$AK$14,MATCH($E40,'BY-Demands'!$I$5:$I$14,0),FALSE)*HLOOKUP(REG_TRA_DEMANDS!$F40,DEMANDS!$H$2:$CX$25,MATCH($E40,DEMANDS!$F$2:$F$25,0),FALSE)/HLOOKUP(2018,DEMANDS!$H$2:$CX$25,MATCH($E40,DEMANDS!$F$2:$F$25,0),FALSE)</f>
        <v>0.22315590536478461</v>
      </c>
      <c r="P40" s="14">
        <f>HLOOKUP(REG_TRA_DEMANDS!P$3,'BY-Demands'!$J$5:$AK$14,MATCH($E40,'BY-Demands'!$I$5:$I$14,0),FALSE)*HLOOKUP(REG_TRA_DEMANDS!$F40,DEMANDS!$H$2:$CX$25,MATCH($E40,DEMANDS!$F$2:$F$25,0),FALSE)/HLOOKUP(2018,DEMANDS!$H$2:$CX$25,MATCH($E40,DEMANDS!$F$2:$F$25,0),FALSE)</f>
        <v>0.25409563396097901</v>
      </c>
      <c r="Q40" s="14">
        <f>HLOOKUP(REG_TRA_DEMANDS!Q$3,'BY-Demands'!$J$5:$AK$14,MATCH($E40,'BY-Demands'!$I$5:$I$14,0),FALSE)*HLOOKUP(REG_TRA_DEMANDS!$F40,DEMANDS!$H$2:$CX$25,MATCH($E40,DEMANDS!$F$2:$F$25,0),FALSE)/HLOOKUP(2018,DEMANDS!$H$2:$CX$25,MATCH($E40,DEMANDS!$F$2:$F$25,0),FALSE)</f>
        <v>0.42856490377273548</v>
      </c>
      <c r="R40" s="14">
        <f>HLOOKUP(REG_TRA_DEMANDS!R$3,'BY-Demands'!$J$5:$AK$14,MATCH($E40,'BY-Demands'!$I$5:$I$14,0),FALSE)*HLOOKUP(REG_TRA_DEMANDS!$F40,DEMANDS!$H$2:$CX$25,MATCH($E40,DEMANDS!$F$2:$F$25,0),FALSE)/HLOOKUP(2018,DEMANDS!$H$2:$CX$25,MATCH($E40,DEMANDS!$F$2:$F$25,0),FALSE)</f>
        <v>0.4076779392462821</v>
      </c>
      <c r="S40" s="14">
        <f>HLOOKUP(REG_TRA_DEMANDS!S$3,'BY-Demands'!$J$5:$AK$14,MATCH($E40,'BY-Demands'!$I$5:$I$14,0),FALSE)*HLOOKUP(REG_TRA_DEMANDS!$F40,DEMANDS!$H$2:$CX$25,MATCH($E40,DEMANDS!$F$2:$F$25,0),FALSE)/HLOOKUP(2018,DEMANDS!$H$2:$CX$25,MATCH($E40,DEMANDS!$F$2:$F$25,0),FALSE)</f>
        <v>0.34010229740161857</v>
      </c>
      <c r="T40" s="14">
        <f>HLOOKUP(REG_TRA_DEMANDS!T$3,'BY-Demands'!$J$5:$AK$14,MATCH($E40,'BY-Demands'!$I$5:$I$14,0),FALSE)*HLOOKUP(REG_TRA_DEMANDS!$F40,DEMANDS!$H$2:$CX$25,MATCH($E40,DEMANDS!$F$2:$F$25,0),FALSE)/HLOOKUP(2018,DEMANDS!$H$2:$CX$25,MATCH($E40,DEMANDS!$F$2:$F$25,0),FALSE)</f>
        <v>1.5539077235229115</v>
      </c>
      <c r="U40" s="14">
        <f>HLOOKUP(REG_TRA_DEMANDS!U$3,'BY-Demands'!$J$5:$AK$14,MATCH($E40,'BY-Demands'!$I$5:$I$14,0),FALSE)*HLOOKUP(REG_TRA_DEMANDS!$F40,DEMANDS!$H$2:$CX$25,MATCH($E40,DEMANDS!$F$2:$F$25,0),FALSE)/HLOOKUP(2018,DEMANDS!$H$2:$CX$25,MATCH($E40,DEMANDS!$F$2:$F$25,0),FALSE)</f>
        <v>0.42279715901176512</v>
      </c>
      <c r="V40" s="14">
        <f>HLOOKUP(REG_TRA_DEMANDS!V$3,'BY-Demands'!$J$5:$AK$14,MATCH($E40,'BY-Demands'!$I$5:$I$14,0),FALSE)*HLOOKUP(REG_TRA_DEMANDS!$F40,DEMANDS!$H$2:$CX$25,MATCH($E40,DEMANDS!$F$2:$F$25,0),FALSE)/HLOOKUP(2018,DEMANDS!$H$2:$CX$25,MATCH($E40,DEMANDS!$F$2:$F$25,0),FALSE)</f>
        <v>0.5578797449967432</v>
      </c>
      <c r="W40" s="14">
        <f>HLOOKUP(REG_TRA_DEMANDS!W$3,'BY-Demands'!$J$5:$AK$14,MATCH($E40,'BY-Demands'!$I$5:$I$14,0),FALSE)*HLOOKUP(REG_TRA_DEMANDS!$F40,DEMANDS!$H$2:$CX$25,MATCH($E40,DEMANDS!$F$2:$F$25,0),FALSE)/HLOOKUP(2018,DEMANDS!$H$2:$CX$25,MATCH($E40,DEMANDS!$F$2:$F$25,0),FALSE)</f>
        <v>0.45670520091670769</v>
      </c>
      <c r="X40" s="14">
        <f>HLOOKUP(REG_TRA_DEMANDS!X$3,'BY-Demands'!$J$5:$AK$14,MATCH($E40,'BY-Demands'!$I$5:$I$14,0),FALSE)*HLOOKUP(REG_TRA_DEMANDS!$F40,DEMANDS!$H$2:$CX$25,MATCH($E40,DEMANDS!$F$2:$F$25,0),FALSE)/HLOOKUP(2018,DEMANDS!$H$2:$CX$25,MATCH($E40,DEMANDS!$F$2:$F$25,0),FALSE)</f>
        <v>0.33254268751887739</v>
      </c>
      <c r="Y40" s="14">
        <f>HLOOKUP(REG_TRA_DEMANDS!Y$3,'BY-Demands'!$J$5:$AK$14,MATCH($E40,'BY-Demands'!$I$5:$I$14,0),FALSE)*HLOOKUP(REG_TRA_DEMANDS!$F40,DEMANDS!$H$2:$CX$25,MATCH($E40,DEMANDS!$F$2:$F$25,0),FALSE)/HLOOKUP(2018,DEMANDS!$H$2:$CX$25,MATCH($E40,DEMANDS!$F$2:$F$25,0),FALSE)</f>
        <v>0.738666341204264</v>
      </c>
      <c r="Z40" s="14">
        <f>HLOOKUP(REG_TRA_DEMANDS!Z$3,'BY-Demands'!$J$5:$AK$14,MATCH($E40,'BY-Demands'!$I$5:$I$14,0),FALSE)*HLOOKUP(REG_TRA_DEMANDS!$F40,DEMANDS!$H$2:$CX$25,MATCH($E40,DEMANDS!$F$2:$F$25,0),FALSE)/HLOOKUP(2018,DEMANDS!$H$2:$CX$25,MATCH($E40,DEMANDS!$F$2:$F$25,0),FALSE)</f>
        <v>9.1722884923348305E-2</v>
      </c>
      <c r="AA40" s="14">
        <f>HLOOKUP(REG_TRA_DEMANDS!AA$3,'BY-Demands'!$J$5:$AK$14,MATCH($E40,'BY-Demands'!$I$5:$I$14,0),FALSE)*HLOOKUP(REG_TRA_DEMANDS!$F40,DEMANDS!$H$2:$CX$25,MATCH($E40,DEMANDS!$F$2:$F$25,0),FALSE)/HLOOKUP(2018,DEMANDS!$H$2:$CX$25,MATCH($E40,DEMANDS!$F$2:$F$25,0),FALSE)</f>
        <v>0.37356380422829233</v>
      </c>
      <c r="AB40" s="14">
        <f>HLOOKUP(REG_TRA_DEMANDS!AB$3,'BY-Demands'!$J$5:$AK$14,MATCH($E40,'BY-Demands'!$I$5:$I$14,0),FALSE)*HLOOKUP(REG_TRA_DEMANDS!$F40,DEMANDS!$H$2:$CX$25,MATCH($E40,DEMANDS!$F$2:$F$25,0),FALSE)/HLOOKUP(2018,DEMANDS!$H$2:$CX$25,MATCH($E40,DEMANDS!$F$2:$F$25,0),FALSE)</f>
        <v>0.18475102622932804</v>
      </c>
      <c r="AC40" s="14">
        <f>HLOOKUP(REG_TRA_DEMANDS!AC$3,'BY-Demands'!$J$5:$AK$14,MATCH($E40,'BY-Demands'!$I$5:$I$14,0),FALSE)*HLOOKUP(REG_TRA_DEMANDS!$F40,DEMANDS!$H$2:$CX$25,MATCH($E40,DEMANDS!$F$2:$F$25,0),FALSE)/HLOOKUP(2018,DEMANDS!$H$2:$CX$25,MATCH($E40,DEMANDS!$F$2:$F$25,0),FALSE)</f>
        <v>0.18758766893807341</v>
      </c>
      <c r="AD40" s="14">
        <f>HLOOKUP(REG_TRA_DEMANDS!AD$3,'BY-Demands'!$J$5:$AK$14,MATCH($E40,'BY-Demands'!$I$5:$I$14,0),FALSE)*HLOOKUP(REG_TRA_DEMANDS!$F40,DEMANDS!$H$2:$CX$25,MATCH($E40,DEMANDS!$F$2:$F$25,0),FALSE)/HLOOKUP(2018,DEMANDS!$H$2:$CX$25,MATCH($E40,DEMANDS!$F$2:$F$25,0),FALSE)</f>
        <v>0.21804651360382518</v>
      </c>
      <c r="AE40" s="14">
        <f>HLOOKUP(REG_TRA_DEMANDS!AE$3,'BY-Demands'!$J$5:$AK$14,MATCH($E40,'BY-Demands'!$I$5:$I$14,0),FALSE)*HLOOKUP(REG_TRA_DEMANDS!$F40,DEMANDS!$H$2:$CX$25,MATCH($E40,DEMANDS!$F$2:$F$25,0),FALSE)/HLOOKUP(2018,DEMANDS!$H$2:$CX$25,MATCH($E40,DEMANDS!$F$2:$F$25,0),FALSE)</f>
        <v>0.45567187294712425</v>
      </c>
      <c r="AF40" s="14">
        <f>HLOOKUP(REG_TRA_DEMANDS!AF$3,'BY-Demands'!$J$5:$AK$14,MATCH($E40,'BY-Demands'!$I$5:$I$14,0),FALSE)*HLOOKUP(REG_TRA_DEMANDS!$F40,DEMANDS!$H$2:$CX$25,MATCH($E40,DEMANDS!$F$2:$F$25,0),FALSE)/HLOOKUP(2018,DEMANDS!$H$2:$CX$25,MATCH($E40,DEMANDS!$F$2:$F$25,0),FALSE)</f>
        <v>0.17571155329873456</v>
      </c>
    </row>
    <row r="41" spans="4:32" x14ac:dyDescent="0.2">
      <c r="D41" s="3" t="s">
        <v>59</v>
      </c>
      <c r="E41" s="3" t="str">
        <f>DEMANDS!$F$23</f>
        <v>TOTH</v>
      </c>
      <c r="F41" s="3">
        <v>2020</v>
      </c>
      <c r="G41" s="14">
        <f>HLOOKUP(REG_TRA_DEMANDS!G$3,'BY-Demands'!$J$5:$AK$14,MATCH($E41,'BY-Demands'!$I$5:$I$14,0),FALSE)*HLOOKUP(REG_TRA_DEMANDS!$F41,DEMANDS!$H$2:$CX$25,MATCH($E41,DEMANDS!$F$2:$F$25,0),FALSE)/HLOOKUP(2018,DEMANDS!$H$2:$CX$25,MATCH($E41,DEMANDS!$F$2:$F$25,0),FALSE)</f>
        <v>0.27200036635926317</v>
      </c>
      <c r="H41" s="14">
        <f>HLOOKUP(REG_TRA_DEMANDS!H$3,'BY-Demands'!$J$5:$AK$14,MATCH($E41,'BY-Demands'!$I$5:$I$14,0),FALSE)*HLOOKUP(REG_TRA_DEMANDS!$F41,DEMANDS!$H$2:$CX$25,MATCH($E41,DEMANDS!$F$2:$F$25,0),FALSE)/HLOOKUP(2018,DEMANDS!$H$2:$CX$25,MATCH($E41,DEMANDS!$F$2:$F$25,0),FALSE)</f>
        <v>6.4371907120328054</v>
      </c>
      <c r="I41" s="14">
        <f>HLOOKUP(REG_TRA_DEMANDS!I$3,'BY-Demands'!$J$5:$AK$14,MATCH($E41,'BY-Demands'!$I$5:$I$14,0),FALSE)*HLOOKUP(REG_TRA_DEMANDS!$F41,DEMANDS!$H$2:$CX$25,MATCH($E41,DEMANDS!$F$2:$F$25,0),FALSE)/HLOOKUP(2018,DEMANDS!$H$2:$CX$25,MATCH($E41,DEMANDS!$F$2:$F$25,0),FALSE)</f>
        <v>1.0630430955596422</v>
      </c>
      <c r="J41" s="14">
        <f>HLOOKUP(REG_TRA_DEMANDS!J$3,'BY-Demands'!$J$5:$AK$14,MATCH($E41,'BY-Demands'!$I$5:$I$14,0),FALSE)*HLOOKUP(REG_TRA_DEMANDS!$F41,DEMANDS!$H$2:$CX$25,MATCH($E41,DEMANDS!$F$2:$F$25,0),FALSE)/HLOOKUP(2018,DEMANDS!$H$2:$CX$25,MATCH($E41,DEMANDS!$F$2:$F$25,0),FALSE)</f>
        <v>0.4740943644095138</v>
      </c>
      <c r="K41" s="14">
        <f>HLOOKUP(REG_TRA_DEMANDS!K$3,'BY-Demands'!$J$5:$AK$14,MATCH($E41,'BY-Demands'!$I$5:$I$14,0),FALSE)*HLOOKUP(REG_TRA_DEMANDS!$F41,DEMANDS!$H$2:$CX$25,MATCH($E41,DEMANDS!$F$2:$F$25,0),FALSE)/HLOOKUP(2018,DEMANDS!$H$2:$CX$25,MATCH($E41,DEMANDS!$F$2:$F$25,0),FALSE)</f>
        <v>0.40465142678160859</v>
      </c>
      <c r="L41" s="14">
        <f>HLOOKUP(REG_TRA_DEMANDS!L$3,'BY-Demands'!$J$5:$AK$14,MATCH($E41,'BY-Demands'!$I$5:$I$14,0),FALSE)*HLOOKUP(REG_TRA_DEMANDS!$F41,DEMANDS!$H$2:$CX$25,MATCH($E41,DEMANDS!$F$2:$F$25,0),FALSE)/HLOOKUP(2018,DEMANDS!$H$2:$CX$25,MATCH($E41,DEMANDS!$F$2:$F$25,0),FALSE)</f>
        <v>0.19527631163848433</v>
      </c>
      <c r="M41" s="14">
        <f>HLOOKUP(REG_TRA_DEMANDS!M$3,'BY-Demands'!$J$5:$AK$14,MATCH($E41,'BY-Demands'!$I$5:$I$14,0),FALSE)*HLOOKUP(REG_TRA_DEMANDS!$F41,DEMANDS!$H$2:$CX$25,MATCH($E41,DEMANDS!$F$2:$F$25,0),FALSE)/HLOOKUP(2018,DEMANDS!$H$2:$CX$25,MATCH($E41,DEMANDS!$F$2:$F$25,0),FALSE)</f>
        <v>0.61576082375197327</v>
      </c>
      <c r="N41" s="14">
        <f>HLOOKUP(REG_TRA_DEMANDS!N$3,'BY-Demands'!$J$5:$AK$14,MATCH($E41,'BY-Demands'!$I$5:$I$14,0),FALSE)*HLOOKUP(REG_TRA_DEMANDS!$F41,DEMANDS!$H$2:$CX$25,MATCH($E41,DEMANDS!$F$2:$F$25,0),FALSE)/HLOOKUP(2018,DEMANDS!$H$2:$CX$25,MATCH($E41,DEMANDS!$F$2:$F$25,0),FALSE)</f>
        <v>0.93184921408304933</v>
      </c>
      <c r="O41" s="14">
        <f>HLOOKUP(REG_TRA_DEMANDS!O$3,'BY-Demands'!$J$5:$AK$14,MATCH($E41,'BY-Demands'!$I$5:$I$14,0),FALSE)*HLOOKUP(REG_TRA_DEMANDS!$F41,DEMANDS!$H$2:$CX$25,MATCH($E41,DEMANDS!$F$2:$F$25,0),FALSE)/HLOOKUP(2018,DEMANDS!$H$2:$CX$25,MATCH($E41,DEMANDS!$F$2:$F$25,0),FALSE)</f>
        <v>0.37246927144197584</v>
      </c>
      <c r="P41" s="14">
        <f>HLOOKUP(REG_TRA_DEMANDS!P$3,'BY-Demands'!$J$5:$AK$14,MATCH($E41,'BY-Demands'!$I$5:$I$14,0),FALSE)*HLOOKUP(REG_TRA_DEMANDS!$F41,DEMANDS!$H$2:$CX$25,MATCH($E41,DEMANDS!$F$2:$F$25,0),FALSE)/HLOOKUP(2018,DEMANDS!$H$2:$CX$25,MATCH($E41,DEMANDS!$F$2:$F$25,0),FALSE)</f>
        <v>0.42411073775226227</v>
      </c>
      <c r="Q41" s="14">
        <f>HLOOKUP(REG_TRA_DEMANDS!Q$3,'BY-Demands'!$J$5:$AK$14,MATCH($E41,'BY-Demands'!$I$5:$I$14,0),FALSE)*HLOOKUP(REG_TRA_DEMANDS!$F41,DEMANDS!$H$2:$CX$25,MATCH($E41,DEMANDS!$F$2:$F$25,0),FALSE)/HLOOKUP(2018,DEMANDS!$H$2:$CX$25,MATCH($E41,DEMANDS!$F$2:$F$25,0),FALSE)</f>
        <v>0.71531720038013136</v>
      </c>
      <c r="R41" s="14">
        <f>HLOOKUP(REG_TRA_DEMANDS!R$3,'BY-Demands'!$J$5:$AK$14,MATCH($E41,'BY-Demands'!$I$5:$I$14,0),FALSE)*HLOOKUP(REG_TRA_DEMANDS!$F41,DEMANDS!$H$2:$CX$25,MATCH($E41,DEMANDS!$F$2:$F$25,0),FALSE)/HLOOKUP(2018,DEMANDS!$H$2:$CX$25,MATCH($E41,DEMANDS!$F$2:$F$25,0),FALSE)</f>
        <v>0.6804547913074912</v>
      </c>
      <c r="S41" s="14">
        <f>HLOOKUP(REG_TRA_DEMANDS!S$3,'BY-Demands'!$J$5:$AK$14,MATCH($E41,'BY-Demands'!$I$5:$I$14,0),FALSE)*HLOOKUP(REG_TRA_DEMANDS!$F41,DEMANDS!$H$2:$CX$25,MATCH($E41,DEMANDS!$F$2:$F$25,0),FALSE)/HLOOKUP(2018,DEMANDS!$H$2:$CX$25,MATCH($E41,DEMANDS!$F$2:$F$25,0),FALSE)</f>
        <v>0.56766436327036851</v>
      </c>
      <c r="T41" s="14">
        <f>HLOOKUP(REG_TRA_DEMANDS!T$3,'BY-Demands'!$J$5:$AK$14,MATCH($E41,'BY-Demands'!$I$5:$I$14,0),FALSE)*HLOOKUP(REG_TRA_DEMANDS!$F41,DEMANDS!$H$2:$CX$25,MATCH($E41,DEMANDS!$F$2:$F$25,0),FALSE)/HLOOKUP(2018,DEMANDS!$H$2:$CX$25,MATCH($E41,DEMANDS!$F$2:$F$25,0),FALSE)</f>
        <v>2.5936256390908561</v>
      </c>
      <c r="U41" s="14">
        <f>HLOOKUP(REG_TRA_DEMANDS!U$3,'BY-Demands'!$J$5:$AK$14,MATCH($E41,'BY-Demands'!$I$5:$I$14,0),FALSE)*HLOOKUP(REG_TRA_DEMANDS!$F41,DEMANDS!$H$2:$CX$25,MATCH($E41,DEMANDS!$F$2:$F$25,0),FALSE)/HLOOKUP(2018,DEMANDS!$H$2:$CX$25,MATCH($E41,DEMANDS!$F$2:$F$25,0),FALSE)</f>
        <v>0.70569026406639079</v>
      </c>
      <c r="V41" s="14">
        <f>HLOOKUP(REG_TRA_DEMANDS!V$3,'BY-Demands'!$J$5:$AK$14,MATCH($E41,'BY-Demands'!$I$5:$I$14,0),FALSE)*HLOOKUP(REG_TRA_DEMANDS!$F41,DEMANDS!$H$2:$CX$25,MATCH($E41,DEMANDS!$F$2:$F$25,0),FALSE)/HLOOKUP(2018,DEMANDS!$H$2:$CX$25,MATCH($E41,DEMANDS!$F$2:$F$25,0),FALSE)</f>
        <v>0.93115645687933135</v>
      </c>
      <c r="W41" s="14">
        <f>HLOOKUP(REG_TRA_DEMANDS!W$3,'BY-Demands'!$J$5:$AK$14,MATCH($E41,'BY-Demands'!$I$5:$I$14,0),FALSE)*HLOOKUP(REG_TRA_DEMANDS!$F41,DEMANDS!$H$2:$CX$25,MATCH($E41,DEMANDS!$F$2:$F$25,0),FALSE)/HLOOKUP(2018,DEMANDS!$H$2:$CX$25,MATCH($E41,DEMANDS!$F$2:$F$25,0),FALSE)</f>
        <v>0.76228613879223606</v>
      </c>
      <c r="X41" s="14">
        <f>HLOOKUP(REG_TRA_DEMANDS!X$3,'BY-Demands'!$J$5:$AK$14,MATCH($E41,'BY-Demands'!$I$5:$I$14,0),FALSE)*HLOOKUP(REG_TRA_DEMANDS!$F41,DEMANDS!$H$2:$CX$25,MATCH($E41,DEMANDS!$F$2:$F$25,0),FALSE)/HLOOKUP(2018,DEMANDS!$H$2:$CX$25,MATCH($E41,DEMANDS!$F$2:$F$25,0),FALSE)</f>
        <v>0.55504662689091933</v>
      </c>
      <c r="Y41" s="14">
        <f>HLOOKUP(REG_TRA_DEMANDS!Y$3,'BY-Demands'!$J$5:$AK$14,MATCH($E41,'BY-Demands'!$I$5:$I$14,0),FALSE)*HLOOKUP(REG_TRA_DEMANDS!$F41,DEMANDS!$H$2:$CX$25,MATCH($E41,DEMANDS!$F$2:$F$25,0),FALSE)/HLOOKUP(2018,DEMANDS!$H$2:$CX$25,MATCH($E41,DEMANDS!$F$2:$F$25,0),FALSE)</f>
        <v>1.2329071619113847</v>
      </c>
      <c r="Z41" s="14">
        <f>HLOOKUP(REG_TRA_DEMANDS!Z$3,'BY-Demands'!$J$5:$AK$14,MATCH($E41,'BY-Demands'!$I$5:$I$14,0),FALSE)*HLOOKUP(REG_TRA_DEMANDS!$F41,DEMANDS!$H$2:$CX$25,MATCH($E41,DEMANDS!$F$2:$F$25,0),FALSE)/HLOOKUP(2018,DEMANDS!$H$2:$CX$25,MATCH($E41,DEMANDS!$F$2:$F$25,0),FALSE)</f>
        <v>0.15309456438586824</v>
      </c>
      <c r="AA41" s="14">
        <f>HLOOKUP(REG_TRA_DEMANDS!AA$3,'BY-Demands'!$J$5:$AK$14,MATCH($E41,'BY-Demands'!$I$5:$I$14,0),FALSE)*HLOOKUP(REG_TRA_DEMANDS!$F41,DEMANDS!$H$2:$CX$25,MATCH($E41,DEMANDS!$F$2:$F$25,0),FALSE)/HLOOKUP(2018,DEMANDS!$H$2:$CX$25,MATCH($E41,DEMANDS!$F$2:$F$25,0),FALSE)</f>
        <v>0.62351492679773046</v>
      </c>
      <c r="AB41" s="14">
        <f>HLOOKUP(REG_TRA_DEMANDS!AB$3,'BY-Demands'!$J$5:$AK$14,MATCH($E41,'BY-Demands'!$I$5:$I$14,0),FALSE)*HLOOKUP(REG_TRA_DEMANDS!$F41,DEMANDS!$H$2:$CX$25,MATCH($E41,DEMANDS!$F$2:$F$25,0),FALSE)/HLOOKUP(2018,DEMANDS!$H$2:$CX$25,MATCH($E41,DEMANDS!$F$2:$F$25,0),FALSE)</f>
        <v>0.30836773073653317</v>
      </c>
      <c r="AC41" s="14">
        <f>HLOOKUP(REG_TRA_DEMANDS!AC$3,'BY-Demands'!$J$5:$AK$14,MATCH($E41,'BY-Demands'!$I$5:$I$14,0),FALSE)*HLOOKUP(REG_TRA_DEMANDS!$F41,DEMANDS!$H$2:$CX$25,MATCH($E41,DEMANDS!$F$2:$F$25,0),FALSE)/HLOOKUP(2018,DEMANDS!$H$2:$CX$25,MATCH($E41,DEMANDS!$F$2:$F$25,0),FALSE)</f>
        <v>0.31310236790125651</v>
      </c>
      <c r="AD41" s="14">
        <f>HLOOKUP(REG_TRA_DEMANDS!AD$3,'BY-Demands'!$J$5:$AK$14,MATCH($E41,'BY-Demands'!$I$5:$I$14,0),FALSE)*HLOOKUP(REG_TRA_DEMANDS!$F41,DEMANDS!$H$2:$CX$25,MATCH($E41,DEMANDS!$F$2:$F$25,0),FALSE)/HLOOKUP(2018,DEMANDS!$H$2:$CX$25,MATCH($E41,DEMANDS!$F$2:$F$25,0),FALSE)</f>
        <v>0.36394119138240816</v>
      </c>
      <c r="AE41" s="14">
        <f>HLOOKUP(REG_TRA_DEMANDS!AE$3,'BY-Demands'!$J$5:$AK$14,MATCH($E41,'BY-Demands'!$I$5:$I$14,0),FALSE)*HLOOKUP(REG_TRA_DEMANDS!$F41,DEMANDS!$H$2:$CX$25,MATCH($E41,DEMANDS!$F$2:$F$25,0),FALSE)/HLOOKUP(2018,DEMANDS!$H$2:$CX$25,MATCH($E41,DEMANDS!$F$2:$F$25,0),FALSE)</f>
        <v>0.76056141223677165</v>
      </c>
      <c r="AF41" s="14">
        <f>HLOOKUP(REG_TRA_DEMANDS!AF$3,'BY-Demands'!$J$5:$AK$14,MATCH($E41,'BY-Demands'!$I$5:$I$14,0),FALSE)*HLOOKUP(REG_TRA_DEMANDS!$F41,DEMANDS!$H$2:$CX$25,MATCH($E41,DEMANDS!$F$2:$F$25,0),FALSE)/HLOOKUP(2018,DEMANDS!$H$2:$CX$25,MATCH($E41,DEMANDS!$F$2:$F$25,0),FALSE)</f>
        <v>0.2932799566031361</v>
      </c>
    </row>
    <row r="42" spans="4:32" x14ac:dyDescent="0.2">
      <c r="D42" s="3" t="s">
        <v>59</v>
      </c>
      <c r="E42" s="3" t="str">
        <f>DEMANDS!$F$23</f>
        <v>TOTH</v>
      </c>
      <c r="F42" s="3">
        <v>2021</v>
      </c>
      <c r="G42" s="14">
        <f>HLOOKUP(REG_TRA_DEMANDS!G$3,'BY-Demands'!$J$5:$AK$14,MATCH($E42,'BY-Demands'!$I$5:$I$14,0),FALSE)*HLOOKUP(REG_TRA_DEMANDS!$F42,DEMANDS!$H$2:$CX$25,MATCH($E42,DEMANDS!$F$2:$F$25,0),FALSE)/HLOOKUP(2018,DEMANDS!$H$2:$CX$25,MATCH($E42,DEMANDS!$F$2:$F$25,0),FALSE)</f>
        <v>0.18089944491364454</v>
      </c>
      <c r="H42" s="14">
        <f>HLOOKUP(REG_TRA_DEMANDS!H$3,'BY-Demands'!$J$5:$AK$14,MATCH($E42,'BY-Demands'!$I$5:$I$14,0),FALSE)*HLOOKUP(REG_TRA_DEMANDS!$F42,DEMANDS!$H$2:$CX$25,MATCH($E42,DEMANDS!$F$2:$F$25,0),FALSE)/HLOOKUP(2018,DEMANDS!$H$2:$CX$25,MATCH($E42,DEMANDS!$F$2:$F$25,0),FALSE)</f>
        <v>4.2811862432270775</v>
      </c>
      <c r="I42" s="14">
        <f>HLOOKUP(REG_TRA_DEMANDS!I$3,'BY-Demands'!$J$5:$AK$14,MATCH($E42,'BY-Demands'!$I$5:$I$14,0),FALSE)*HLOOKUP(REG_TRA_DEMANDS!$F42,DEMANDS!$H$2:$CX$25,MATCH($E42,DEMANDS!$F$2:$F$25,0),FALSE)/HLOOKUP(2018,DEMANDS!$H$2:$CX$25,MATCH($E42,DEMANDS!$F$2:$F$25,0),FALSE)</f>
        <v>0.70699870180330227</v>
      </c>
      <c r="J42" s="14">
        <f>HLOOKUP(REG_TRA_DEMANDS!J$3,'BY-Demands'!$J$5:$AK$14,MATCH($E42,'BY-Demands'!$I$5:$I$14,0),FALSE)*HLOOKUP(REG_TRA_DEMANDS!$F42,DEMANDS!$H$2:$CX$25,MATCH($E42,DEMANDS!$F$2:$F$25,0),FALSE)/HLOOKUP(2018,DEMANDS!$H$2:$CX$25,MATCH($E42,DEMANDS!$F$2:$F$25,0),FALSE)</f>
        <v>0.31530622001107989</v>
      </c>
      <c r="K42" s="14">
        <f>HLOOKUP(REG_TRA_DEMANDS!K$3,'BY-Demands'!$J$5:$AK$14,MATCH($E42,'BY-Demands'!$I$5:$I$14,0),FALSE)*HLOOKUP(REG_TRA_DEMANDS!$F42,DEMANDS!$H$2:$CX$25,MATCH($E42,DEMANDS!$F$2:$F$25,0),FALSE)/HLOOKUP(2018,DEMANDS!$H$2:$CX$25,MATCH($E42,DEMANDS!$F$2:$F$25,0),FALSE)</f>
        <v>0.26912176431270579</v>
      </c>
      <c r="L42" s="14">
        <f>HLOOKUP(REG_TRA_DEMANDS!L$3,'BY-Demands'!$J$5:$AK$14,MATCH($E42,'BY-Demands'!$I$5:$I$14,0),FALSE)*HLOOKUP(REG_TRA_DEMANDS!$F42,DEMANDS!$H$2:$CX$25,MATCH($E42,DEMANDS!$F$2:$F$25,0),FALSE)/HLOOKUP(2018,DEMANDS!$H$2:$CX$25,MATCH($E42,DEMANDS!$F$2:$F$25,0),FALSE)</f>
        <v>0.12987253235360446</v>
      </c>
      <c r="M42" s="14">
        <f>HLOOKUP(REG_TRA_DEMANDS!M$3,'BY-Demands'!$J$5:$AK$14,MATCH($E42,'BY-Demands'!$I$5:$I$14,0),FALSE)*HLOOKUP(REG_TRA_DEMANDS!$F42,DEMANDS!$H$2:$CX$25,MATCH($E42,DEMANDS!$F$2:$F$25,0),FALSE)/HLOOKUP(2018,DEMANDS!$H$2:$CX$25,MATCH($E42,DEMANDS!$F$2:$F$25,0),FALSE)</f>
        <v>0.40952441611484242</v>
      </c>
      <c r="N42" s="14">
        <f>HLOOKUP(REG_TRA_DEMANDS!N$3,'BY-Demands'!$J$5:$AK$14,MATCH($E42,'BY-Demands'!$I$5:$I$14,0),FALSE)*HLOOKUP(REG_TRA_DEMANDS!$F42,DEMANDS!$H$2:$CX$25,MATCH($E42,DEMANDS!$F$2:$F$25,0),FALSE)/HLOOKUP(2018,DEMANDS!$H$2:$CX$25,MATCH($E42,DEMANDS!$F$2:$F$25,0),FALSE)</f>
        <v>0.6197455092696007</v>
      </c>
      <c r="O42" s="14">
        <f>HLOOKUP(REG_TRA_DEMANDS!O$3,'BY-Demands'!$J$5:$AK$14,MATCH($E42,'BY-Demands'!$I$5:$I$14,0),FALSE)*HLOOKUP(REG_TRA_DEMANDS!$F42,DEMANDS!$H$2:$CX$25,MATCH($E42,DEMANDS!$F$2:$F$25,0),FALSE)/HLOOKUP(2018,DEMANDS!$H$2:$CX$25,MATCH($E42,DEMANDS!$F$2:$F$25,0),FALSE)</f>
        <v>0.24771835918135102</v>
      </c>
      <c r="P42" s="14">
        <f>HLOOKUP(REG_TRA_DEMANDS!P$3,'BY-Demands'!$J$5:$AK$14,MATCH($E42,'BY-Demands'!$I$5:$I$14,0),FALSE)*HLOOKUP(REG_TRA_DEMANDS!$F42,DEMANDS!$H$2:$CX$25,MATCH($E42,DEMANDS!$F$2:$F$25,0),FALSE)/HLOOKUP(2018,DEMANDS!$H$2:$CX$25,MATCH($E42,DEMANDS!$F$2:$F$25,0),FALSE)</f>
        <v>0.28206357979667368</v>
      </c>
      <c r="Q42" s="14">
        <f>HLOOKUP(REG_TRA_DEMANDS!Q$3,'BY-Demands'!$J$5:$AK$14,MATCH($E42,'BY-Demands'!$I$5:$I$14,0),FALSE)*HLOOKUP(REG_TRA_DEMANDS!$F42,DEMANDS!$H$2:$CX$25,MATCH($E42,DEMANDS!$F$2:$F$25,0),FALSE)/HLOOKUP(2018,DEMANDS!$H$2:$CX$25,MATCH($E42,DEMANDS!$F$2:$F$25,0),FALSE)</f>
        <v>0.47573643454227343</v>
      </c>
      <c r="R42" s="14">
        <f>HLOOKUP(REG_TRA_DEMANDS!R$3,'BY-Demands'!$J$5:$AK$14,MATCH($E42,'BY-Demands'!$I$5:$I$14,0),FALSE)*HLOOKUP(REG_TRA_DEMANDS!$F42,DEMANDS!$H$2:$CX$25,MATCH($E42,DEMANDS!$F$2:$F$25,0),FALSE)/HLOOKUP(2018,DEMANDS!$H$2:$CX$25,MATCH($E42,DEMANDS!$F$2:$F$25,0),FALSE)</f>
        <v>0.45255047147168276</v>
      </c>
      <c r="S42" s="14">
        <f>HLOOKUP(REG_TRA_DEMANDS!S$3,'BY-Demands'!$J$5:$AK$14,MATCH($E42,'BY-Demands'!$I$5:$I$14,0),FALSE)*HLOOKUP(REG_TRA_DEMANDS!$F42,DEMANDS!$H$2:$CX$25,MATCH($E42,DEMANDS!$F$2:$F$25,0),FALSE)/HLOOKUP(2018,DEMANDS!$H$2:$CX$25,MATCH($E42,DEMANDS!$F$2:$F$25,0),FALSE)</f>
        <v>0.37753687462770552</v>
      </c>
      <c r="T42" s="14">
        <f>HLOOKUP(REG_TRA_DEMANDS!T$3,'BY-Demands'!$J$5:$AK$14,MATCH($E42,'BY-Demands'!$I$5:$I$14,0),FALSE)*HLOOKUP(REG_TRA_DEMANDS!$F42,DEMANDS!$H$2:$CX$25,MATCH($E42,DEMANDS!$F$2:$F$25,0),FALSE)/HLOOKUP(2018,DEMANDS!$H$2:$CX$25,MATCH($E42,DEMANDS!$F$2:$F$25,0),FALSE)</f>
        <v>1.7249441414561311</v>
      </c>
      <c r="U42" s="14">
        <f>HLOOKUP(REG_TRA_DEMANDS!U$3,'BY-Demands'!$J$5:$AK$14,MATCH($E42,'BY-Demands'!$I$5:$I$14,0),FALSE)*HLOOKUP(REG_TRA_DEMANDS!$F42,DEMANDS!$H$2:$CX$25,MATCH($E42,DEMANDS!$F$2:$F$25,0),FALSE)/HLOOKUP(2018,DEMANDS!$H$2:$CX$25,MATCH($E42,DEMANDS!$F$2:$F$25,0),FALSE)</f>
        <v>0.4693338423006348</v>
      </c>
      <c r="V42" s="14">
        <f>HLOOKUP(REG_TRA_DEMANDS!V$3,'BY-Demands'!$J$5:$AK$14,MATCH($E42,'BY-Demands'!$I$5:$I$14,0),FALSE)*HLOOKUP(REG_TRA_DEMANDS!$F42,DEMANDS!$H$2:$CX$25,MATCH($E42,DEMANDS!$F$2:$F$25,0),FALSE)/HLOOKUP(2018,DEMANDS!$H$2:$CX$25,MATCH($E42,DEMANDS!$F$2:$F$25,0),FALSE)</f>
        <v>0.6192847768254135</v>
      </c>
      <c r="W42" s="14">
        <f>HLOOKUP(REG_TRA_DEMANDS!W$3,'BY-Demands'!$J$5:$AK$14,MATCH($E42,'BY-Demands'!$I$5:$I$14,0),FALSE)*HLOOKUP(REG_TRA_DEMANDS!$F42,DEMANDS!$H$2:$CX$25,MATCH($E42,DEMANDS!$F$2:$F$25,0),FALSE)/HLOOKUP(2018,DEMANDS!$H$2:$CX$25,MATCH($E42,DEMANDS!$F$2:$F$25,0),FALSE)</f>
        <v>0.50697409425818118</v>
      </c>
      <c r="X42" s="14">
        <f>HLOOKUP(REG_TRA_DEMANDS!X$3,'BY-Demands'!$J$5:$AK$14,MATCH($E42,'BY-Demands'!$I$5:$I$14,0),FALSE)*HLOOKUP(REG_TRA_DEMANDS!$F42,DEMANDS!$H$2:$CX$25,MATCH($E42,DEMANDS!$F$2:$F$25,0),FALSE)/HLOOKUP(2018,DEMANDS!$H$2:$CX$25,MATCH($E42,DEMANDS!$F$2:$F$25,0),FALSE)</f>
        <v>0.36914518921322992</v>
      </c>
      <c r="Y42" s="14">
        <f>HLOOKUP(REG_TRA_DEMANDS!Y$3,'BY-Demands'!$J$5:$AK$14,MATCH($E42,'BY-Demands'!$I$5:$I$14,0),FALSE)*HLOOKUP(REG_TRA_DEMANDS!$F42,DEMANDS!$H$2:$CX$25,MATCH($E42,DEMANDS!$F$2:$F$25,0),FALSE)/HLOOKUP(2018,DEMANDS!$H$2:$CX$25,MATCH($E42,DEMANDS!$F$2:$F$25,0),FALSE)</f>
        <v>0.81997029711806069</v>
      </c>
      <c r="Z42" s="14">
        <f>HLOOKUP(REG_TRA_DEMANDS!Z$3,'BY-Demands'!$J$5:$AK$14,MATCH($E42,'BY-Demands'!$I$5:$I$14,0),FALSE)*HLOOKUP(REG_TRA_DEMANDS!$F42,DEMANDS!$H$2:$CX$25,MATCH($E42,DEMANDS!$F$2:$F$25,0),FALSE)/HLOOKUP(2018,DEMANDS!$H$2:$CX$25,MATCH($E42,DEMANDS!$F$2:$F$25,0),FALSE)</f>
        <v>0.10181869270028875</v>
      </c>
      <c r="AA42" s="14">
        <f>HLOOKUP(REG_TRA_DEMANDS!AA$3,'BY-Demands'!$J$5:$AK$14,MATCH($E42,'BY-Demands'!$I$5:$I$14,0),FALSE)*HLOOKUP(REG_TRA_DEMANDS!$F42,DEMANDS!$H$2:$CX$25,MATCH($E42,DEMANDS!$F$2:$F$25,0),FALSE)/HLOOKUP(2018,DEMANDS!$H$2:$CX$25,MATCH($E42,DEMANDS!$F$2:$F$25,0),FALSE)</f>
        <v>0.41468144202460877</v>
      </c>
      <c r="AB42" s="14">
        <f>HLOOKUP(REG_TRA_DEMANDS!AB$3,'BY-Demands'!$J$5:$AK$14,MATCH($E42,'BY-Demands'!$I$5:$I$14,0),FALSE)*HLOOKUP(REG_TRA_DEMANDS!$F42,DEMANDS!$H$2:$CX$25,MATCH($E42,DEMANDS!$F$2:$F$25,0),FALSE)/HLOOKUP(2018,DEMANDS!$H$2:$CX$25,MATCH($E42,DEMANDS!$F$2:$F$25,0),FALSE)</f>
        <v>0.20508630950091844</v>
      </c>
      <c r="AC42" s="14">
        <f>HLOOKUP(REG_TRA_DEMANDS!AC$3,'BY-Demands'!$J$5:$AK$14,MATCH($E42,'BY-Demands'!$I$5:$I$14,0),FALSE)*HLOOKUP(REG_TRA_DEMANDS!$F42,DEMANDS!$H$2:$CX$25,MATCH($E42,DEMANDS!$F$2:$F$25,0),FALSE)/HLOOKUP(2018,DEMANDS!$H$2:$CX$25,MATCH($E42,DEMANDS!$F$2:$F$25,0),FALSE)</f>
        <v>0.20823517744705453</v>
      </c>
      <c r="AD42" s="14">
        <f>HLOOKUP(REG_TRA_DEMANDS!AD$3,'BY-Demands'!$J$5:$AK$14,MATCH($E42,'BY-Demands'!$I$5:$I$14,0),FALSE)*HLOOKUP(REG_TRA_DEMANDS!$F42,DEMANDS!$H$2:$CX$25,MATCH($E42,DEMANDS!$F$2:$F$25,0),FALSE)/HLOOKUP(2018,DEMANDS!$H$2:$CX$25,MATCH($E42,DEMANDS!$F$2:$F$25,0),FALSE)</f>
        <v>0.24204658392014691</v>
      </c>
      <c r="AE42" s="14">
        <f>HLOOKUP(REG_TRA_DEMANDS!AE$3,'BY-Demands'!$J$5:$AK$14,MATCH($E42,'BY-Demands'!$I$5:$I$14,0),FALSE)*HLOOKUP(REG_TRA_DEMANDS!$F42,DEMANDS!$H$2:$CX$25,MATCH($E42,DEMANDS!$F$2:$F$25,0),FALSE)/HLOOKUP(2018,DEMANDS!$H$2:$CX$25,MATCH($E42,DEMANDS!$F$2:$F$25,0),FALSE)</f>
        <v>0.50582702934541102</v>
      </c>
      <c r="AF42" s="14">
        <f>HLOOKUP(REG_TRA_DEMANDS!AF$3,'BY-Demands'!$J$5:$AK$14,MATCH($E42,'BY-Demands'!$I$5:$I$14,0),FALSE)*HLOOKUP(REG_TRA_DEMANDS!$F42,DEMANDS!$H$2:$CX$25,MATCH($E42,DEMANDS!$F$2:$F$25,0),FALSE)/HLOOKUP(2018,DEMANDS!$H$2:$CX$25,MATCH($E42,DEMANDS!$F$2:$F$25,0),FALSE)</f>
        <v>0.19505187461302945</v>
      </c>
    </row>
    <row r="43" spans="4:32" x14ac:dyDescent="0.2">
      <c r="D43" s="3" t="s">
        <v>59</v>
      </c>
      <c r="E43" s="3" t="str">
        <f>DEMANDS!$F$23</f>
        <v>TOTH</v>
      </c>
      <c r="F43" s="3">
        <v>2022</v>
      </c>
      <c r="G43" s="14">
        <f>HLOOKUP(REG_TRA_DEMANDS!G$3,'BY-Demands'!$J$5:$AK$14,MATCH($E43,'BY-Demands'!$I$5:$I$14,0),FALSE)*HLOOKUP(REG_TRA_DEMANDS!$F43,DEMANDS!$H$2:$CX$25,MATCH($E43,DEMANDS!$F$2:$F$25,0),FALSE)/HLOOKUP(2018,DEMANDS!$H$2:$CX$25,MATCH($E43,DEMANDS!$F$2:$F$25,0),FALSE)</f>
        <v>0.15503314158820922</v>
      </c>
      <c r="H43" s="14">
        <f>HLOOKUP(REG_TRA_DEMANDS!H$3,'BY-Demands'!$J$5:$AK$14,MATCH($E43,'BY-Demands'!$I$5:$I$14,0),FALSE)*HLOOKUP(REG_TRA_DEMANDS!$F43,DEMANDS!$H$2:$CX$25,MATCH($E43,DEMANDS!$F$2:$F$25,0),FALSE)/HLOOKUP(2018,DEMANDS!$H$2:$CX$25,MATCH($E43,DEMANDS!$F$2:$F$25,0),FALSE)</f>
        <v>3.6690314518574558</v>
      </c>
      <c r="I43" s="14">
        <f>HLOOKUP(REG_TRA_DEMANDS!I$3,'BY-Demands'!$J$5:$AK$14,MATCH($E43,'BY-Demands'!$I$5:$I$14,0),FALSE)*HLOOKUP(REG_TRA_DEMANDS!$F43,DEMANDS!$H$2:$CX$25,MATCH($E43,DEMANDS!$F$2:$F$25,0),FALSE)/HLOOKUP(2018,DEMANDS!$H$2:$CX$25,MATCH($E43,DEMANDS!$F$2:$F$25,0),FALSE)</f>
        <v>0.60590694400237022</v>
      </c>
      <c r="J43" s="14">
        <f>HLOOKUP(REG_TRA_DEMANDS!J$3,'BY-Demands'!$J$5:$AK$14,MATCH($E43,'BY-Demands'!$I$5:$I$14,0),FALSE)*HLOOKUP(REG_TRA_DEMANDS!$F43,DEMANDS!$H$2:$CX$25,MATCH($E43,DEMANDS!$F$2:$F$25,0),FALSE)/HLOOKUP(2018,DEMANDS!$H$2:$CX$25,MATCH($E43,DEMANDS!$F$2:$F$25,0),FALSE)</f>
        <v>0.27022146957916809</v>
      </c>
      <c r="K43" s="14">
        <f>HLOOKUP(REG_TRA_DEMANDS!K$3,'BY-Demands'!$J$5:$AK$14,MATCH($E43,'BY-Demands'!$I$5:$I$14,0),FALSE)*HLOOKUP(REG_TRA_DEMANDS!$F43,DEMANDS!$H$2:$CX$25,MATCH($E43,DEMANDS!$F$2:$F$25,0),FALSE)/HLOOKUP(2018,DEMANDS!$H$2:$CX$25,MATCH($E43,DEMANDS!$F$2:$F$25,0),FALSE)</f>
        <v>0.23064079942908328</v>
      </c>
      <c r="L43" s="14">
        <f>HLOOKUP(REG_TRA_DEMANDS!L$3,'BY-Demands'!$J$5:$AK$14,MATCH($E43,'BY-Demands'!$I$5:$I$14,0),FALSE)*HLOOKUP(REG_TRA_DEMANDS!$F43,DEMANDS!$H$2:$CX$25,MATCH($E43,DEMANDS!$F$2:$F$25,0),FALSE)/HLOOKUP(2018,DEMANDS!$H$2:$CX$25,MATCH($E43,DEMANDS!$F$2:$F$25,0),FALSE)</f>
        <v>0.11130242387646473</v>
      </c>
      <c r="M43" s="14">
        <f>HLOOKUP(REG_TRA_DEMANDS!M$3,'BY-Demands'!$J$5:$AK$14,MATCH($E43,'BY-Demands'!$I$5:$I$14,0),FALSE)*HLOOKUP(REG_TRA_DEMANDS!$F43,DEMANDS!$H$2:$CX$25,MATCH($E43,DEMANDS!$F$2:$F$25,0),FALSE)/HLOOKUP(2018,DEMANDS!$H$2:$CX$25,MATCH($E43,DEMANDS!$F$2:$F$25,0),FALSE)</f>
        <v>0.35096767056233397</v>
      </c>
      <c r="N43" s="14">
        <f>HLOOKUP(REG_TRA_DEMANDS!N$3,'BY-Demands'!$J$5:$AK$14,MATCH($E43,'BY-Demands'!$I$5:$I$14,0),FALSE)*HLOOKUP(REG_TRA_DEMANDS!$F43,DEMANDS!$H$2:$CX$25,MATCH($E43,DEMANDS!$F$2:$F$25,0),FALSE)/HLOOKUP(2018,DEMANDS!$H$2:$CX$25,MATCH($E43,DEMANDS!$F$2:$F$25,0),FALSE)</f>
        <v>0.5311298402994924</v>
      </c>
      <c r="O43" s="14">
        <f>HLOOKUP(REG_TRA_DEMANDS!O$3,'BY-Demands'!$J$5:$AK$14,MATCH($E43,'BY-Demands'!$I$5:$I$14,0),FALSE)*HLOOKUP(REG_TRA_DEMANDS!$F43,DEMANDS!$H$2:$CX$25,MATCH($E43,DEMANDS!$F$2:$F$25,0),FALSE)/HLOOKUP(2018,DEMANDS!$H$2:$CX$25,MATCH($E43,DEMANDS!$F$2:$F$25,0),FALSE)</f>
        <v>0.21229780705681181</v>
      </c>
      <c r="P43" s="14">
        <f>HLOOKUP(REG_TRA_DEMANDS!P$3,'BY-Demands'!$J$5:$AK$14,MATCH($E43,'BY-Demands'!$I$5:$I$14,0),FALSE)*HLOOKUP(REG_TRA_DEMANDS!$F43,DEMANDS!$H$2:$CX$25,MATCH($E43,DEMANDS!$F$2:$F$25,0),FALSE)/HLOOKUP(2018,DEMANDS!$H$2:$CX$25,MATCH($E43,DEMANDS!$F$2:$F$25,0),FALSE)</f>
        <v>0.24173210108173493</v>
      </c>
      <c r="Q43" s="14">
        <f>HLOOKUP(REG_TRA_DEMANDS!Q$3,'BY-Demands'!$J$5:$AK$14,MATCH($E43,'BY-Demands'!$I$5:$I$14,0),FALSE)*HLOOKUP(REG_TRA_DEMANDS!$F43,DEMANDS!$H$2:$CX$25,MATCH($E43,DEMANDS!$F$2:$F$25,0),FALSE)/HLOOKUP(2018,DEMANDS!$H$2:$CX$25,MATCH($E43,DEMANDS!$F$2:$F$25,0),FALSE)</f>
        <v>0.40771221852156753</v>
      </c>
      <c r="R43" s="14">
        <f>HLOOKUP(REG_TRA_DEMANDS!R$3,'BY-Demands'!$J$5:$AK$14,MATCH($E43,'BY-Demands'!$I$5:$I$14,0),FALSE)*HLOOKUP(REG_TRA_DEMANDS!$F43,DEMANDS!$H$2:$CX$25,MATCH($E43,DEMANDS!$F$2:$F$25,0),FALSE)/HLOOKUP(2018,DEMANDS!$H$2:$CX$25,MATCH($E43,DEMANDS!$F$2:$F$25,0),FALSE)</f>
        <v>0.38784155116104679</v>
      </c>
      <c r="S43" s="14">
        <f>HLOOKUP(REG_TRA_DEMANDS!S$3,'BY-Demands'!$J$5:$AK$14,MATCH($E43,'BY-Demands'!$I$5:$I$14,0),FALSE)*HLOOKUP(REG_TRA_DEMANDS!$F43,DEMANDS!$H$2:$CX$25,MATCH($E43,DEMANDS!$F$2:$F$25,0),FALSE)/HLOOKUP(2018,DEMANDS!$H$2:$CX$25,MATCH($E43,DEMANDS!$F$2:$F$25,0),FALSE)</f>
        <v>0.32355393775181412</v>
      </c>
      <c r="T43" s="14">
        <f>HLOOKUP(REG_TRA_DEMANDS!T$3,'BY-Demands'!$J$5:$AK$14,MATCH($E43,'BY-Demands'!$I$5:$I$14,0),FALSE)*HLOOKUP(REG_TRA_DEMANDS!$F43,DEMANDS!$H$2:$CX$25,MATCH($E43,DEMANDS!$F$2:$F$25,0),FALSE)/HLOOKUP(2018,DEMANDS!$H$2:$CX$25,MATCH($E43,DEMANDS!$F$2:$F$25,0),FALSE)</f>
        <v>1.4782992255270855</v>
      </c>
      <c r="U43" s="14">
        <f>HLOOKUP(REG_TRA_DEMANDS!U$3,'BY-Demands'!$J$5:$AK$14,MATCH($E43,'BY-Demands'!$I$5:$I$14,0),FALSE)*HLOOKUP(REG_TRA_DEMANDS!$F43,DEMANDS!$H$2:$CX$25,MATCH($E43,DEMANDS!$F$2:$F$25,0),FALSE)/HLOOKUP(2018,DEMANDS!$H$2:$CX$25,MATCH($E43,DEMANDS!$F$2:$F$25,0),FALSE)</f>
        <v>0.40222511495414986</v>
      </c>
      <c r="V43" s="14">
        <f>HLOOKUP(REG_TRA_DEMANDS!V$3,'BY-Demands'!$J$5:$AK$14,MATCH($E43,'BY-Demands'!$I$5:$I$14,0),FALSE)*HLOOKUP(REG_TRA_DEMANDS!$F43,DEMANDS!$H$2:$CX$25,MATCH($E43,DEMANDS!$F$2:$F$25,0),FALSE)/HLOOKUP(2018,DEMANDS!$H$2:$CX$25,MATCH($E43,DEMANDS!$F$2:$F$25,0),FALSE)</f>
        <v>0.5307349866929042</v>
      </c>
      <c r="W43" s="14">
        <f>HLOOKUP(REG_TRA_DEMANDS!W$3,'BY-Demands'!$J$5:$AK$14,MATCH($E43,'BY-Demands'!$I$5:$I$14,0),FALSE)*HLOOKUP(REG_TRA_DEMANDS!$F43,DEMANDS!$H$2:$CX$25,MATCH($E43,DEMANDS!$F$2:$F$25,0),FALSE)/HLOOKUP(2018,DEMANDS!$H$2:$CX$25,MATCH($E43,DEMANDS!$F$2:$F$25,0),FALSE)</f>
        <v>0.43448329304826078</v>
      </c>
      <c r="X43" s="14">
        <f>HLOOKUP(REG_TRA_DEMANDS!X$3,'BY-Demands'!$J$5:$AK$14,MATCH($E43,'BY-Demands'!$I$5:$I$14,0),FALSE)*HLOOKUP(REG_TRA_DEMANDS!$F43,DEMANDS!$H$2:$CX$25,MATCH($E43,DEMANDS!$F$2:$F$25,0),FALSE)/HLOOKUP(2018,DEMANDS!$H$2:$CX$25,MATCH($E43,DEMANDS!$F$2:$F$25,0),FALSE)</f>
        <v>0.31636215585526289</v>
      </c>
      <c r="Y43" s="14">
        <f>HLOOKUP(REG_TRA_DEMANDS!Y$3,'BY-Demands'!$J$5:$AK$14,MATCH($E43,'BY-Demands'!$I$5:$I$14,0),FALSE)*HLOOKUP(REG_TRA_DEMANDS!$F43,DEMANDS!$H$2:$CX$25,MATCH($E43,DEMANDS!$F$2:$F$25,0),FALSE)/HLOOKUP(2018,DEMANDS!$H$2:$CX$25,MATCH($E43,DEMANDS!$F$2:$F$25,0),FALSE)</f>
        <v>0.70272504833784555</v>
      </c>
      <c r="Z43" s="14">
        <f>HLOOKUP(REG_TRA_DEMANDS!Z$3,'BY-Demands'!$J$5:$AK$14,MATCH($E43,'BY-Demands'!$I$5:$I$14,0),FALSE)*HLOOKUP(REG_TRA_DEMANDS!$F43,DEMANDS!$H$2:$CX$25,MATCH($E43,DEMANDS!$F$2:$F$25,0),FALSE)/HLOOKUP(2018,DEMANDS!$H$2:$CX$25,MATCH($E43,DEMANDS!$F$2:$F$25,0),FALSE)</f>
        <v>8.7259923927713562E-2</v>
      </c>
      <c r="AA43" s="14">
        <f>HLOOKUP(REG_TRA_DEMANDS!AA$3,'BY-Demands'!$J$5:$AK$14,MATCH($E43,'BY-Demands'!$I$5:$I$14,0),FALSE)*HLOOKUP(REG_TRA_DEMANDS!$F43,DEMANDS!$H$2:$CX$25,MATCH($E43,DEMANDS!$F$2:$F$25,0),FALSE)/HLOOKUP(2018,DEMANDS!$H$2:$CX$25,MATCH($E43,DEMANDS!$F$2:$F$25,0),FALSE)</f>
        <v>0.3553873078278022</v>
      </c>
      <c r="AB43" s="14">
        <f>HLOOKUP(REG_TRA_DEMANDS!AB$3,'BY-Demands'!$J$5:$AK$14,MATCH($E43,'BY-Demands'!$I$5:$I$14,0),FALSE)*HLOOKUP(REG_TRA_DEMANDS!$F43,DEMANDS!$H$2:$CX$25,MATCH($E43,DEMANDS!$F$2:$F$25,0),FALSE)/HLOOKUP(2018,DEMANDS!$H$2:$CX$25,MATCH($E43,DEMANDS!$F$2:$F$25,0),FALSE)</f>
        <v>0.17576159436993941</v>
      </c>
      <c r="AC43" s="14">
        <f>HLOOKUP(REG_TRA_DEMANDS!AC$3,'BY-Demands'!$J$5:$AK$14,MATCH($E43,'BY-Demands'!$I$5:$I$14,0),FALSE)*HLOOKUP(REG_TRA_DEMANDS!$F43,DEMANDS!$H$2:$CX$25,MATCH($E43,DEMANDS!$F$2:$F$25,0),FALSE)/HLOOKUP(2018,DEMANDS!$H$2:$CX$25,MATCH($E43,DEMANDS!$F$2:$F$25,0),FALSE)</f>
        <v>0.17846021453634692</v>
      </c>
      <c r="AD43" s="14">
        <f>HLOOKUP(REG_TRA_DEMANDS!AD$3,'BY-Demands'!$J$5:$AK$14,MATCH($E43,'BY-Demands'!$I$5:$I$14,0),FALSE)*HLOOKUP(REG_TRA_DEMANDS!$F43,DEMANDS!$H$2:$CX$25,MATCH($E43,DEMANDS!$F$2:$F$25,0),FALSE)/HLOOKUP(2018,DEMANDS!$H$2:$CX$25,MATCH($E43,DEMANDS!$F$2:$F$25,0),FALSE)</f>
        <v>0.20743702300329239</v>
      </c>
      <c r="AE43" s="14">
        <f>HLOOKUP(REG_TRA_DEMANDS!AE$3,'BY-Demands'!$J$5:$AK$14,MATCH($E43,'BY-Demands'!$I$5:$I$14,0),FALSE)*HLOOKUP(REG_TRA_DEMANDS!$F43,DEMANDS!$H$2:$CX$25,MATCH($E43,DEMANDS!$F$2:$F$25,0),FALSE)/HLOOKUP(2018,DEMANDS!$H$2:$CX$25,MATCH($E43,DEMANDS!$F$2:$F$25,0),FALSE)</f>
        <v>0.43350024372427171</v>
      </c>
      <c r="AF43" s="14">
        <f>HLOOKUP(REG_TRA_DEMANDS!AF$3,'BY-Demands'!$J$5:$AK$14,MATCH($E43,'BY-Demands'!$I$5:$I$14,0),FALSE)*HLOOKUP(REG_TRA_DEMANDS!$F43,DEMANDS!$H$2:$CX$25,MATCH($E43,DEMANDS!$F$2:$F$25,0),FALSE)/HLOOKUP(2018,DEMANDS!$H$2:$CX$25,MATCH($E43,DEMANDS!$F$2:$F$25,0),FALSE)</f>
        <v>0.16716195513127624</v>
      </c>
    </row>
    <row r="44" spans="4:32" x14ac:dyDescent="0.2">
      <c r="D44" s="3" t="s">
        <v>59</v>
      </c>
      <c r="E44" s="3" t="str">
        <f>DEMANDS!$F$23</f>
        <v>TOTH</v>
      </c>
      <c r="F44" s="3">
        <v>2030</v>
      </c>
      <c r="G44" s="14">
        <f>HLOOKUP(REG_TRA_DEMANDS!G$3,'BY-Demands'!$J$5:$AK$14,MATCH($E44,'BY-Demands'!$I$5:$I$14,0),FALSE)*HLOOKUP(REG_TRA_DEMANDS!$F44,DEMANDS!$H$2:$CX$25,MATCH($E44,DEMANDS!$F$2:$F$25,0),FALSE)/HLOOKUP(2018,DEMANDS!$H$2:$CX$25,MATCH($E44,DEMANDS!$F$2:$F$25,0),FALSE)</f>
        <v>0.10823820850631675</v>
      </c>
      <c r="H44" s="14">
        <f>HLOOKUP(REG_TRA_DEMANDS!H$3,'BY-Demands'!$J$5:$AK$14,MATCH($E44,'BY-Demands'!$I$5:$I$14,0),FALSE)*HLOOKUP(REG_TRA_DEMANDS!$F44,DEMANDS!$H$2:$CX$25,MATCH($E44,DEMANDS!$F$2:$F$25,0),FALSE)/HLOOKUP(2018,DEMANDS!$H$2:$CX$25,MATCH($E44,DEMANDS!$F$2:$F$25,0),FALSE)</f>
        <v>2.5615773971556055</v>
      </c>
      <c r="I44" s="14">
        <f>HLOOKUP(REG_TRA_DEMANDS!I$3,'BY-Demands'!$J$5:$AK$14,MATCH($E44,'BY-Demands'!$I$5:$I$14,0),FALSE)*HLOOKUP(REG_TRA_DEMANDS!$F44,DEMANDS!$H$2:$CX$25,MATCH($E44,DEMANDS!$F$2:$F$25,0),FALSE)/HLOOKUP(2018,DEMANDS!$H$2:$CX$25,MATCH($E44,DEMANDS!$F$2:$F$25,0),FALSE)</f>
        <v>0.42302104871582824</v>
      </c>
      <c r="J44" s="14">
        <f>HLOOKUP(REG_TRA_DEMANDS!J$3,'BY-Demands'!$J$5:$AK$14,MATCH($E44,'BY-Demands'!$I$5:$I$14,0),FALSE)*HLOOKUP(REG_TRA_DEMANDS!$F44,DEMANDS!$H$2:$CX$25,MATCH($E44,DEMANDS!$F$2:$F$25,0),FALSE)/HLOOKUP(2018,DEMANDS!$H$2:$CX$25,MATCH($E44,DEMANDS!$F$2:$F$25,0),FALSE)</f>
        <v>0.18865829246291785</v>
      </c>
      <c r="K44" s="14">
        <f>HLOOKUP(REG_TRA_DEMANDS!K$3,'BY-Demands'!$J$5:$AK$14,MATCH($E44,'BY-Demands'!$I$5:$I$14,0),FALSE)*HLOOKUP(REG_TRA_DEMANDS!$F44,DEMANDS!$H$2:$CX$25,MATCH($E44,DEMANDS!$F$2:$F$25,0),FALSE)/HLOOKUP(2018,DEMANDS!$H$2:$CX$25,MATCH($E44,DEMANDS!$F$2:$F$25,0),FALSE)</f>
        <v>0.16102458276293685</v>
      </c>
      <c r="L44" s="14">
        <f>HLOOKUP(REG_TRA_DEMANDS!L$3,'BY-Demands'!$J$5:$AK$14,MATCH($E44,'BY-Demands'!$I$5:$I$14,0),FALSE)*HLOOKUP(REG_TRA_DEMANDS!$F44,DEMANDS!$H$2:$CX$25,MATCH($E44,DEMANDS!$F$2:$F$25,0),FALSE)/HLOOKUP(2018,DEMANDS!$H$2:$CX$25,MATCH($E44,DEMANDS!$F$2:$F$25,0),FALSE)</f>
        <v>7.770709436307692E-2</v>
      </c>
      <c r="M44" s="14">
        <f>HLOOKUP(REG_TRA_DEMANDS!M$3,'BY-Demands'!$J$5:$AK$14,MATCH($E44,'BY-Demands'!$I$5:$I$14,0),FALSE)*HLOOKUP(REG_TRA_DEMANDS!$F44,DEMANDS!$H$2:$CX$25,MATCH($E44,DEMANDS!$F$2:$F$25,0),FALSE)/HLOOKUP(2018,DEMANDS!$H$2:$CX$25,MATCH($E44,DEMANDS!$F$2:$F$25,0),FALSE)</f>
        <v>0.24503220096128994</v>
      </c>
      <c r="N44" s="14">
        <f>HLOOKUP(REG_TRA_DEMANDS!N$3,'BY-Demands'!$J$5:$AK$14,MATCH($E44,'BY-Demands'!$I$5:$I$14,0),FALSE)*HLOOKUP(REG_TRA_DEMANDS!$F44,DEMANDS!$H$2:$CX$25,MATCH($E44,DEMANDS!$F$2:$F$25,0),FALSE)/HLOOKUP(2018,DEMANDS!$H$2:$CX$25,MATCH($E44,DEMANDS!$F$2:$F$25,0),FALSE)</f>
        <v>0.37081453558466354</v>
      </c>
      <c r="O44" s="14">
        <f>HLOOKUP(REG_TRA_DEMANDS!O$3,'BY-Demands'!$J$5:$AK$14,MATCH($E44,'BY-Demands'!$I$5:$I$14,0),FALSE)*HLOOKUP(REG_TRA_DEMANDS!$F44,DEMANDS!$H$2:$CX$25,MATCH($E44,DEMANDS!$F$2:$F$25,0),FALSE)/HLOOKUP(2018,DEMANDS!$H$2:$CX$25,MATCH($E44,DEMANDS!$F$2:$F$25,0),FALSE)</f>
        <v>0.14821820721845327</v>
      </c>
      <c r="P44" s="14">
        <f>HLOOKUP(REG_TRA_DEMANDS!P$3,'BY-Demands'!$J$5:$AK$14,MATCH($E44,'BY-Demands'!$I$5:$I$14,0),FALSE)*HLOOKUP(REG_TRA_DEMANDS!$F44,DEMANDS!$H$2:$CX$25,MATCH($E44,DEMANDS!$F$2:$F$25,0),FALSE)/HLOOKUP(2018,DEMANDS!$H$2:$CX$25,MATCH($E44,DEMANDS!$F$2:$F$25,0),FALSE)</f>
        <v>0.1687681052677886</v>
      </c>
      <c r="Q44" s="14">
        <f>HLOOKUP(REG_TRA_DEMANDS!Q$3,'BY-Demands'!$J$5:$AK$14,MATCH($E44,'BY-Demands'!$I$5:$I$14,0),FALSE)*HLOOKUP(REG_TRA_DEMANDS!$F44,DEMANDS!$H$2:$CX$25,MATCH($E44,DEMANDS!$F$2:$F$25,0),FALSE)/HLOOKUP(2018,DEMANDS!$H$2:$CX$25,MATCH($E44,DEMANDS!$F$2:$F$25,0),FALSE)</f>
        <v>0.28464907352600949</v>
      </c>
      <c r="R44" s="14">
        <f>HLOOKUP(REG_TRA_DEMANDS!R$3,'BY-Demands'!$J$5:$AK$14,MATCH($E44,'BY-Demands'!$I$5:$I$14,0),FALSE)*HLOOKUP(REG_TRA_DEMANDS!$F44,DEMANDS!$H$2:$CX$25,MATCH($E44,DEMANDS!$F$2:$F$25,0),FALSE)/HLOOKUP(2018,DEMANDS!$H$2:$CX$25,MATCH($E44,DEMANDS!$F$2:$F$25,0),FALSE)</f>
        <v>0.27077613374749138</v>
      </c>
      <c r="S44" s="14">
        <f>HLOOKUP(REG_TRA_DEMANDS!S$3,'BY-Demands'!$J$5:$AK$14,MATCH($E44,'BY-Demands'!$I$5:$I$14,0),FALSE)*HLOOKUP(REG_TRA_DEMANDS!$F44,DEMANDS!$H$2:$CX$25,MATCH($E44,DEMANDS!$F$2:$F$25,0),FALSE)/HLOOKUP(2018,DEMANDS!$H$2:$CX$25,MATCH($E44,DEMANDS!$F$2:$F$25,0),FALSE)</f>
        <v>0.22589298145322589</v>
      </c>
      <c r="T44" s="14">
        <f>HLOOKUP(REG_TRA_DEMANDS!T$3,'BY-Demands'!$J$5:$AK$14,MATCH($E44,'BY-Demands'!$I$5:$I$14,0),FALSE)*HLOOKUP(REG_TRA_DEMANDS!$F44,DEMANDS!$H$2:$CX$25,MATCH($E44,DEMANDS!$F$2:$F$25,0),FALSE)/HLOOKUP(2018,DEMANDS!$H$2:$CX$25,MATCH($E44,DEMANDS!$F$2:$F$25,0),FALSE)</f>
        <v>1.0320919654220335</v>
      </c>
      <c r="U44" s="14">
        <f>HLOOKUP(REG_TRA_DEMANDS!U$3,'BY-Demands'!$J$5:$AK$14,MATCH($E44,'BY-Demands'!$I$5:$I$14,0),FALSE)*HLOOKUP(REG_TRA_DEMANDS!$F44,DEMANDS!$H$2:$CX$25,MATCH($E44,DEMANDS!$F$2:$F$25,0),FALSE)/HLOOKUP(2018,DEMANDS!$H$2:$CX$25,MATCH($E44,DEMANDS!$F$2:$F$25,0),FALSE)</f>
        <v>0.28081818772996836</v>
      </c>
      <c r="V44" s="14">
        <f>HLOOKUP(REG_TRA_DEMANDS!V$3,'BY-Demands'!$J$5:$AK$14,MATCH($E44,'BY-Demands'!$I$5:$I$14,0),FALSE)*HLOOKUP(REG_TRA_DEMANDS!$F44,DEMANDS!$H$2:$CX$25,MATCH($E44,DEMANDS!$F$2:$F$25,0),FALSE)/HLOOKUP(2018,DEMANDS!$H$2:$CX$25,MATCH($E44,DEMANDS!$F$2:$F$25,0),FALSE)</f>
        <v>0.37053886390207008</v>
      </c>
      <c r="W44" s="14">
        <f>HLOOKUP(REG_TRA_DEMANDS!W$3,'BY-Demands'!$J$5:$AK$14,MATCH($E44,'BY-Demands'!$I$5:$I$14,0),FALSE)*HLOOKUP(REG_TRA_DEMANDS!$F44,DEMANDS!$H$2:$CX$25,MATCH($E44,DEMANDS!$F$2:$F$25,0),FALSE)/HLOOKUP(2018,DEMANDS!$H$2:$CX$25,MATCH($E44,DEMANDS!$F$2:$F$25,0),FALSE)</f>
        <v>0.30333961360585232</v>
      </c>
      <c r="X44" s="14">
        <f>HLOOKUP(REG_TRA_DEMANDS!X$3,'BY-Demands'!$J$5:$AK$14,MATCH($E44,'BY-Demands'!$I$5:$I$14,0),FALSE)*HLOOKUP(REG_TRA_DEMANDS!$F44,DEMANDS!$H$2:$CX$25,MATCH($E44,DEMANDS!$F$2:$F$25,0),FALSE)/HLOOKUP(2018,DEMANDS!$H$2:$CX$25,MATCH($E44,DEMANDS!$F$2:$F$25,0),FALSE)</f>
        <v>0.22087195446198762</v>
      </c>
      <c r="Y44" s="14">
        <f>HLOOKUP(REG_TRA_DEMANDS!Y$3,'BY-Demands'!$J$5:$AK$14,MATCH($E44,'BY-Demands'!$I$5:$I$14,0),FALSE)*HLOOKUP(REG_TRA_DEMANDS!$F44,DEMANDS!$H$2:$CX$25,MATCH($E44,DEMANDS!$F$2:$F$25,0),FALSE)/HLOOKUP(2018,DEMANDS!$H$2:$CX$25,MATCH($E44,DEMANDS!$F$2:$F$25,0),FALSE)</f>
        <v>0.49061574528776752</v>
      </c>
      <c r="Z44" s="14">
        <f>HLOOKUP(REG_TRA_DEMANDS!Z$3,'BY-Demands'!$J$5:$AK$14,MATCH($E44,'BY-Demands'!$I$5:$I$14,0),FALSE)*HLOOKUP(REG_TRA_DEMANDS!$F44,DEMANDS!$H$2:$CX$25,MATCH($E44,DEMANDS!$F$2:$F$25,0),FALSE)/HLOOKUP(2018,DEMANDS!$H$2:$CX$25,MATCH($E44,DEMANDS!$F$2:$F$25,0),FALSE)</f>
        <v>6.0921540669156587E-2</v>
      </c>
      <c r="AA44" s="14">
        <f>HLOOKUP(REG_TRA_DEMANDS!AA$3,'BY-Demands'!$J$5:$AK$14,MATCH($E44,'BY-Demands'!$I$5:$I$14,0),FALSE)*HLOOKUP(REG_TRA_DEMANDS!$F44,DEMANDS!$H$2:$CX$25,MATCH($E44,DEMANDS!$F$2:$F$25,0),FALSE)/HLOOKUP(2018,DEMANDS!$H$2:$CX$25,MATCH($E44,DEMANDS!$F$2:$F$25,0),FALSE)</f>
        <v>0.24811782262231949</v>
      </c>
      <c r="AB44" s="14">
        <f>HLOOKUP(REG_TRA_DEMANDS!AB$3,'BY-Demands'!$J$5:$AK$14,MATCH($E44,'BY-Demands'!$I$5:$I$14,0),FALSE)*HLOOKUP(REG_TRA_DEMANDS!$F44,DEMANDS!$H$2:$CX$25,MATCH($E44,DEMANDS!$F$2:$F$25,0),FALSE)/HLOOKUP(2018,DEMANDS!$H$2:$CX$25,MATCH($E44,DEMANDS!$F$2:$F$25,0),FALSE)</f>
        <v>0.12271002125046931</v>
      </c>
      <c r="AC44" s="14">
        <f>HLOOKUP(REG_TRA_DEMANDS!AC$3,'BY-Demands'!$J$5:$AK$14,MATCH($E44,'BY-Demands'!$I$5:$I$14,0),FALSE)*HLOOKUP(REG_TRA_DEMANDS!$F44,DEMANDS!$H$2:$CX$25,MATCH($E44,DEMANDS!$F$2:$F$25,0),FALSE)/HLOOKUP(2018,DEMANDS!$H$2:$CX$25,MATCH($E44,DEMANDS!$F$2:$F$25,0),FALSE)</f>
        <v>0.12459409461219485</v>
      </c>
      <c r="AD44" s="14">
        <f>HLOOKUP(REG_TRA_DEMANDS!AD$3,'BY-Demands'!$J$5:$AK$14,MATCH($E44,'BY-Demands'!$I$5:$I$14,0),FALSE)*HLOOKUP(REG_TRA_DEMANDS!$F44,DEMANDS!$H$2:$CX$25,MATCH($E44,DEMANDS!$F$2:$F$25,0),FALSE)/HLOOKUP(2018,DEMANDS!$H$2:$CX$25,MATCH($E44,DEMANDS!$F$2:$F$25,0),FALSE)</f>
        <v>0.14482459374652562</v>
      </c>
      <c r="AE44" s="14">
        <f>HLOOKUP(REG_TRA_DEMANDS!AE$3,'BY-Demands'!$J$5:$AK$14,MATCH($E44,'BY-Demands'!$I$5:$I$14,0),FALSE)*HLOOKUP(REG_TRA_DEMANDS!$F44,DEMANDS!$H$2:$CX$25,MATCH($E44,DEMANDS!$F$2:$F$25,0),FALSE)/HLOOKUP(2018,DEMANDS!$H$2:$CX$25,MATCH($E44,DEMANDS!$F$2:$F$25,0),FALSE)</f>
        <v>0.30265328617539522</v>
      </c>
      <c r="AF44" s="14">
        <f>HLOOKUP(REG_TRA_DEMANDS!AF$3,'BY-Demands'!$J$5:$AK$14,MATCH($E44,'BY-Demands'!$I$5:$I$14,0),FALSE)*HLOOKUP(REG_TRA_DEMANDS!$F44,DEMANDS!$H$2:$CX$25,MATCH($E44,DEMANDS!$F$2:$F$25,0),FALSE)/HLOOKUP(2018,DEMANDS!$H$2:$CX$25,MATCH($E44,DEMANDS!$F$2:$F$25,0),FALSE)</f>
        <v>0.11670608212198352</v>
      </c>
    </row>
    <row r="45" spans="4:32" x14ac:dyDescent="0.2">
      <c r="D45" s="3" t="s">
        <v>59</v>
      </c>
      <c r="E45" s="3" t="str">
        <f>DEMANDS!$F$23</f>
        <v>TOTH</v>
      </c>
      <c r="F45" s="3">
        <v>2050</v>
      </c>
      <c r="G45" s="14">
        <f>HLOOKUP(REG_TRA_DEMANDS!G$3,'BY-Demands'!$J$5:$AK$14,MATCH($E45,'BY-Demands'!$I$5:$I$14,0),FALSE)*HLOOKUP(REG_TRA_DEMANDS!$F45,DEMANDS!$H$2:$CX$25,MATCH($E45,DEMANDS!$F$2:$F$25,0),FALSE)/HLOOKUP(2018,DEMANDS!$H$2:$CX$25,MATCH($E45,DEMANDS!$F$2:$F$25,0),FALSE)</f>
        <v>0</v>
      </c>
      <c r="H45" s="14">
        <f>HLOOKUP(REG_TRA_DEMANDS!H$3,'BY-Demands'!$J$5:$AK$14,MATCH($E45,'BY-Demands'!$I$5:$I$14,0),FALSE)*HLOOKUP(REG_TRA_DEMANDS!$F45,DEMANDS!$H$2:$CX$25,MATCH($E45,DEMANDS!$F$2:$F$25,0),FALSE)/HLOOKUP(2018,DEMANDS!$H$2:$CX$25,MATCH($E45,DEMANDS!$F$2:$F$25,0),FALSE)</f>
        <v>0</v>
      </c>
      <c r="I45" s="14">
        <f>HLOOKUP(REG_TRA_DEMANDS!I$3,'BY-Demands'!$J$5:$AK$14,MATCH($E45,'BY-Demands'!$I$5:$I$14,0),FALSE)*HLOOKUP(REG_TRA_DEMANDS!$F45,DEMANDS!$H$2:$CX$25,MATCH($E45,DEMANDS!$F$2:$F$25,0),FALSE)/HLOOKUP(2018,DEMANDS!$H$2:$CX$25,MATCH($E45,DEMANDS!$F$2:$F$25,0),FALSE)</f>
        <v>0</v>
      </c>
      <c r="J45" s="14">
        <f>HLOOKUP(REG_TRA_DEMANDS!J$3,'BY-Demands'!$J$5:$AK$14,MATCH($E45,'BY-Demands'!$I$5:$I$14,0),FALSE)*HLOOKUP(REG_TRA_DEMANDS!$F45,DEMANDS!$H$2:$CX$25,MATCH($E45,DEMANDS!$F$2:$F$25,0),FALSE)/HLOOKUP(2018,DEMANDS!$H$2:$CX$25,MATCH($E45,DEMANDS!$F$2:$F$25,0),FALSE)</f>
        <v>0</v>
      </c>
      <c r="K45" s="14">
        <f>HLOOKUP(REG_TRA_DEMANDS!K$3,'BY-Demands'!$J$5:$AK$14,MATCH($E45,'BY-Demands'!$I$5:$I$14,0),FALSE)*HLOOKUP(REG_TRA_DEMANDS!$F45,DEMANDS!$H$2:$CX$25,MATCH($E45,DEMANDS!$F$2:$F$25,0),FALSE)/HLOOKUP(2018,DEMANDS!$H$2:$CX$25,MATCH($E45,DEMANDS!$F$2:$F$25,0),FALSE)</f>
        <v>0</v>
      </c>
      <c r="L45" s="14">
        <f>HLOOKUP(REG_TRA_DEMANDS!L$3,'BY-Demands'!$J$5:$AK$14,MATCH($E45,'BY-Demands'!$I$5:$I$14,0),FALSE)*HLOOKUP(REG_TRA_DEMANDS!$F45,DEMANDS!$H$2:$CX$25,MATCH($E45,DEMANDS!$F$2:$F$25,0),FALSE)/HLOOKUP(2018,DEMANDS!$H$2:$CX$25,MATCH($E45,DEMANDS!$F$2:$F$25,0),FALSE)</f>
        <v>0</v>
      </c>
      <c r="M45" s="14">
        <f>HLOOKUP(REG_TRA_DEMANDS!M$3,'BY-Demands'!$J$5:$AK$14,MATCH($E45,'BY-Demands'!$I$5:$I$14,0),FALSE)*HLOOKUP(REG_TRA_DEMANDS!$F45,DEMANDS!$H$2:$CX$25,MATCH($E45,DEMANDS!$F$2:$F$25,0),FALSE)/HLOOKUP(2018,DEMANDS!$H$2:$CX$25,MATCH($E45,DEMANDS!$F$2:$F$25,0),FALSE)</f>
        <v>0</v>
      </c>
      <c r="N45" s="14">
        <f>HLOOKUP(REG_TRA_DEMANDS!N$3,'BY-Demands'!$J$5:$AK$14,MATCH($E45,'BY-Demands'!$I$5:$I$14,0),FALSE)*HLOOKUP(REG_TRA_DEMANDS!$F45,DEMANDS!$H$2:$CX$25,MATCH($E45,DEMANDS!$F$2:$F$25,0),FALSE)/HLOOKUP(2018,DEMANDS!$H$2:$CX$25,MATCH($E45,DEMANDS!$F$2:$F$25,0),FALSE)</f>
        <v>0</v>
      </c>
      <c r="O45" s="14">
        <f>HLOOKUP(REG_TRA_DEMANDS!O$3,'BY-Demands'!$J$5:$AK$14,MATCH($E45,'BY-Demands'!$I$5:$I$14,0),FALSE)*HLOOKUP(REG_TRA_DEMANDS!$F45,DEMANDS!$H$2:$CX$25,MATCH($E45,DEMANDS!$F$2:$F$25,0),FALSE)/HLOOKUP(2018,DEMANDS!$H$2:$CX$25,MATCH($E45,DEMANDS!$F$2:$F$25,0),FALSE)</f>
        <v>0</v>
      </c>
      <c r="P45" s="14">
        <f>HLOOKUP(REG_TRA_DEMANDS!P$3,'BY-Demands'!$J$5:$AK$14,MATCH($E45,'BY-Demands'!$I$5:$I$14,0),FALSE)*HLOOKUP(REG_TRA_DEMANDS!$F45,DEMANDS!$H$2:$CX$25,MATCH($E45,DEMANDS!$F$2:$F$25,0),FALSE)/HLOOKUP(2018,DEMANDS!$H$2:$CX$25,MATCH($E45,DEMANDS!$F$2:$F$25,0),FALSE)</f>
        <v>0</v>
      </c>
      <c r="Q45" s="14">
        <f>HLOOKUP(REG_TRA_DEMANDS!Q$3,'BY-Demands'!$J$5:$AK$14,MATCH($E45,'BY-Demands'!$I$5:$I$14,0),FALSE)*HLOOKUP(REG_TRA_DEMANDS!$F45,DEMANDS!$H$2:$CX$25,MATCH($E45,DEMANDS!$F$2:$F$25,0),FALSE)/HLOOKUP(2018,DEMANDS!$H$2:$CX$25,MATCH($E45,DEMANDS!$F$2:$F$25,0),FALSE)</f>
        <v>0</v>
      </c>
      <c r="R45" s="14">
        <f>HLOOKUP(REG_TRA_DEMANDS!R$3,'BY-Demands'!$J$5:$AK$14,MATCH($E45,'BY-Demands'!$I$5:$I$14,0),FALSE)*HLOOKUP(REG_TRA_DEMANDS!$F45,DEMANDS!$H$2:$CX$25,MATCH($E45,DEMANDS!$F$2:$F$25,0),FALSE)/HLOOKUP(2018,DEMANDS!$H$2:$CX$25,MATCH($E45,DEMANDS!$F$2:$F$25,0),FALSE)</f>
        <v>0</v>
      </c>
      <c r="S45" s="14">
        <f>HLOOKUP(REG_TRA_DEMANDS!S$3,'BY-Demands'!$J$5:$AK$14,MATCH($E45,'BY-Demands'!$I$5:$I$14,0),FALSE)*HLOOKUP(REG_TRA_DEMANDS!$F45,DEMANDS!$H$2:$CX$25,MATCH($E45,DEMANDS!$F$2:$F$25,0),FALSE)/HLOOKUP(2018,DEMANDS!$H$2:$CX$25,MATCH($E45,DEMANDS!$F$2:$F$25,0),FALSE)</f>
        <v>0</v>
      </c>
      <c r="T45" s="14">
        <f>HLOOKUP(REG_TRA_DEMANDS!T$3,'BY-Demands'!$J$5:$AK$14,MATCH($E45,'BY-Demands'!$I$5:$I$14,0),FALSE)*HLOOKUP(REG_TRA_DEMANDS!$F45,DEMANDS!$H$2:$CX$25,MATCH($E45,DEMANDS!$F$2:$F$25,0),FALSE)/HLOOKUP(2018,DEMANDS!$H$2:$CX$25,MATCH($E45,DEMANDS!$F$2:$F$25,0),FALSE)</f>
        <v>0</v>
      </c>
      <c r="U45" s="14">
        <f>HLOOKUP(REG_TRA_DEMANDS!U$3,'BY-Demands'!$J$5:$AK$14,MATCH($E45,'BY-Demands'!$I$5:$I$14,0),FALSE)*HLOOKUP(REG_TRA_DEMANDS!$F45,DEMANDS!$H$2:$CX$25,MATCH($E45,DEMANDS!$F$2:$F$25,0),FALSE)/HLOOKUP(2018,DEMANDS!$H$2:$CX$25,MATCH($E45,DEMANDS!$F$2:$F$25,0),FALSE)</f>
        <v>0</v>
      </c>
      <c r="V45" s="14">
        <f>HLOOKUP(REG_TRA_DEMANDS!V$3,'BY-Demands'!$J$5:$AK$14,MATCH($E45,'BY-Demands'!$I$5:$I$14,0),FALSE)*HLOOKUP(REG_TRA_DEMANDS!$F45,DEMANDS!$H$2:$CX$25,MATCH($E45,DEMANDS!$F$2:$F$25,0),FALSE)/HLOOKUP(2018,DEMANDS!$H$2:$CX$25,MATCH($E45,DEMANDS!$F$2:$F$25,0),FALSE)</f>
        <v>0</v>
      </c>
      <c r="W45" s="14">
        <f>HLOOKUP(REG_TRA_DEMANDS!W$3,'BY-Demands'!$J$5:$AK$14,MATCH($E45,'BY-Demands'!$I$5:$I$14,0),FALSE)*HLOOKUP(REG_TRA_DEMANDS!$F45,DEMANDS!$H$2:$CX$25,MATCH($E45,DEMANDS!$F$2:$F$25,0),FALSE)/HLOOKUP(2018,DEMANDS!$H$2:$CX$25,MATCH($E45,DEMANDS!$F$2:$F$25,0),FALSE)</f>
        <v>0</v>
      </c>
      <c r="X45" s="14">
        <f>HLOOKUP(REG_TRA_DEMANDS!X$3,'BY-Demands'!$J$5:$AK$14,MATCH($E45,'BY-Demands'!$I$5:$I$14,0),FALSE)*HLOOKUP(REG_TRA_DEMANDS!$F45,DEMANDS!$H$2:$CX$25,MATCH($E45,DEMANDS!$F$2:$F$25,0),FALSE)/HLOOKUP(2018,DEMANDS!$H$2:$CX$25,MATCH($E45,DEMANDS!$F$2:$F$25,0),FALSE)</f>
        <v>0</v>
      </c>
      <c r="Y45" s="14">
        <f>HLOOKUP(REG_TRA_DEMANDS!Y$3,'BY-Demands'!$J$5:$AK$14,MATCH($E45,'BY-Demands'!$I$5:$I$14,0),FALSE)*HLOOKUP(REG_TRA_DEMANDS!$F45,DEMANDS!$H$2:$CX$25,MATCH($E45,DEMANDS!$F$2:$F$25,0),FALSE)/HLOOKUP(2018,DEMANDS!$H$2:$CX$25,MATCH($E45,DEMANDS!$F$2:$F$25,0),FALSE)</f>
        <v>0</v>
      </c>
      <c r="Z45" s="14">
        <f>HLOOKUP(REG_TRA_DEMANDS!Z$3,'BY-Demands'!$J$5:$AK$14,MATCH($E45,'BY-Demands'!$I$5:$I$14,0),FALSE)*HLOOKUP(REG_TRA_DEMANDS!$F45,DEMANDS!$H$2:$CX$25,MATCH($E45,DEMANDS!$F$2:$F$25,0),FALSE)/HLOOKUP(2018,DEMANDS!$H$2:$CX$25,MATCH($E45,DEMANDS!$F$2:$F$25,0),FALSE)</f>
        <v>0</v>
      </c>
      <c r="AA45" s="14">
        <f>HLOOKUP(REG_TRA_DEMANDS!AA$3,'BY-Demands'!$J$5:$AK$14,MATCH($E45,'BY-Demands'!$I$5:$I$14,0),FALSE)*HLOOKUP(REG_TRA_DEMANDS!$F45,DEMANDS!$H$2:$CX$25,MATCH($E45,DEMANDS!$F$2:$F$25,0),FALSE)/HLOOKUP(2018,DEMANDS!$H$2:$CX$25,MATCH($E45,DEMANDS!$F$2:$F$25,0),FALSE)</f>
        <v>0</v>
      </c>
      <c r="AB45" s="14">
        <f>HLOOKUP(REG_TRA_DEMANDS!AB$3,'BY-Demands'!$J$5:$AK$14,MATCH($E45,'BY-Demands'!$I$5:$I$14,0),FALSE)*HLOOKUP(REG_TRA_DEMANDS!$F45,DEMANDS!$H$2:$CX$25,MATCH($E45,DEMANDS!$F$2:$F$25,0),FALSE)/HLOOKUP(2018,DEMANDS!$H$2:$CX$25,MATCH($E45,DEMANDS!$F$2:$F$25,0),FALSE)</f>
        <v>0</v>
      </c>
      <c r="AC45" s="14">
        <f>HLOOKUP(REG_TRA_DEMANDS!AC$3,'BY-Demands'!$J$5:$AK$14,MATCH($E45,'BY-Demands'!$I$5:$I$14,0),FALSE)*HLOOKUP(REG_TRA_DEMANDS!$F45,DEMANDS!$H$2:$CX$25,MATCH($E45,DEMANDS!$F$2:$F$25,0),FALSE)/HLOOKUP(2018,DEMANDS!$H$2:$CX$25,MATCH($E45,DEMANDS!$F$2:$F$25,0),FALSE)</f>
        <v>0</v>
      </c>
      <c r="AD45" s="14">
        <f>HLOOKUP(REG_TRA_DEMANDS!AD$3,'BY-Demands'!$J$5:$AK$14,MATCH($E45,'BY-Demands'!$I$5:$I$14,0),FALSE)*HLOOKUP(REG_TRA_DEMANDS!$F45,DEMANDS!$H$2:$CX$25,MATCH($E45,DEMANDS!$F$2:$F$25,0),FALSE)/HLOOKUP(2018,DEMANDS!$H$2:$CX$25,MATCH($E45,DEMANDS!$F$2:$F$25,0),FALSE)</f>
        <v>0</v>
      </c>
      <c r="AE45" s="14">
        <f>HLOOKUP(REG_TRA_DEMANDS!AE$3,'BY-Demands'!$J$5:$AK$14,MATCH($E45,'BY-Demands'!$I$5:$I$14,0),FALSE)*HLOOKUP(REG_TRA_DEMANDS!$F45,DEMANDS!$H$2:$CX$25,MATCH($E45,DEMANDS!$F$2:$F$25,0),FALSE)/HLOOKUP(2018,DEMANDS!$H$2:$CX$25,MATCH($E45,DEMANDS!$F$2:$F$25,0),FALSE)</f>
        <v>0</v>
      </c>
      <c r="AF45" s="14">
        <f>HLOOKUP(REG_TRA_DEMANDS!AF$3,'BY-Demands'!$J$5:$AK$14,MATCH($E45,'BY-Demands'!$I$5:$I$14,0),FALSE)*HLOOKUP(REG_TRA_DEMANDS!$F45,DEMANDS!$H$2:$CX$25,MATCH($E45,DEMANDS!$F$2:$F$25,0),FALSE)/HLOOKUP(2018,DEMANDS!$H$2:$CX$25,MATCH($E45,DEMANDS!$F$2:$F$25,0),FALSE)</f>
        <v>0</v>
      </c>
    </row>
    <row r="46" spans="4:32" x14ac:dyDescent="0.2">
      <c r="D46" s="3" t="s">
        <v>59</v>
      </c>
      <c r="E46" s="3" t="str">
        <f>DEMANDS!$F$24</f>
        <v>TAVIDOM</v>
      </c>
      <c r="F46" s="3">
        <v>2019</v>
      </c>
      <c r="G46" s="14">
        <f>HLOOKUP(REG_TRA_DEMANDS!G$3,'BY-Demands'!$J$5:$AK$14,MATCH($E46,'BY-Demands'!$I$5:$I$14,0),FALSE)*HLOOKUP(REG_TRA_DEMANDS!$F46,DEMANDS!$H$2:$CX$25,MATCH($E46,DEMANDS!$F$2:$F$25,0),FALSE)/HLOOKUP(2018,DEMANDS!$H$2:$CX$25,MATCH($E46,DEMANDS!$F$2:$F$25,0),FALSE)</f>
        <v>0</v>
      </c>
      <c r="H46" s="14">
        <f>HLOOKUP(REG_TRA_DEMANDS!H$3,'BY-Demands'!$J$5:$AK$14,MATCH($E46,'BY-Demands'!$I$5:$I$14,0),FALSE)*HLOOKUP(REG_TRA_DEMANDS!$F46,DEMANDS!$H$2:$CX$25,MATCH($E46,DEMANDS!$F$2:$F$25,0),FALSE)/HLOOKUP(2018,DEMANDS!$H$2:$CX$25,MATCH($E46,DEMANDS!$F$2:$F$25,0),FALSE)</f>
        <v>0.13395677260860595</v>
      </c>
      <c r="I46" s="14">
        <f>HLOOKUP(REG_TRA_DEMANDS!I$3,'BY-Demands'!$J$5:$AK$14,MATCH($E46,'BY-Demands'!$I$5:$I$14,0),FALSE)*HLOOKUP(REG_TRA_DEMANDS!$F46,DEMANDS!$H$2:$CX$25,MATCH($E46,DEMANDS!$F$2:$F$25,0),FALSE)/HLOOKUP(2018,DEMANDS!$H$2:$CX$25,MATCH($E46,DEMANDS!$F$2:$F$25,0),FALSE)</f>
        <v>0</v>
      </c>
      <c r="J46" s="14">
        <f>HLOOKUP(REG_TRA_DEMANDS!J$3,'BY-Demands'!$J$5:$AK$14,MATCH($E46,'BY-Demands'!$I$5:$I$14,0),FALSE)*HLOOKUP(REG_TRA_DEMANDS!$F46,DEMANDS!$H$2:$CX$25,MATCH($E46,DEMANDS!$F$2:$F$25,0),FALSE)/HLOOKUP(2018,DEMANDS!$H$2:$CX$25,MATCH($E46,DEMANDS!$F$2:$F$25,0),FALSE)</f>
        <v>0</v>
      </c>
      <c r="K46" s="14">
        <f>HLOOKUP(REG_TRA_DEMANDS!K$3,'BY-Demands'!$J$5:$AK$14,MATCH($E46,'BY-Demands'!$I$5:$I$14,0),FALSE)*HLOOKUP(REG_TRA_DEMANDS!$F46,DEMANDS!$H$2:$CX$25,MATCH($E46,DEMANDS!$F$2:$F$25,0),FALSE)/HLOOKUP(2018,DEMANDS!$H$2:$CX$25,MATCH($E46,DEMANDS!$F$2:$F$25,0),FALSE)</f>
        <v>0</v>
      </c>
      <c r="L46" s="14">
        <f>HLOOKUP(REG_TRA_DEMANDS!L$3,'BY-Demands'!$J$5:$AK$14,MATCH($E46,'BY-Demands'!$I$5:$I$14,0),FALSE)*HLOOKUP(REG_TRA_DEMANDS!$F46,DEMANDS!$H$2:$CX$25,MATCH($E46,DEMANDS!$F$2:$F$25,0),FALSE)/HLOOKUP(2018,DEMANDS!$H$2:$CX$25,MATCH($E46,DEMANDS!$F$2:$F$25,0),FALSE)</f>
        <v>0</v>
      </c>
      <c r="M46" s="14">
        <f>HLOOKUP(REG_TRA_DEMANDS!M$3,'BY-Demands'!$J$5:$AK$14,MATCH($E46,'BY-Demands'!$I$5:$I$14,0),FALSE)*HLOOKUP(REG_TRA_DEMANDS!$F46,DEMANDS!$H$2:$CX$25,MATCH($E46,DEMANDS!$F$2:$F$25,0),FALSE)/HLOOKUP(2018,DEMANDS!$H$2:$CX$25,MATCH($E46,DEMANDS!$F$2:$F$25,0),FALSE)</f>
        <v>0</v>
      </c>
      <c r="N46" s="14">
        <f>HLOOKUP(REG_TRA_DEMANDS!N$3,'BY-Demands'!$J$5:$AK$14,MATCH($E46,'BY-Demands'!$I$5:$I$14,0),FALSE)*HLOOKUP(REG_TRA_DEMANDS!$F46,DEMANDS!$H$2:$CX$25,MATCH($E46,DEMANDS!$F$2:$F$25,0),FALSE)/HLOOKUP(2018,DEMANDS!$H$2:$CX$25,MATCH($E46,DEMANDS!$F$2:$F$25,0),FALSE)</f>
        <v>0</v>
      </c>
      <c r="O46" s="14">
        <f>HLOOKUP(REG_TRA_DEMANDS!O$3,'BY-Demands'!$J$5:$AK$14,MATCH($E46,'BY-Demands'!$I$5:$I$14,0),FALSE)*HLOOKUP(REG_TRA_DEMANDS!$F46,DEMANDS!$H$2:$CX$25,MATCH($E46,DEMANDS!$F$2:$F$25,0),FALSE)/HLOOKUP(2018,DEMANDS!$H$2:$CX$25,MATCH($E46,DEMANDS!$F$2:$F$25,0),FALSE)</f>
        <v>0</v>
      </c>
      <c r="P46" s="14">
        <f>HLOOKUP(REG_TRA_DEMANDS!P$3,'BY-Demands'!$J$5:$AK$14,MATCH($E46,'BY-Demands'!$I$5:$I$14,0),FALSE)*HLOOKUP(REG_TRA_DEMANDS!$F46,DEMANDS!$H$2:$CX$25,MATCH($E46,DEMANDS!$F$2:$F$25,0),FALSE)/HLOOKUP(2018,DEMANDS!$H$2:$CX$25,MATCH($E46,DEMANDS!$F$2:$F$25,0),FALSE)</f>
        <v>0</v>
      </c>
      <c r="Q46" s="14">
        <f>HLOOKUP(REG_TRA_DEMANDS!Q$3,'BY-Demands'!$J$5:$AK$14,MATCH($E46,'BY-Demands'!$I$5:$I$14,0),FALSE)*HLOOKUP(REG_TRA_DEMANDS!$F46,DEMANDS!$H$2:$CX$25,MATCH($E46,DEMANDS!$F$2:$F$25,0),FALSE)/HLOOKUP(2018,DEMANDS!$H$2:$CX$25,MATCH($E46,DEMANDS!$F$2:$F$25,0),FALSE)</f>
        <v>0</v>
      </c>
      <c r="R46" s="14">
        <f>HLOOKUP(REG_TRA_DEMANDS!R$3,'BY-Demands'!$J$5:$AK$14,MATCH($E46,'BY-Demands'!$I$5:$I$14,0),FALSE)*HLOOKUP(REG_TRA_DEMANDS!$F46,DEMANDS!$H$2:$CX$25,MATCH($E46,DEMANDS!$F$2:$F$25,0),FALSE)/HLOOKUP(2018,DEMANDS!$H$2:$CX$25,MATCH($E46,DEMANDS!$F$2:$F$25,0),FALSE)</f>
        <v>0</v>
      </c>
      <c r="S46" s="14">
        <f>HLOOKUP(REG_TRA_DEMANDS!S$3,'BY-Demands'!$J$5:$AK$14,MATCH($E46,'BY-Demands'!$I$5:$I$14,0),FALSE)*HLOOKUP(REG_TRA_DEMANDS!$F46,DEMANDS!$H$2:$CX$25,MATCH($E46,DEMANDS!$F$2:$F$25,0),FALSE)/HLOOKUP(2018,DEMANDS!$H$2:$CX$25,MATCH($E46,DEMANDS!$F$2:$F$25,0),FALSE)</f>
        <v>4.6779068407982807E-2</v>
      </c>
      <c r="T46" s="14">
        <f>HLOOKUP(REG_TRA_DEMANDS!T$3,'BY-Demands'!$J$5:$AK$14,MATCH($E46,'BY-Demands'!$I$5:$I$14,0),FALSE)*HLOOKUP(REG_TRA_DEMANDS!$F46,DEMANDS!$H$2:$CX$25,MATCH($E46,DEMANDS!$F$2:$F$25,0),FALSE)/HLOOKUP(2018,DEMANDS!$H$2:$CX$25,MATCH($E46,DEMANDS!$F$2:$F$25,0),FALSE)</f>
        <v>4.6352277307537207E-4</v>
      </c>
      <c r="U46" s="14">
        <f>HLOOKUP(REG_TRA_DEMANDS!U$3,'BY-Demands'!$J$5:$AK$14,MATCH($E46,'BY-Demands'!$I$5:$I$14,0),FALSE)*HLOOKUP(REG_TRA_DEMANDS!$F46,DEMANDS!$H$2:$CX$25,MATCH($E46,DEMANDS!$F$2:$F$25,0),FALSE)/HLOOKUP(2018,DEMANDS!$H$2:$CX$25,MATCH($E46,DEMANDS!$F$2:$F$25,0),FALSE)</f>
        <v>4.6529102661710439E-2</v>
      </c>
      <c r="V46" s="14">
        <f>HLOOKUP(REG_TRA_DEMANDS!V$3,'BY-Demands'!$J$5:$AK$14,MATCH($E46,'BY-Demands'!$I$5:$I$14,0),FALSE)*HLOOKUP(REG_TRA_DEMANDS!$F46,DEMANDS!$H$2:$CX$25,MATCH($E46,DEMANDS!$F$2:$F$25,0),FALSE)/HLOOKUP(2018,DEMANDS!$H$2:$CX$25,MATCH($E46,DEMANDS!$F$2:$F$25,0),FALSE)</f>
        <v>0</v>
      </c>
      <c r="W46" s="14">
        <f>HLOOKUP(REG_TRA_DEMANDS!W$3,'BY-Demands'!$J$5:$AK$14,MATCH($E46,'BY-Demands'!$I$5:$I$14,0),FALSE)*HLOOKUP(REG_TRA_DEMANDS!$F46,DEMANDS!$H$2:$CX$25,MATCH($E46,DEMANDS!$F$2:$F$25,0),FALSE)/HLOOKUP(2018,DEMANDS!$H$2:$CX$25,MATCH($E46,DEMANDS!$F$2:$F$25,0),FALSE)</f>
        <v>0</v>
      </c>
      <c r="X46" s="14">
        <f>HLOOKUP(REG_TRA_DEMANDS!X$3,'BY-Demands'!$J$5:$AK$14,MATCH($E46,'BY-Demands'!$I$5:$I$14,0),FALSE)*HLOOKUP(REG_TRA_DEMANDS!$F46,DEMANDS!$H$2:$CX$25,MATCH($E46,DEMANDS!$F$2:$F$25,0),FALSE)/HLOOKUP(2018,DEMANDS!$H$2:$CX$25,MATCH($E46,DEMANDS!$F$2:$F$25,0),FALSE)</f>
        <v>0</v>
      </c>
      <c r="Y46" s="14">
        <f>HLOOKUP(REG_TRA_DEMANDS!Y$3,'BY-Demands'!$J$5:$AK$14,MATCH($E46,'BY-Demands'!$I$5:$I$14,0),FALSE)*HLOOKUP(REG_TRA_DEMANDS!$F46,DEMANDS!$H$2:$CX$25,MATCH($E46,DEMANDS!$F$2:$F$25,0),FALSE)/HLOOKUP(2018,DEMANDS!$H$2:$CX$25,MATCH($E46,DEMANDS!$F$2:$F$25,0),FALSE)</f>
        <v>0</v>
      </c>
      <c r="Z46" s="14">
        <f>HLOOKUP(REG_TRA_DEMANDS!Z$3,'BY-Demands'!$J$5:$AK$14,MATCH($E46,'BY-Demands'!$I$5:$I$14,0),FALSE)*HLOOKUP(REG_TRA_DEMANDS!$F46,DEMANDS!$H$2:$CX$25,MATCH($E46,DEMANDS!$F$2:$F$25,0),FALSE)/HLOOKUP(2018,DEMANDS!$H$2:$CX$25,MATCH($E46,DEMANDS!$F$2:$F$25,0),FALSE)</f>
        <v>0</v>
      </c>
      <c r="AA46" s="14">
        <f>HLOOKUP(REG_TRA_DEMANDS!AA$3,'BY-Demands'!$J$5:$AK$14,MATCH($E46,'BY-Demands'!$I$5:$I$14,0),FALSE)*HLOOKUP(REG_TRA_DEMANDS!$F46,DEMANDS!$H$2:$CX$25,MATCH($E46,DEMANDS!$F$2:$F$25,0),FALSE)/HLOOKUP(2018,DEMANDS!$H$2:$CX$25,MATCH($E46,DEMANDS!$F$2:$F$25,0),FALSE)</f>
        <v>9.2704554615074527E-5</v>
      </c>
      <c r="AB46" s="14">
        <f>HLOOKUP(REG_TRA_DEMANDS!AB$3,'BY-Demands'!$J$5:$AK$14,MATCH($E46,'BY-Demands'!$I$5:$I$14,0),FALSE)*HLOOKUP(REG_TRA_DEMANDS!$F46,DEMANDS!$H$2:$CX$25,MATCH($E46,DEMANDS!$F$2:$F$25,0),FALSE)/HLOOKUP(2018,DEMANDS!$H$2:$CX$25,MATCH($E46,DEMANDS!$F$2:$F$25,0),FALSE)</f>
        <v>0</v>
      </c>
      <c r="AC46" s="14">
        <f>HLOOKUP(REG_TRA_DEMANDS!AC$3,'BY-Demands'!$J$5:$AK$14,MATCH($E46,'BY-Demands'!$I$5:$I$14,0),FALSE)*HLOOKUP(REG_TRA_DEMANDS!$F46,DEMANDS!$H$2:$CX$25,MATCH($E46,DEMANDS!$F$2:$F$25,0),FALSE)/HLOOKUP(2018,DEMANDS!$H$2:$CX$25,MATCH($E46,DEMANDS!$F$2:$F$25,0),FALSE)</f>
        <v>0</v>
      </c>
      <c r="AD46" s="14">
        <f>HLOOKUP(REG_TRA_DEMANDS!AD$3,'BY-Demands'!$J$5:$AK$14,MATCH($E46,'BY-Demands'!$I$5:$I$14,0),FALSE)*HLOOKUP(REG_TRA_DEMANDS!$F46,DEMANDS!$H$2:$CX$25,MATCH($E46,DEMANDS!$F$2:$F$25,0),FALSE)/HLOOKUP(2018,DEMANDS!$H$2:$CX$25,MATCH($E46,DEMANDS!$F$2:$F$25,0),FALSE)</f>
        <v>0</v>
      </c>
      <c r="AE46" s="14">
        <f>HLOOKUP(REG_TRA_DEMANDS!AE$3,'BY-Demands'!$J$5:$AK$14,MATCH($E46,'BY-Demands'!$I$5:$I$14,0),FALSE)*HLOOKUP(REG_TRA_DEMANDS!$F46,DEMANDS!$H$2:$CX$25,MATCH($E46,DEMANDS!$F$2:$F$25,0),FALSE)/HLOOKUP(2018,DEMANDS!$H$2:$CX$25,MATCH($E46,DEMANDS!$F$2:$F$25,0),FALSE)</f>
        <v>0</v>
      </c>
      <c r="AF46" s="14">
        <f>HLOOKUP(REG_TRA_DEMANDS!AF$3,'BY-Demands'!$J$5:$AK$14,MATCH($E46,'BY-Demands'!$I$5:$I$14,0),FALSE)*HLOOKUP(REG_TRA_DEMANDS!$F46,DEMANDS!$H$2:$CX$25,MATCH($E46,DEMANDS!$F$2:$F$25,0),FALSE)/HLOOKUP(2018,DEMANDS!$H$2:$CX$25,MATCH($E46,DEMANDS!$F$2:$F$25,0),FALSE)</f>
        <v>0</v>
      </c>
    </row>
    <row r="47" spans="4:32" x14ac:dyDescent="0.2">
      <c r="D47" s="3" t="s">
        <v>59</v>
      </c>
      <c r="E47" s="3" t="str">
        <f>DEMANDS!$F$24</f>
        <v>TAVIDOM</v>
      </c>
      <c r="F47" s="3">
        <v>2020</v>
      </c>
      <c r="G47" s="14">
        <f>HLOOKUP(REG_TRA_DEMANDS!G$3,'BY-Demands'!$J$5:$AK$14,MATCH($E47,'BY-Demands'!$I$5:$I$14,0),FALSE)*HLOOKUP(REG_TRA_DEMANDS!$F47,DEMANDS!$H$2:$CX$25,MATCH($E47,DEMANDS!$F$2:$F$25,0),FALSE)/HLOOKUP(2018,DEMANDS!$H$2:$CX$25,MATCH($E47,DEMANDS!$F$2:$F$25,0),FALSE)</f>
        <v>0</v>
      </c>
      <c r="H47" s="14">
        <f>HLOOKUP(REG_TRA_DEMANDS!H$3,'BY-Demands'!$J$5:$AK$14,MATCH($E47,'BY-Demands'!$I$5:$I$14,0),FALSE)*HLOOKUP(REG_TRA_DEMANDS!$F47,DEMANDS!$H$2:$CX$25,MATCH($E47,DEMANDS!$F$2:$F$25,0),FALSE)/HLOOKUP(2018,DEMANDS!$H$2:$CX$25,MATCH($E47,DEMANDS!$F$2:$F$25,0),FALSE)</f>
        <v>6.4093592729048743E-2</v>
      </c>
      <c r="I47" s="14">
        <f>HLOOKUP(REG_TRA_DEMANDS!I$3,'BY-Demands'!$J$5:$AK$14,MATCH($E47,'BY-Demands'!$I$5:$I$14,0),FALSE)*HLOOKUP(REG_TRA_DEMANDS!$F47,DEMANDS!$H$2:$CX$25,MATCH($E47,DEMANDS!$F$2:$F$25,0),FALSE)/HLOOKUP(2018,DEMANDS!$H$2:$CX$25,MATCH($E47,DEMANDS!$F$2:$F$25,0),FALSE)</f>
        <v>0</v>
      </c>
      <c r="J47" s="14">
        <f>HLOOKUP(REG_TRA_DEMANDS!J$3,'BY-Demands'!$J$5:$AK$14,MATCH($E47,'BY-Demands'!$I$5:$I$14,0),FALSE)*HLOOKUP(REG_TRA_DEMANDS!$F47,DEMANDS!$H$2:$CX$25,MATCH($E47,DEMANDS!$F$2:$F$25,0),FALSE)/HLOOKUP(2018,DEMANDS!$H$2:$CX$25,MATCH($E47,DEMANDS!$F$2:$F$25,0),FALSE)</f>
        <v>0</v>
      </c>
      <c r="K47" s="14">
        <f>HLOOKUP(REG_TRA_DEMANDS!K$3,'BY-Demands'!$J$5:$AK$14,MATCH($E47,'BY-Demands'!$I$5:$I$14,0),FALSE)*HLOOKUP(REG_TRA_DEMANDS!$F47,DEMANDS!$H$2:$CX$25,MATCH($E47,DEMANDS!$F$2:$F$25,0),FALSE)/HLOOKUP(2018,DEMANDS!$H$2:$CX$25,MATCH($E47,DEMANDS!$F$2:$F$25,0),FALSE)</f>
        <v>0</v>
      </c>
      <c r="L47" s="14">
        <f>HLOOKUP(REG_TRA_DEMANDS!L$3,'BY-Demands'!$J$5:$AK$14,MATCH($E47,'BY-Demands'!$I$5:$I$14,0),FALSE)*HLOOKUP(REG_TRA_DEMANDS!$F47,DEMANDS!$H$2:$CX$25,MATCH($E47,DEMANDS!$F$2:$F$25,0),FALSE)/HLOOKUP(2018,DEMANDS!$H$2:$CX$25,MATCH($E47,DEMANDS!$F$2:$F$25,0),FALSE)</f>
        <v>0</v>
      </c>
      <c r="M47" s="14">
        <f>HLOOKUP(REG_TRA_DEMANDS!M$3,'BY-Demands'!$J$5:$AK$14,MATCH($E47,'BY-Demands'!$I$5:$I$14,0),FALSE)*HLOOKUP(REG_TRA_DEMANDS!$F47,DEMANDS!$H$2:$CX$25,MATCH($E47,DEMANDS!$F$2:$F$25,0),FALSE)/HLOOKUP(2018,DEMANDS!$H$2:$CX$25,MATCH($E47,DEMANDS!$F$2:$F$25,0),FALSE)</f>
        <v>0</v>
      </c>
      <c r="N47" s="14">
        <f>HLOOKUP(REG_TRA_DEMANDS!N$3,'BY-Demands'!$J$5:$AK$14,MATCH($E47,'BY-Demands'!$I$5:$I$14,0),FALSE)*HLOOKUP(REG_TRA_DEMANDS!$F47,DEMANDS!$H$2:$CX$25,MATCH($E47,DEMANDS!$F$2:$F$25,0),FALSE)/HLOOKUP(2018,DEMANDS!$H$2:$CX$25,MATCH($E47,DEMANDS!$F$2:$F$25,0),FALSE)</f>
        <v>0</v>
      </c>
      <c r="O47" s="14">
        <f>HLOOKUP(REG_TRA_DEMANDS!O$3,'BY-Demands'!$J$5:$AK$14,MATCH($E47,'BY-Demands'!$I$5:$I$14,0),FALSE)*HLOOKUP(REG_TRA_DEMANDS!$F47,DEMANDS!$H$2:$CX$25,MATCH($E47,DEMANDS!$F$2:$F$25,0),FALSE)/HLOOKUP(2018,DEMANDS!$H$2:$CX$25,MATCH($E47,DEMANDS!$F$2:$F$25,0),FALSE)</f>
        <v>0</v>
      </c>
      <c r="P47" s="14">
        <f>HLOOKUP(REG_TRA_DEMANDS!P$3,'BY-Demands'!$J$5:$AK$14,MATCH($E47,'BY-Demands'!$I$5:$I$14,0),FALSE)*HLOOKUP(REG_TRA_DEMANDS!$F47,DEMANDS!$H$2:$CX$25,MATCH($E47,DEMANDS!$F$2:$F$25,0),FALSE)/HLOOKUP(2018,DEMANDS!$H$2:$CX$25,MATCH($E47,DEMANDS!$F$2:$F$25,0),FALSE)</f>
        <v>0</v>
      </c>
      <c r="Q47" s="14">
        <f>HLOOKUP(REG_TRA_DEMANDS!Q$3,'BY-Demands'!$J$5:$AK$14,MATCH($E47,'BY-Demands'!$I$5:$I$14,0),FALSE)*HLOOKUP(REG_TRA_DEMANDS!$F47,DEMANDS!$H$2:$CX$25,MATCH($E47,DEMANDS!$F$2:$F$25,0),FALSE)/HLOOKUP(2018,DEMANDS!$H$2:$CX$25,MATCH($E47,DEMANDS!$F$2:$F$25,0),FALSE)</f>
        <v>0</v>
      </c>
      <c r="R47" s="14">
        <f>HLOOKUP(REG_TRA_DEMANDS!R$3,'BY-Demands'!$J$5:$AK$14,MATCH($E47,'BY-Demands'!$I$5:$I$14,0),FALSE)*HLOOKUP(REG_TRA_DEMANDS!$F47,DEMANDS!$H$2:$CX$25,MATCH($E47,DEMANDS!$F$2:$F$25,0),FALSE)/HLOOKUP(2018,DEMANDS!$H$2:$CX$25,MATCH($E47,DEMANDS!$F$2:$F$25,0),FALSE)</f>
        <v>0</v>
      </c>
      <c r="S47" s="14">
        <f>HLOOKUP(REG_TRA_DEMANDS!S$3,'BY-Demands'!$J$5:$AK$14,MATCH($E47,'BY-Demands'!$I$5:$I$14,0),FALSE)*HLOOKUP(REG_TRA_DEMANDS!$F47,DEMANDS!$H$2:$CX$25,MATCH($E47,DEMANDS!$F$2:$F$25,0),FALSE)/HLOOKUP(2018,DEMANDS!$H$2:$CX$25,MATCH($E47,DEMANDS!$F$2:$F$25,0),FALSE)</f>
        <v>2.2382134926061514E-2</v>
      </c>
      <c r="T47" s="14">
        <f>HLOOKUP(REG_TRA_DEMANDS!T$3,'BY-Demands'!$J$5:$AK$14,MATCH($E47,'BY-Demands'!$I$5:$I$14,0),FALSE)*HLOOKUP(REG_TRA_DEMANDS!$F47,DEMANDS!$H$2:$CX$25,MATCH($E47,DEMANDS!$F$2:$F$25,0),FALSE)/HLOOKUP(2018,DEMANDS!$H$2:$CX$25,MATCH($E47,DEMANDS!$F$2:$F$25,0),FALSE)</f>
        <v>2.2177930432032186E-4</v>
      </c>
      <c r="U47" s="14">
        <f>HLOOKUP(REG_TRA_DEMANDS!U$3,'BY-Demands'!$J$5:$AK$14,MATCH($E47,'BY-Demands'!$I$5:$I$14,0),FALSE)*HLOOKUP(REG_TRA_DEMANDS!$F47,DEMANDS!$H$2:$CX$25,MATCH($E47,DEMANDS!$F$2:$F$25,0),FALSE)/HLOOKUP(2018,DEMANDS!$H$2:$CX$25,MATCH($E47,DEMANDS!$F$2:$F$25,0),FALSE)</f>
        <v>2.2262535129606249E-2</v>
      </c>
      <c r="V47" s="14">
        <f>HLOOKUP(REG_TRA_DEMANDS!V$3,'BY-Demands'!$J$5:$AK$14,MATCH($E47,'BY-Demands'!$I$5:$I$14,0),FALSE)*HLOOKUP(REG_TRA_DEMANDS!$F47,DEMANDS!$H$2:$CX$25,MATCH($E47,DEMANDS!$F$2:$F$25,0),FALSE)/HLOOKUP(2018,DEMANDS!$H$2:$CX$25,MATCH($E47,DEMANDS!$F$2:$F$25,0),FALSE)</f>
        <v>0</v>
      </c>
      <c r="W47" s="14">
        <f>HLOOKUP(REG_TRA_DEMANDS!W$3,'BY-Demands'!$J$5:$AK$14,MATCH($E47,'BY-Demands'!$I$5:$I$14,0),FALSE)*HLOOKUP(REG_TRA_DEMANDS!$F47,DEMANDS!$H$2:$CX$25,MATCH($E47,DEMANDS!$F$2:$F$25,0),FALSE)/HLOOKUP(2018,DEMANDS!$H$2:$CX$25,MATCH($E47,DEMANDS!$F$2:$F$25,0),FALSE)</f>
        <v>0</v>
      </c>
      <c r="X47" s="14">
        <f>HLOOKUP(REG_TRA_DEMANDS!X$3,'BY-Demands'!$J$5:$AK$14,MATCH($E47,'BY-Demands'!$I$5:$I$14,0),FALSE)*HLOOKUP(REG_TRA_DEMANDS!$F47,DEMANDS!$H$2:$CX$25,MATCH($E47,DEMANDS!$F$2:$F$25,0),FALSE)/HLOOKUP(2018,DEMANDS!$H$2:$CX$25,MATCH($E47,DEMANDS!$F$2:$F$25,0),FALSE)</f>
        <v>0</v>
      </c>
      <c r="Y47" s="14">
        <f>HLOOKUP(REG_TRA_DEMANDS!Y$3,'BY-Demands'!$J$5:$AK$14,MATCH($E47,'BY-Demands'!$I$5:$I$14,0),FALSE)*HLOOKUP(REG_TRA_DEMANDS!$F47,DEMANDS!$H$2:$CX$25,MATCH($E47,DEMANDS!$F$2:$F$25,0),FALSE)/HLOOKUP(2018,DEMANDS!$H$2:$CX$25,MATCH($E47,DEMANDS!$F$2:$F$25,0),FALSE)</f>
        <v>0</v>
      </c>
      <c r="Z47" s="14">
        <f>HLOOKUP(REG_TRA_DEMANDS!Z$3,'BY-Demands'!$J$5:$AK$14,MATCH($E47,'BY-Demands'!$I$5:$I$14,0),FALSE)*HLOOKUP(REG_TRA_DEMANDS!$F47,DEMANDS!$H$2:$CX$25,MATCH($E47,DEMANDS!$F$2:$F$25,0),FALSE)/HLOOKUP(2018,DEMANDS!$H$2:$CX$25,MATCH($E47,DEMANDS!$F$2:$F$25,0),FALSE)</f>
        <v>0</v>
      </c>
      <c r="AA47" s="14">
        <f>HLOOKUP(REG_TRA_DEMANDS!AA$3,'BY-Demands'!$J$5:$AK$14,MATCH($E47,'BY-Demands'!$I$5:$I$14,0),FALSE)*HLOOKUP(REG_TRA_DEMANDS!$F47,DEMANDS!$H$2:$CX$25,MATCH($E47,DEMANDS!$F$2:$F$25,0),FALSE)/HLOOKUP(2018,DEMANDS!$H$2:$CX$25,MATCH($E47,DEMANDS!$F$2:$F$25,0),FALSE)</f>
        <v>4.4355860864064419E-5</v>
      </c>
      <c r="AB47" s="14">
        <f>HLOOKUP(REG_TRA_DEMANDS!AB$3,'BY-Demands'!$J$5:$AK$14,MATCH($E47,'BY-Demands'!$I$5:$I$14,0),FALSE)*HLOOKUP(REG_TRA_DEMANDS!$F47,DEMANDS!$H$2:$CX$25,MATCH($E47,DEMANDS!$F$2:$F$25,0),FALSE)/HLOOKUP(2018,DEMANDS!$H$2:$CX$25,MATCH($E47,DEMANDS!$F$2:$F$25,0),FALSE)</f>
        <v>0</v>
      </c>
      <c r="AC47" s="14">
        <f>HLOOKUP(REG_TRA_DEMANDS!AC$3,'BY-Demands'!$J$5:$AK$14,MATCH($E47,'BY-Demands'!$I$5:$I$14,0),FALSE)*HLOOKUP(REG_TRA_DEMANDS!$F47,DEMANDS!$H$2:$CX$25,MATCH($E47,DEMANDS!$F$2:$F$25,0),FALSE)/HLOOKUP(2018,DEMANDS!$H$2:$CX$25,MATCH($E47,DEMANDS!$F$2:$F$25,0),FALSE)</f>
        <v>0</v>
      </c>
      <c r="AD47" s="14">
        <f>HLOOKUP(REG_TRA_DEMANDS!AD$3,'BY-Demands'!$J$5:$AK$14,MATCH($E47,'BY-Demands'!$I$5:$I$14,0),FALSE)*HLOOKUP(REG_TRA_DEMANDS!$F47,DEMANDS!$H$2:$CX$25,MATCH($E47,DEMANDS!$F$2:$F$25,0),FALSE)/HLOOKUP(2018,DEMANDS!$H$2:$CX$25,MATCH($E47,DEMANDS!$F$2:$F$25,0),FALSE)</f>
        <v>0</v>
      </c>
      <c r="AE47" s="14">
        <f>HLOOKUP(REG_TRA_DEMANDS!AE$3,'BY-Demands'!$J$5:$AK$14,MATCH($E47,'BY-Demands'!$I$5:$I$14,0),FALSE)*HLOOKUP(REG_TRA_DEMANDS!$F47,DEMANDS!$H$2:$CX$25,MATCH($E47,DEMANDS!$F$2:$F$25,0),FALSE)/HLOOKUP(2018,DEMANDS!$H$2:$CX$25,MATCH($E47,DEMANDS!$F$2:$F$25,0),FALSE)</f>
        <v>0</v>
      </c>
      <c r="AF47" s="14">
        <f>HLOOKUP(REG_TRA_DEMANDS!AF$3,'BY-Demands'!$J$5:$AK$14,MATCH($E47,'BY-Demands'!$I$5:$I$14,0),FALSE)*HLOOKUP(REG_TRA_DEMANDS!$F47,DEMANDS!$H$2:$CX$25,MATCH($E47,DEMANDS!$F$2:$F$25,0),FALSE)/HLOOKUP(2018,DEMANDS!$H$2:$CX$25,MATCH($E47,DEMANDS!$F$2:$F$25,0),FALSE)</f>
        <v>0</v>
      </c>
    </row>
    <row r="48" spans="4:32" x14ac:dyDescent="0.2">
      <c r="D48" s="3" t="s">
        <v>59</v>
      </c>
      <c r="E48" s="3" t="str">
        <f>DEMANDS!$F$24</f>
        <v>TAVIDOM</v>
      </c>
      <c r="F48" s="3">
        <v>2021</v>
      </c>
      <c r="G48" s="14">
        <f>HLOOKUP(REG_TRA_DEMANDS!G$3,'BY-Demands'!$J$5:$AK$14,MATCH($E48,'BY-Demands'!$I$5:$I$14,0),FALSE)*HLOOKUP(REG_TRA_DEMANDS!$F48,DEMANDS!$H$2:$CX$25,MATCH($E48,DEMANDS!$F$2:$F$25,0),FALSE)/HLOOKUP(2018,DEMANDS!$H$2:$CX$25,MATCH($E48,DEMANDS!$F$2:$F$25,0),FALSE)</f>
        <v>0</v>
      </c>
      <c r="H48" s="14">
        <f>HLOOKUP(REG_TRA_DEMANDS!H$3,'BY-Demands'!$J$5:$AK$14,MATCH($E48,'BY-Demands'!$I$5:$I$14,0),FALSE)*HLOOKUP(REG_TRA_DEMANDS!$F48,DEMANDS!$H$2:$CX$25,MATCH($E48,DEMANDS!$F$2:$F$25,0),FALSE)/HLOOKUP(2018,DEMANDS!$H$2:$CX$25,MATCH($E48,DEMANDS!$F$2:$F$25,0),FALSE)</f>
        <v>6.9928010319333211E-2</v>
      </c>
      <c r="I48" s="14">
        <f>HLOOKUP(REG_TRA_DEMANDS!I$3,'BY-Demands'!$J$5:$AK$14,MATCH($E48,'BY-Demands'!$I$5:$I$14,0),FALSE)*HLOOKUP(REG_TRA_DEMANDS!$F48,DEMANDS!$H$2:$CX$25,MATCH($E48,DEMANDS!$F$2:$F$25,0),FALSE)/HLOOKUP(2018,DEMANDS!$H$2:$CX$25,MATCH($E48,DEMANDS!$F$2:$F$25,0),FALSE)</f>
        <v>0</v>
      </c>
      <c r="J48" s="14">
        <f>HLOOKUP(REG_TRA_DEMANDS!J$3,'BY-Demands'!$J$5:$AK$14,MATCH($E48,'BY-Demands'!$I$5:$I$14,0),FALSE)*HLOOKUP(REG_TRA_DEMANDS!$F48,DEMANDS!$H$2:$CX$25,MATCH($E48,DEMANDS!$F$2:$F$25,0),FALSE)/HLOOKUP(2018,DEMANDS!$H$2:$CX$25,MATCH($E48,DEMANDS!$F$2:$F$25,0),FALSE)</f>
        <v>0</v>
      </c>
      <c r="K48" s="14">
        <f>HLOOKUP(REG_TRA_DEMANDS!K$3,'BY-Demands'!$J$5:$AK$14,MATCH($E48,'BY-Demands'!$I$5:$I$14,0),FALSE)*HLOOKUP(REG_TRA_DEMANDS!$F48,DEMANDS!$H$2:$CX$25,MATCH($E48,DEMANDS!$F$2:$F$25,0),FALSE)/HLOOKUP(2018,DEMANDS!$H$2:$CX$25,MATCH($E48,DEMANDS!$F$2:$F$25,0),FALSE)</f>
        <v>0</v>
      </c>
      <c r="L48" s="14">
        <f>HLOOKUP(REG_TRA_DEMANDS!L$3,'BY-Demands'!$J$5:$AK$14,MATCH($E48,'BY-Demands'!$I$5:$I$14,0),FALSE)*HLOOKUP(REG_TRA_DEMANDS!$F48,DEMANDS!$H$2:$CX$25,MATCH($E48,DEMANDS!$F$2:$F$25,0),FALSE)/HLOOKUP(2018,DEMANDS!$H$2:$CX$25,MATCH($E48,DEMANDS!$F$2:$F$25,0),FALSE)</f>
        <v>0</v>
      </c>
      <c r="M48" s="14">
        <f>HLOOKUP(REG_TRA_DEMANDS!M$3,'BY-Demands'!$J$5:$AK$14,MATCH($E48,'BY-Demands'!$I$5:$I$14,0),FALSE)*HLOOKUP(REG_TRA_DEMANDS!$F48,DEMANDS!$H$2:$CX$25,MATCH($E48,DEMANDS!$F$2:$F$25,0),FALSE)/HLOOKUP(2018,DEMANDS!$H$2:$CX$25,MATCH($E48,DEMANDS!$F$2:$F$25,0),FALSE)</f>
        <v>0</v>
      </c>
      <c r="N48" s="14">
        <f>HLOOKUP(REG_TRA_DEMANDS!N$3,'BY-Demands'!$J$5:$AK$14,MATCH($E48,'BY-Demands'!$I$5:$I$14,0),FALSE)*HLOOKUP(REG_TRA_DEMANDS!$F48,DEMANDS!$H$2:$CX$25,MATCH($E48,DEMANDS!$F$2:$F$25,0),FALSE)/HLOOKUP(2018,DEMANDS!$H$2:$CX$25,MATCH($E48,DEMANDS!$F$2:$F$25,0),FALSE)</f>
        <v>0</v>
      </c>
      <c r="O48" s="14">
        <f>HLOOKUP(REG_TRA_DEMANDS!O$3,'BY-Demands'!$J$5:$AK$14,MATCH($E48,'BY-Demands'!$I$5:$I$14,0),FALSE)*HLOOKUP(REG_TRA_DEMANDS!$F48,DEMANDS!$H$2:$CX$25,MATCH($E48,DEMANDS!$F$2:$F$25,0),FALSE)/HLOOKUP(2018,DEMANDS!$H$2:$CX$25,MATCH($E48,DEMANDS!$F$2:$F$25,0),FALSE)</f>
        <v>0</v>
      </c>
      <c r="P48" s="14">
        <f>HLOOKUP(REG_TRA_DEMANDS!P$3,'BY-Demands'!$J$5:$AK$14,MATCH($E48,'BY-Demands'!$I$5:$I$14,0),FALSE)*HLOOKUP(REG_TRA_DEMANDS!$F48,DEMANDS!$H$2:$CX$25,MATCH($E48,DEMANDS!$F$2:$F$25,0),FALSE)/HLOOKUP(2018,DEMANDS!$H$2:$CX$25,MATCH($E48,DEMANDS!$F$2:$F$25,0),FALSE)</f>
        <v>0</v>
      </c>
      <c r="Q48" s="14">
        <f>HLOOKUP(REG_TRA_DEMANDS!Q$3,'BY-Demands'!$J$5:$AK$14,MATCH($E48,'BY-Demands'!$I$5:$I$14,0),FALSE)*HLOOKUP(REG_TRA_DEMANDS!$F48,DEMANDS!$H$2:$CX$25,MATCH($E48,DEMANDS!$F$2:$F$25,0),FALSE)/HLOOKUP(2018,DEMANDS!$H$2:$CX$25,MATCH($E48,DEMANDS!$F$2:$F$25,0),FALSE)</f>
        <v>0</v>
      </c>
      <c r="R48" s="14">
        <f>HLOOKUP(REG_TRA_DEMANDS!R$3,'BY-Demands'!$J$5:$AK$14,MATCH($E48,'BY-Demands'!$I$5:$I$14,0),FALSE)*HLOOKUP(REG_TRA_DEMANDS!$F48,DEMANDS!$H$2:$CX$25,MATCH($E48,DEMANDS!$F$2:$F$25,0),FALSE)/HLOOKUP(2018,DEMANDS!$H$2:$CX$25,MATCH($E48,DEMANDS!$F$2:$F$25,0),FALSE)</f>
        <v>0</v>
      </c>
      <c r="S48" s="14">
        <f>HLOOKUP(REG_TRA_DEMANDS!S$3,'BY-Demands'!$J$5:$AK$14,MATCH($E48,'BY-Demands'!$I$5:$I$14,0),FALSE)*HLOOKUP(REG_TRA_DEMANDS!$F48,DEMANDS!$H$2:$CX$25,MATCH($E48,DEMANDS!$F$2:$F$25,0),FALSE)/HLOOKUP(2018,DEMANDS!$H$2:$CX$25,MATCH($E48,DEMANDS!$F$2:$F$25,0),FALSE)</f>
        <v>2.4419572931335776E-2</v>
      </c>
      <c r="T48" s="14">
        <f>HLOOKUP(REG_TRA_DEMANDS!T$3,'BY-Demands'!$J$5:$AK$14,MATCH($E48,'BY-Demands'!$I$5:$I$14,0),FALSE)*HLOOKUP(REG_TRA_DEMANDS!$F48,DEMANDS!$H$2:$CX$25,MATCH($E48,DEMANDS!$F$2:$F$25,0),FALSE)/HLOOKUP(2018,DEMANDS!$H$2:$CX$25,MATCH($E48,DEMANDS!$F$2:$F$25,0),FALSE)</f>
        <v>2.4196779772804261E-4</v>
      </c>
      <c r="U48" s="14">
        <f>HLOOKUP(REG_TRA_DEMANDS!U$3,'BY-Demands'!$J$5:$AK$14,MATCH($E48,'BY-Demands'!$I$5:$I$14,0),FALSE)*HLOOKUP(REG_TRA_DEMANDS!$F48,DEMANDS!$H$2:$CX$25,MATCH($E48,DEMANDS!$F$2:$F$25,0),FALSE)/HLOOKUP(2018,DEMANDS!$H$2:$CX$25,MATCH($E48,DEMANDS!$F$2:$F$25,0),FALSE)</f>
        <v>2.4289086006752381E-2</v>
      </c>
      <c r="V48" s="14">
        <f>HLOOKUP(REG_TRA_DEMANDS!V$3,'BY-Demands'!$J$5:$AK$14,MATCH($E48,'BY-Demands'!$I$5:$I$14,0),FALSE)*HLOOKUP(REG_TRA_DEMANDS!$F48,DEMANDS!$H$2:$CX$25,MATCH($E48,DEMANDS!$F$2:$F$25,0),FALSE)/HLOOKUP(2018,DEMANDS!$H$2:$CX$25,MATCH($E48,DEMANDS!$F$2:$F$25,0),FALSE)</f>
        <v>0</v>
      </c>
      <c r="W48" s="14">
        <f>HLOOKUP(REG_TRA_DEMANDS!W$3,'BY-Demands'!$J$5:$AK$14,MATCH($E48,'BY-Demands'!$I$5:$I$14,0),FALSE)*HLOOKUP(REG_TRA_DEMANDS!$F48,DEMANDS!$H$2:$CX$25,MATCH($E48,DEMANDS!$F$2:$F$25,0),FALSE)/HLOOKUP(2018,DEMANDS!$H$2:$CX$25,MATCH($E48,DEMANDS!$F$2:$F$25,0),FALSE)</f>
        <v>0</v>
      </c>
      <c r="X48" s="14">
        <f>HLOOKUP(REG_TRA_DEMANDS!X$3,'BY-Demands'!$J$5:$AK$14,MATCH($E48,'BY-Demands'!$I$5:$I$14,0),FALSE)*HLOOKUP(REG_TRA_DEMANDS!$F48,DEMANDS!$H$2:$CX$25,MATCH($E48,DEMANDS!$F$2:$F$25,0),FALSE)/HLOOKUP(2018,DEMANDS!$H$2:$CX$25,MATCH($E48,DEMANDS!$F$2:$F$25,0),FALSE)</f>
        <v>0</v>
      </c>
      <c r="Y48" s="14">
        <f>HLOOKUP(REG_TRA_DEMANDS!Y$3,'BY-Demands'!$J$5:$AK$14,MATCH($E48,'BY-Demands'!$I$5:$I$14,0),FALSE)*HLOOKUP(REG_TRA_DEMANDS!$F48,DEMANDS!$H$2:$CX$25,MATCH($E48,DEMANDS!$F$2:$F$25,0),FALSE)/HLOOKUP(2018,DEMANDS!$H$2:$CX$25,MATCH($E48,DEMANDS!$F$2:$F$25,0),FALSE)</f>
        <v>0</v>
      </c>
      <c r="Z48" s="14">
        <f>HLOOKUP(REG_TRA_DEMANDS!Z$3,'BY-Demands'!$J$5:$AK$14,MATCH($E48,'BY-Demands'!$I$5:$I$14,0),FALSE)*HLOOKUP(REG_TRA_DEMANDS!$F48,DEMANDS!$H$2:$CX$25,MATCH($E48,DEMANDS!$F$2:$F$25,0),FALSE)/HLOOKUP(2018,DEMANDS!$H$2:$CX$25,MATCH($E48,DEMANDS!$F$2:$F$25,0),FALSE)</f>
        <v>0</v>
      </c>
      <c r="AA48" s="14">
        <f>HLOOKUP(REG_TRA_DEMANDS!AA$3,'BY-Demands'!$J$5:$AK$14,MATCH($E48,'BY-Demands'!$I$5:$I$14,0),FALSE)*HLOOKUP(REG_TRA_DEMANDS!$F48,DEMANDS!$H$2:$CX$25,MATCH($E48,DEMANDS!$F$2:$F$25,0),FALSE)/HLOOKUP(2018,DEMANDS!$H$2:$CX$25,MATCH($E48,DEMANDS!$F$2:$F$25,0),FALSE)</f>
        <v>4.839355954560858E-5</v>
      </c>
      <c r="AB48" s="14">
        <f>HLOOKUP(REG_TRA_DEMANDS!AB$3,'BY-Demands'!$J$5:$AK$14,MATCH($E48,'BY-Demands'!$I$5:$I$14,0),FALSE)*HLOOKUP(REG_TRA_DEMANDS!$F48,DEMANDS!$H$2:$CX$25,MATCH($E48,DEMANDS!$F$2:$F$25,0),FALSE)/HLOOKUP(2018,DEMANDS!$H$2:$CX$25,MATCH($E48,DEMANDS!$F$2:$F$25,0),FALSE)</f>
        <v>0</v>
      </c>
      <c r="AC48" s="14">
        <f>HLOOKUP(REG_TRA_DEMANDS!AC$3,'BY-Demands'!$J$5:$AK$14,MATCH($E48,'BY-Demands'!$I$5:$I$14,0),FALSE)*HLOOKUP(REG_TRA_DEMANDS!$F48,DEMANDS!$H$2:$CX$25,MATCH($E48,DEMANDS!$F$2:$F$25,0),FALSE)/HLOOKUP(2018,DEMANDS!$H$2:$CX$25,MATCH($E48,DEMANDS!$F$2:$F$25,0),FALSE)</f>
        <v>0</v>
      </c>
      <c r="AD48" s="14">
        <f>HLOOKUP(REG_TRA_DEMANDS!AD$3,'BY-Demands'!$J$5:$AK$14,MATCH($E48,'BY-Demands'!$I$5:$I$14,0),FALSE)*HLOOKUP(REG_TRA_DEMANDS!$F48,DEMANDS!$H$2:$CX$25,MATCH($E48,DEMANDS!$F$2:$F$25,0),FALSE)/HLOOKUP(2018,DEMANDS!$H$2:$CX$25,MATCH($E48,DEMANDS!$F$2:$F$25,0),FALSE)</f>
        <v>0</v>
      </c>
      <c r="AE48" s="14">
        <f>HLOOKUP(REG_TRA_DEMANDS!AE$3,'BY-Demands'!$J$5:$AK$14,MATCH($E48,'BY-Demands'!$I$5:$I$14,0),FALSE)*HLOOKUP(REG_TRA_DEMANDS!$F48,DEMANDS!$H$2:$CX$25,MATCH($E48,DEMANDS!$F$2:$F$25,0),FALSE)/HLOOKUP(2018,DEMANDS!$H$2:$CX$25,MATCH($E48,DEMANDS!$F$2:$F$25,0),FALSE)</f>
        <v>0</v>
      </c>
      <c r="AF48" s="14">
        <f>HLOOKUP(REG_TRA_DEMANDS!AF$3,'BY-Demands'!$J$5:$AK$14,MATCH($E48,'BY-Demands'!$I$5:$I$14,0),FALSE)*HLOOKUP(REG_TRA_DEMANDS!$F48,DEMANDS!$H$2:$CX$25,MATCH($E48,DEMANDS!$F$2:$F$25,0),FALSE)/HLOOKUP(2018,DEMANDS!$H$2:$CX$25,MATCH($E48,DEMANDS!$F$2:$F$25,0),FALSE)</f>
        <v>0</v>
      </c>
    </row>
    <row r="49" spans="4:32" x14ac:dyDescent="0.2">
      <c r="D49" s="3" t="s">
        <v>59</v>
      </c>
      <c r="E49" s="3" t="str">
        <f>DEMANDS!$F$24</f>
        <v>TAVIDOM</v>
      </c>
      <c r="F49" s="3">
        <v>2022</v>
      </c>
      <c r="G49" s="14">
        <f>HLOOKUP(REG_TRA_DEMANDS!G$3,'BY-Demands'!$J$5:$AK$14,MATCH($E49,'BY-Demands'!$I$5:$I$14,0),FALSE)*HLOOKUP(REG_TRA_DEMANDS!$F49,DEMANDS!$H$2:$CX$25,MATCH($E49,DEMANDS!$F$2:$F$25,0),FALSE)/HLOOKUP(2018,DEMANDS!$H$2:$CX$25,MATCH($E49,DEMANDS!$F$2:$F$25,0),FALSE)</f>
        <v>0</v>
      </c>
      <c r="H49" s="14">
        <f>HLOOKUP(REG_TRA_DEMANDS!H$3,'BY-Demands'!$J$5:$AK$14,MATCH($E49,'BY-Demands'!$I$5:$I$14,0),FALSE)*HLOOKUP(REG_TRA_DEMANDS!$F49,DEMANDS!$H$2:$CX$25,MATCH($E49,DEMANDS!$F$2:$F$25,0),FALSE)/HLOOKUP(2018,DEMANDS!$H$2:$CX$25,MATCH($E49,DEMANDS!$F$2:$F$25,0),FALSE)</f>
        <v>0.13399444876291075</v>
      </c>
      <c r="I49" s="14">
        <f>HLOOKUP(REG_TRA_DEMANDS!I$3,'BY-Demands'!$J$5:$AK$14,MATCH($E49,'BY-Demands'!$I$5:$I$14,0),FALSE)*HLOOKUP(REG_TRA_DEMANDS!$F49,DEMANDS!$H$2:$CX$25,MATCH($E49,DEMANDS!$F$2:$F$25,0),FALSE)/HLOOKUP(2018,DEMANDS!$H$2:$CX$25,MATCH($E49,DEMANDS!$F$2:$F$25,0),FALSE)</f>
        <v>0</v>
      </c>
      <c r="J49" s="14">
        <f>HLOOKUP(REG_TRA_DEMANDS!J$3,'BY-Demands'!$J$5:$AK$14,MATCH($E49,'BY-Demands'!$I$5:$I$14,0),FALSE)*HLOOKUP(REG_TRA_DEMANDS!$F49,DEMANDS!$H$2:$CX$25,MATCH($E49,DEMANDS!$F$2:$F$25,0),FALSE)/HLOOKUP(2018,DEMANDS!$H$2:$CX$25,MATCH($E49,DEMANDS!$F$2:$F$25,0),FALSE)</f>
        <v>0</v>
      </c>
      <c r="K49" s="14">
        <f>HLOOKUP(REG_TRA_DEMANDS!K$3,'BY-Demands'!$J$5:$AK$14,MATCH($E49,'BY-Demands'!$I$5:$I$14,0),FALSE)*HLOOKUP(REG_TRA_DEMANDS!$F49,DEMANDS!$H$2:$CX$25,MATCH($E49,DEMANDS!$F$2:$F$25,0),FALSE)/HLOOKUP(2018,DEMANDS!$H$2:$CX$25,MATCH($E49,DEMANDS!$F$2:$F$25,0),FALSE)</f>
        <v>0</v>
      </c>
      <c r="L49" s="14">
        <f>HLOOKUP(REG_TRA_DEMANDS!L$3,'BY-Demands'!$J$5:$AK$14,MATCH($E49,'BY-Demands'!$I$5:$I$14,0),FALSE)*HLOOKUP(REG_TRA_DEMANDS!$F49,DEMANDS!$H$2:$CX$25,MATCH($E49,DEMANDS!$F$2:$F$25,0),FALSE)/HLOOKUP(2018,DEMANDS!$H$2:$CX$25,MATCH($E49,DEMANDS!$F$2:$F$25,0),FALSE)</f>
        <v>0</v>
      </c>
      <c r="M49" s="14">
        <f>HLOOKUP(REG_TRA_DEMANDS!M$3,'BY-Demands'!$J$5:$AK$14,MATCH($E49,'BY-Demands'!$I$5:$I$14,0),FALSE)*HLOOKUP(REG_TRA_DEMANDS!$F49,DEMANDS!$H$2:$CX$25,MATCH($E49,DEMANDS!$F$2:$F$25,0),FALSE)/HLOOKUP(2018,DEMANDS!$H$2:$CX$25,MATCH($E49,DEMANDS!$F$2:$F$25,0),FALSE)</f>
        <v>0</v>
      </c>
      <c r="N49" s="14">
        <f>HLOOKUP(REG_TRA_DEMANDS!N$3,'BY-Demands'!$J$5:$AK$14,MATCH($E49,'BY-Demands'!$I$5:$I$14,0),FALSE)*HLOOKUP(REG_TRA_DEMANDS!$F49,DEMANDS!$H$2:$CX$25,MATCH($E49,DEMANDS!$F$2:$F$25,0),FALSE)/HLOOKUP(2018,DEMANDS!$H$2:$CX$25,MATCH($E49,DEMANDS!$F$2:$F$25,0),FALSE)</f>
        <v>0</v>
      </c>
      <c r="O49" s="14">
        <f>HLOOKUP(REG_TRA_DEMANDS!O$3,'BY-Demands'!$J$5:$AK$14,MATCH($E49,'BY-Demands'!$I$5:$I$14,0),FALSE)*HLOOKUP(REG_TRA_DEMANDS!$F49,DEMANDS!$H$2:$CX$25,MATCH($E49,DEMANDS!$F$2:$F$25,0),FALSE)/HLOOKUP(2018,DEMANDS!$H$2:$CX$25,MATCH($E49,DEMANDS!$F$2:$F$25,0),FALSE)</f>
        <v>0</v>
      </c>
      <c r="P49" s="14">
        <f>HLOOKUP(REG_TRA_DEMANDS!P$3,'BY-Demands'!$J$5:$AK$14,MATCH($E49,'BY-Demands'!$I$5:$I$14,0),FALSE)*HLOOKUP(REG_TRA_DEMANDS!$F49,DEMANDS!$H$2:$CX$25,MATCH($E49,DEMANDS!$F$2:$F$25,0),FALSE)/HLOOKUP(2018,DEMANDS!$H$2:$CX$25,MATCH($E49,DEMANDS!$F$2:$F$25,0),FALSE)</f>
        <v>0</v>
      </c>
      <c r="Q49" s="14">
        <f>HLOOKUP(REG_TRA_DEMANDS!Q$3,'BY-Demands'!$J$5:$AK$14,MATCH($E49,'BY-Demands'!$I$5:$I$14,0),FALSE)*HLOOKUP(REG_TRA_DEMANDS!$F49,DEMANDS!$H$2:$CX$25,MATCH($E49,DEMANDS!$F$2:$F$25,0),FALSE)/HLOOKUP(2018,DEMANDS!$H$2:$CX$25,MATCH($E49,DEMANDS!$F$2:$F$25,0),FALSE)</f>
        <v>0</v>
      </c>
      <c r="R49" s="14">
        <f>HLOOKUP(REG_TRA_DEMANDS!R$3,'BY-Demands'!$J$5:$AK$14,MATCH($E49,'BY-Demands'!$I$5:$I$14,0),FALSE)*HLOOKUP(REG_TRA_DEMANDS!$F49,DEMANDS!$H$2:$CX$25,MATCH($E49,DEMANDS!$F$2:$F$25,0),FALSE)/HLOOKUP(2018,DEMANDS!$H$2:$CX$25,MATCH($E49,DEMANDS!$F$2:$F$25,0),FALSE)</f>
        <v>0</v>
      </c>
      <c r="S49" s="14">
        <f>HLOOKUP(REG_TRA_DEMANDS!S$3,'BY-Demands'!$J$5:$AK$14,MATCH($E49,'BY-Demands'!$I$5:$I$14,0),FALSE)*HLOOKUP(REG_TRA_DEMANDS!$F49,DEMANDS!$H$2:$CX$25,MATCH($E49,DEMANDS!$F$2:$F$25,0),FALSE)/HLOOKUP(2018,DEMANDS!$H$2:$CX$25,MATCH($E49,DEMANDS!$F$2:$F$25,0),FALSE)</f>
        <v>4.6792225304534224E-2</v>
      </c>
      <c r="T49" s="14">
        <f>HLOOKUP(REG_TRA_DEMANDS!T$3,'BY-Demands'!$J$5:$AK$14,MATCH($E49,'BY-Demands'!$I$5:$I$14,0),FALSE)*HLOOKUP(REG_TRA_DEMANDS!$F49,DEMANDS!$H$2:$CX$25,MATCH($E49,DEMANDS!$F$2:$F$25,0),FALSE)/HLOOKUP(2018,DEMANDS!$H$2:$CX$25,MATCH($E49,DEMANDS!$F$2:$F$25,0),FALSE)</f>
        <v>4.6365314166504543E-4</v>
      </c>
      <c r="U49" s="14">
        <f>HLOOKUP(REG_TRA_DEMANDS!U$3,'BY-Demands'!$J$5:$AK$14,MATCH($E49,'BY-Demands'!$I$5:$I$14,0),FALSE)*HLOOKUP(REG_TRA_DEMANDS!$F49,DEMANDS!$H$2:$CX$25,MATCH($E49,DEMANDS!$F$2:$F$25,0),FALSE)/HLOOKUP(2018,DEMANDS!$H$2:$CX$25,MATCH($E49,DEMANDS!$F$2:$F$25,0),FALSE)</f>
        <v>4.6542189253880498E-2</v>
      </c>
      <c r="V49" s="14">
        <f>HLOOKUP(REG_TRA_DEMANDS!V$3,'BY-Demands'!$J$5:$AK$14,MATCH($E49,'BY-Demands'!$I$5:$I$14,0),FALSE)*HLOOKUP(REG_TRA_DEMANDS!$F49,DEMANDS!$H$2:$CX$25,MATCH($E49,DEMANDS!$F$2:$F$25,0),FALSE)/HLOOKUP(2018,DEMANDS!$H$2:$CX$25,MATCH($E49,DEMANDS!$F$2:$F$25,0),FALSE)</f>
        <v>0</v>
      </c>
      <c r="W49" s="14">
        <f>HLOOKUP(REG_TRA_DEMANDS!W$3,'BY-Demands'!$J$5:$AK$14,MATCH($E49,'BY-Demands'!$I$5:$I$14,0),FALSE)*HLOOKUP(REG_TRA_DEMANDS!$F49,DEMANDS!$H$2:$CX$25,MATCH($E49,DEMANDS!$F$2:$F$25,0),FALSE)/HLOOKUP(2018,DEMANDS!$H$2:$CX$25,MATCH($E49,DEMANDS!$F$2:$F$25,0),FALSE)</f>
        <v>0</v>
      </c>
      <c r="X49" s="14">
        <f>HLOOKUP(REG_TRA_DEMANDS!X$3,'BY-Demands'!$J$5:$AK$14,MATCH($E49,'BY-Demands'!$I$5:$I$14,0),FALSE)*HLOOKUP(REG_TRA_DEMANDS!$F49,DEMANDS!$H$2:$CX$25,MATCH($E49,DEMANDS!$F$2:$F$25,0),FALSE)/HLOOKUP(2018,DEMANDS!$H$2:$CX$25,MATCH($E49,DEMANDS!$F$2:$F$25,0),FALSE)</f>
        <v>0</v>
      </c>
      <c r="Y49" s="14">
        <f>HLOOKUP(REG_TRA_DEMANDS!Y$3,'BY-Demands'!$J$5:$AK$14,MATCH($E49,'BY-Demands'!$I$5:$I$14,0),FALSE)*HLOOKUP(REG_TRA_DEMANDS!$F49,DEMANDS!$H$2:$CX$25,MATCH($E49,DEMANDS!$F$2:$F$25,0),FALSE)/HLOOKUP(2018,DEMANDS!$H$2:$CX$25,MATCH($E49,DEMANDS!$F$2:$F$25,0),FALSE)</f>
        <v>0</v>
      </c>
      <c r="Z49" s="14">
        <f>HLOOKUP(REG_TRA_DEMANDS!Z$3,'BY-Demands'!$J$5:$AK$14,MATCH($E49,'BY-Demands'!$I$5:$I$14,0),FALSE)*HLOOKUP(REG_TRA_DEMANDS!$F49,DEMANDS!$H$2:$CX$25,MATCH($E49,DEMANDS!$F$2:$F$25,0),FALSE)/HLOOKUP(2018,DEMANDS!$H$2:$CX$25,MATCH($E49,DEMANDS!$F$2:$F$25,0),FALSE)</f>
        <v>0</v>
      </c>
      <c r="AA49" s="14">
        <f>HLOOKUP(REG_TRA_DEMANDS!AA$3,'BY-Demands'!$J$5:$AK$14,MATCH($E49,'BY-Demands'!$I$5:$I$14,0),FALSE)*HLOOKUP(REG_TRA_DEMANDS!$F49,DEMANDS!$H$2:$CX$25,MATCH($E49,DEMANDS!$F$2:$F$25,0),FALSE)/HLOOKUP(2018,DEMANDS!$H$2:$CX$25,MATCH($E49,DEMANDS!$F$2:$F$25,0),FALSE)</f>
        <v>9.2730628333009187E-5</v>
      </c>
      <c r="AB49" s="14">
        <f>HLOOKUP(REG_TRA_DEMANDS!AB$3,'BY-Demands'!$J$5:$AK$14,MATCH($E49,'BY-Demands'!$I$5:$I$14,0),FALSE)*HLOOKUP(REG_TRA_DEMANDS!$F49,DEMANDS!$H$2:$CX$25,MATCH($E49,DEMANDS!$F$2:$F$25,0),FALSE)/HLOOKUP(2018,DEMANDS!$H$2:$CX$25,MATCH($E49,DEMANDS!$F$2:$F$25,0),FALSE)</f>
        <v>0</v>
      </c>
      <c r="AC49" s="14">
        <f>HLOOKUP(REG_TRA_DEMANDS!AC$3,'BY-Demands'!$J$5:$AK$14,MATCH($E49,'BY-Demands'!$I$5:$I$14,0),FALSE)*HLOOKUP(REG_TRA_DEMANDS!$F49,DEMANDS!$H$2:$CX$25,MATCH($E49,DEMANDS!$F$2:$F$25,0),FALSE)/HLOOKUP(2018,DEMANDS!$H$2:$CX$25,MATCH($E49,DEMANDS!$F$2:$F$25,0),FALSE)</f>
        <v>0</v>
      </c>
      <c r="AD49" s="14">
        <f>HLOOKUP(REG_TRA_DEMANDS!AD$3,'BY-Demands'!$J$5:$AK$14,MATCH($E49,'BY-Demands'!$I$5:$I$14,0),FALSE)*HLOOKUP(REG_TRA_DEMANDS!$F49,DEMANDS!$H$2:$CX$25,MATCH($E49,DEMANDS!$F$2:$F$25,0),FALSE)/HLOOKUP(2018,DEMANDS!$H$2:$CX$25,MATCH($E49,DEMANDS!$F$2:$F$25,0),FALSE)</f>
        <v>0</v>
      </c>
      <c r="AE49" s="14">
        <f>HLOOKUP(REG_TRA_DEMANDS!AE$3,'BY-Demands'!$J$5:$AK$14,MATCH($E49,'BY-Demands'!$I$5:$I$14,0),FALSE)*HLOOKUP(REG_TRA_DEMANDS!$F49,DEMANDS!$H$2:$CX$25,MATCH($E49,DEMANDS!$F$2:$F$25,0),FALSE)/HLOOKUP(2018,DEMANDS!$H$2:$CX$25,MATCH($E49,DEMANDS!$F$2:$F$25,0),FALSE)</f>
        <v>0</v>
      </c>
      <c r="AF49" s="14">
        <f>HLOOKUP(REG_TRA_DEMANDS!AF$3,'BY-Demands'!$J$5:$AK$14,MATCH($E49,'BY-Demands'!$I$5:$I$14,0),FALSE)*HLOOKUP(REG_TRA_DEMANDS!$F49,DEMANDS!$H$2:$CX$25,MATCH($E49,DEMANDS!$F$2:$F$25,0),FALSE)/HLOOKUP(2018,DEMANDS!$H$2:$CX$25,MATCH($E49,DEMANDS!$F$2:$F$25,0),FALSE)</f>
        <v>0</v>
      </c>
    </row>
    <row r="50" spans="4:32" x14ac:dyDescent="0.2">
      <c r="D50" s="3" t="s">
        <v>59</v>
      </c>
      <c r="E50" s="3" t="str">
        <f>DEMANDS!$F$24</f>
        <v>TAVIDOM</v>
      </c>
      <c r="F50" s="3">
        <v>2030</v>
      </c>
      <c r="G50" s="14">
        <f>HLOOKUP(REG_TRA_DEMANDS!G$3,'BY-Demands'!$J$5:$AK$14,MATCH($E50,'BY-Demands'!$I$5:$I$14,0),FALSE)*HLOOKUP(REG_TRA_DEMANDS!$F50,DEMANDS!$H$2:$CX$25,MATCH($E50,DEMANDS!$F$2:$F$25,0),FALSE)/HLOOKUP(2018,DEMANDS!$H$2:$CX$25,MATCH($E50,DEMANDS!$F$2:$F$25,0),FALSE)</f>
        <v>0</v>
      </c>
      <c r="H50" s="14">
        <f>HLOOKUP(REG_TRA_DEMANDS!H$3,'BY-Demands'!$J$5:$AK$14,MATCH($E50,'BY-Demands'!$I$5:$I$14,0),FALSE)*HLOOKUP(REG_TRA_DEMANDS!$F50,DEMANDS!$H$2:$CX$25,MATCH($E50,DEMANDS!$F$2:$F$25,0),FALSE)/HLOOKUP(2018,DEMANDS!$H$2:$CX$25,MATCH($E50,DEMANDS!$F$2:$F$25,0),FALSE)</f>
        <v>0.13429585799734914</v>
      </c>
      <c r="I50" s="14">
        <f>HLOOKUP(REG_TRA_DEMANDS!I$3,'BY-Demands'!$J$5:$AK$14,MATCH($E50,'BY-Demands'!$I$5:$I$14,0),FALSE)*HLOOKUP(REG_TRA_DEMANDS!$F50,DEMANDS!$H$2:$CX$25,MATCH($E50,DEMANDS!$F$2:$F$25,0),FALSE)/HLOOKUP(2018,DEMANDS!$H$2:$CX$25,MATCH($E50,DEMANDS!$F$2:$F$25,0),FALSE)</f>
        <v>0</v>
      </c>
      <c r="J50" s="14">
        <f>HLOOKUP(REG_TRA_DEMANDS!J$3,'BY-Demands'!$J$5:$AK$14,MATCH($E50,'BY-Demands'!$I$5:$I$14,0),FALSE)*HLOOKUP(REG_TRA_DEMANDS!$F50,DEMANDS!$H$2:$CX$25,MATCH($E50,DEMANDS!$F$2:$F$25,0),FALSE)/HLOOKUP(2018,DEMANDS!$H$2:$CX$25,MATCH($E50,DEMANDS!$F$2:$F$25,0),FALSE)</f>
        <v>0</v>
      </c>
      <c r="K50" s="14">
        <f>HLOOKUP(REG_TRA_DEMANDS!K$3,'BY-Demands'!$J$5:$AK$14,MATCH($E50,'BY-Demands'!$I$5:$I$14,0),FALSE)*HLOOKUP(REG_TRA_DEMANDS!$F50,DEMANDS!$H$2:$CX$25,MATCH($E50,DEMANDS!$F$2:$F$25,0),FALSE)/HLOOKUP(2018,DEMANDS!$H$2:$CX$25,MATCH($E50,DEMANDS!$F$2:$F$25,0),FALSE)</f>
        <v>0</v>
      </c>
      <c r="L50" s="14">
        <f>HLOOKUP(REG_TRA_DEMANDS!L$3,'BY-Demands'!$J$5:$AK$14,MATCH($E50,'BY-Demands'!$I$5:$I$14,0),FALSE)*HLOOKUP(REG_TRA_DEMANDS!$F50,DEMANDS!$H$2:$CX$25,MATCH($E50,DEMANDS!$F$2:$F$25,0),FALSE)/HLOOKUP(2018,DEMANDS!$H$2:$CX$25,MATCH($E50,DEMANDS!$F$2:$F$25,0),FALSE)</f>
        <v>0</v>
      </c>
      <c r="M50" s="14">
        <f>HLOOKUP(REG_TRA_DEMANDS!M$3,'BY-Demands'!$J$5:$AK$14,MATCH($E50,'BY-Demands'!$I$5:$I$14,0),FALSE)*HLOOKUP(REG_TRA_DEMANDS!$F50,DEMANDS!$H$2:$CX$25,MATCH($E50,DEMANDS!$F$2:$F$25,0),FALSE)/HLOOKUP(2018,DEMANDS!$H$2:$CX$25,MATCH($E50,DEMANDS!$F$2:$F$25,0),FALSE)</f>
        <v>0</v>
      </c>
      <c r="N50" s="14">
        <f>HLOOKUP(REG_TRA_DEMANDS!N$3,'BY-Demands'!$J$5:$AK$14,MATCH($E50,'BY-Demands'!$I$5:$I$14,0),FALSE)*HLOOKUP(REG_TRA_DEMANDS!$F50,DEMANDS!$H$2:$CX$25,MATCH($E50,DEMANDS!$F$2:$F$25,0),FALSE)/HLOOKUP(2018,DEMANDS!$H$2:$CX$25,MATCH($E50,DEMANDS!$F$2:$F$25,0),FALSE)</f>
        <v>0</v>
      </c>
      <c r="O50" s="14">
        <f>HLOOKUP(REG_TRA_DEMANDS!O$3,'BY-Demands'!$J$5:$AK$14,MATCH($E50,'BY-Demands'!$I$5:$I$14,0),FALSE)*HLOOKUP(REG_TRA_DEMANDS!$F50,DEMANDS!$H$2:$CX$25,MATCH($E50,DEMANDS!$F$2:$F$25,0),FALSE)/HLOOKUP(2018,DEMANDS!$H$2:$CX$25,MATCH($E50,DEMANDS!$F$2:$F$25,0),FALSE)</f>
        <v>0</v>
      </c>
      <c r="P50" s="14">
        <f>HLOOKUP(REG_TRA_DEMANDS!P$3,'BY-Demands'!$J$5:$AK$14,MATCH($E50,'BY-Demands'!$I$5:$I$14,0),FALSE)*HLOOKUP(REG_TRA_DEMANDS!$F50,DEMANDS!$H$2:$CX$25,MATCH($E50,DEMANDS!$F$2:$F$25,0),FALSE)/HLOOKUP(2018,DEMANDS!$H$2:$CX$25,MATCH($E50,DEMANDS!$F$2:$F$25,0),FALSE)</f>
        <v>0</v>
      </c>
      <c r="Q50" s="14">
        <f>HLOOKUP(REG_TRA_DEMANDS!Q$3,'BY-Demands'!$J$5:$AK$14,MATCH($E50,'BY-Demands'!$I$5:$I$14,0),FALSE)*HLOOKUP(REG_TRA_DEMANDS!$F50,DEMANDS!$H$2:$CX$25,MATCH($E50,DEMANDS!$F$2:$F$25,0),FALSE)/HLOOKUP(2018,DEMANDS!$H$2:$CX$25,MATCH($E50,DEMANDS!$F$2:$F$25,0),FALSE)</f>
        <v>0</v>
      </c>
      <c r="R50" s="14">
        <f>HLOOKUP(REG_TRA_DEMANDS!R$3,'BY-Demands'!$J$5:$AK$14,MATCH($E50,'BY-Demands'!$I$5:$I$14,0),FALSE)*HLOOKUP(REG_TRA_DEMANDS!$F50,DEMANDS!$H$2:$CX$25,MATCH($E50,DEMANDS!$F$2:$F$25,0),FALSE)/HLOOKUP(2018,DEMANDS!$H$2:$CX$25,MATCH($E50,DEMANDS!$F$2:$F$25,0),FALSE)</f>
        <v>0</v>
      </c>
      <c r="S50" s="14">
        <f>HLOOKUP(REG_TRA_DEMANDS!S$3,'BY-Demands'!$J$5:$AK$14,MATCH($E50,'BY-Demands'!$I$5:$I$14,0),FALSE)*HLOOKUP(REG_TRA_DEMANDS!$F50,DEMANDS!$H$2:$CX$25,MATCH($E50,DEMANDS!$F$2:$F$25,0),FALSE)/HLOOKUP(2018,DEMANDS!$H$2:$CX$25,MATCH($E50,DEMANDS!$F$2:$F$25,0),FALSE)</f>
        <v>4.6897480476945606E-2</v>
      </c>
      <c r="T50" s="14">
        <f>HLOOKUP(REG_TRA_DEMANDS!T$3,'BY-Demands'!$J$5:$AK$14,MATCH($E50,'BY-Demands'!$I$5:$I$14,0),FALSE)*HLOOKUP(REG_TRA_DEMANDS!$F50,DEMANDS!$H$2:$CX$25,MATCH($E50,DEMANDS!$F$2:$F$25,0),FALSE)/HLOOKUP(2018,DEMANDS!$H$2:$CX$25,MATCH($E50,DEMANDS!$F$2:$F$25,0),FALSE)</f>
        <v>4.6469609038243213E-4</v>
      </c>
      <c r="U50" s="14">
        <f>HLOOKUP(REG_TRA_DEMANDS!U$3,'BY-Demands'!$J$5:$AK$14,MATCH($E50,'BY-Demands'!$I$5:$I$14,0),FALSE)*HLOOKUP(REG_TRA_DEMANDS!$F50,DEMANDS!$H$2:$CX$25,MATCH($E50,DEMANDS!$F$2:$F$25,0),FALSE)/HLOOKUP(2018,DEMANDS!$H$2:$CX$25,MATCH($E50,DEMANDS!$F$2:$F$25,0),FALSE)</f>
        <v>4.6646881991240993E-2</v>
      </c>
      <c r="V50" s="14">
        <f>HLOOKUP(REG_TRA_DEMANDS!V$3,'BY-Demands'!$J$5:$AK$14,MATCH($E50,'BY-Demands'!$I$5:$I$14,0),FALSE)*HLOOKUP(REG_TRA_DEMANDS!$F50,DEMANDS!$H$2:$CX$25,MATCH($E50,DEMANDS!$F$2:$F$25,0),FALSE)/HLOOKUP(2018,DEMANDS!$H$2:$CX$25,MATCH($E50,DEMANDS!$F$2:$F$25,0),FALSE)</f>
        <v>0</v>
      </c>
      <c r="W50" s="14">
        <f>HLOOKUP(REG_TRA_DEMANDS!W$3,'BY-Demands'!$J$5:$AK$14,MATCH($E50,'BY-Demands'!$I$5:$I$14,0),FALSE)*HLOOKUP(REG_TRA_DEMANDS!$F50,DEMANDS!$H$2:$CX$25,MATCH($E50,DEMANDS!$F$2:$F$25,0),FALSE)/HLOOKUP(2018,DEMANDS!$H$2:$CX$25,MATCH($E50,DEMANDS!$F$2:$F$25,0),FALSE)</f>
        <v>0</v>
      </c>
      <c r="X50" s="14">
        <f>HLOOKUP(REG_TRA_DEMANDS!X$3,'BY-Demands'!$J$5:$AK$14,MATCH($E50,'BY-Demands'!$I$5:$I$14,0),FALSE)*HLOOKUP(REG_TRA_DEMANDS!$F50,DEMANDS!$H$2:$CX$25,MATCH($E50,DEMANDS!$F$2:$F$25,0),FALSE)/HLOOKUP(2018,DEMANDS!$H$2:$CX$25,MATCH($E50,DEMANDS!$F$2:$F$25,0),FALSE)</f>
        <v>0</v>
      </c>
      <c r="Y50" s="14">
        <f>HLOOKUP(REG_TRA_DEMANDS!Y$3,'BY-Demands'!$J$5:$AK$14,MATCH($E50,'BY-Demands'!$I$5:$I$14,0),FALSE)*HLOOKUP(REG_TRA_DEMANDS!$F50,DEMANDS!$H$2:$CX$25,MATCH($E50,DEMANDS!$F$2:$F$25,0),FALSE)/HLOOKUP(2018,DEMANDS!$H$2:$CX$25,MATCH($E50,DEMANDS!$F$2:$F$25,0),FALSE)</f>
        <v>0</v>
      </c>
      <c r="Z50" s="14">
        <f>HLOOKUP(REG_TRA_DEMANDS!Z$3,'BY-Demands'!$J$5:$AK$14,MATCH($E50,'BY-Demands'!$I$5:$I$14,0),FALSE)*HLOOKUP(REG_TRA_DEMANDS!$F50,DEMANDS!$H$2:$CX$25,MATCH($E50,DEMANDS!$F$2:$F$25,0),FALSE)/HLOOKUP(2018,DEMANDS!$H$2:$CX$25,MATCH($E50,DEMANDS!$F$2:$F$25,0),FALSE)</f>
        <v>0</v>
      </c>
      <c r="AA50" s="14">
        <f>HLOOKUP(REG_TRA_DEMANDS!AA$3,'BY-Demands'!$J$5:$AK$14,MATCH($E50,'BY-Demands'!$I$5:$I$14,0),FALSE)*HLOOKUP(REG_TRA_DEMANDS!$F50,DEMANDS!$H$2:$CX$25,MATCH($E50,DEMANDS!$F$2:$F$25,0),FALSE)/HLOOKUP(2018,DEMANDS!$H$2:$CX$25,MATCH($E50,DEMANDS!$F$2:$F$25,0),FALSE)</f>
        <v>9.2939218076486528E-5</v>
      </c>
      <c r="AB50" s="14">
        <f>HLOOKUP(REG_TRA_DEMANDS!AB$3,'BY-Demands'!$J$5:$AK$14,MATCH($E50,'BY-Demands'!$I$5:$I$14,0),FALSE)*HLOOKUP(REG_TRA_DEMANDS!$F50,DEMANDS!$H$2:$CX$25,MATCH($E50,DEMANDS!$F$2:$F$25,0),FALSE)/HLOOKUP(2018,DEMANDS!$H$2:$CX$25,MATCH($E50,DEMANDS!$F$2:$F$25,0),FALSE)</f>
        <v>0</v>
      </c>
      <c r="AC50" s="14">
        <f>HLOOKUP(REG_TRA_DEMANDS!AC$3,'BY-Demands'!$J$5:$AK$14,MATCH($E50,'BY-Demands'!$I$5:$I$14,0),FALSE)*HLOOKUP(REG_TRA_DEMANDS!$F50,DEMANDS!$H$2:$CX$25,MATCH($E50,DEMANDS!$F$2:$F$25,0),FALSE)/HLOOKUP(2018,DEMANDS!$H$2:$CX$25,MATCH($E50,DEMANDS!$F$2:$F$25,0),FALSE)</f>
        <v>0</v>
      </c>
      <c r="AD50" s="14">
        <f>HLOOKUP(REG_TRA_DEMANDS!AD$3,'BY-Demands'!$J$5:$AK$14,MATCH($E50,'BY-Demands'!$I$5:$I$14,0),FALSE)*HLOOKUP(REG_TRA_DEMANDS!$F50,DEMANDS!$H$2:$CX$25,MATCH($E50,DEMANDS!$F$2:$F$25,0),FALSE)/HLOOKUP(2018,DEMANDS!$H$2:$CX$25,MATCH($E50,DEMANDS!$F$2:$F$25,0),FALSE)</f>
        <v>0</v>
      </c>
      <c r="AE50" s="14">
        <f>HLOOKUP(REG_TRA_DEMANDS!AE$3,'BY-Demands'!$J$5:$AK$14,MATCH($E50,'BY-Demands'!$I$5:$I$14,0),FALSE)*HLOOKUP(REG_TRA_DEMANDS!$F50,DEMANDS!$H$2:$CX$25,MATCH($E50,DEMANDS!$F$2:$F$25,0),FALSE)/HLOOKUP(2018,DEMANDS!$H$2:$CX$25,MATCH($E50,DEMANDS!$F$2:$F$25,0),FALSE)</f>
        <v>0</v>
      </c>
      <c r="AF50" s="14">
        <f>HLOOKUP(REG_TRA_DEMANDS!AF$3,'BY-Demands'!$J$5:$AK$14,MATCH($E50,'BY-Demands'!$I$5:$I$14,0),FALSE)*HLOOKUP(REG_TRA_DEMANDS!$F50,DEMANDS!$H$2:$CX$25,MATCH($E50,DEMANDS!$F$2:$F$25,0),FALSE)/HLOOKUP(2018,DEMANDS!$H$2:$CX$25,MATCH($E50,DEMANDS!$F$2:$F$25,0),FALSE)</f>
        <v>0</v>
      </c>
    </row>
    <row r="51" spans="4:32" x14ac:dyDescent="0.2">
      <c r="D51" s="3" t="s">
        <v>59</v>
      </c>
      <c r="E51" s="3" t="str">
        <f>DEMANDS!$F$24</f>
        <v>TAVIDOM</v>
      </c>
      <c r="F51" s="3">
        <v>2050</v>
      </c>
      <c r="G51" s="14">
        <f>HLOOKUP(REG_TRA_DEMANDS!G$3,'BY-Demands'!$J$5:$AK$14,MATCH($E51,'BY-Demands'!$I$5:$I$14,0),FALSE)*HLOOKUP(REG_TRA_DEMANDS!$F51,DEMANDS!$H$2:$CX$25,MATCH($E51,DEMANDS!$F$2:$F$25,0),FALSE)/HLOOKUP(2018,DEMANDS!$H$2:$CX$25,MATCH($E51,DEMANDS!$F$2:$F$25,0),FALSE)</f>
        <v>0</v>
      </c>
      <c r="H51" s="14">
        <f>HLOOKUP(REG_TRA_DEMANDS!H$3,'BY-Demands'!$J$5:$AK$14,MATCH($E51,'BY-Demands'!$I$5:$I$14,0),FALSE)*HLOOKUP(REG_TRA_DEMANDS!$F51,DEMANDS!$H$2:$CX$25,MATCH($E51,DEMANDS!$F$2:$F$25,0),FALSE)/HLOOKUP(2018,DEMANDS!$H$2:$CX$25,MATCH($E51,DEMANDS!$F$2:$F$25,0),FALSE)</f>
        <v>0.1349740287748355</v>
      </c>
      <c r="I51" s="14">
        <f>HLOOKUP(REG_TRA_DEMANDS!I$3,'BY-Demands'!$J$5:$AK$14,MATCH($E51,'BY-Demands'!$I$5:$I$14,0),FALSE)*HLOOKUP(REG_TRA_DEMANDS!$F51,DEMANDS!$H$2:$CX$25,MATCH($E51,DEMANDS!$F$2:$F$25,0),FALSE)/HLOOKUP(2018,DEMANDS!$H$2:$CX$25,MATCH($E51,DEMANDS!$F$2:$F$25,0),FALSE)</f>
        <v>0</v>
      </c>
      <c r="J51" s="14">
        <f>HLOOKUP(REG_TRA_DEMANDS!J$3,'BY-Demands'!$J$5:$AK$14,MATCH($E51,'BY-Demands'!$I$5:$I$14,0),FALSE)*HLOOKUP(REG_TRA_DEMANDS!$F51,DEMANDS!$H$2:$CX$25,MATCH($E51,DEMANDS!$F$2:$F$25,0),FALSE)/HLOOKUP(2018,DEMANDS!$H$2:$CX$25,MATCH($E51,DEMANDS!$F$2:$F$25,0),FALSE)</f>
        <v>0</v>
      </c>
      <c r="K51" s="14">
        <f>HLOOKUP(REG_TRA_DEMANDS!K$3,'BY-Demands'!$J$5:$AK$14,MATCH($E51,'BY-Demands'!$I$5:$I$14,0),FALSE)*HLOOKUP(REG_TRA_DEMANDS!$F51,DEMANDS!$H$2:$CX$25,MATCH($E51,DEMANDS!$F$2:$F$25,0),FALSE)/HLOOKUP(2018,DEMANDS!$H$2:$CX$25,MATCH($E51,DEMANDS!$F$2:$F$25,0),FALSE)</f>
        <v>0</v>
      </c>
      <c r="L51" s="14">
        <f>HLOOKUP(REG_TRA_DEMANDS!L$3,'BY-Demands'!$J$5:$AK$14,MATCH($E51,'BY-Demands'!$I$5:$I$14,0),FALSE)*HLOOKUP(REG_TRA_DEMANDS!$F51,DEMANDS!$H$2:$CX$25,MATCH($E51,DEMANDS!$F$2:$F$25,0),FALSE)/HLOOKUP(2018,DEMANDS!$H$2:$CX$25,MATCH($E51,DEMANDS!$F$2:$F$25,0),FALSE)</f>
        <v>0</v>
      </c>
      <c r="M51" s="14">
        <f>HLOOKUP(REG_TRA_DEMANDS!M$3,'BY-Demands'!$J$5:$AK$14,MATCH($E51,'BY-Demands'!$I$5:$I$14,0),FALSE)*HLOOKUP(REG_TRA_DEMANDS!$F51,DEMANDS!$H$2:$CX$25,MATCH($E51,DEMANDS!$F$2:$F$25,0),FALSE)/HLOOKUP(2018,DEMANDS!$H$2:$CX$25,MATCH($E51,DEMANDS!$F$2:$F$25,0),FALSE)</f>
        <v>0</v>
      </c>
      <c r="N51" s="14">
        <f>HLOOKUP(REG_TRA_DEMANDS!N$3,'BY-Demands'!$J$5:$AK$14,MATCH($E51,'BY-Demands'!$I$5:$I$14,0),FALSE)*HLOOKUP(REG_TRA_DEMANDS!$F51,DEMANDS!$H$2:$CX$25,MATCH($E51,DEMANDS!$F$2:$F$25,0),FALSE)/HLOOKUP(2018,DEMANDS!$H$2:$CX$25,MATCH($E51,DEMANDS!$F$2:$F$25,0),FALSE)</f>
        <v>0</v>
      </c>
      <c r="O51" s="14">
        <f>HLOOKUP(REG_TRA_DEMANDS!O$3,'BY-Demands'!$J$5:$AK$14,MATCH($E51,'BY-Demands'!$I$5:$I$14,0),FALSE)*HLOOKUP(REG_TRA_DEMANDS!$F51,DEMANDS!$H$2:$CX$25,MATCH($E51,DEMANDS!$F$2:$F$25,0),FALSE)/HLOOKUP(2018,DEMANDS!$H$2:$CX$25,MATCH($E51,DEMANDS!$F$2:$F$25,0),FALSE)</f>
        <v>0</v>
      </c>
      <c r="P51" s="14">
        <f>HLOOKUP(REG_TRA_DEMANDS!P$3,'BY-Demands'!$J$5:$AK$14,MATCH($E51,'BY-Demands'!$I$5:$I$14,0),FALSE)*HLOOKUP(REG_TRA_DEMANDS!$F51,DEMANDS!$H$2:$CX$25,MATCH($E51,DEMANDS!$F$2:$F$25,0),FALSE)/HLOOKUP(2018,DEMANDS!$H$2:$CX$25,MATCH($E51,DEMANDS!$F$2:$F$25,0),FALSE)</f>
        <v>0</v>
      </c>
      <c r="Q51" s="14">
        <f>HLOOKUP(REG_TRA_DEMANDS!Q$3,'BY-Demands'!$J$5:$AK$14,MATCH($E51,'BY-Demands'!$I$5:$I$14,0),FALSE)*HLOOKUP(REG_TRA_DEMANDS!$F51,DEMANDS!$H$2:$CX$25,MATCH($E51,DEMANDS!$F$2:$F$25,0),FALSE)/HLOOKUP(2018,DEMANDS!$H$2:$CX$25,MATCH($E51,DEMANDS!$F$2:$F$25,0),FALSE)</f>
        <v>0</v>
      </c>
      <c r="R51" s="14">
        <f>HLOOKUP(REG_TRA_DEMANDS!R$3,'BY-Demands'!$J$5:$AK$14,MATCH($E51,'BY-Demands'!$I$5:$I$14,0),FALSE)*HLOOKUP(REG_TRA_DEMANDS!$F51,DEMANDS!$H$2:$CX$25,MATCH($E51,DEMANDS!$F$2:$F$25,0),FALSE)/HLOOKUP(2018,DEMANDS!$H$2:$CX$25,MATCH($E51,DEMANDS!$F$2:$F$25,0),FALSE)</f>
        <v>0</v>
      </c>
      <c r="S51" s="14">
        <f>HLOOKUP(REG_TRA_DEMANDS!S$3,'BY-Demands'!$J$5:$AK$14,MATCH($E51,'BY-Demands'!$I$5:$I$14,0),FALSE)*HLOOKUP(REG_TRA_DEMANDS!$F51,DEMANDS!$H$2:$CX$25,MATCH($E51,DEMANDS!$F$2:$F$25,0),FALSE)/HLOOKUP(2018,DEMANDS!$H$2:$CX$25,MATCH($E51,DEMANDS!$F$2:$F$25,0),FALSE)</f>
        <v>4.7134304614871211E-2</v>
      </c>
      <c r="T51" s="14">
        <f>HLOOKUP(REG_TRA_DEMANDS!T$3,'BY-Demands'!$J$5:$AK$14,MATCH($E51,'BY-Demands'!$I$5:$I$14,0),FALSE)*HLOOKUP(REG_TRA_DEMANDS!$F51,DEMANDS!$H$2:$CX$25,MATCH($E51,DEMANDS!$F$2:$F$25,0),FALSE)/HLOOKUP(2018,DEMANDS!$H$2:$CX$25,MATCH($E51,DEMANDS!$F$2:$F$25,0),FALSE)</f>
        <v>4.6704272499655208E-4</v>
      </c>
      <c r="U51" s="14">
        <f>HLOOKUP(REG_TRA_DEMANDS!U$3,'BY-Demands'!$J$5:$AK$14,MATCH($E51,'BY-Demands'!$I$5:$I$14,0),FALSE)*HLOOKUP(REG_TRA_DEMANDS!$F51,DEMANDS!$H$2:$CX$25,MATCH($E51,DEMANDS!$F$2:$F$25,0),FALSE)/HLOOKUP(2018,DEMANDS!$H$2:$CX$25,MATCH($E51,DEMANDS!$F$2:$F$25,0),FALSE)</f>
        <v>4.6882440650302074E-2</v>
      </c>
      <c r="V51" s="14">
        <f>HLOOKUP(REG_TRA_DEMANDS!V$3,'BY-Demands'!$J$5:$AK$14,MATCH($E51,'BY-Demands'!$I$5:$I$14,0),FALSE)*HLOOKUP(REG_TRA_DEMANDS!$F51,DEMANDS!$H$2:$CX$25,MATCH($E51,DEMANDS!$F$2:$F$25,0),FALSE)/HLOOKUP(2018,DEMANDS!$H$2:$CX$25,MATCH($E51,DEMANDS!$F$2:$F$25,0),FALSE)</f>
        <v>0</v>
      </c>
      <c r="W51" s="14">
        <f>HLOOKUP(REG_TRA_DEMANDS!W$3,'BY-Demands'!$J$5:$AK$14,MATCH($E51,'BY-Demands'!$I$5:$I$14,0),FALSE)*HLOOKUP(REG_TRA_DEMANDS!$F51,DEMANDS!$H$2:$CX$25,MATCH($E51,DEMANDS!$F$2:$F$25,0),FALSE)/HLOOKUP(2018,DEMANDS!$H$2:$CX$25,MATCH($E51,DEMANDS!$F$2:$F$25,0),FALSE)</f>
        <v>0</v>
      </c>
      <c r="X51" s="14">
        <f>HLOOKUP(REG_TRA_DEMANDS!X$3,'BY-Demands'!$J$5:$AK$14,MATCH($E51,'BY-Demands'!$I$5:$I$14,0),FALSE)*HLOOKUP(REG_TRA_DEMANDS!$F51,DEMANDS!$H$2:$CX$25,MATCH($E51,DEMANDS!$F$2:$F$25,0),FALSE)/HLOOKUP(2018,DEMANDS!$H$2:$CX$25,MATCH($E51,DEMANDS!$F$2:$F$25,0),FALSE)</f>
        <v>0</v>
      </c>
      <c r="Y51" s="14">
        <f>HLOOKUP(REG_TRA_DEMANDS!Y$3,'BY-Demands'!$J$5:$AK$14,MATCH($E51,'BY-Demands'!$I$5:$I$14,0),FALSE)*HLOOKUP(REG_TRA_DEMANDS!$F51,DEMANDS!$H$2:$CX$25,MATCH($E51,DEMANDS!$F$2:$F$25,0),FALSE)/HLOOKUP(2018,DEMANDS!$H$2:$CX$25,MATCH($E51,DEMANDS!$F$2:$F$25,0),FALSE)</f>
        <v>0</v>
      </c>
      <c r="Z51" s="14">
        <f>HLOOKUP(REG_TRA_DEMANDS!Z$3,'BY-Demands'!$J$5:$AK$14,MATCH($E51,'BY-Demands'!$I$5:$I$14,0),FALSE)*HLOOKUP(REG_TRA_DEMANDS!$F51,DEMANDS!$H$2:$CX$25,MATCH($E51,DEMANDS!$F$2:$F$25,0),FALSE)/HLOOKUP(2018,DEMANDS!$H$2:$CX$25,MATCH($E51,DEMANDS!$F$2:$F$25,0),FALSE)</f>
        <v>0</v>
      </c>
      <c r="AA51" s="14">
        <f>HLOOKUP(REG_TRA_DEMANDS!AA$3,'BY-Demands'!$J$5:$AK$14,MATCH($E51,'BY-Demands'!$I$5:$I$14,0),FALSE)*HLOOKUP(REG_TRA_DEMANDS!$F51,DEMANDS!$H$2:$CX$25,MATCH($E51,DEMANDS!$F$2:$F$25,0),FALSE)/HLOOKUP(2018,DEMANDS!$H$2:$CX$25,MATCH($E51,DEMANDS!$F$2:$F$25,0),FALSE)</f>
        <v>9.340854499931053E-5</v>
      </c>
      <c r="AB51" s="14">
        <f>HLOOKUP(REG_TRA_DEMANDS!AB$3,'BY-Demands'!$J$5:$AK$14,MATCH($E51,'BY-Demands'!$I$5:$I$14,0),FALSE)*HLOOKUP(REG_TRA_DEMANDS!$F51,DEMANDS!$H$2:$CX$25,MATCH($E51,DEMANDS!$F$2:$F$25,0),FALSE)/HLOOKUP(2018,DEMANDS!$H$2:$CX$25,MATCH($E51,DEMANDS!$F$2:$F$25,0),FALSE)</f>
        <v>0</v>
      </c>
      <c r="AC51" s="14">
        <f>HLOOKUP(REG_TRA_DEMANDS!AC$3,'BY-Demands'!$J$5:$AK$14,MATCH($E51,'BY-Demands'!$I$5:$I$14,0),FALSE)*HLOOKUP(REG_TRA_DEMANDS!$F51,DEMANDS!$H$2:$CX$25,MATCH($E51,DEMANDS!$F$2:$F$25,0),FALSE)/HLOOKUP(2018,DEMANDS!$H$2:$CX$25,MATCH($E51,DEMANDS!$F$2:$F$25,0),FALSE)</f>
        <v>0</v>
      </c>
      <c r="AD51" s="14">
        <f>HLOOKUP(REG_TRA_DEMANDS!AD$3,'BY-Demands'!$J$5:$AK$14,MATCH($E51,'BY-Demands'!$I$5:$I$14,0),FALSE)*HLOOKUP(REG_TRA_DEMANDS!$F51,DEMANDS!$H$2:$CX$25,MATCH($E51,DEMANDS!$F$2:$F$25,0),FALSE)/HLOOKUP(2018,DEMANDS!$H$2:$CX$25,MATCH($E51,DEMANDS!$F$2:$F$25,0),FALSE)</f>
        <v>0</v>
      </c>
      <c r="AE51" s="14">
        <f>HLOOKUP(REG_TRA_DEMANDS!AE$3,'BY-Demands'!$J$5:$AK$14,MATCH($E51,'BY-Demands'!$I$5:$I$14,0),FALSE)*HLOOKUP(REG_TRA_DEMANDS!$F51,DEMANDS!$H$2:$CX$25,MATCH($E51,DEMANDS!$F$2:$F$25,0),FALSE)/HLOOKUP(2018,DEMANDS!$H$2:$CX$25,MATCH($E51,DEMANDS!$F$2:$F$25,0),FALSE)</f>
        <v>0</v>
      </c>
      <c r="AF51" s="14">
        <f>HLOOKUP(REG_TRA_DEMANDS!AF$3,'BY-Demands'!$J$5:$AK$14,MATCH($E51,'BY-Demands'!$I$5:$I$14,0),FALSE)*HLOOKUP(REG_TRA_DEMANDS!$F51,DEMANDS!$H$2:$CX$25,MATCH($E51,DEMANDS!$F$2:$F$25,0),FALSE)/HLOOKUP(2018,DEMANDS!$H$2:$CX$25,MATCH($E51,DEMANDS!$F$2:$F$25,0),FALSE)</f>
        <v>0</v>
      </c>
    </row>
    <row r="52" spans="4:32" x14ac:dyDescent="0.2">
      <c r="D52" s="3" t="s">
        <v>59</v>
      </c>
      <c r="E52" s="3" t="str">
        <f>DEMANDS!$F$25</f>
        <v>TAVIINT</v>
      </c>
      <c r="F52" s="3">
        <v>2019</v>
      </c>
      <c r="G52" s="14">
        <f>HLOOKUP(REG_TRA_DEMANDS!G$3,'BY-Demands'!$J$5:$AK$14,MATCH($E52,'BY-Demands'!$I$5:$I$14,0),FALSE)*HLOOKUP(REG_TRA_DEMANDS!$F52,DEMANDS!$H$2:$CX$25,MATCH($E52,DEMANDS!$F$2:$F$25,0),FALSE)/HLOOKUP(2018,DEMANDS!$H$2:$CX$25,MATCH($E52,DEMANDS!$F$2:$F$25,0),FALSE)</f>
        <v>0</v>
      </c>
      <c r="H52" s="14">
        <f>HLOOKUP(REG_TRA_DEMANDS!H$3,'BY-Demands'!$J$5:$AK$14,MATCH($E52,'BY-Demands'!$I$5:$I$14,0),FALSE)*HLOOKUP(REG_TRA_DEMANDS!$F52,DEMANDS!$H$2:$CX$25,MATCH($E52,DEMANDS!$F$2:$F$25,0),FALSE)/HLOOKUP(2018,DEMANDS!$H$2:$CX$25,MATCH($E52,DEMANDS!$F$2:$F$25,0),FALSE)</f>
        <v>40.559731289160872</v>
      </c>
      <c r="I52" s="14">
        <f>HLOOKUP(REG_TRA_DEMANDS!I$3,'BY-Demands'!$J$5:$AK$14,MATCH($E52,'BY-Demands'!$I$5:$I$14,0),FALSE)*HLOOKUP(REG_TRA_DEMANDS!$F52,DEMANDS!$H$2:$CX$25,MATCH($E52,DEMANDS!$F$2:$F$25,0),FALSE)/HLOOKUP(2018,DEMANDS!$H$2:$CX$25,MATCH($E52,DEMANDS!$F$2:$F$25,0),FALSE)</f>
        <v>0</v>
      </c>
      <c r="J52" s="14">
        <f>HLOOKUP(REG_TRA_DEMANDS!J$3,'BY-Demands'!$J$5:$AK$14,MATCH($E52,'BY-Demands'!$I$5:$I$14,0),FALSE)*HLOOKUP(REG_TRA_DEMANDS!$F52,DEMANDS!$H$2:$CX$25,MATCH($E52,DEMANDS!$F$2:$F$25,0),FALSE)/HLOOKUP(2018,DEMANDS!$H$2:$CX$25,MATCH($E52,DEMANDS!$F$2:$F$25,0),FALSE)</f>
        <v>0</v>
      </c>
      <c r="K52" s="14">
        <f>HLOOKUP(REG_TRA_DEMANDS!K$3,'BY-Demands'!$J$5:$AK$14,MATCH($E52,'BY-Demands'!$I$5:$I$14,0),FALSE)*HLOOKUP(REG_TRA_DEMANDS!$F52,DEMANDS!$H$2:$CX$25,MATCH($E52,DEMANDS!$F$2:$F$25,0),FALSE)/HLOOKUP(2018,DEMANDS!$H$2:$CX$25,MATCH($E52,DEMANDS!$F$2:$F$25,0),FALSE)</f>
        <v>0</v>
      </c>
      <c r="L52" s="14">
        <f>HLOOKUP(REG_TRA_DEMANDS!L$3,'BY-Demands'!$J$5:$AK$14,MATCH($E52,'BY-Demands'!$I$5:$I$14,0),FALSE)*HLOOKUP(REG_TRA_DEMANDS!$F52,DEMANDS!$H$2:$CX$25,MATCH($E52,DEMANDS!$F$2:$F$25,0),FALSE)/HLOOKUP(2018,DEMANDS!$H$2:$CX$25,MATCH($E52,DEMANDS!$F$2:$F$25,0),FALSE)</f>
        <v>0</v>
      </c>
      <c r="M52" s="14">
        <f>HLOOKUP(REG_TRA_DEMANDS!M$3,'BY-Demands'!$J$5:$AK$14,MATCH($E52,'BY-Demands'!$I$5:$I$14,0),FALSE)*HLOOKUP(REG_TRA_DEMANDS!$F52,DEMANDS!$H$2:$CX$25,MATCH($E52,DEMANDS!$F$2:$F$25,0),FALSE)/HLOOKUP(2018,DEMANDS!$H$2:$CX$25,MATCH($E52,DEMANDS!$F$2:$F$25,0),FALSE)</f>
        <v>0</v>
      </c>
      <c r="N52" s="14">
        <f>HLOOKUP(REG_TRA_DEMANDS!N$3,'BY-Demands'!$J$5:$AK$14,MATCH($E52,'BY-Demands'!$I$5:$I$14,0),FALSE)*HLOOKUP(REG_TRA_DEMANDS!$F52,DEMANDS!$H$2:$CX$25,MATCH($E52,DEMANDS!$F$2:$F$25,0),FALSE)/HLOOKUP(2018,DEMANDS!$H$2:$CX$25,MATCH($E52,DEMANDS!$F$2:$F$25,0),FALSE)</f>
        <v>0</v>
      </c>
      <c r="O52" s="14">
        <f>HLOOKUP(REG_TRA_DEMANDS!O$3,'BY-Demands'!$J$5:$AK$14,MATCH($E52,'BY-Demands'!$I$5:$I$14,0),FALSE)*HLOOKUP(REG_TRA_DEMANDS!$F52,DEMANDS!$H$2:$CX$25,MATCH($E52,DEMANDS!$F$2:$F$25,0),FALSE)/HLOOKUP(2018,DEMANDS!$H$2:$CX$25,MATCH($E52,DEMANDS!$F$2:$F$25,0),FALSE)</f>
        <v>0</v>
      </c>
      <c r="P52" s="14">
        <f>HLOOKUP(REG_TRA_DEMANDS!P$3,'BY-Demands'!$J$5:$AK$14,MATCH($E52,'BY-Demands'!$I$5:$I$14,0),FALSE)*HLOOKUP(REG_TRA_DEMANDS!$F52,DEMANDS!$H$2:$CX$25,MATCH($E52,DEMANDS!$F$2:$F$25,0),FALSE)/HLOOKUP(2018,DEMANDS!$H$2:$CX$25,MATCH($E52,DEMANDS!$F$2:$F$25,0),FALSE)</f>
        <v>0</v>
      </c>
      <c r="Q52" s="14">
        <f>HLOOKUP(REG_TRA_DEMANDS!Q$3,'BY-Demands'!$J$5:$AK$14,MATCH($E52,'BY-Demands'!$I$5:$I$14,0),FALSE)*HLOOKUP(REG_TRA_DEMANDS!$F52,DEMANDS!$H$2:$CX$25,MATCH($E52,DEMANDS!$F$2:$F$25,0),FALSE)/HLOOKUP(2018,DEMANDS!$H$2:$CX$25,MATCH($E52,DEMANDS!$F$2:$F$25,0),FALSE)</f>
        <v>0</v>
      </c>
      <c r="R52" s="14">
        <f>HLOOKUP(REG_TRA_DEMANDS!R$3,'BY-Demands'!$J$5:$AK$14,MATCH($E52,'BY-Demands'!$I$5:$I$14,0),FALSE)*HLOOKUP(REG_TRA_DEMANDS!$F52,DEMANDS!$H$2:$CX$25,MATCH($E52,DEMANDS!$F$2:$F$25,0),FALSE)/HLOOKUP(2018,DEMANDS!$H$2:$CX$25,MATCH($E52,DEMANDS!$F$2:$F$25,0),FALSE)</f>
        <v>0</v>
      </c>
      <c r="S52" s="14">
        <f>HLOOKUP(REG_TRA_DEMANDS!S$3,'BY-Demands'!$J$5:$AK$14,MATCH($E52,'BY-Demands'!$I$5:$I$14,0),FALSE)*HLOOKUP(REG_TRA_DEMANDS!$F52,DEMANDS!$H$2:$CX$25,MATCH($E52,DEMANDS!$F$2:$F$25,0),FALSE)/HLOOKUP(2018,DEMANDS!$H$2:$CX$25,MATCH($E52,DEMANDS!$F$2:$F$25,0),FALSE)</f>
        <v>2.401587408534509</v>
      </c>
      <c r="T52" s="14">
        <f>HLOOKUP(REG_TRA_DEMANDS!T$3,'BY-Demands'!$J$5:$AK$14,MATCH($E52,'BY-Demands'!$I$5:$I$14,0),FALSE)*HLOOKUP(REG_TRA_DEMANDS!$F52,DEMANDS!$H$2:$CX$25,MATCH($E52,DEMANDS!$F$2:$F$25,0),FALSE)/HLOOKUP(2018,DEMANDS!$H$2:$CX$25,MATCH($E52,DEMANDS!$F$2:$F$25,0),FALSE)</f>
        <v>2.2205531132921634</v>
      </c>
      <c r="U52" s="14">
        <f>HLOOKUP(REG_TRA_DEMANDS!U$3,'BY-Demands'!$J$5:$AK$14,MATCH($E52,'BY-Demands'!$I$5:$I$14,0),FALSE)*HLOOKUP(REG_TRA_DEMANDS!$F52,DEMANDS!$H$2:$CX$25,MATCH($E52,DEMANDS!$F$2:$F$25,0),FALSE)/HLOOKUP(2018,DEMANDS!$H$2:$CX$25,MATCH($E52,DEMANDS!$F$2:$F$25,0),FALSE)</f>
        <v>0.24198661780769198</v>
      </c>
      <c r="V52" s="14">
        <f>HLOOKUP(REG_TRA_DEMANDS!V$3,'BY-Demands'!$J$5:$AK$14,MATCH($E52,'BY-Demands'!$I$5:$I$14,0),FALSE)*HLOOKUP(REG_TRA_DEMANDS!$F52,DEMANDS!$H$2:$CX$25,MATCH($E52,DEMANDS!$F$2:$F$25,0),FALSE)/HLOOKUP(2018,DEMANDS!$H$2:$CX$25,MATCH($E52,DEMANDS!$F$2:$F$25,0),FALSE)</f>
        <v>0</v>
      </c>
      <c r="W52" s="14">
        <f>HLOOKUP(REG_TRA_DEMANDS!W$3,'BY-Demands'!$J$5:$AK$14,MATCH($E52,'BY-Demands'!$I$5:$I$14,0),FALSE)*HLOOKUP(REG_TRA_DEMANDS!$F52,DEMANDS!$H$2:$CX$25,MATCH($E52,DEMANDS!$F$2:$F$25,0),FALSE)/HLOOKUP(2018,DEMANDS!$H$2:$CX$25,MATCH($E52,DEMANDS!$F$2:$F$25,0),FALSE)</f>
        <v>0</v>
      </c>
      <c r="X52" s="14">
        <f>HLOOKUP(REG_TRA_DEMANDS!X$3,'BY-Demands'!$J$5:$AK$14,MATCH($E52,'BY-Demands'!$I$5:$I$14,0),FALSE)*HLOOKUP(REG_TRA_DEMANDS!$F52,DEMANDS!$H$2:$CX$25,MATCH($E52,DEMANDS!$F$2:$F$25,0),FALSE)/HLOOKUP(2018,DEMANDS!$H$2:$CX$25,MATCH($E52,DEMANDS!$F$2:$F$25,0),FALSE)</f>
        <v>0</v>
      </c>
      <c r="Y52" s="14">
        <f>HLOOKUP(REG_TRA_DEMANDS!Y$3,'BY-Demands'!$J$5:$AK$14,MATCH($E52,'BY-Demands'!$I$5:$I$14,0),FALSE)*HLOOKUP(REG_TRA_DEMANDS!$F52,DEMANDS!$H$2:$CX$25,MATCH($E52,DEMANDS!$F$2:$F$25,0),FALSE)/HLOOKUP(2018,DEMANDS!$H$2:$CX$25,MATCH($E52,DEMANDS!$F$2:$F$25,0),FALSE)</f>
        <v>0</v>
      </c>
      <c r="Z52" s="14">
        <f>HLOOKUP(REG_TRA_DEMANDS!Z$3,'BY-Demands'!$J$5:$AK$14,MATCH($E52,'BY-Demands'!$I$5:$I$14,0),FALSE)*HLOOKUP(REG_TRA_DEMANDS!$F52,DEMANDS!$H$2:$CX$25,MATCH($E52,DEMANDS!$F$2:$F$25,0),FALSE)/HLOOKUP(2018,DEMANDS!$H$2:$CX$25,MATCH($E52,DEMANDS!$F$2:$F$25,0),FALSE)</f>
        <v>0</v>
      </c>
      <c r="AA52" s="14">
        <f>HLOOKUP(REG_TRA_DEMANDS!AA$3,'BY-Demands'!$J$5:$AK$14,MATCH($E52,'BY-Demands'!$I$5:$I$14,0),FALSE)*HLOOKUP(REG_TRA_DEMANDS!$F52,DEMANDS!$H$2:$CX$25,MATCH($E52,DEMANDS!$F$2:$F$25,0),FALSE)/HLOOKUP(2018,DEMANDS!$H$2:$CX$25,MATCH($E52,DEMANDS!$F$2:$F$25,0),FALSE)</f>
        <v>0.6908520936307182</v>
      </c>
      <c r="AB52" s="14">
        <f>HLOOKUP(REG_TRA_DEMANDS!AB$3,'BY-Demands'!$J$5:$AK$14,MATCH($E52,'BY-Demands'!$I$5:$I$14,0),FALSE)*HLOOKUP(REG_TRA_DEMANDS!$F52,DEMANDS!$H$2:$CX$25,MATCH($E52,DEMANDS!$F$2:$F$25,0),FALSE)/HLOOKUP(2018,DEMANDS!$H$2:$CX$25,MATCH($E52,DEMANDS!$F$2:$F$25,0),FALSE)</f>
        <v>0</v>
      </c>
      <c r="AC52" s="14">
        <f>HLOOKUP(REG_TRA_DEMANDS!AC$3,'BY-Demands'!$J$5:$AK$14,MATCH($E52,'BY-Demands'!$I$5:$I$14,0),FALSE)*HLOOKUP(REG_TRA_DEMANDS!$F52,DEMANDS!$H$2:$CX$25,MATCH($E52,DEMANDS!$F$2:$F$25,0),FALSE)/HLOOKUP(2018,DEMANDS!$H$2:$CX$25,MATCH($E52,DEMANDS!$F$2:$F$25,0),FALSE)</f>
        <v>0</v>
      </c>
      <c r="AD52" s="14">
        <f>HLOOKUP(REG_TRA_DEMANDS!AD$3,'BY-Demands'!$J$5:$AK$14,MATCH($E52,'BY-Demands'!$I$5:$I$14,0),FALSE)*HLOOKUP(REG_TRA_DEMANDS!$F52,DEMANDS!$H$2:$CX$25,MATCH($E52,DEMANDS!$F$2:$F$25,0),FALSE)/HLOOKUP(2018,DEMANDS!$H$2:$CX$25,MATCH($E52,DEMANDS!$F$2:$F$25,0),FALSE)</f>
        <v>0</v>
      </c>
      <c r="AE52" s="14">
        <f>HLOOKUP(REG_TRA_DEMANDS!AE$3,'BY-Demands'!$J$5:$AK$14,MATCH($E52,'BY-Demands'!$I$5:$I$14,0),FALSE)*HLOOKUP(REG_TRA_DEMANDS!$F52,DEMANDS!$H$2:$CX$25,MATCH($E52,DEMANDS!$F$2:$F$25,0),FALSE)/HLOOKUP(2018,DEMANDS!$H$2:$CX$25,MATCH($E52,DEMANDS!$F$2:$F$25,0),FALSE)</f>
        <v>0</v>
      </c>
      <c r="AF52" s="14">
        <f>HLOOKUP(REG_TRA_DEMANDS!AF$3,'BY-Demands'!$J$5:$AK$14,MATCH($E52,'BY-Demands'!$I$5:$I$14,0),FALSE)*HLOOKUP(REG_TRA_DEMANDS!$F52,DEMANDS!$H$2:$CX$25,MATCH($E52,DEMANDS!$F$2:$F$25,0),FALSE)/HLOOKUP(2018,DEMANDS!$H$2:$CX$25,MATCH($E52,DEMANDS!$F$2:$F$25,0),FALSE)</f>
        <v>0</v>
      </c>
    </row>
    <row r="53" spans="4:32" x14ac:dyDescent="0.2">
      <c r="D53" s="3" t="s">
        <v>59</v>
      </c>
      <c r="E53" s="3" t="str">
        <f>DEMANDS!$F$25</f>
        <v>TAVIINT</v>
      </c>
      <c r="F53" s="3">
        <v>2020</v>
      </c>
      <c r="G53" s="14">
        <f>HLOOKUP(REG_TRA_DEMANDS!G$3,'BY-Demands'!$J$5:$AK$14,MATCH($E53,'BY-Demands'!$I$5:$I$14,0),FALSE)*HLOOKUP(REG_TRA_DEMANDS!$F53,DEMANDS!$H$2:$CX$25,MATCH($E53,DEMANDS!$F$2:$F$25,0),FALSE)/HLOOKUP(2018,DEMANDS!$H$2:$CX$25,MATCH($E53,DEMANDS!$F$2:$F$25,0),FALSE)</f>
        <v>0</v>
      </c>
      <c r="H53" s="14">
        <f>HLOOKUP(REG_TRA_DEMANDS!H$3,'BY-Demands'!$J$5:$AK$14,MATCH($E53,'BY-Demands'!$I$5:$I$14,0),FALSE)*HLOOKUP(REG_TRA_DEMANDS!$F53,DEMANDS!$H$2:$CX$25,MATCH($E53,DEMANDS!$F$2:$F$25,0),FALSE)/HLOOKUP(2018,DEMANDS!$H$2:$CX$25,MATCH($E53,DEMANDS!$F$2:$F$25,0),FALSE)</f>
        <v>14.586505081244807</v>
      </c>
      <c r="I53" s="14">
        <f>HLOOKUP(REG_TRA_DEMANDS!I$3,'BY-Demands'!$J$5:$AK$14,MATCH($E53,'BY-Demands'!$I$5:$I$14,0),FALSE)*HLOOKUP(REG_TRA_DEMANDS!$F53,DEMANDS!$H$2:$CX$25,MATCH($E53,DEMANDS!$F$2:$F$25,0),FALSE)/HLOOKUP(2018,DEMANDS!$H$2:$CX$25,MATCH($E53,DEMANDS!$F$2:$F$25,0),FALSE)</f>
        <v>0</v>
      </c>
      <c r="J53" s="14">
        <f>HLOOKUP(REG_TRA_DEMANDS!J$3,'BY-Demands'!$J$5:$AK$14,MATCH($E53,'BY-Demands'!$I$5:$I$14,0),FALSE)*HLOOKUP(REG_TRA_DEMANDS!$F53,DEMANDS!$H$2:$CX$25,MATCH($E53,DEMANDS!$F$2:$F$25,0),FALSE)/HLOOKUP(2018,DEMANDS!$H$2:$CX$25,MATCH($E53,DEMANDS!$F$2:$F$25,0),FALSE)</f>
        <v>0</v>
      </c>
      <c r="K53" s="14">
        <f>HLOOKUP(REG_TRA_DEMANDS!K$3,'BY-Demands'!$J$5:$AK$14,MATCH($E53,'BY-Demands'!$I$5:$I$14,0),FALSE)*HLOOKUP(REG_TRA_DEMANDS!$F53,DEMANDS!$H$2:$CX$25,MATCH($E53,DEMANDS!$F$2:$F$25,0),FALSE)/HLOOKUP(2018,DEMANDS!$H$2:$CX$25,MATCH($E53,DEMANDS!$F$2:$F$25,0),FALSE)</f>
        <v>0</v>
      </c>
      <c r="L53" s="14">
        <f>HLOOKUP(REG_TRA_DEMANDS!L$3,'BY-Demands'!$J$5:$AK$14,MATCH($E53,'BY-Demands'!$I$5:$I$14,0),FALSE)*HLOOKUP(REG_TRA_DEMANDS!$F53,DEMANDS!$H$2:$CX$25,MATCH($E53,DEMANDS!$F$2:$F$25,0),FALSE)/HLOOKUP(2018,DEMANDS!$H$2:$CX$25,MATCH($E53,DEMANDS!$F$2:$F$25,0),FALSE)</f>
        <v>0</v>
      </c>
      <c r="M53" s="14">
        <f>HLOOKUP(REG_TRA_DEMANDS!M$3,'BY-Demands'!$J$5:$AK$14,MATCH($E53,'BY-Demands'!$I$5:$I$14,0),FALSE)*HLOOKUP(REG_TRA_DEMANDS!$F53,DEMANDS!$H$2:$CX$25,MATCH($E53,DEMANDS!$F$2:$F$25,0),FALSE)/HLOOKUP(2018,DEMANDS!$H$2:$CX$25,MATCH($E53,DEMANDS!$F$2:$F$25,0),FALSE)</f>
        <v>0</v>
      </c>
      <c r="N53" s="14">
        <f>HLOOKUP(REG_TRA_DEMANDS!N$3,'BY-Demands'!$J$5:$AK$14,MATCH($E53,'BY-Demands'!$I$5:$I$14,0),FALSE)*HLOOKUP(REG_TRA_DEMANDS!$F53,DEMANDS!$H$2:$CX$25,MATCH($E53,DEMANDS!$F$2:$F$25,0),FALSE)/HLOOKUP(2018,DEMANDS!$H$2:$CX$25,MATCH($E53,DEMANDS!$F$2:$F$25,0),FALSE)</f>
        <v>0</v>
      </c>
      <c r="O53" s="14">
        <f>HLOOKUP(REG_TRA_DEMANDS!O$3,'BY-Demands'!$J$5:$AK$14,MATCH($E53,'BY-Demands'!$I$5:$I$14,0),FALSE)*HLOOKUP(REG_TRA_DEMANDS!$F53,DEMANDS!$H$2:$CX$25,MATCH($E53,DEMANDS!$F$2:$F$25,0),FALSE)/HLOOKUP(2018,DEMANDS!$H$2:$CX$25,MATCH($E53,DEMANDS!$F$2:$F$25,0),FALSE)</f>
        <v>0</v>
      </c>
      <c r="P53" s="14">
        <f>HLOOKUP(REG_TRA_DEMANDS!P$3,'BY-Demands'!$J$5:$AK$14,MATCH($E53,'BY-Demands'!$I$5:$I$14,0),FALSE)*HLOOKUP(REG_TRA_DEMANDS!$F53,DEMANDS!$H$2:$CX$25,MATCH($E53,DEMANDS!$F$2:$F$25,0),FALSE)/HLOOKUP(2018,DEMANDS!$H$2:$CX$25,MATCH($E53,DEMANDS!$F$2:$F$25,0),FALSE)</f>
        <v>0</v>
      </c>
      <c r="Q53" s="14">
        <f>HLOOKUP(REG_TRA_DEMANDS!Q$3,'BY-Demands'!$J$5:$AK$14,MATCH($E53,'BY-Demands'!$I$5:$I$14,0),FALSE)*HLOOKUP(REG_TRA_DEMANDS!$F53,DEMANDS!$H$2:$CX$25,MATCH($E53,DEMANDS!$F$2:$F$25,0),FALSE)/HLOOKUP(2018,DEMANDS!$H$2:$CX$25,MATCH($E53,DEMANDS!$F$2:$F$25,0),FALSE)</f>
        <v>0</v>
      </c>
      <c r="R53" s="14">
        <f>HLOOKUP(REG_TRA_DEMANDS!R$3,'BY-Demands'!$J$5:$AK$14,MATCH($E53,'BY-Demands'!$I$5:$I$14,0),FALSE)*HLOOKUP(REG_TRA_DEMANDS!$F53,DEMANDS!$H$2:$CX$25,MATCH($E53,DEMANDS!$F$2:$F$25,0),FALSE)/HLOOKUP(2018,DEMANDS!$H$2:$CX$25,MATCH($E53,DEMANDS!$F$2:$F$25,0),FALSE)</f>
        <v>0</v>
      </c>
      <c r="S53" s="14">
        <f>HLOOKUP(REG_TRA_DEMANDS!S$3,'BY-Demands'!$J$5:$AK$14,MATCH($E53,'BY-Demands'!$I$5:$I$14,0),FALSE)*HLOOKUP(REG_TRA_DEMANDS!$F53,DEMANDS!$H$2:$CX$25,MATCH($E53,DEMANDS!$F$2:$F$25,0),FALSE)/HLOOKUP(2018,DEMANDS!$H$2:$CX$25,MATCH($E53,DEMANDS!$F$2:$F$25,0),FALSE)</f>
        <v>0.8636834077597485</v>
      </c>
      <c r="T53" s="14">
        <f>HLOOKUP(REG_TRA_DEMANDS!T$3,'BY-Demands'!$J$5:$AK$14,MATCH($E53,'BY-Demands'!$I$5:$I$14,0),FALSE)*HLOOKUP(REG_TRA_DEMANDS!$F53,DEMANDS!$H$2:$CX$25,MATCH($E53,DEMANDS!$F$2:$F$25,0),FALSE)/HLOOKUP(2018,DEMANDS!$H$2:$CX$25,MATCH($E53,DEMANDS!$F$2:$F$25,0),FALSE)</f>
        <v>0.79857800435837711</v>
      </c>
      <c r="U53" s="14">
        <f>HLOOKUP(REG_TRA_DEMANDS!U$3,'BY-Demands'!$J$5:$AK$14,MATCH($E53,'BY-Demands'!$I$5:$I$14,0),FALSE)*HLOOKUP(REG_TRA_DEMANDS!$F53,DEMANDS!$H$2:$CX$25,MATCH($E53,DEMANDS!$F$2:$F$25,0),FALSE)/HLOOKUP(2018,DEMANDS!$H$2:$CX$25,MATCH($E53,DEMANDS!$F$2:$F$25,0),FALSE)</f>
        <v>8.7025700566917386E-2</v>
      </c>
      <c r="V53" s="14">
        <f>HLOOKUP(REG_TRA_DEMANDS!V$3,'BY-Demands'!$J$5:$AK$14,MATCH($E53,'BY-Demands'!$I$5:$I$14,0),FALSE)*HLOOKUP(REG_TRA_DEMANDS!$F53,DEMANDS!$H$2:$CX$25,MATCH($E53,DEMANDS!$F$2:$F$25,0),FALSE)/HLOOKUP(2018,DEMANDS!$H$2:$CX$25,MATCH($E53,DEMANDS!$F$2:$F$25,0),FALSE)</f>
        <v>0</v>
      </c>
      <c r="W53" s="14">
        <f>HLOOKUP(REG_TRA_DEMANDS!W$3,'BY-Demands'!$J$5:$AK$14,MATCH($E53,'BY-Demands'!$I$5:$I$14,0),FALSE)*HLOOKUP(REG_TRA_DEMANDS!$F53,DEMANDS!$H$2:$CX$25,MATCH($E53,DEMANDS!$F$2:$F$25,0),FALSE)/HLOOKUP(2018,DEMANDS!$H$2:$CX$25,MATCH($E53,DEMANDS!$F$2:$F$25,0),FALSE)</f>
        <v>0</v>
      </c>
      <c r="X53" s="14">
        <f>HLOOKUP(REG_TRA_DEMANDS!X$3,'BY-Demands'!$J$5:$AK$14,MATCH($E53,'BY-Demands'!$I$5:$I$14,0),FALSE)*HLOOKUP(REG_TRA_DEMANDS!$F53,DEMANDS!$H$2:$CX$25,MATCH($E53,DEMANDS!$F$2:$F$25,0),FALSE)/HLOOKUP(2018,DEMANDS!$H$2:$CX$25,MATCH($E53,DEMANDS!$F$2:$F$25,0),FALSE)</f>
        <v>0</v>
      </c>
      <c r="Y53" s="14">
        <f>HLOOKUP(REG_TRA_DEMANDS!Y$3,'BY-Demands'!$J$5:$AK$14,MATCH($E53,'BY-Demands'!$I$5:$I$14,0),FALSE)*HLOOKUP(REG_TRA_DEMANDS!$F53,DEMANDS!$H$2:$CX$25,MATCH($E53,DEMANDS!$F$2:$F$25,0),FALSE)/HLOOKUP(2018,DEMANDS!$H$2:$CX$25,MATCH($E53,DEMANDS!$F$2:$F$25,0),FALSE)</f>
        <v>0</v>
      </c>
      <c r="Z53" s="14">
        <f>HLOOKUP(REG_TRA_DEMANDS!Z$3,'BY-Demands'!$J$5:$AK$14,MATCH($E53,'BY-Demands'!$I$5:$I$14,0),FALSE)*HLOOKUP(REG_TRA_DEMANDS!$F53,DEMANDS!$H$2:$CX$25,MATCH($E53,DEMANDS!$F$2:$F$25,0),FALSE)/HLOOKUP(2018,DEMANDS!$H$2:$CX$25,MATCH($E53,DEMANDS!$F$2:$F$25,0),FALSE)</f>
        <v>0</v>
      </c>
      <c r="AA53" s="14">
        <f>HLOOKUP(REG_TRA_DEMANDS!AA$3,'BY-Demands'!$J$5:$AK$14,MATCH($E53,'BY-Demands'!$I$5:$I$14,0),FALSE)*HLOOKUP(REG_TRA_DEMANDS!$F53,DEMANDS!$H$2:$CX$25,MATCH($E53,DEMANDS!$F$2:$F$25,0),FALSE)/HLOOKUP(2018,DEMANDS!$H$2:$CX$25,MATCH($E53,DEMANDS!$F$2:$F$25,0),FALSE)</f>
        <v>0.24845129032760821</v>
      </c>
      <c r="AB53" s="14">
        <f>HLOOKUP(REG_TRA_DEMANDS!AB$3,'BY-Demands'!$J$5:$AK$14,MATCH($E53,'BY-Demands'!$I$5:$I$14,0),FALSE)*HLOOKUP(REG_TRA_DEMANDS!$F53,DEMANDS!$H$2:$CX$25,MATCH($E53,DEMANDS!$F$2:$F$25,0),FALSE)/HLOOKUP(2018,DEMANDS!$H$2:$CX$25,MATCH($E53,DEMANDS!$F$2:$F$25,0),FALSE)</f>
        <v>0</v>
      </c>
      <c r="AC53" s="14">
        <f>HLOOKUP(REG_TRA_DEMANDS!AC$3,'BY-Demands'!$J$5:$AK$14,MATCH($E53,'BY-Demands'!$I$5:$I$14,0),FALSE)*HLOOKUP(REG_TRA_DEMANDS!$F53,DEMANDS!$H$2:$CX$25,MATCH($E53,DEMANDS!$F$2:$F$25,0),FALSE)/HLOOKUP(2018,DEMANDS!$H$2:$CX$25,MATCH($E53,DEMANDS!$F$2:$F$25,0),FALSE)</f>
        <v>0</v>
      </c>
      <c r="AD53" s="14">
        <f>HLOOKUP(REG_TRA_DEMANDS!AD$3,'BY-Demands'!$J$5:$AK$14,MATCH($E53,'BY-Demands'!$I$5:$I$14,0),FALSE)*HLOOKUP(REG_TRA_DEMANDS!$F53,DEMANDS!$H$2:$CX$25,MATCH($E53,DEMANDS!$F$2:$F$25,0),FALSE)/HLOOKUP(2018,DEMANDS!$H$2:$CX$25,MATCH($E53,DEMANDS!$F$2:$F$25,0),FALSE)</f>
        <v>0</v>
      </c>
      <c r="AE53" s="14">
        <f>HLOOKUP(REG_TRA_DEMANDS!AE$3,'BY-Demands'!$J$5:$AK$14,MATCH($E53,'BY-Demands'!$I$5:$I$14,0),FALSE)*HLOOKUP(REG_TRA_DEMANDS!$F53,DEMANDS!$H$2:$CX$25,MATCH($E53,DEMANDS!$F$2:$F$25,0),FALSE)/HLOOKUP(2018,DEMANDS!$H$2:$CX$25,MATCH($E53,DEMANDS!$F$2:$F$25,0),FALSE)</f>
        <v>0</v>
      </c>
      <c r="AF53" s="14">
        <f>HLOOKUP(REG_TRA_DEMANDS!AF$3,'BY-Demands'!$J$5:$AK$14,MATCH($E53,'BY-Demands'!$I$5:$I$14,0),FALSE)*HLOOKUP(REG_TRA_DEMANDS!$F53,DEMANDS!$H$2:$CX$25,MATCH($E53,DEMANDS!$F$2:$F$25,0),FALSE)/HLOOKUP(2018,DEMANDS!$H$2:$CX$25,MATCH($E53,DEMANDS!$F$2:$F$25,0),FALSE)</f>
        <v>0</v>
      </c>
    </row>
    <row r="54" spans="4:32" x14ac:dyDescent="0.2">
      <c r="D54" s="3" t="s">
        <v>59</v>
      </c>
      <c r="E54" s="3" t="str">
        <f>DEMANDS!$F$25</f>
        <v>TAVIINT</v>
      </c>
      <c r="F54" s="3">
        <v>2021</v>
      </c>
      <c r="G54" s="14">
        <f>HLOOKUP(REG_TRA_DEMANDS!G$3,'BY-Demands'!$J$5:$AK$14,MATCH($E54,'BY-Demands'!$I$5:$I$14,0),FALSE)*HLOOKUP(REG_TRA_DEMANDS!$F54,DEMANDS!$H$2:$CX$25,MATCH($E54,DEMANDS!$F$2:$F$25,0),FALSE)/HLOOKUP(2018,DEMANDS!$H$2:$CX$25,MATCH($E54,DEMANDS!$F$2:$F$25,0),FALSE)</f>
        <v>0</v>
      </c>
      <c r="H54" s="14">
        <f>HLOOKUP(REG_TRA_DEMANDS!H$3,'BY-Demands'!$J$5:$AK$14,MATCH($E54,'BY-Demands'!$I$5:$I$14,0),FALSE)*HLOOKUP(REG_TRA_DEMANDS!$F54,DEMANDS!$H$2:$CX$25,MATCH($E54,DEMANDS!$F$2:$F$25,0),FALSE)/HLOOKUP(2018,DEMANDS!$H$2:$CX$25,MATCH($E54,DEMANDS!$F$2:$F$25,0),FALSE)</f>
        <v>16.341785735482766</v>
      </c>
      <c r="I54" s="14">
        <f>HLOOKUP(REG_TRA_DEMANDS!I$3,'BY-Demands'!$J$5:$AK$14,MATCH($E54,'BY-Demands'!$I$5:$I$14,0),FALSE)*HLOOKUP(REG_TRA_DEMANDS!$F54,DEMANDS!$H$2:$CX$25,MATCH($E54,DEMANDS!$F$2:$F$25,0),FALSE)/HLOOKUP(2018,DEMANDS!$H$2:$CX$25,MATCH($E54,DEMANDS!$F$2:$F$25,0),FALSE)</f>
        <v>0</v>
      </c>
      <c r="J54" s="14">
        <f>HLOOKUP(REG_TRA_DEMANDS!J$3,'BY-Demands'!$J$5:$AK$14,MATCH($E54,'BY-Demands'!$I$5:$I$14,0),FALSE)*HLOOKUP(REG_TRA_DEMANDS!$F54,DEMANDS!$H$2:$CX$25,MATCH($E54,DEMANDS!$F$2:$F$25,0),FALSE)/HLOOKUP(2018,DEMANDS!$H$2:$CX$25,MATCH($E54,DEMANDS!$F$2:$F$25,0),FALSE)</f>
        <v>0</v>
      </c>
      <c r="K54" s="14">
        <f>HLOOKUP(REG_TRA_DEMANDS!K$3,'BY-Demands'!$J$5:$AK$14,MATCH($E54,'BY-Demands'!$I$5:$I$14,0),FALSE)*HLOOKUP(REG_TRA_DEMANDS!$F54,DEMANDS!$H$2:$CX$25,MATCH($E54,DEMANDS!$F$2:$F$25,0),FALSE)/HLOOKUP(2018,DEMANDS!$H$2:$CX$25,MATCH($E54,DEMANDS!$F$2:$F$25,0),FALSE)</f>
        <v>0</v>
      </c>
      <c r="L54" s="14">
        <f>HLOOKUP(REG_TRA_DEMANDS!L$3,'BY-Demands'!$J$5:$AK$14,MATCH($E54,'BY-Demands'!$I$5:$I$14,0),FALSE)*HLOOKUP(REG_TRA_DEMANDS!$F54,DEMANDS!$H$2:$CX$25,MATCH($E54,DEMANDS!$F$2:$F$25,0),FALSE)/HLOOKUP(2018,DEMANDS!$H$2:$CX$25,MATCH($E54,DEMANDS!$F$2:$F$25,0),FALSE)</f>
        <v>0</v>
      </c>
      <c r="M54" s="14">
        <f>HLOOKUP(REG_TRA_DEMANDS!M$3,'BY-Demands'!$J$5:$AK$14,MATCH($E54,'BY-Demands'!$I$5:$I$14,0),FALSE)*HLOOKUP(REG_TRA_DEMANDS!$F54,DEMANDS!$H$2:$CX$25,MATCH($E54,DEMANDS!$F$2:$F$25,0),FALSE)/HLOOKUP(2018,DEMANDS!$H$2:$CX$25,MATCH($E54,DEMANDS!$F$2:$F$25,0),FALSE)</f>
        <v>0</v>
      </c>
      <c r="N54" s="14">
        <f>HLOOKUP(REG_TRA_DEMANDS!N$3,'BY-Demands'!$J$5:$AK$14,MATCH($E54,'BY-Demands'!$I$5:$I$14,0),FALSE)*HLOOKUP(REG_TRA_DEMANDS!$F54,DEMANDS!$H$2:$CX$25,MATCH($E54,DEMANDS!$F$2:$F$25,0),FALSE)/HLOOKUP(2018,DEMANDS!$H$2:$CX$25,MATCH($E54,DEMANDS!$F$2:$F$25,0),FALSE)</f>
        <v>0</v>
      </c>
      <c r="O54" s="14">
        <f>HLOOKUP(REG_TRA_DEMANDS!O$3,'BY-Demands'!$J$5:$AK$14,MATCH($E54,'BY-Demands'!$I$5:$I$14,0),FALSE)*HLOOKUP(REG_TRA_DEMANDS!$F54,DEMANDS!$H$2:$CX$25,MATCH($E54,DEMANDS!$F$2:$F$25,0),FALSE)/HLOOKUP(2018,DEMANDS!$H$2:$CX$25,MATCH($E54,DEMANDS!$F$2:$F$25,0),FALSE)</f>
        <v>0</v>
      </c>
      <c r="P54" s="14">
        <f>HLOOKUP(REG_TRA_DEMANDS!P$3,'BY-Demands'!$J$5:$AK$14,MATCH($E54,'BY-Demands'!$I$5:$I$14,0),FALSE)*HLOOKUP(REG_TRA_DEMANDS!$F54,DEMANDS!$H$2:$CX$25,MATCH($E54,DEMANDS!$F$2:$F$25,0),FALSE)/HLOOKUP(2018,DEMANDS!$H$2:$CX$25,MATCH($E54,DEMANDS!$F$2:$F$25,0),FALSE)</f>
        <v>0</v>
      </c>
      <c r="Q54" s="14">
        <f>HLOOKUP(REG_TRA_DEMANDS!Q$3,'BY-Demands'!$J$5:$AK$14,MATCH($E54,'BY-Demands'!$I$5:$I$14,0),FALSE)*HLOOKUP(REG_TRA_DEMANDS!$F54,DEMANDS!$H$2:$CX$25,MATCH($E54,DEMANDS!$F$2:$F$25,0),FALSE)/HLOOKUP(2018,DEMANDS!$H$2:$CX$25,MATCH($E54,DEMANDS!$F$2:$F$25,0),FALSE)</f>
        <v>0</v>
      </c>
      <c r="R54" s="14">
        <f>HLOOKUP(REG_TRA_DEMANDS!R$3,'BY-Demands'!$J$5:$AK$14,MATCH($E54,'BY-Demands'!$I$5:$I$14,0),FALSE)*HLOOKUP(REG_TRA_DEMANDS!$F54,DEMANDS!$H$2:$CX$25,MATCH($E54,DEMANDS!$F$2:$F$25,0),FALSE)/HLOOKUP(2018,DEMANDS!$H$2:$CX$25,MATCH($E54,DEMANDS!$F$2:$F$25,0),FALSE)</f>
        <v>0</v>
      </c>
      <c r="S54" s="14">
        <f>HLOOKUP(REG_TRA_DEMANDS!S$3,'BY-Demands'!$J$5:$AK$14,MATCH($E54,'BY-Demands'!$I$5:$I$14,0),FALSE)*HLOOKUP(REG_TRA_DEMANDS!$F54,DEMANDS!$H$2:$CX$25,MATCH($E54,DEMANDS!$F$2:$F$25,0),FALSE)/HLOOKUP(2018,DEMANDS!$H$2:$CX$25,MATCH($E54,DEMANDS!$F$2:$F$25,0),FALSE)</f>
        <v>0.96761555384841424</v>
      </c>
      <c r="T54" s="14">
        <f>HLOOKUP(REG_TRA_DEMANDS!T$3,'BY-Demands'!$J$5:$AK$14,MATCH($E54,'BY-Demands'!$I$5:$I$14,0),FALSE)*HLOOKUP(REG_TRA_DEMANDS!$F54,DEMANDS!$H$2:$CX$25,MATCH($E54,DEMANDS!$F$2:$F$25,0),FALSE)/HLOOKUP(2018,DEMANDS!$H$2:$CX$25,MATCH($E54,DEMANDS!$F$2:$F$25,0),FALSE)</f>
        <v>0.89467563118144278</v>
      </c>
      <c r="U54" s="14">
        <f>HLOOKUP(REG_TRA_DEMANDS!U$3,'BY-Demands'!$J$5:$AK$14,MATCH($E54,'BY-Demands'!$I$5:$I$14,0),FALSE)*HLOOKUP(REG_TRA_DEMANDS!$F54,DEMANDS!$H$2:$CX$25,MATCH($E54,DEMANDS!$F$2:$F$25,0),FALSE)/HLOOKUP(2018,DEMANDS!$H$2:$CX$25,MATCH($E54,DEMANDS!$F$2:$F$25,0),FALSE)</f>
        <v>9.7498019177564274E-2</v>
      </c>
      <c r="V54" s="14">
        <f>HLOOKUP(REG_TRA_DEMANDS!V$3,'BY-Demands'!$J$5:$AK$14,MATCH($E54,'BY-Demands'!$I$5:$I$14,0),FALSE)*HLOOKUP(REG_TRA_DEMANDS!$F54,DEMANDS!$H$2:$CX$25,MATCH($E54,DEMANDS!$F$2:$F$25,0),FALSE)/HLOOKUP(2018,DEMANDS!$H$2:$CX$25,MATCH($E54,DEMANDS!$F$2:$F$25,0),FALSE)</f>
        <v>0</v>
      </c>
      <c r="W54" s="14">
        <f>HLOOKUP(REG_TRA_DEMANDS!W$3,'BY-Demands'!$J$5:$AK$14,MATCH($E54,'BY-Demands'!$I$5:$I$14,0),FALSE)*HLOOKUP(REG_TRA_DEMANDS!$F54,DEMANDS!$H$2:$CX$25,MATCH($E54,DEMANDS!$F$2:$F$25,0),FALSE)/HLOOKUP(2018,DEMANDS!$H$2:$CX$25,MATCH($E54,DEMANDS!$F$2:$F$25,0),FALSE)</f>
        <v>0</v>
      </c>
      <c r="X54" s="14">
        <f>HLOOKUP(REG_TRA_DEMANDS!X$3,'BY-Demands'!$J$5:$AK$14,MATCH($E54,'BY-Demands'!$I$5:$I$14,0),FALSE)*HLOOKUP(REG_TRA_DEMANDS!$F54,DEMANDS!$H$2:$CX$25,MATCH($E54,DEMANDS!$F$2:$F$25,0),FALSE)/HLOOKUP(2018,DEMANDS!$H$2:$CX$25,MATCH($E54,DEMANDS!$F$2:$F$25,0),FALSE)</f>
        <v>0</v>
      </c>
      <c r="Y54" s="14">
        <f>HLOOKUP(REG_TRA_DEMANDS!Y$3,'BY-Demands'!$J$5:$AK$14,MATCH($E54,'BY-Demands'!$I$5:$I$14,0),FALSE)*HLOOKUP(REG_TRA_DEMANDS!$F54,DEMANDS!$H$2:$CX$25,MATCH($E54,DEMANDS!$F$2:$F$25,0),FALSE)/HLOOKUP(2018,DEMANDS!$H$2:$CX$25,MATCH($E54,DEMANDS!$F$2:$F$25,0),FALSE)</f>
        <v>0</v>
      </c>
      <c r="Z54" s="14">
        <f>HLOOKUP(REG_TRA_DEMANDS!Z$3,'BY-Demands'!$J$5:$AK$14,MATCH($E54,'BY-Demands'!$I$5:$I$14,0),FALSE)*HLOOKUP(REG_TRA_DEMANDS!$F54,DEMANDS!$H$2:$CX$25,MATCH($E54,DEMANDS!$F$2:$F$25,0),FALSE)/HLOOKUP(2018,DEMANDS!$H$2:$CX$25,MATCH($E54,DEMANDS!$F$2:$F$25,0),FALSE)</f>
        <v>0</v>
      </c>
      <c r="AA54" s="14">
        <f>HLOOKUP(REG_TRA_DEMANDS!AA$3,'BY-Demands'!$J$5:$AK$14,MATCH($E54,'BY-Demands'!$I$5:$I$14,0),FALSE)*HLOOKUP(REG_TRA_DEMANDS!$F54,DEMANDS!$H$2:$CX$25,MATCH($E54,DEMANDS!$F$2:$F$25,0),FALSE)/HLOOKUP(2018,DEMANDS!$H$2:$CX$25,MATCH($E54,DEMANDS!$F$2:$F$25,0),FALSE)</f>
        <v>0.27834890740609841</v>
      </c>
      <c r="AB54" s="14">
        <f>HLOOKUP(REG_TRA_DEMANDS!AB$3,'BY-Demands'!$J$5:$AK$14,MATCH($E54,'BY-Demands'!$I$5:$I$14,0),FALSE)*HLOOKUP(REG_TRA_DEMANDS!$F54,DEMANDS!$H$2:$CX$25,MATCH($E54,DEMANDS!$F$2:$F$25,0),FALSE)/HLOOKUP(2018,DEMANDS!$H$2:$CX$25,MATCH($E54,DEMANDS!$F$2:$F$25,0),FALSE)</f>
        <v>0</v>
      </c>
      <c r="AC54" s="14">
        <f>HLOOKUP(REG_TRA_DEMANDS!AC$3,'BY-Demands'!$J$5:$AK$14,MATCH($E54,'BY-Demands'!$I$5:$I$14,0),FALSE)*HLOOKUP(REG_TRA_DEMANDS!$F54,DEMANDS!$H$2:$CX$25,MATCH($E54,DEMANDS!$F$2:$F$25,0),FALSE)/HLOOKUP(2018,DEMANDS!$H$2:$CX$25,MATCH($E54,DEMANDS!$F$2:$F$25,0),FALSE)</f>
        <v>0</v>
      </c>
      <c r="AD54" s="14">
        <f>HLOOKUP(REG_TRA_DEMANDS!AD$3,'BY-Demands'!$J$5:$AK$14,MATCH($E54,'BY-Demands'!$I$5:$I$14,0),FALSE)*HLOOKUP(REG_TRA_DEMANDS!$F54,DEMANDS!$H$2:$CX$25,MATCH($E54,DEMANDS!$F$2:$F$25,0),FALSE)/HLOOKUP(2018,DEMANDS!$H$2:$CX$25,MATCH($E54,DEMANDS!$F$2:$F$25,0),FALSE)</f>
        <v>0</v>
      </c>
      <c r="AE54" s="14">
        <f>HLOOKUP(REG_TRA_DEMANDS!AE$3,'BY-Demands'!$J$5:$AK$14,MATCH($E54,'BY-Demands'!$I$5:$I$14,0),FALSE)*HLOOKUP(REG_TRA_DEMANDS!$F54,DEMANDS!$H$2:$CX$25,MATCH($E54,DEMANDS!$F$2:$F$25,0),FALSE)/HLOOKUP(2018,DEMANDS!$H$2:$CX$25,MATCH($E54,DEMANDS!$F$2:$F$25,0),FALSE)</f>
        <v>0</v>
      </c>
      <c r="AF54" s="14">
        <f>HLOOKUP(REG_TRA_DEMANDS!AF$3,'BY-Demands'!$J$5:$AK$14,MATCH($E54,'BY-Demands'!$I$5:$I$14,0),FALSE)*HLOOKUP(REG_TRA_DEMANDS!$F54,DEMANDS!$H$2:$CX$25,MATCH($E54,DEMANDS!$F$2:$F$25,0),FALSE)/HLOOKUP(2018,DEMANDS!$H$2:$CX$25,MATCH($E54,DEMANDS!$F$2:$F$25,0),FALSE)</f>
        <v>0</v>
      </c>
    </row>
    <row r="55" spans="4:32" x14ac:dyDescent="0.2">
      <c r="D55" s="3" t="s">
        <v>59</v>
      </c>
      <c r="E55" s="3" t="str">
        <f>DEMANDS!$F$25</f>
        <v>TAVIINT</v>
      </c>
      <c r="F55" s="3">
        <v>2022</v>
      </c>
      <c r="G55" s="14">
        <f>HLOOKUP(REG_TRA_DEMANDS!G$3,'BY-Demands'!$J$5:$AK$14,MATCH($E55,'BY-Demands'!$I$5:$I$14,0),FALSE)*HLOOKUP(REG_TRA_DEMANDS!$F55,DEMANDS!$H$2:$CX$25,MATCH($E55,DEMANDS!$F$2:$F$25,0),FALSE)/HLOOKUP(2018,DEMANDS!$H$2:$CX$25,MATCH($E55,DEMANDS!$F$2:$F$25,0),FALSE)</f>
        <v>0</v>
      </c>
      <c r="H55" s="14">
        <f>HLOOKUP(REG_TRA_DEMANDS!H$3,'BY-Demands'!$J$5:$AK$14,MATCH($E55,'BY-Demands'!$I$5:$I$14,0),FALSE)*HLOOKUP(REG_TRA_DEMANDS!$F55,DEMANDS!$H$2:$CX$25,MATCH($E55,DEMANDS!$F$2:$F$25,0),FALSE)/HLOOKUP(2018,DEMANDS!$H$2:$CX$25,MATCH($E55,DEMANDS!$F$2:$F$25,0),FALSE)</f>
        <v>41.622494055183779</v>
      </c>
      <c r="I55" s="14">
        <f>HLOOKUP(REG_TRA_DEMANDS!I$3,'BY-Demands'!$J$5:$AK$14,MATCH($E55,'BY-Demands'!$I$5:$I$14,0),FALSE)*HLOOKUP(REG_TRA_DEMANDS!$F55,DEMANDS!$H$2:$CX$25,MATCH($E55,DEMANDS!$F$2:$F$25,0),FALSE)/HLOOKUP(2018,DEMANDS!$H$2:$CX$25,MATCH($E55,DEMANDS!$F$2:$F$25,0),FALSE)</f>
        <v>0</v>
      </c>
      <c r="J55" s="14">
        <f>HLOOKUP(REG_TRA_DEMANDS!J$3,'BY-Demands'!$J$5:$AK$14,MATCH($E55,'BY-Demands'!$I$5:$I$14,0),FALSE)*HLOOKUP(REG_TRA_DEMANDS!$F55,DEMANDS!$H$2:$CX$25,MATCH($E55,DEMANDS!$F$2:$F$25,0),FALSE)/HLOOKUP(2018,DEMANDS!$H$2:$CX$25,MATCH($E55,DEMANDS!$F$2:$F$25,0),FALSE)</f>
        <v>0</v>
      </c>
      <c r="K55" s="14">
        <f>HLOOKUP(REG_TRA_DEMANDS!K$3,'BY-Demands'!$J$5:$AK$14,MATCH($E55,'BY-Demands'!$I$5:$I$14,0),FALSE)*HLOOKUP(REG_TRA_DEMANDS!$F55,DEMANDS!$H$2:$CX$25,MATCH($E55,DEMANDS!$F$2:$F$25,0),FALSE)/HLOOKUP(2018,DEMANDS!$H$2:$CX$25,MATCH($E55,DEMANDS!$F$2:$F$25,0),FALSE)</f>
        <v>0</v>
      </c>
      <c r="L55" s="14">
        <f>HLOOKUP(REG_TRA_DEMANDS!L$3,'BY-Demands'!$J$5:$AK$14,MATCH($E55,'BY-Demands'!$I$5:$I$14,0),FALSE)*HLOOKUP(REG_TRA_DEMANDS!$F55,DEMANDS!$H$2:$CX$25,MATCH($E55,DEMANDS!$F$2:$F$25,0),FALSE)/HLOOKUP(2018,DEMANDS!$H$2:$CX$25,MATCH($E55,DEMANDS!$F$2:$F$25,0),FALSE)</f>
        <v>0</v>
      </c>
      <c r="M55" s="14">
        <f>HLOOKUP(REG_TRA_DEMANDS!M$3,'BY-Demands'!$J$5:$AK$14,MATCH($E55,'BY-Demands'!$I$5:$I$14,0),FALSE)*HLOOKUP(REG_TRA_DEMANDS!$F55,DEMANDS!$H$2:$CX$25,MATCH($E55,DEMANDS!$F$2:$F$25,0),FALSE)/HLOOKUP(2018,DEMANDS!$H$2:$CX$25,MATCH($E55,DEMANDS!$F$2:$F$25,0),FALSE)</f>
        <v>0</v>
      </c>
      <c r="N55" s="14">
        <f>HLOOKUP(REG_TRA_DEMANDS!N$3,'BY-Demands'!$J$5:$AK$14,MATCH($E55,'BY-Demands'!$I$5:$I$14,0),FALSE)*HLOOKUP(REG_TRA_DEMANDS!$F55,DEMANDS!$H$2:$CX$25,MATCH($E55,DEMANDS!$F$2:$F$25,0),FALSE)/HLOOKUP(2018,DEMANDS!$H$2:$CX$25,MATCH($E55,DEMANDS!$F$2:$F$25,0),FALSE)</f>
        <v>0</v>
      </c>
      <c r="O55" s="14">
        <f>HLOOKUP(REG_TRA_DEMANDS!O$3,'BY-Demands'!$J$5:$AK$14,MATCH($E55,'BY-Demands'!$I$5:$I$14,0),FALSE)*HLOOKUP(REG_TRA_DEMANDS!$F55,DEMANDS!$H$2:$CX$25,MATCH($E55,DEMANDS!$F$2:$F$25,0),FALSE)/HLOOKUP(2018,DEMANDS!$H$2:$CX$25,MATCH($E55,DEMANDS!$F$2:$F$25,0),FALSE)</f>
        <v>0</v>
      </c>
      <c r="P55" s="14">
        <f>HLOOKUP(REG_TRA_DEMANDS!P$3,'BY-Demands'!$J$5:$AK$14,MATCH($E55,'BY-Demands'!$I$5:$I$14,0),FALSE)*HLOOKUP(REG_TRA_DEMANDS!$F55,DEMANDS!$H$2:$CX$25,MATCH($E55,DEMANDS!$F$2:$F$25,0),FALSE)/HLOOKUP(2018,DEMANDS!$H$2:$CX$25,MATCH($E55,DEMANDS!$F$2:$F$25,0),FALSE)</f>
        <v>0</v>
      </c>
      <c r="Q55" s="14">
        <f>HLOOKUP(REG_TRA_DEMANDS!Q$3,'BY-Demands'!$J$5:$AK$14,MATCH($E55,'BY-Demands'!$I$5:$I$14,0),FALSE)*HLOOKUP(REG_TRA_DEMANDS!$F55,DEMANDS!$H$2:$CX$25,MATCH($E55,DEMANDS!$F$2:$F$25,0),FALSE)/HLOOKUP(2018,DEMANDS!$H$2:$CX$25,MATCH($E55,DEMANDS!$F$2:$F$25,0),FALSE)</f>
        <v>0</v>
      </c>
      <c r="R55" s="14">
        <f>HLOOKUP(REG_TRA_DEMANDS!R$3,'BY-Demands'!$J$5:$AK$14,MATCH($E55,'BY-Demands'!$I$5:$I$14,0),FALSE)*HLOOKUP(REG_TRA_DEMANDS!$F55,DEMANDS!$H$2:$CX$25,MATCH($E55,DEMANDS!$F$2:$F$25,0),FALSE)/HLOOKUP(2018,DEMANDS!$H$2:$CX$25,MATCH($E55,DEMANDS!$F$2:$F$25,0),FALSE)</f>
        <v>0</v>
      </c>
      <c r="S55" s="14">
        <f>HLOOKUP(REG_TRA_DEMANDS!S$3,'BY-Demands'!$J$5:$AK$14,MATCH($E55,'BY-Demands'!$I$5:$I$14,0),FALSE)*HLOOKUP(REG_TRA_DEMANDS!$F55,DEMANDS!$H$2:$CX$25,MATCH($E55,DEMANDS!$F$2:$F$25,0),FALSE)/HLOOKUP(2018,DEMANDS!$H$2:$CX$25,MATCH($E55,DEMANDS!$F$2:$F$25,0),FALSE)</f>
        <v>2.4645147898562381</v>
      </c>
      <c r="T55" s="14">
        <f>HLOOKUP(REG_TRA_DEMANDS!T$3,'BY-Demands'!$J$5:$AK$14,MATCH($E55,'BY-Demands'!$I$5:$I$14,0),FALSE)*HLOOKUP(REG_TRA_DEMANDS!$F55,DEMANDS!$H$2:$CX$25,MATCH($E55,DEMANDS!$F$2:$F$25,0),FALSE)/HLOOKUP(2018,DEMANDS!$H$2:$CX$25,MATCH($E55,DEMANDS!$F$2:$F$25,0),FALSE)</f>
        <v>2.2787369595301636</v>
      </c>
      <c r="U55" s="14">
        <f>HLOOKUP(REG_TRA_DEMANDS!U$3,'BY-Demands'!$J$5:$AK$14,MATCH($E55,'BY-Demands'!$I$5:$I$14,0),FALSE)*HLOOKUP(REG_TRA_DEMANDS!$F55,DEMANDS!$H$2:$CX$25,MATCH($E55,DEMANDS!$F$2:$F$25,0),FALSE)/HLOOKUP(2018,DEMANDS!$H$2:$CX$25,MATCH($E55,DEMANDS!$F$2:$F$25,0),FALSE)</f>
        <v>0.24832725072383155</v>
      </c>
      <c r="V55" s="14">
        <f>HLOOKUP(REG_TRA_DEMANDS!V$3,'BY-Demands'!$J$5:$AK$14,MATCH($E55,'BY-Demands'!$I$5:$I$14,0),FALSE)*HLOOKUP(REG_TRA_DEMANDS!$F55,DEMANDS!$H$2:$CX$25,MATCH($E55,DEMANDS!$F$2:$F$25,0),FALSE)/HLOOKUP(2018,DEMANDS!$H$2:$CX$25,MATCH($E55,DEMANDS!$F$2:$F$25,0),FALSE)</f>
        <v>0</v>
      </c>
      <c r="W55" s="14">
        <f>HLOOKUP(REG_TRA_DEMANDS!W$3,'BY-Demands'!$J$5:$AK$14,MATCH($E55,'BY-Demands'!$I$5:$I$14,0),FALSE)*HLOOKUP(REG_TRA_DEMANDS!$F55,DEMANDS!$H$2:$CX$25,MATCH($E55,DEMANDS!$F$2:$F$25,0),FALSE)/HLOOKUP(2018,DEMANDS!$H$2:$CX$25,MATCH($E55,DEMANDS!$F$2:$F$25,0),FALSE)</f>
        <v>0</v>
      </c>
      <c r="X55" s="14">
        <f>HLOOKUP(REG_TRA_DEMANDS!X$3,'BY-Demands'!$J$5:$AK$14,MATCH($E55,'BY-Demands'!$I$5:$I$14,0),FALSE)*HLOOKUP(REG_TRA_DEMANDS!$F55,DEMANDS!$H$2:$CX$25,MATCH($E55,DEMANDS!$F$2:$F$25,0),FALSE)/HLOOKUP(2018,DEMANDS!$H$2:$CX$25,MATCH($E55,DEMANDS!$F$2:$F$25,0),FALSE)</f>
        <v>0</v>
      </c>
      <c r="Y55" s="14">
        <f>HLOOKUP(REG_TRA_DEMANDS!Y$3,'BY-Demands'!$J$5:$AK$14,MATCH($E55,'BY-Demands'!$I$5:$I$14,0),FALSE)*HLOOKUP(REG_TRA_DEMANDS!$F55,DEMANDS!$H$2:$CX$25,MATCH($E55,DEMANDS!$F$2:$F$25,0),FALSE)/HLOOKUP(2018,DEMANDS!$H$2:$CX$25,MATCH($E55,DEMANDS!$F$2:$F$25,0),FALSE)</f>
        <v>0</v>
      </c>
      <c r="Z55" s="14">
        <f>HLOOKUP(REG_TRA_DEMANDS!Z$3,'BY-Demands'!$J$5:$AK$14,MATCH($E55,'BY-Demands'!$I$5:$I$14,0),FALSE)*HLOOKUP(REG_TRA_DEMANDS!$F55,DEMANDS!$H$2:$CX$25,MATCH($E55,DEMANDS!$F$2:$F$25,0),FALSE)/HLOOKUP(2018,DEMANDS!$H$2:$CX$25,MATCH($E55,DEMANDS!$F$2:$F$25,0),FALSE)</f>
        <v>0</v>
      </c>
      <c r="AA55" s="14">
        <f>HLOOKUP(REG_TRA_DEMANDS!AA$3,'BY-Demands'!$J$5:$AK$14,MATCH($E55,'BY-Demands'!$I$5:$I$14,0),FALSE)*HLOOKUP(REG_TRA_DEMANDS!$F55,DEMANDS!$H$2:$CX$25,MATCH($E55,DEMANDS!$F$2:$F$25,0),FALSE)/HLOOKUP(2018,DEMANDS!$H$2:$CX$25,MATCH($E55,DEMANDS!$F$2:$F$25,0),FALSE)</f>
        <v>0.708954084413283</v>
      </c>
      <c r="AB55" s="14">
        <f>HLOOKUP(REG_TRA_DEMANDS!AB$3,'BY-Demands'!$J$5:$AK$14,MATCH($E55,'BY-Demands'!$I$5:$I$14,0),FALSE)*HLOOKUP(REG_TRA_DEMANDS!$F55,DEMANDS!$H$2:$CX$25,MATCH($E55,DEMANDS!$F$2:$F$25,0),FALSE)/HLOOKUP(2018,DEMANDS!$H$2:$CX$25,MATCH($E55,DEMANDS!$F$2:$F$25,0),FALSE)</f>
        <v>0</v>
      </c>
      <c r="AC55" s="14">
        <f>HLOOKUP(REG_TRA_DEMANDS!AC$3,'BY-Demands'!$J$5:$AK$14,MATCH($E55,'BY-Demands'!$I$5:$I$14,0),FALSE)*HLOOKUP(REG_TRA_DEMANDS!$F55,DEMANDS!$H$2:$CX$25,MATCH($E55,DEMANDS!$F$2:$F$25,0),FALSE)/HLOOKUP(2018,DEMANDS!$H$2:$CX$25,MATCH($E55,DEMANDS!$F$2:$F$25,0),FALSE)</f>
        <v>0</v>
      </c>
      <c r="AD55" s="14">
        <f>HLOOKUP(REG_TRA_DEMANDS!AD$3,'BY-Demands'!$J$5:$AK$14,MATCH($E55,'BY-Demands'!$I$5:$I$14,0),FALSE)*HLOOKUP(REG_TRA_DEMANDS!$F55,DEMANDS!$H$2:$CX$25,MATCH($E55,DEMANDS!$F$2:$F$25,0),FALSE)/HLOOKUP(2018,DEMANDS!$H$2:$CX$25,MATCH($E55,DEMANDS!$F$2:$F$25,0),FALSE)</f>
        <v>0</v>
      </c>
      <c r="AE55" s="14">
        <f>HLOOKUP(REG_TRA_DEMANDS!AE$3,'BY-Demands'!$J$5:$AK$14,MATCH($E55,'BY-Demands'!$I$5:$I$14,0),FALSE)*HLOOKUP(REG_TRA_DEMANDS!$F55,DEMANDS!$H$2:$CX$25,MATCH($E55,DEMANDS!$F$2:$F$25,0),FALSE)/HLOOKUP(2018,DEMANDS!$H$2:$CX$25,MATCH($E55,DEMANDS!$F$2:$F$25,0),FALSE)</f>
        <v>0</v>
      </c>
      <c r="AF55" s="14">
        <f>HLOOKUP(REG_TRA_DEMANDS!AF$3,'BY-Demands'!$J$5:$AK$14,MATCH($E55,'BY-Demands'!$I$5:$I$14,0),FALSE)*HLOOKUP(REG_TRA_DEMANDS!$F55,DEMANDS!$H$2:$CX$25,MATCH($E55,DEMANDS!$F$2:$F$25,0),FALSE)/HLOOKUP(2018,DEMANDS!$H$2:$CX$25,MATCH($E55,DEMANDS!$F$2:$F$25,0),FALSE)</f>
        <v>0</v>
      </c>
    </row>
    <row r="56" spans="4:32" x14ac:dyDescent="0.2">
      <c r="D56" s="3" t="s">
        <v>59</v>
      </c>
      <c r="E56" s="3" t="str">
        <f>DEMANDS!$F$25</f>
        <v>TAVIINT</v>
      </c>
      <c r="F56" s="3">
        <v>2030</v>
      </c>
      <c r="G56" s="14">
        <f>HLOOKUP(REG_TRA_DEMANDS!G$3,'BY-Demands'!$J$5:$AK$14,MATCH($E56,'BY-Demands'!$I$5:$I$14,0),FALSE)*HLOOKUP(REG_TRA_DEMANDS!$F56,DEMANDS!$H$2:$CX$25,MATCH($E56,DEMANDS!$F$2:$F$25,0),FALSE)/HLOOKUP(2018,DEMANDS!$H$2:$CX$25,MATCH($E56,DEMANDS!$F$2:$F$25,0),FALSE)</f>
        <v>0</v>
      </c>
      <c r="H56" s="14">
        <f>HLOOKUP(REG_TRA_DEMANDS!H$3,'BY-Demands'!$J$5:$AK$14,MATCH($E56,'BY-Demands'!$I$5:$I$14,0),FALSE)*HLOOKUP(REG_TRA_DEMANDS!$F56,DEMANDS!$H$2:$CX$25,MATCH($E56,DEMANDS!$F$2:$F$25,0),FALSE)/HLOOKUP(2018,DEMANDS!$H$2:$CX$25,MATCH($E56,DEMANDS!$F$2:$F$25,0),FALSE)</f>
        <v>43.374559050865884</v>
      </c>
      <c r="I56" s="14">
        <f>HLOOKUP(REG_TRA_DEMANDS!I$3,'BY-Demands'!$J$5:$AK$14,MATCH($E56,'BY-Demands'!$I$5:$I$14,0),FALSE)*HLOOKUP(REG_TRA_DEMANDS!$F56,DEMANDS!$H$2:$CX$25,MATCH($E56,DEMANDS!$F$2:$F$25,0),FALSE)/HLOOKUP(2018,DEMANDS!$H$2:$CX$25,MATCH($E56,DEMANDS!$F$2:$F$25,0),FALSE)</f>
        <v>0</v>
      </c>
      <c r="J56" s="14">
        <f>HLOOKUP(REG_TRA_DEMANDS!J$3,'BY-Demands'!$J$5:$AK$14,MATCH($E56,'BY-Demands'!$I$5:$I$14,0),FALSE)*HLOOKUP(REG_TRA_DEMANDS!$F56,DEMANDS!$H$2:$CX$25,MATCH($E56,DEMANDS!$F$2:$F$25,0),FALSE)/HLOOKUP(2018,DEMANDS!$H$2:$CX$25,MATCH($E56,DEMANDS!$F$2:$F$25,0),FALSE)</f>
        <v>0</v>
      </c>
      <c r="K56" s="14">
        <f>HLOOKUP(REG_TRA_DEMANDS!K$3,'BY-Demands'!$J$5:$AK$14,MATCH($E56,'BY-Demands'!$I$5:$I$14,0),FALSE)*HLOOKUP(REG_TRA_DEMANDS!$F56,DEMANDS!$H$2:$CX$25,MATCH($E56,DEMANDS!$F$2:$F$25,0),FALSE)/HLOOKUP(2018,DEMANDS!$H$2:$CX$25,MATCH($E56,DEMANDS!$F$2:$F$25,0),FALSE)</f>
        <v>0</v>
      </c>
      <c r="L56" s="14">
        <f>HLOOKUP(REG_TRA_DEMANDS!L$3,'BY-Demands'!$J$5:$AK$14,MATCH($E56,'BY-Demands'!$I$5:$I$14,0),FALSE)*HLOOKUP(REG_TRA_DEMANDS!$F56,DEMANDS!$H$2:$CX$25,MATCH($E56,DEMANDS!$F$2:$F$25,0),FALSE)/HLOOKUP(2018,DEMANDS!$H$2:$CX$25,MATCH($E56,DEMANDS!$F$2:$F$25,0),FALSE)</f>
        <v>0</v>
      </c>
      <c r="M56" s="14">
        <f>HLOOKUP(REG_TRA_DEMANDS!M$3,'BY-Demands'!$J$5:$AK$14,MATCH($E56,'BY-Demands'!$I$5:$I$14,0),FALSE)*HLOOKUP(REG_TRA_DEMANDS!$F56,DEMANDS!$H$2:$CX$25,MATCH($E56,DEMANDS!$F$2:$F$25,0),FALSE)/HLOOKUP(2018,DEMANDS!$H$2:$CX$25,MATCH($E56,DEMANDS!$F$2:$F$25,0),FALSE)</f>
        <v>0</v>
      </c>
      <c r="N56" s="14">
        <f>HLOOKUP(REG_TRA_DEMANDS!N$3,'BY-Demands'!$J$5:$AK$14,MATCH($E56,'BY-Demands'!$I$5:$I$14,0),FALSE)*HLOOKUP(REG_TRA_DEMANDS!$F56,DEMANDS!$H$2:$CX$25,MATCH($E56,DEMANDS!$F$2:$F$25,0),FALSE)/HLOOKUP(2018,DEMANDS!$H$2:$CX$25,MATCH($E56,DEMANDS!$F$2:$F$25,0),FALSE)</f>
        <v>0</v>
      </c>
      <c r="O56" s="14">
        <f>HLOOKUP(REG_TRA_DEMANDS!O$3,'BY-Demands'!$J$5:$AK$14,MATCH($E56,'BY-Demands'!$I$5:$I$14,0),FALSE)*HLOOKUP(REG_TRA_DEMANDS!$F56,DEMANDS!$H$2:$CX$25,MATCH($E56,DEMANDS!$F$2:$F$25,0),FALSE)/HLOOKUP(2018,DEMANDS!$H$2:$CX$25,MATCH($E56,DEMANDS!$F$2:$F$25,0),FALSE)</f>
        <v>0</v>
      </c>
      <c r="P56" s="14">
        <f>HLOOKUP(REG_TRA_DEMANDS!P$3,'BY-Demands'!$J$5:$AK$14,MATCH($E56,'BY-Demands'!$I$5:$I$14,0),FALSE)*HLOOKUP(REG_TRA_DEMANDS!$F56,DEMANDS!$H$2:$CX$25,MATCH($E56,DEMANDS!$F$2:$F$25,0),FALSE)/HLOOKUP(2018,DEMANDS!$H$2:$CX$25,MATCH($E56,DEMANDS!$F$2:$F$25,0),FALSE)</f>
        <v>0</v>
      </c>
      <c r="Q56" s="14">
        <f>HLOOKUP(REG_TRA_DEMANDS!Q$3,'BY-Demands'!$J$5:$AK$14,MATCH($E56,'BY-Demands'!$I$5:$I$14,0),FALSE)*HLOOKUP(REG_TRA_DEMANDS!$F56,DEMANDS!$H$2:$CX$25,MATCH($E56,DEMANDS!$F$2:$F$25,0),FALSE)/HLOOKUP(2018,DEMANDS!$H$2:$CX$25,MATCH($E56,DEMANDS!$F$2:$F$25,0),FALSE)</f>
        <v>0</v>
      </c>
      <c r="R56" s="14">
        <f>HLOOKUP(REG_TRA_DEMANDS!R$3,'BY-Demands'!$J$5:$AK$14,MATCH($E56,'BY-Demands'!$I$5:$I$14,0),FALSE)*HLOOKUP(REG_TRA_DEMANDS!$F56,DEMANDS!$H$2:$CX$25,MATCH($E56,DEMANDS!$F$2:$F$25,0),FALSE)/HLOOKUP(2018,DEMANDS!$H$2:$CX$25,MATCH($E56,DEMANDS!$F$2:$F$25,0),FALSE)</f>
        <v>0</v>
      </c>
      <c r="S56" s="14">
        <f>HLOOKUP(REG_TRA_DEMANDS!S$3,'BY-Demands'!$J$5:$AK$14,MATCH($E56,'BY-Demands'!$I$5:$I$14,0),FALSE)*HLOOKUP(REG_TRA_DEMANDS!$F56,DEMANDS!$H$2:$CX$25,MATCH($E56,DEMANDS!$F$2:$F$25,0),FALSE)/HLOOKUP(2018,DEMANDS!$H$2:$CX$25,MATCH($E56,DEMANDS!$F$2:$F$25,0),FALSE)</f>
        <v>2.5682565331771237</v>
      </c>
      <c r="T56" s="14">
        <f>HLOOKUP(REG_TRA_DEMANDS!T$3,'BY-Demands'!$J$5:$AK$14,MATCH($E56,'BY-Demands'!$I$5:$I$14,0),FALSE)*HLOOKUP(REG_TRA_DEMANDS!$F56,DEMANDS!$H$2:$CX$25,MATCH($E56,DEMANDS!$F$2:$F$25,0),FALSE)/HLOOKUP(2018,DEMANDS!$H$2:$CX$25,MATCH($E56,DEMANDS!$F$2:$F$25,0),FALSE)</f>
        <v>2.3746585363551027</v>
      </c>
      <c r="U56" s="14">
        <f>HLOOKUP(REG_TRA_DEMANDS!U$3,'BY-Demands'!$J$5:$AK$14,MATCH($E56,'BY-Demands'!$I$5:$I$14,0),FALSE)*HLOOKUP(REG_TRA_DEMANDS!$F56,DEMANDS!$H$2:$CX$25,MATCH($E56,DEMANDS!$F$2:$F$25,0),FALSE)/HLOOKUP(2018,DEMANDS!$H$2:$CX$25,MATCH($E56,DEMANDS!$F$2:$F$25,0),FALSE)</f>
        <v>0.25878038413987231</v>
      </c>
      <c r="V56" s="14">
        <f>HLOOKUP(REG_TRA_DEMANDS!V$3,'BY-Demands'!$J$5:$AK$14,MATCH($E56,'BY-Demands'!$I$5:$I$14,0),FALSE)*HLOOKUP(REG_TRA_DEMANDS!$F56,DEMANDS!$H$2:$CX$25,MATCH($E56,DEMANDS!$F$2:$F$25,0),FALSE)/HLOOKUP(2018,DEMANDS!$H$2:$CX$25,MATCH($E56,DEMANDS!$F$2:$F$25,0),FALSE)</f>
        <v>0</v>
      </c>
      <c r="W56" s="14">
        <f>HLOOKUP(REG_TRA_DEMANDS!W$3,'BY-Demands'!$J$5:$AK$14,MATCH($E56,'BY-Demands'!$I$5:$I$14,0),FALSE)*HLOOKUP(REG_TRA_DEMANDS!$F56,DEMANDS!$H$2:$CX$25,MATCH($E56,DEMANDS!$F$2:$F$25,0),FALSE)/HLOOKUP(2018,DEMANDS!$H$2:$CX$25,MATCH($E56,DEMANDS!$F$2:$F$25,0),FALSE)</f>
        <v>0</v>
      </c>
      <c r="X56" s="14">
        <f>HLOOKUP(REG_TRA_DEMANDS!X$3,'BY-Demands'!$J$5:$AK$14,MATCH($E56,'BY-Demands'!$I$5:$I$14,0),FALSE)*HLOOKUP(REG_TRA_DEMANDS!$F56,DEMANDS!$H$2:$CX$25,MATCH($E56,DEMANDS!$F$2:$F$25,0),FALSE)/HLOOKUP(2018,DEMANDS!$H$2:$CX$25,MATCH($E56,DEMANDS!$F$2:$F$25,0),FALSE)</f>
        <v>0</v>
      </c>
      <c r="Y56" s="14">
        <f>HLOOKUP(REG_TRA_DEMANDS!Y$3,'BY-Demands'!$J$5:$AK$14,MATCH($E56,'BY-Demands'!$I$5:$I$14,0),FALSE)*HLOOKUP(REG_TRA_DEMANDS!$F56,DEMANDS!$H$2:$CX$25,MATCH($E56,DEMANDS!$F$2:$F$25,0),FALSE)/HLOOKUP(2018,DEMANDS!$H$2:$CX$25,MATCH($E56,DEMANDS!$F$2:$F$25,0),FALSE)</f>
        <v>0</v>
      </c>
      <c r="Z56" s="14">
        <f>HLOOKUP(REG_TRA_DEMANDS!Z$3,'BY-Demands'!$J$5:$AK$14,MATCH($E56,'BY-Demands'!$I$5:$I$14,0),FALSE)*HLOOKUP(REG_TRA_DEMANDS!$F56,DEMANDS!$H$2:$CX$25,MATCH($E56,DEMANDS!$F$2:$F$25,0),FALSE)/HLOOKUP(2018,DEMANDS!$H$2:$CX$25,MATCH($E56,DEMANDS!$F$2:$F$25,0),FALSE)</f>
        <v>0</v>
      </c>
      <c r="AA56" s="14">
        <f>HLOOKUP(REG_TRA_DEMANDS!AA$3,'BY-Demands'!$J$5:$AK$14,MATCH($E56,'BY-Demands'!$I$5:$I$14,0),FALSE)*HLOOKUP(REG_TRA_DEMANDS!$F56,DEMANDS!$H$2:$CX$25,MATCH($E56,DEMANDS!$F$2:$F$25,0),FALSE)/HLOOKUP(2018,DEMANDS!$H$2:$CX$25,MATCH($E56,DEMANDS!$F$2:$F$25,0),FALSE)</f>
        <v>0.73879692932304564</v>
      </c>
      <c r="AB56" s="14">
        <f>HLOOKUP(REG_TRA_DEMANDS!AB$3,'BY-Demands'!$J$5:$AK$14,MATCH($E56,'BY-Demands'!$I$5:$I$14,0),FALSE)*HLOOKUP(REG_TRA_DEMANDS!$F56,DEMANDS!$H$2:$CX$25,MATCH($E56,DEMANDS!$F$2:$F$25,0),FALSE)/HLOOKUP(2018,DEMANDS!$H$2:$CX$25,MATCH($E56,DEMANDS!$F$2:$F$25,0),FALSE)</f>
        <v>0</v>
      </c>
      <c r="AC56" s="14">
        <f>HLOOKUP(REG_TRA_DEMANDS!AC$3,'BY-Demands'!$J$5:$AK$14,MATCH($E56,'BY-Demands'!$I$5:$I$14,0),FALSE)*HLOOKUP(REG_TRA_DEMANDS!$F56,DEMANDS!$H$2:$CX$25,MATCH($E56,DEMANDS!$F$2:$F$25,0),FALSE)/HLOOKUP(2018,DEMANDS!$H$2:$CX$25,MATCH($E56,DEMANDS!$F$2:$F$25,0),FALSE)</f>
        <v>0</v>
      </c>
      <c r="AD56" s="14">
        <f>HLOOKUP(REG_TRA_DEMANDS!AD$3,'BY-Demands'!$J$5:$AK$14,MATCH($E56,'BY-Demands'!$I$5:$I$14,0),FALSE)*HLOOKUP(REG_TRA_DEMANDS!$F56,DEMANDS!$H$2:$CX$25,MATCH($E56,DEMANDS!$F$2:$F$25,0),FALSE)/HLOOKUP(2018,DEMANDS!$H$2:$CX$25,MATCH($E56,DEMANDS!$F$2:$F$25,0),FALSE)</f>
        <v>0</v>
      </c>
      <c r="AE56" s="14">
        <f>HLOOKUP(REG_TRA_DEMANDS!AE$3,'BY-Demands'!$J$5:$AK$14,MATCH($E56,'BY-Demands'!$I$5:$I$14,0),FALSE)*HLOOKUP(REG_TRA_DEMANDS!$F56,DEMANDS!$H$2:$CX$25,MATCH($E56,DEMANDS!$F$2:$F$25,0),FALSE)/HLOOKUP(2018,DEMANDS!$H$2:$CX$25,MATCH($E56,DEMANDS!$F$2:$F$25,0),FALSE)</f>
        <v>0</v>
      </c>
      <c r="AF56" s="14">
        <f>HLOOKUP(REG_TRA_DEMANDS!AF$3,'BY-Demands'!$J$5:$AK$14,MATCH($E56,'BY-Demands'!$I$5:$I$14,0),FALSE)*HLOOKUP(REG_TRA_DEMANDS!$F56,DEMANDS!$H$2:$CX$25,MATCH($E56,DEMANDS!$F$2:$F$25,0),FALSE)/HLOOKUP(2018,DEMANDS!$H$2:$CX$25,MATCH($E56,DEMANDS!$F$2:$F$25,0),FALSE)</f>
        <v>0</v>
      </c>
    </row>
    <row r="57" spans="4:32" x14ac:dyDescent="0.2">
      <c r="D57" s="3" t="s">
        <v>59</v>
      </c>
      <c r="E57" s="3" t="str">
        <f>DEMANDS!$F$25</f>
        <v>TAVIINT</v>
      </c>
      <c r="F57" s="3">
        <v>2050</v>
      </c>
      <c r="G57" s="14">
        <f>HLOOKUP(REG_TRA_DEMANDS!G$3,'BY-Demands'!$J$5:$AK$14,MATCH($E57,'BY-Demands'!$I$5:$I$14,0),FALSE)*HLOOKUP(REG_TRA_DEMANDS!$F57,DEMANDS!$H$2:$CX$25,MATCH($E57,DEMANDS!$F$2:$F$25,0),FALSE)/HLOOKUP(2018,DEMANDS!$H$2:$CX$25,MATCH($E57,DEMANDS!$F$2:$F$25,0),FALSE)</f>
        <v>0</v>
      </c>
      <c r="H57" s="14">
        <f>HLOOKUP(REG_TRA_DEMANDS!H$3,'BY-Demands'!$J$5:$AK$14,MATCH($E57,'BY-Demands'!$I$5:$I$14,0),FALSE)*HLOOKUP(REG_TRA_DEMANDS!$F57,DEMANDS!$H$2:$CX$25,MATCH($E57,DEMANDS!$F$2:$F$25,0),FALSE)/HLOOKUP(2018,DEMANDS!$H$2:$CX$25,MATCH($E57,DEMANDS!$F$2:$F$25,0),FALSE)</f>
        <v>47.75472154007111</v>
      </c>
      <c r="I57" s="14">
        <f>HLOOKUP(REG_TRA_DEMANDS!I$3,'BY-Demands'!$J$5:$AK$14,MATCH($E57,'BY-Demands'!$I$5:$I$14,0),FALSE)*HLOOKUP(REG_TRA_DEMANDS!$F57,DEMANDS!$H$2:$CX$25,MATCH($E57,DEMANDS!$F$2:$F$25,0),FALSE)/HLOOKUP(2018,DEMANDS!$H$2:$CX$25,MATCH($E57,DEMANDS!$F$2:$F$25,0),FALSE)</f>
        <v>0</v>
      </c>
      <c r="J57" s="14">
        <f>HLOOKUP(REG_TRA_DEMANDS!J$3,'BY-Demands'!$J$5:$AK$14,MATCH($E57,'BY-Demands'!$I$5:$I$14,0),FALSE)*HLOOKUP(REG_TRA_DEMANDS!$F57,DEMANDS!$H$2:$CX$25,MATCH($E57,DEMANDS!$F$2:$F$25,0),FALSE)/HLOOKUP(2018,DEMANDS!$H$2:$CX$25,MATCH($E57,DEMANDS!$F$2:$F$25,0),FALSE)</f>
        <v>0</v>
      </c>
      <c r="K57" s="14">
        <f>HLOOKUP(REG_TRA_DEMANDS!K$3,'BY-Demands'!$J$5:$AK$14,MATCH($E57,'BY-Demands'!$I$5:$I$14,0),FALSE)*HLOOKUP(REG_TRA_DEMANDS!$F57,DEMANDS!$H$2:$CX$25,MATCH($E57,DEMANDS!$F$2:$F$25,0),FALSE)/HLOOKUP(2018,DEMANDS!$H$2:$CX$25,MATCH($E57,DEMANDS!$F$2:$F$25,0),FALSE)</f>
        <v>0</v>
      </c>
      <c r="L57" s="14">
        <f>HLOOKUP(REG_TRA_DEMANDS!L$3,'BY-Demands'!$J$5:$AK$14,MATCH($E57,'BY-Demands'!$I$5:$I$14,0),FALSE)*HLOOKUP(REG_TRA_DEMANDS!$F57,DEMANDS!$H$2:$CX$25,MATCH($E57,DEMANDS!$F$2:$F$25,0),FALSE)/HLOOKUP(2018,DEMANDS!$H$2:$CX$25,MATCH($E57,DEMANDS!$F$2:$F$25,0),FALSE)</f>
        <v>0</v>
      </c>
      <c r="M57" s="14">
        <f>HLOOKUP(REG_TRA_DEMANDS!M$3,'BY-Demands'!$J$5:$AK$14,MATCH($E57,'BY-Demands'!$I$5:$I$14,0),FALSE)*HLOOKUP(REG_TRA_DEMANDS!$F57,DEMANDS!$H$2:$CX$25,MATCH($E57,DEMANDS!$F$2:$F$25,0),FALSE)/HLOOKUP(2018,DEMANDS!$H$2:$CX$25,MATCH($E57,DEMANDS!$F$2:$F$25,0),FALSE)</f>
        <v>0</v>
      </c>
      <c r="N57" s="14">
        <f>HLOOKUP(REG_TRA_DEMANDS!N$3,'BY-Demands'!$J$5:$AK$14,MATCH($E57,'BY-Demands'!$I$5:$I$14,0),FALSE)*HLOOKUP(REG_TRA_DEMANDS!$F57,DEMANDS!$H$2:$CX$25,MATCH($E57,DEMANDS!$F$2:$F$25,0),FALSE)/HLOOKUP(2018,DEMANDS!$H$2:$CX$25,MATCH($E57,DEMANDS!$F$2:$F$25,0),FALSE)</f>
        <v>0</v>
      </c>
      <c r="O57" s="14">
        <f>HLOOKUP(REG_TRA_DEMANDS!O$3,'BY-Demands'!$J$5:$AK$14,MATCH($E57,'BY-Demands'!$I$5:$I$14,0),FALSE)*HLOOKUP(REG_TRA_DEMANDS!$F57,DEMANDS!$H$2:$CX$25,MATCH($E57,DEMANDS!$F$2:$F$25,0),FALSE)/HLOOKUP(2018,DEMANDS!$H$2:$CX$25,MATCH($E57,DEMANDS!$F$2:$F$25,0),FALSE)</f>
        <v>0</v>
      </c>
      <c r="P57" s="14">
        <f>HLOOKUP(REG_TRA_DEMANDS!P$3,'BY-Demands'!$J$5:$AK$14,MATCH($E57,'BY-Demands'!$I$5:$I$14,0),FALSE)*HLOOKUP(REG_TRA_DEMANDS!$F57,DEMANDS!$H$2:$CX$25,MATCH($E57,DEMANDS!$F$2:$F$25,0),FALSE)/HLOOKUP(2018,DEMANDS!$H$2:$CX$25,MATCH($E57,DEMANDS!$F$2:$F$25,0),FALSE)</f>
        <v>0</v>
      </c>
      <c r="Q57" s="14">
        <f>HLOOKUP(REG_TRA_DEMANDS!Q$3,'BY-Demands'!$J$5:$AK$14,MATCH($E57,'BY-Demands'!$I$5:$I$14,0),FALSE)*HLOOKUP(REG_TRA_DEMANDS!$F57,DEMANDS!$H$2:$CX$25,MATCH($E57,DEMANDS!$F$2:$F$25,0),FALSE)/HLOOKUP(2018,DEMANDS!$H$2:$CX$25,MATCH($E57,DEMANDS!$F$2:$F$25,0),FALSE)</f>
        <v>0</v>
      </c>
      <c r="R57" s="14">
        <f>HLOOKUP(REG_TRA_DEMANDS!R$3,'BY-Demands'!$J$5:$AK$14,MATCH($E57,'BY-Demands'!$I$5:$I$14,0),FALSE)*HLOOKUP(REG_TRA_DEMANDS!$F57,DEMANDS!$H$2:$CX$25,MATCH($E57,DEMANDS!$F$2:$F$25,0),FALSE)/HLOOKUP(2018,DEMANDS!$H$2:$CX$25,MATCH($E57,DEMANDS!$F$2:$F$25,0),FALSE)</f>
        <v>0</v>
      </c>
      <c r="S57" s="14">
        <f>HLOOKUP(REG_TRA_DEMANDS!S$3,'BY-Demands'!$J$5:$AK$14,MATCH($E57,'BY-Demands'!$I$5:$I$14,0),FALSE)*HLOOKUP(REG_TRA_DEMANDS!$F57,DEMANDS!$H$2:$CX$25,MATCH($E57,DEMANDS!$F$2:$F$25,0),FALSE)/HLOOKUP(2018,DEMANDS!$H$2:$CX$25,MATCH($E57,DEMANDS!$F$2:$F$25,0),FALSE)</f>
        <v>2.8276108914793352</v>
      </c>
      <c r="T57" s="14">
        <f>HLOOKUP(REG_TRA_DEMANDS!T$3,'BY-Demands'!$J$5:$AK$14,MATCH($E57,'BY-Demands'!$I$5:$I$14,0),FALSE)*HLOOKUP(REG_TRA_DEMANDS!$F57,DEMANDS!$H$2:$CX$25,MATCH($E57,DEMANDS!$F$2:$F$25,0),FALSE)/HLOOKUP(2018,DEMANDS!$H$2:$CX$25,MATCH($E57,DEMANDS!$F$2:$F$25,0),FALSE)</f>
        <v>2.6144624784174479</v>
      </c>
      <c r="U57" s="14">
        <f>HLOOKUP(REG_TRA_DEMANDS!U$3,'BY-Demands'!$J$5:$AK$14,MATCH($E57,'BY-Demands'!$I$5:$I$14,0),FALSE)*HLOOKUP(REG_TRA_DEMANDS!$F57,DEMANDS!$H$2:$CX$25,MATCH($E57,DEMANDS!$F$2:$F$25,0),FALSE)/HLOOKUP(2018,DEMANDS!$H$2:$CX$25,MATCH($E57,DEMANDS!$F$2:$F$25,0),FALSE)</f>
        <v>0.28491321767997396</v>
      </c>
      <c r="V57" s="14">
        <f>HLOOKUP(REG_TRA_DEMANDS!V$3,'BY-Demands'!$J$5:$AK$14,MATCH($E57,'BY-Demands'!$I$5:$I$14,0),FALSE)*HLOOKUP(REG_TRA_DEMANDS!$F57,DEMANDS!$H$2:$CX$25,MATCH($E57,DEMANDS!$F$2:$F$25,0),FALSE)/HLOOKUP(2018,DEMANDS!$H$2:$CX$25,MATCH($E57,DEMANDS!$F$2:$F$25,0),FALSE)</f>
        <v>0</v>
      </c>
      <c r="W57" s="14">
        <f>HLOOKUP(REG_TRA_DEMANDS!W$3,'BY-Demands'!$J$5:$AK$14,MATCH($E57,'BY-Demands'!$I$5:$I$14,0),FALSE)*HLOOKUP(REG_TRA_DEMANDS!$F57,DEMANDS!$H$2:$CX$25,MATCH($E57,DEMANDS!$F$2:$F$25,0),FALSE)/HLOOKUP(2018,DEMANDS!$H$2:$CX$25,MATCH($E57,DEMANDS!$F$2:$F$25,0),FALSE)</f>
        <v>0</v>
      </c>
      <c r="X57" s="14">
        <f>HLOOKUP(REG_TRA_DEMANDS!X$3,'BY-Demands'!$J$5:$AK$14,MATCH($E57,'BY-Demands'!$I$5:$I$14,0),FALSE)*HLOOKUP(REG_TRA_DEMANDS!$F57,DEMANDS!$H$2:$CX$25,MATCH($E57,DEMANDS!$F$2:$F$25,0),FALSE)/HLOOKUP(2018,DEMANDS!$H$2:$CX$25,MATCH($E57,DEMANDS!$F$2:$F$25,0),FALSE)</f>
        <v>0</v>
      </c>
      <c r="Y57" s="14">
        <f>HLOOKUP(REG_TRA_DEMANDS!Y$3,'BY-Demands'!$J$5:$AK$14,MATCH($E57,'BY-Demands'!$I$5:$I$14,0),FALSE)*HLOOKUP(REG_TRA_DEMANDS!$F57,DEMANDS!$H$2:$CX$25,MATCH($E57,DEMANDS!$F$2:$F$25,0),FALSE)/HLOOKUP(2018,DEMANDS!$H$2:$CX$25,MATCH($E57,DEMANDS!$F$2:$F$25,0),FALSE)</f>
        <v>0</v>
      </c>
      <c r="Z57" s="14">
        <f>HLOOKUP(REG_TRA_DEMANDS!Z$3,'BY-Demands'!$J$5:$AK$14,MATCH($E57,'BY-Demands'!$I$5:$I$14,0),FALSE)*HLOOKUP(REG_TRA_DEMANDS!$F57,DEMANDS!$H$2:$CX$25,MATCH($E57,DEMANDS!$F$2:$F$25,0),FALSE)/HLOOKUP(2018,DEMANDS!$H$2:$CX$25,MATCH($E57,DEMANDS!$F$2:$F$25,0),FALSE)</f>
        <v>0</v>
      </c>
      <c r="AA57" s="14">
        <f>HLOOKUP(REG_TRA_DEMANDS!AA$3,'BY-Demands'!$J$5:$AK$14,MATCH($E57,'BY-Demands'!$I$5:$I$14,0),FALSE)*HLOOKUP(REG_TRA_DEMANDS!$F57,DEMANDS!$H$2:$CX$25,MATCH($E57,DEMANDS!$F$2:$F$25,0),FALSE)/HLOOKUP(2018,DEMANDS!$H$2:$CX$25,MATCH($E57,DEMANDS!$F$2:$F$25,0),FALSE)</f>
        <v>0.81340404159745194</v>
      </c>
      <c r="AB57" s="14">
        <f>HLOOKUP(REG_TRA_DEMANDS!AB$3,'BY-Demands'!$J$5:$AK$14,MATCH($E57,'BY-Demands'!$I$5:$I$14,0),FALSE)*HLOOKUP(REG_TRA_DEMANDS!$F57,DEMANDS!$H$2:$CX$25,MATCH($E57,DEMANDS!$F$2:$F$25,0),FALSE)/HLOOKUP(2018,DEMANDS!$H$2:$CX$25,MATCH($E57,DEMANDS!$F$2:$F$25,0),FALSE)</f>
        <v>0</v>
      </c>
      <c r="AC57" s="14">
        <f>HLOOKUP(REG_TRA_DEMANDS!AC$3,'BY-Demands'!$J$5:$AK$14,MATCH($E57,'BY-Demands'!$I$5:$I$14,0),FALSE)*HLOOKUP(REG_TRA_DEMANDS!$F57,DEMANDS!$H$2:$CX$25,MATCH($E57,DEMANDS!$F$2:$F$25,0),FALSE)/HLOOKUP(2018,DEMANDS!$H$2:$CX$25,MATCH($E57,DEMANDS!$F$2:$F$25,0),FALSE)</f>
        <v>0</v>
      </c>
      <c r="AD57" s="14">
        <f>HLOOKUP(REG_TRA_DEMANDS!AD$3,'BY-Demands'!$J$5:$AK$14,MATCH($E57,'BY-Demands'!$I$5:$I$14,0),FALSE)*HLOOKUP(REG_TRA_DEMANDS!$F57,DEMANDS!$H$2:$CX$25,MATCH($E57,DEMANDS!$F$2:$F$25,0),FALSE)/HLOOKUP(2018,DEMANDS!$H$2:$CX$25,MATCH($E57,DEMANDS!$F$2:$F$25,0),FALSE)</f>
        <v>0</v>
      </c>
      <c r="AE57" s="14">
        <f>HLOOKUP(REG_TRA_DEMANDS!AE$3,'BY-Demands'!$J$5:$AK$14,MATCH($E57,'BY-Demands'!$I$5:$I$14,0),FALSE)*HLOOKUP(REG_TRA_DEMANDS!$F57,DEMANDS!$H$2:$CX$25,MATCH($E57,DEMANDS!$F$2:$F$25,0),FALSE)/HLOOKUP(2018,DEMANDS!$H$2:$CX$25,MATCH($E57,DEMANDS!$F$2:$F$25,0),FALSE)</f>
        <v>0</v>
      </c>
      <c r="AF57" s="14">
        <f>HLOOKUP(REG_TRA_DEMANDS!AF$3,'BY-Demands'!$J$5:$AK$14,MATCH($E57,'BY-Demands'!$I$5:$I$14,0),FALSE)*HLOOKUP(REG_TRA_DEMANDS!$F57,DEMANDS!$H$2:$CX$25,MATCH($E57,DEMANDS!$F$2:$F$25,0),FALSE)/HLOOKUP(2018,DEMANDS!$H$2:$CX$25,MATCH($E57,DEMANDS!$F$2:$F$25,0),FALSE)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abSelected="1" topLeftCell="H1" workbookViewId="0">
      <selection activeCell="L27" sqref="L27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9" width="22.42578125" customWidth="1"/>
    <col min="10" max="11" width="15.85546875" customWidth="1"/>
    <col min="12" max="12" width="11.7109375" customWidth="1"/>
    <col min="13" max="13" width="12.85546875" customWidth="1"/>
    <col min="16" max="16" width="8.85546875" customWidth="1"/>
    <col min="17" max="17" width="10.5703125" customWidth="1"/>
  </cols>
  <sheetData>
    <row r="1" spans="3:26" x14ac:dyDescent="0.25">
      <c r="C1" t="s">
        <v>146</v>
      </c>
      <c r="D1" t="s">
        <v>0</v>
      </c>
    </row>
    <row r="2" spans="3:2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2021</v>
      </c>
      <c r="L2" s="13">
        <v>2022</v>
      </c>
      <c r="M2" s="13">
        <v>2023</v>
      </c>
      <c r="N2" s="13">
        <v>2024</v>
      </c>
      <c r="O2" s="13">
        <v>2025</v>
      </c>
      <c r="P2" s="13">
        <v>2026</v>
      </c>
      <c r="Q2" s="13">
        <v>2027</v>
      </c>
      <c r="R2" s="13">
        <v>2028</v>
      </c>
      <c r="S2" s="13">
        <v>2029</v>
      </c>
      <c r="T2" s="13">
        <v>2030</v>
      </c>
      <c r="U2" s="13">
        <v>2050</v>
      </c>
      <c r="V2" s="13" t="s">
        <v>183</v>
      </c>
      <c r="Y2" t="s">
        <v>191</v>
      </c>
      <c r="Z2" t="s">
        <v>192</v>
      </c>
    </row>
    <row r="3" spans="3:2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2.9169885814082672</v>
      </c>
      <c r="J3" s="30">
        <v>2.9233084199020065</v>
      </c>
      <c r="K3" s="30">
        <v>2.9160581250770159</v>
      </c>
      <c r="L3" s="30">
        <v>1.7355926991192092</v>
      </c>
      <c r="M3" s="30">
        <v>1.6739458357033499</v>
      </c>
      <c r="N3" s="30">
        <v>1.6122989722874905</v>
      </c>
      <c r="O3" s="30">
        <v>1.5506521088716312</v>
      </c>
      <c r="P3" s="30">
        <v>1.4890052454557718</v>
      </c>
      <c r="Q3" s="30">
        <v>1.4273583820399125</v>
      </c>
      <c r="R3" s="30">
        <v>1.3657115186240389</v>
      </c>
      <c r="S3" s="30">
        <v>1.3040646552081796</v>
      </c>
      <c r="T3" s="30">
        <v>1.2424177917923203</v>
      </c>
      <c r="U3">
        <v>9.7989935307649739E-2</v>
      </c>
      <c r="V3">
        <v>0</v>
      </c>
      <c r="Y3" s="32">
        <v>0.126438626203419</v>
      </c>
      <c r="Z3" s="30">
        <v>6.9541244411880462E-2</v>
      </c>
    </row>
    <row r="4" spans="3:2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20.829707214475608</v>
      </c>
      <c r="J4" s="30">
        <v>21.483394248547164</v>
      </c>
      <c r="K4" s="30">
        <v>20.570384916097975</v>
      </c>
      <c r="L4" s="30">
        <v>23.307206870973118</v>
      </c>
      <c r="M4" s="30">
        <v>23.408015265186009</v>
      </c>
      <c r="N4" s="30">
        <v>23.5088236593989</v>
      </c>
      <c r="O4" s="30">
        <v>23.609632053611818</v>
      </c>
      <c r="P4" s="30">
        <v>23.710440447824709</v>
      </c>
      <c r="Q4" s="30">
        <v>23.811248842037628</v>
      </c>
      <c r="R4" s="30">
        <v>23.912057236250519</v>
      </c>
      <c r="S4" s="30">
        <v>24.012865630463409</v>
      </c>
      <c r="T4" s="30">
        <v>24.113674024676317</v>
      </c>
      <c r="U4">
        <v>26.346234207155959</v>
      </c>
      <c r="V4">
        <v>0</v>
      </c>
      <c r="Y4" s="32">
        <v>33.995140912459298</v>
      </c>
      <c r="Z4" s="30">
        <v>18.697327501852616</v>
      </c>
    </row>
    <row r="5" spans="3:2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0.74181807651109255</v>
      </c>
      <c r="J5" s="30">
        <v>0.7440570217426532</v>
      </c>
      <c r="K5" s="30">
        <v>0.73064036372909791</v>
      </c>
      <c r="L5" s="30">
        <v>1.5141869213109658</v>
      </c>
      <c r="M5" s="30">
        <v>1.5986397279419293</v>
      </c>
      <c r="N5" s="30">
        <v>1.6830925345729213</v>
      </c>
      <c r="O5" s="30">
        <v>1.7675453412038848</v>
      </c>
      <c r="P5" s="30">
        <v>1.8519981478348768</v>
      </c>
      <c r="Q5" s="30">
        <v>1.9364509544658404</v>
      </c>
      <c r="R5" s="30">
        <v>2.0209037610968323</v>
      </c>
      <c r="S5" s="30">
        <v>2.1053565677277959</v>
      </c>
      <c r="T5" s="30">
        <v>2.1898093743587719</v>
      </c>
      <c r="U5">
        <v>3.8534877653787154</v>
      </c>
      <c r="V5">
        <v>0</v>
      </c>
      <c r="Y5" s="32">
        <v>4.9722422779080198</v>
      </c>
      <c r="Z5" s="30">
        <v>2.7347332528494115</v>
      </c>
    </row>
    <row r="6" spans="3:2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6.5639975672352229</v>
      </c>
      <c r="J6" s="30">
        <v>5.780638065059601</v>
      </c>
      <c r="K6" s="30">
        <v>6.5949264310858817</v>
      </c>
      <c r="L6" s="30">
        <v>5.774130699108345</v>
      </c>
      <c r="M6" s="30">
        <v>5.7767690850959701</v>
      </c>
      <c r="N6" s="30">
        <v>5.7794074710835952</v>
      </c>
      <c r="O6" s="30">
        <v>5.7820458570712203</v>
      </c>
      <c r="P6" s="30">
        <v>5.7846842430588463</v>
      </c>
      <c r="Q6" s="30">
        <v>5.7873226290464714</v>
      </c>
      <c r="R6" s="30">
        <v>5.7899610150340965</v>
      </c>
      <c r="S6" s="30">
        <v>5.7925994010217217</v>
      </c>
      <c r="T6" s="30">
        <v>5.7952377870093468</v>
      </c>
      <c r="U6">
        <v>5.9308505795404391</v>
      </c>
      <c r="V6">
        <v>0</v>
      </c>
      <c r="Y6" s="32">
        <v>7.6527104252134697</v>
      </c>
      <c r="Z6" s="30">
        <v>4.2089907338674086</v>
      </c>
    </row>
    <row r="7" spans="3:2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0.5707726774555677</v>
      </c>
      <c r="J7" s="30">
        <v>0.56119057639608538</v>
      </c>
      <c r="K7" s="30">
        <v>0.55161044480654198</v>
      </c>
      <c r="L7" s="30">
        <v>1.1929381003551427</v>
      </c>
      <c r="M7" s="30">
        <v>1.2139010985733236</v>
      </c>
      <c r="N7" s="30">
        <v>1.2348640967915046</v>
      </c>
      <c r="O7" s="30">
        <v>1.2558270950096926</v>
      </c>
      <c r="P7" s="30">
        <v>1.2767900932278735</v>
      </c>
      <c r="Q7" s="30">
        <v>1.2977530914460544</v>
      </c>
      <c r="R7" s="30">
        <v>1.3187160896642425</v>
      </c>
      <c r="S7" s="30">
        <v>1.3396790878824234</v>
      </c>
      <c r="T7" s="30">
        <v>1.3606420861006083</v>
      </c>
      <c r="U7">
        <v>1.7912647554770649</v>
      </c>
      <c r="V7">
        <v>0</v>
      </c>
      <c r="Y7" s="32">
        <v>2.3113093619058902</v>
      </c>
      <c r="Z7" s="30">
        <v>1.2712201490482398</v>
      </c>
    </row>
    <row r="8" spans="3:2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9.7037603897089575</v>
      </c>
      <c r="J8" s="30">
        <v>9.435975307949354</v>
      </c>
      <c r="K8" s="30">
        <v>9.2516395819175106</v>
      </c>
      <c r="L8" s="30">
        <v>10.524126408294414</v>
      </c>
      <c r="M8" s="30">
        <v>10.505423450392328</v>
      </c>
      <c r="N8" s="30">
        <v>10.486720492490242</v>
      </c>
      <c r="O8" s="30">
        <v>10.468017534588157</v>
      </c>
      <c r="P8" s="30">
        <v>10.449314576686078</v>
      </c>
      <c r="Q8" s="30">
        <v>10.430611618783992</v>
      </c>
      <c r="R8" s="30">
        <v>10.411908660881906</v>
      </c>
      <c r="S8" s="30">
        <v>10.39320570297982</v>
      </c>
      <c r="T8" s="30">
        <v>10.374502745077734</v>
      </c>
      <c r="U8">
        <v>10.157935062437405</v>
      </c>
      <c r="V8">
        <v>0</v>
      </c>
      <c r="Y8" s="32">
        <v>13.107012983790201</v>
      </c>
      <c r="Z8" s="30">
        <v>7.2088571410846098</v>
      </c>
    </row>
    <row r="9" spans="3:2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1.5498072549825794</v>
      </c>
      <c r="J9" s="30">
        <v>1.5053268122598555</v>
      </c>
      <c r="K9" s="30">
        <v>1.4894503267095116</v>
      </c>
      <c r="L9" s="30">
        <v>1.0423022217408722</v>
      </c>
      <c r="M9" s="30">
        <v>1.0285125825437973</v>
      </c>
      <c r="N9" s="30">
        <v>1.0147229433467224</v>
      </c>
      <c r="O9" s="30">
        <v>1.0009333041496475</v>
      </c>
      <c r="P9" s="30">
        <v>0.98714366495257266</v>
      </c>
      <c r="Q9" s="30">
        <v>0.97335402575549423</v>
      </c>
      <c r="R9" s="30">
        <v>0.95956438655841936</v>
      </c>
      <c r="S9" s="30">
        <v>0.94577474736134448</v>
      </c>
      <c r="T9" s="30">
        <v>0.93198510816426949</v>
      </c>
      <c r="U9">
        <v>0.68793979220818868</v>
      </c>
      <c r="V9">
        <v>0</v>
      </c>
      <c r="Y9" s="32">
        <v>0.88766424801056598</v>
      </c>
      <c r="Z9" s="30">
        <v>0.48821533640581133</v>
      </c>
    </row>
    <row r="10" spans="3:2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17.613308735917627</v>
      </c>
      <c r="J10" s="30">
        <v>17.067480468046199</v>
      </c>
      <c r="K10" s="30">
        <v>18.473544022536192</v>
      </c>
      <c r="L10" s="30">
        <v>17.859218677936212</v>
      </c>
      <c r="M10" s="30">
        <v>17.679624990832451</v>
      </c>
      <c r="N10" s="30">
        <v>17.50003130372869</v>
      </c>
      <c r="O10" s="30">
        <v>17.320437616624929</v>
      </c>
      <c r="P10" s="30">
        <v>17.140843929521168</v>
      </c>
      <c r="Q10" s="30">
        <v>16.961250242417407</v>
      </c>
      <c r="R10" s="30">
        <v>16.781656555313646</v>
      </c>
      <c r="S10" s="30">
        <v>16.602062868209885</v>
      </c>
      <c r="T10" s="30">
        <v>16.422469181106088</v>
      </c>
      <c r="U10">
        <v>16.853923637480463</v>
      </c>
      <c r="V10">
        <v>0</v>
      </c>
      <c r="Y10" s="32">
        <v>24.822798092583323</v>
      </c>
      <c r="Z10" s="30">
        <v>8.8850491823775997</v>
      </c>
    </row>
    <row r="11" spans="3:2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20.746846228178715</v>
      </c>
      <c r="J11" s="30">
        <v>18.66727780331064</v>
      </c>
      <c r="K11" s="30">
        <v>19.411458005544933</v>
      </c>
      <c r="L11" s="30">
        <v>17.958010082281277</v>
      </c>
      <c r="M11" s="30">
        <v>17.90854865181214</v>
      </c>
      <c r="N11" s="30">
        <v>17.859087221343017</v>
      </c>
      <c r="O11" s="30">
        <v>17.809625790873895</v>
      </c>
      <c r="P11" s="30">
        <v>17.760164360404772</v>
      </c>
      <c r="Q11" s="30">
        <v>17.71070292993565</v>
      </c>
      <c r="R11" s="30">
        <v>17.661241499466527</v>
      </c>
      <c r="S11" s="30">
        <v>17.611780068997405</v>
      </c>
      <c r="T11" s="30">
        <v>17.562318638528279</v>
      </c>
      <c r="U11">
        <v>16.844014653390236</v>
      </c>
      <c r="V11">
        <v>0</v>
      </c>
      <c r="Y11" s="32">
        <v>21.7342124559874</v>
      </c>
      <c r="Z11" s="30">
        <v>11.953816850793071</v>
      </c>
    </row>
    <row r="12" spans="3:2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1.4943226387301358</v>
      </c>
      <c r="J12" s="30">
        <v>1.4634791461847667</v>
      </c>
      <c r="K12" s="30">
        <v>1.4446377495642824</v>
      </c>
      <c r="L12" s="30">
        <v>2.2377470890417612</v>
      </c>
      <c r="M12" s="30">
        <v>2.2030107581948499</v>
      </c>
      <c r="N12" s="30">
        <v>2.1682744273479386</v>
      </c>
      <c r="O12" s="30">
        <v>2.1335380965010273</v>
      </c>
      <c r="P12" s="30">
        <v>2.0988017656541302</v>
      </c>
      <c r="Q12" s="30">
        <v>2.0640654348072189</v>
      </c>
      <c r="R12" s="30">
        <v>2.0293291039603076</v>
      </c>
      <c r="S12" s="30">
        <v>1.9945927731133963</v>
      </c>
      <c r="T12" s="30">
        <v>1.9598564422664884</v>
      </c>
      <c r="U12">
        <v>1.3071809478517049</v>
      </c>
      <c r="V12">
        <v>0</v>
      </c>
      <c r="Y12" s="32">
        <v>1.6866850940022</v>
      </c>
      <c r="Z12" s="30">
        <v>0.92767680170120992</v>
      </c>
    </row>
    <row r="13" spans="3:2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5.007589393109674</v>
      </c>
      <c r="J13" s="30">
        <v>4.7554316434518897</v>
      </c>
      <c r="K13" s="30">
        <v>4.7269471440454405</v>
      </c>
      <c r="L13" s="30">
        <v>6.2667484495085546</v>
      </c>
      <c r="M13" s="30">
        <v>6.4950640561865498</v>
      </c>
      <c r="N13" s="30">
        <v>6.7233796628646019</v>
      </c>
      <c r="O13" s="30">
        <v>6.9516952695426539</v>
      </c>
      <c r="P13" s="30">
        <v>7.1800108762206492</v>
      </c>
      <c r="Q13" s="30">
        <v>7.4083264828987012</v>
      </c>
      <c r="R13" s="30">
        <v>7.6366420895766964</v>
      </c>
      <c r="S13" s="30">
        <v>7.8649576962547485</v>
      </c>
      <c r="T13" s="30">
        <v>8.0932733029327437</v>
      </c>
      <c r="U13">
        <v>12.686569622394671</v>
      </c>
      <c r="V13">
        <v>0</v>
      </c>
      <c r="Y13" s="32">
        <v>16.369767254702801</v>
      </c>
      <c r="Z13" s="30">
        <v>9.0033719900865421</v>
      </c>
    </row>
    <row r="14" spans="3:2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0.26558264395501924</v>
      </c>
      <c r="J14" s="30">
        <v>0.2542796677646712</v>
      </c>
      <c r="K14" s="30">
        <v>0.25565928356184919</v>
      </c>
      <c r="L14" s="30">
        <v>0.1853627564264162</v>
      </c>
      <c r="M14" s="30">
        <v>0.17975562936924305</v>
      </c>
      <c r="N14" s="30">
        <v>0.17414850231206991</v>
      </c>
      <c r="O14" s="30">
        <v>0.16854137525489676</v>
      </c>
      <c r="P14" s="30">
        <v>0.16293424819772362</v>
      </c>
      <c r="Q14" s="30">
        <v>0.15732712114055047</v>
      </c>
      <c r="R14" s="30">
        <v>0.15171999408337555</v>
      </c>
      <c r="S14" s="30">
        <v>0.14611286702620241</v>
      </c>
      <c r="T14" s="30">
        <v>0.14050573996902802</v>
      </c>
      <c r="U14">
        <v>3.2628733640509965E-2</v>
      </c>
      <c r="V14">
        <v>0</v>
      </c>
      <c r="Y14" s="32">
        <v>4.2101591794206403E-2</v>
      </c>
      <c r="Z14" s="30">
        <v>2.3155875486813523E-2</v>
      </c>
    </row>
    <row r="15" spans="3:2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4.3090308460490396</v>
      </c>
      <c r="J15" s="30">
        <v>4.2602225832464828</v>
      </c>
      <c r="K15" s="30">
        <v>4.1432118323518896</v>
      </c>
      <c r="L15" s="30">
        <v>4.5950681273607898</v>
      </c>
      <c r="M15" s="30">
        <v>4.6006386404592607</v>
      </c>
      <c r="N15" s="30">
        <v>4.6062091535577299</v>
      </c>
      <c r="O15" s="30">
        <v>4.6117796666562008</v>
      </c>
      <c r="P15" s="30">
        <v>4.6173501797546717</v>
      </c>
      <c r="Q15" s="30">
        <v>4.6229206928531408</v>
      </c>
      <c r="R15" s="30">
        <v>4.6284912059516117</v>
      </c>
      <c r="S15" s="30">
        <v>4.6340617190500808</v>
      </c>
      <c r="T15" s="30">
        <v>4.6396322321485517</v>
      </c>
      <c r="U15">
        <v>4.7394475614649956</v>
      </c>
      <c r="V15">
        <v>0</v>
      </c>
      <c r="Y15" s="32">
        <v>6.1154162083419301</v>
      </c>
      <c r="Z15" s="30">
        <v>3.3634789145880619</v>
      </c>
    </row>
    <row r="16" spans="3:2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2.1699504611733866</v>
      </c>
      <c r="J16" s="30">
        <v>1.9706387130131231</v>
      </c>
      <c r="K16" s="30">
        <v>1.9076981609625141</v>
      </c>
      <c r="L16" s="30">
        <v>3.6119954802522116</v>
      </c>
      <c r="M16" s="30">
        <v>3.6447284004906706</v>
      </c>
      <c r="N16" s="30">
        <v>3.6774613207291154</v>
      </c>
      <c r="O16" s="30">
        <v>3.7101942409675743</v>
      </c>
      <c r="P16" s="30">
        <v>3.7429271612060333</v>
      </c>
      <c r="Q16" s="30">
        <v>3.7756600814444781</v>
      </c>
      <c r="R16" s="30">
        <v>3.808393001682937</v>
      </c>
      <c r="S16" s="30">
        <v>3.841125921921396</v>
      </c>
      <c r="T16" s="30">
        <v>3.873858842159847</v>
      </c>
      <c r="U16">
        <v>4.5713249322390208</v>
      </c>
      <c r="V16">
        <v>0</v>
      </c>
      <c r="Y16" s="32">
        <v>5.8984837835342203</v>
      </c>
      <c r="Z16" s="30">
        <v>3.2441660809438213</v>
      </c>
    </row>
    <row r="17" spans="4:2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v>14.5565610923972</v>
      </c>
      <c r="I17" s="30">
        <v>14.87639834</v>
      </c>
      <c r="J17" s="30">
        <v>10.76129175</v>
      </c>
      <c r="K17" s="30">
        <v>15.490769824884</v>
      </c>
      <c r="L17" s="30">
        <v>15.300339167147797</v>
      </c>
      <c r="M17" s="30">
        <v>15.109908509411639</v>
      </c>
      <c r="N17" s="30">
        <v>14.919477851675481</v>
      </c>
      <c r="O17" s="30">
        <v>14.729047193939323</v>
      </c>
      <c r="P17" s="30">
        <v>14.538616536203165</v>
      </c>
      <c r="Q17" s="30">
        <v>14.348185878467007</v>
      </c>
      <c r="R17" s="30">
        <v>14.157755220730849</v>
      </c>
      <c r="S17" s="30">
        <v>13.96732456299469</v>
      </c>
      <c r="T17" s="30">
        <v>13.776893905258575</v>
      </c>
      <c r="U17">
        <v>19.808098215775729</v>
      </c>
      <c r="V17">
        <v>0</v>
      </c>
      <c r="Y17" s="32">
        <v>21.065548257939199</v>
      </c>
      <c r="Z17" s="30">
        <v>18.550648173612263</v>
      </c>
    </row>
    <row r="18" spans="4:2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v>31.276118540281001</v>
      </c>
      <c r="I18" s="30">
        <v>31.984256429999999</v>
      </c>
      <c r="J18" s="30">
        <v>23.13677727</v>
      </c>
      <c r="K18" s="30">
        <v>33.305155123500498</v>
      </c>
      <c r="L18" s="30">
        <v>32.712908471068204</v>
      </c>
      <c r="M18" s="30">
        <v>32.120661818635881</v>
      </c>
      <c r="N18" s="30">
        <v>31.528415166203331</v>
      </c>
      <c r="O18" s="30">
        <v>30.936168513771008</v>
      </c>
      <c r="P18" s="30">
        <v>30.343921861338686</v>
      </c>
      <c r="Q18" s="30">
        <v>29.751675208906136</v>
      </c>
      <c r="R18" s="30">
        <v>29.159428556473813</v>
      </c>
      <c r="S18" s="30">
        <v>28.56718190404149</v>
      </c>
      <c r="T18" s="30">
        <v>27.974935251608869</v>
      </c>
      <c r="U18">
        <v>37.651251214826601</v>
      </c>
      <c r="V18">
        <v>0</v>
      </c>
      <c r="Y18" s="32">
        <v>45.290928754569201</v>
      </c>
      <c r="Z18" s="30">
        <v>30.011573675084005</v>
      </c>
    </row>
    <row r="19" spans="4:2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v>27.131577542973599</v>
      </c>
      <c r="I19" s="30">
        <v>27.52133693</v>
      </c>
      <c r="J19" s="30">
        <v>19.908389740000001</v>
      </c>
      <c r="K19" s="30">
        <v>28.657924176035301</v>
      </c>
      <c r="L19" s="30">
        <v>28.1476569229294</v>
      </c>
      <c r="M19" s="30">
        <v>27.637389669823506</v>
      </c>
      <c r="N19" s="30">
        <v>27.127122416717384</v>
      </c>
      <c r="O19" s="30">
        <v>26.61685516361149</v>
      </c>
      <c r="P19" s="30">
        <v>26.106587910505596</v>
      </c>
      <c r="Q19" s="30">
        <v>25.596320657399701</v>
      </c>
      <c r="R19" s="30">
        <v>25.086053404293807</v>
      </c>
      <c r="S19" s="30">
        <v>24.575786151187685</v>
      </c>
      <c r="T19" s="30">
        <v>24.065518898081876</v>
      </c>
      <c r="U19">
        <v>32.379777214245621</v>
      </c>
      <c r="V19">
        <v>0</v>
      </c>
      <c r="Y19" s="32">
        <v>38.971264277187501</v>
      </c>
      <c r="Z19" s="30">
        <v>25.788290151303741</v>
      </c>
    </row>
    <row r="20" spans="4:2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v>11.625551</v>
      </c>
      <c r="I20" s="30">
        <v>14.23064449</v>
      </c>
      <c r="J20" s="30">
        <v>11.754512350000001</v>
      </c>
      <c r="K20" s="30">
        <v>12.787492999999998</v>
      </c>
      <c r="L20" s="30">
        <v>12.877886669916336</v>
      </c>
      <c r="M20" s="30">
        <v>12.968280339832631</v>
      </c>
      <c r="N20" s="30">
        <v>13.058674009748955</v>
      </c>
      <c r="O20" s="30">
        <v>13.149067679665251</v>
      </c>
      <c r="P20" s="30">
        <v>13.239461349581546</v>
      </c>
      <c r="Q20" s="30">
        <v>13.32985501949787</v>
      </c>
      <c r="R20" s="30">
        <v>13.420248689414166</v>
      </c>
      <c r="S20" s="30">
        <v>13.51064235933049</v>
      </c>
      <c r="T20" s="30">
        <v>13.60103602924678</v>
      </c>
      <c r="U20">
        <v>17.294083387740336</v>
      </c>
      <c r="V20">
        <v>0</v>
      </c>
      <c r="Y20" s="32">
        <v>25.138166775480673</v>
      </c>
      <c r="Z20" s="30">
        <v>9.4499999999999993</v>
      </c>
    </row>
    <row r="21" spans="4:2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v>7.7245727925227703</v>
      </c>
      <c r="I21" s="30">
        <v>10.927548</v>
      </c>
      <c r="J21" s="30">
        <v>3.3705919303064187</v>
      </c>
      <c r="K21" s="30">
        <v>8.6157094085103783</v>
      </c>
      <c r="L21" s="30">
        <v>8.6831694545453502</v>
      </c>
      <c r="M21" s="30">
        <v>8.4256178181817631</v>
      </c>
      <c r="N21" s="30">
        <v>8.1680661818180624</v>
      </c>
      <c r="O21" s="30">
        <v>7.9105145454544754</v>
      </c>
      <c r="P21" s="30">
        <v>7.6529629090908884</v>
      </c>
      <c r="Q21" s="30">
        <v>7.3954112727271877</v>
      </c>
      <c r="R21" s="30">
        <v>7.1378596363636007</v>
      </c>
      <c r="S21" s="30">
        <v>6.8803079999998999</v>
      </c>
      <c r="T21" s="30">
        <v>6.6227563636363636</v>
      </c>
      <c r="U21">
        <v>0</v>
      </c>
      <c r="V21">
        <v>0</v>
      </c>
      <c r="Y21" s="32">
        <v>0</v>
      </c>
      <c r="Z21" s="30">
        <v>0</v>
      </c>
    </row>
    <row r="22" spans="4:2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v>3.5132998087277101</v>
      </c>
      <c r="I22" s="30">
        <v>4.2966351471015702</v>
      </c>
      <c r="J22" s="30">
        <v>4.5759806863218264</v>
      </c>
      <c r="K22" s="30">
        <v>5.0500849492972852</v>
      </c>
      <c r="L22" s="30">
        <v>4.6035275074302717</v>
      </c>
      <c r="M22" s="30">
        <v>4.67788761204406</v>
      </c>
      <c r="N22" s="30">
        <v>4.7522477166578483</v>
      </c>
      <c r="O22" s="30">
        <v>4.8266078212716366</v>
      </c>
      <c r="P22" s="30">
        <v>4.9009679258854248</v>
      </c>
      <c r="Q22" s="30">
        <v>4.9753280304992131</v>
      </c>
      <c r="R22" s="30">
        <v>5.0496881351130014</v>
      </c>
      <c r="S22" s="30">
        <v>5.1240482397267897</v>
      </c>
      <c r="T22" s="30">
        <v>5.1984083443405851</v>
      </c>
      <c r="U22">
        <v>6.7763561055681549</v>
      </c>
      <c r="V22">
        <v>0</v>
      </c>
      <c r="Y22" s="32">
        <v>10.039412402408599</v>
      </c>
      <c r="Z22" s="30">
        <f>H22</f>
        <v>3.5132998087277101</v>
      </c>
    </row>
    <row r="23" spans="4:2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v>21.784659175997099</v>
      </c>
      <c r="I23" s="30">
        <v>13.63038308</v>
      </c>
      <c r="J23" s="30">
        <v>22.750457116443403</v>
      </c>
      <c r="K23" s="30">
        <v>15.130660002348661</v>
      </c>
      <c r="L23" s="30">
        <v>12.96716944370371</v>
      </c>
      <c r="M23" s="30">
        <v>12.477920967407499</v>
      </c>
      <c r="N23" s="30">
        <v>11.988672491111174</v>
      </c>
      <c r="O23" s="30">
        <v>11.499424014814849</v>
      </c>
      <c r="P23" s="30">
        <v>11.010175538518524</v>
      </c>
      <c r="Q23" s="30">
        <v>10.520927062222313</v>
      </c>
      <c r="R23" s="30">
        <v>10.031678585925988</v>
      </c>
      <c r="S23" s="30">
        <v>9.5424301096296631</v>
      </c>
      <c r="T23" s="30">
        <v>9.0531816333333328</v>
      </c>
      <c r="U23">
        <v>0</v>
      </c>
      <c r="V23">
        <v>0</v>
      </c>
      <c r="Y23" s="32">
        <v>0</v>
      </c>
      <c r="Z23" s="30">
        <v>0</v>
      </c>
    </row>
    <row r="24" spans="4:2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v>0.23349320028657899</v>
      </c>
      <c r="I24" s="30">
        <v>0.23</v>
      </c>
      <c r="J24" s="30">
        <v>0.11004689080374389</v>
      </c>
      <c r="K24" s="30">
        <v>0.12006442123265494</v>
      </c>
      <c r="L24" s="30">
        <v>0.2300646888941959</v>
      </c>
      <c r="M24" s="30">
        <v>0.23012937778839179</v>
      </c>
      <c r="N24" s="30">
        <v>0.23019406668258771</v>
      </c>
      <c r="O24" s="30">
        <v>0.23025875557678363</v>
      </c>
      <c r="P24" s="30">
        <v>0.23032344447097952</v>
      </c>
      <c r="Q24" s="30">
        <v>0.23038813336517544</v>
      </c>
      <c r="R24" s="30">
        <v>0.23045282225937136</v>
      </c>
      <c r="S24" s="30">
        <v>0.23051751115356725</v>
      </c>
      <c r="T24" s="30">
        <v>0.2305822000477632</v>
      </c>
      <c r="U24">
        <v>0.23174660014328952</v>
      </c>
      <c r="V24">
        <v>0</v>
      </c>
      <c r="Y24" s="32">
        <v>0.23</v>
      </c>
      <c r="Z24" s="30">
        <f>H24</f>
        <v>0.23349320028657899</v>
      </c>
    </row>
    <row r="25" spans="4:2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v>45.935836654432002</v>
      </c>
      <c r="I25" s="30">
        <v>46.104277330000002</v>
      </c>
      <c r="J25" s="30">
        <v>16.580491392971403</v>
      </c>
      <c r="K25" s="30">
        <v>18.575720244415919</v>
      </c>
      <c r="L25" s="30">
        <v>47.312320572481042</v>
      </c>
      <c r="M25" s="30">
        <v>47.561267273721626</v>
      </c>
      <c r="N25" s="30">
        <v>47.810213974962153</v>
      </c>
      <c r="O25" s="30">
        <v>48.05916067620268</v>
      </c>
      <c r="P25" s="30">
        <v>48.308107377443207</v>
      </c>
      <c r="Q25" s="30">
        <v>48.557054078683734</v>
      </c>
      <c r="R25" s="30">
        <v>48.806000779924261</v>
      </c>
      <c r="S25" s="30">
        <v>49.054947481164788</v>
      </c>
      <c r="T25" s="30">
        <v>49.30389418240533</v>
      </c>
      <c r="U25">
        <v>54.282828207215999</v>
      </c>
      <c r="V25">
        <v>0</v>
      </c>
      <c r="Y25" s="32">
        <v>62.629819759999997</v>
      </c>
      <c r="Z25" s="30">
        <f>H25</f>
        <v>45.935836654432002</v>
      </c>
    </row>
    <row r="26" spans="4:26" x14ac:dyDescent="0.25">
      <c r="D26" t="str">
        <f>_xlfn.TEXTJOIN(",",TRUE,Regions!$C$3,Regions!$D$3)</f>
        <v>IE,National</v>
      </c>
      <c r="E26" t="s">
        <v>59</v>
      </c>
      <c r="F26" t="s">
        <v>157</v>
      </c>
      <c r="G26" t="s">
        <v>158</v>
      </c>
      <c r="H26" s="31">
        <v>28.901664567933956</v>
      </c>
      <c r="I26" s="30">
        <v>29.285472960899106</v>
      </c>
      <c r="J26" s="30">
        <v>29.618106901468909</v>
      </c>
      <c r="K26" s="30">
        <v>30.592051000616877</v>
      </c>
      <c r="L26" s="30">
        <v>30.871384926093015</v>
      </c>
      <c r="M26" s="30">
        <v>31.150718851569195</v>
      </c>
      <c r="N26" s="30">
        <v>31.430052777045262</v>
      </c>
      <c r="O26" s="30">
        <v>31.709386702521329</v>
      </c>
      <c r="P26" s="30">
        <v>31.988720627997509</v>
      </c>
      <c r="Q26" s="30">
        <v>32.268054553473576</v>
      </c>
      <c r="R26" s="30">
        <v>32.547388478949642</v>
      </c>
      <c r="S26" s="30">
        <v>32.826722404425709</v>
      </c>
      <c r="T26" s="30">
        <v>33.106056329901776</v>
      </c>
      <c r="U26">
        <v>40.081955186767516</v>
      </c>
      <c r="V26">
        <v>0</v>
      </c>
      <c r="Y26" s="32">
        <v>47.391759323456121</v>
      </c>
      <c r="Z26" s="30">
        <v>32.772151050078904</v>
      </c>
    </row>
    <row r="27" spans="4:26" x14ac:dyDescent="0.25">
      <c r="D27" t="str">
        <f>_xlfn.TEXTJOIN(",",TRUE,Regions!$C$3,Regions!$D$3)</f>
        <v>IE,National</v>
      </c>
      <c r="E27" t="s">
        <v>59</v>
      </c>
      <c r="F27" t="s">
        <v>159</v>
      </c>
      <c r="G27" t="s">
        <v>160</v>
      </c>
      <c r="H27" s="31">
        <v>58.151541961987604</v>
      </c>
      <c r="I27" s="30">
        <v>58.923782945423504</v>
      </c>
      <c r="J27" s="30">
        <v>59.593058464401295</v>
      </c>
      <c r="K27" s="30">
        <v>61.552680928952022</v>
      </c>
      <c r="L27" s="30">
        <v>62.117495669376012</v>
      </c>
      <c r="M27" s="30">
        <v>62.682310409800039</v>
      </c>
      <c r="N27" s="30">
        <v>63.247125150224065</v>
      </c>
      <c r="O27" s="30">
        <v>63.811939890647864</v>
      </c>
      <c r="P27" s="30">
        <v>64.37675463107189</v>
      </c>
      <c r="Q27" s="30">
        <v>64.941569371495916</v>
      </c>
      <c r="R27" s="30">
        <v>65.506384111919942</v>
      </c>
      <c r="S27" s="30">
        <v>66.071198852343969</v>
      </c>
      <c r="T27" s="30">
        <v>66.636013592767867</v>
      </c>
      <c r="U27">
        <v>80.721923849501025</v>
      </c>
      <c r="V27">
        <v>0</v>
      </c>
      <c r="Y27" s="32">
        <v>95.354503699002038</v>
      </c>
      <c r="Z27" s="30">
        <v>66.089343999999997</v>
      </c>
    </row>
    <row r="28" spans="4:26" x14ac:dyDescent="0.25">
      <c r="D28" t="str">
        <f>_xlfn.TEXTJOIN(",",TRUE,Regions!$C$3,Regions!$D$3)</f>
        <v>IE,National</v>
      </c>
      <c r="E28" t="s">
        <v>59</v>
      </c>
      <c r="F28" t="s">
        <v>161</v>
      </c>
      <c r="G28" t="s">
        <v>162</v>
      </c>
      <c r="H28" s="31">
        <v>5.6291760000000002</v>
      </c>
      <c r="I28" s="31">
        <v>8.544383999999809</v>
      </c>
      <c r="J28" s="31">
        <v>10.868399999999999</v>
      </c>
      <c r="K28" s="31">
        <v>14.3748</v>
      </c>
      <c r="L28" s="31">
        <v>15.555377777777721</v>
      </c>
      <c r="M28" s="31">
        <v>16.735955555555392</v>
      </c>
      <c r="N28" s="31">
        <v>17.916533333333064</v>
      </c>
      <c r="O28" s="31">
        <v>19.09711111111119</v>
      </c>
      <c r="P28" s="31">
        <v>20.277688888888861</v>
      </c>
      <c r="Q28" s="31">
        <v>21.458266666666532</v>
      </c>
      <c r="R28" s="31">
        <v>22.638844444444203</v>
      </c>
      <c r="S28" s="31">
        <v>23.819422222222329</v>
      </c>
      <c r="T28" s="30">
        <v>25</v>
      </c>
      <c r="U28">
        <v>30</v>
      </c>
      <c r="V28">
        <v>0</v>
      </c>
      <c r="Y28" s="32">
        <v>40.299999999999997</v>
      </c>
      <c r="Z28" s="30">
        <v>40.299999999999997</v>
      </c>
    </row>
    <row r="29" spans="4:26" x14ac:dyDescent="0.25">
      <c r="D29" t="str">
        <f>_xlfn.TEXTJOIN(",",TRUE,Regions!$C$3,Regions!$D$3)</f>
        <v>IE,National</v>
      </c>
      <c r="E29" t="s">
        <v>59</v>
      </c>
      <c r="F29" t="s">
        <v>163</v>
      </c>
      <c r="G29" t="s">
        <v>164</v>
      </c>
      <c r="H29" s="31">
        <v>0.48</v>
      </c>
      <c r="I29" s="31">
        <v>0.482421875</v>
      </c>
      <c r="J29" s="31">
        <v>0.48484375000000046</v>
      </c>
      <c r="K29" s="31">
        <v>0.48726562500000004</v>
      </c>
      <c r="L29" s="31">
        <v>0.4896875000000005</v>
      </c>
      <c r="M29" s="31">
        <v>0.49210937500000007</v>
      </c>
      <c r="N29" s="31">
        <v>0.49453124999999964</v>
      </c>
      <c r="O29" s="31">
        <v>0.49695312500000011</v>
      </c>
      <c r="P29" s="31">
        <v>0.49937499999999968</v>
      </c>
      <c r="Q29" s="31">
        <v>0.50179687500000014</v>
      </c>
      <c r="R29" s="31">
        <v>0.50421874999999972</v>
      </c>
      <c r="S29" s="31">
        <v>0.50664062500000018</v>
      </c>
      <c r="T29" s="30">
        <v>0.50906249999999975</v>
      </c>
      <c r="U29">
        <v>0.5575</v>
      </c>
      <c r="V29">
        <v>0</v>
      </c>
      <c r="Y29" s="32">
        <v>0.57499999999999996</v>
      </c>
      <c r="Z29" s="30">
        <v>0.54</v>
      </c>
    </row>
    <row r="30" spans="4:26" x14ac:dyDescent="0.25">
      <c r="D30" t="s">
        <v>182</v>
      </c>
      <c r="E30" t="s">
        <v>59</v>
      </c>
      <c r="F30" t="s">
        <v>68</v>
      </c>
      <c r="G30" t="s">
        <v>184</v>
      </c>
      <c r="H30" s="31">
        <v>1.1293662452687998</v>
      </c>
      <c r="I30" s="31">
        <v>1.1908349</v>
      </c>
      <c r="J30" s="31">
        <v>1.211542406</v>
      </c>
      <c r="K30" s="31">
        <v>1.2318444230000001</v>
      </c>
      <c r="L30" s="31">
        <v>1.2462948700370369</v>
      </c>
      <c r="M30" s="31">
        <v>1.2607453170740754</v>
      </c>
      <c r="N30" s="31">
        <v>1.2751957641111105</v>
      </c>
      <c r="O30" s="31">
        <v>1.289646211148149</v>
      </c>
      <c r="P30" s="31">
        <v>1.3040966581851841</v>
      </c>
      <c r="Q30" s="31">
        <v>1.3185471052222226</v>
      </c>
      <c r="R30" s="31">
        <v>1.3329975522592612</v>
      </c>
      <c r="S30" s="31">
        <v>1.3474479992962962</v>
      </c>
      <c r="T30" s="30">
        <v>1.3618984463333335</v>
      </c>
      <c r="U30">
        <v>1.662610527</v>
      </c>
      <c r="V30">
        <v>0</v>
      </c>
      <c r="Y30" s="32">
        <v>1.7132210539999999</v>
      </c>
      <c r="Z30" s="30">
        <v>1.6120000000000001</v>
      </c>
    </row>
    <row r="31" spans="4:26" x14ac:dyDescent="0.25">
      <c r="D31" t="s">
        <v>182</v>
      </c>
      <c r="E31" t="s">
        <v>59</v>
      </c>
      <c r="F31" t="s">
        <v>69</v>
      </c>
      <c r="G31" t="s">
        <v>185</v>
      </c>
      <c r="H31" s="31">
        <v>2</v>
      </c>
      <c r="I31" s="31">
        <v>2.1088551309999999</v>
      </c>
      <c r="J31" s="31">
        <v>2.1455261499999998</v>
      </c>
      <c r="K31" s="31">
        <v>2.181479087</v>
      </c>
      <c r="L31" s="31">
        <v>2.2070935556481501</v>
      </c>
      <c r="M31" s="31">
        <v>2.2327080242963007</v>
      </c>
      <c r="N31" s="31">
        <v>2.2583224929444441</v>
      </c>
      <c r="O31" s="31">
        <v>2.2839369615925946</v>
      </c>
      <c r="P31" s="31">
        <v>2.3095514302407381</v>
      </c>
      <c r="Q31" s="31">
        <v>2.3351658988888886</v>
      </c>
      <c r="R31" s="31">
        <v>2.3607803675370391</v>
      </c>
      <c r="S31" s="31">
        <v>2.3863948361851826</v>
      </c>
      <c r="T31" s="30">
        <v>2.4120093048333331</v>
      </c>
      <c r="U31">
        <v>2.9449756144999997</v>
      </c>
      <c r="V31">
        <v>0</v>
      </c>
      <c r="Y31" s="32">
        <v>3.0339512289999999</v>
      </c>
      <c r="Z31" s="30">
        <v>2.8559999999999999</v>
      </c>
    </row>
    <row r="32" spans="4:26" x14ac:dyDescent="0.25">
      <c r="D32" t="s">
        <v>182</v>
      </c>
      <c r="E32" t="s">
        <v>59</v>
      </c>
      <c r="F32" t="s">
        <v>70</v>
      </c>
      <c r="G32" t="s">
        <v>186</v>
      </c>
      <c r="H32" s="31">
        <v>0.77162665337257486</v>
      </c>
      <c r="I32" s="31">
        <v>0.81362441299999999</v>
      </c>
      <c r="J32" s="31">
        <v>0.82777258099999995</v>
      </c>
      <c r="K32" s="31">
        <v>0.84164370300000002</v>
      </c>
      <c r="L32" s="31">
        <v>0.84889864600000031</v>
      </c>
      <c r="M32" s="31">
        <v>0.85615358899999983</v>
      </c>
      <c r="N32" s="31">
        <v>0.86340853199999934</v>
      </c>
      <c r="O32" s="31">
        <v>0.87066347500000063</v>
      </c>
      <c r="P32" s="31">
        <v>0.87791841800000014</v>
      </c>
      <c r="Q32" s="31">
        <v>0.88517336099999966</v>
      </c>
      <c r="R32" s="31">
        <v>0.89242830400000095</v>
      </c>
      <c r="S32" s="31">
        <v>0.89968324700000046</v>
      </c>
      <c r="T32" s="30">
        <v>0.90693818999999998</v>
      </c>
      <c r="U32">
        <v>1.065269408</v>
      </c>
      <c r="V32">
        <v>0</v>
      </c>
      <c r="Y32" s="32">
        <v>1.1705388160000001</v>
      </c>
      <c r="Z32" s="30">
        <v>0.96</v>
      </c>
    </row>
    <row r="33" spans="3:43" x14ac:dyDescent="0.25">
      <c r="D33" t="s">
        <v>182</v>
      </c>
      <c r="E33" t="s">
        <v>59</v>
      </c>
      <c r="F33" t="s">
        <v>71</v>
      </c>
      <c r="G33" t="s">
        <v>187</v>
      </c>
      <c r="H33" s="31">
        <v>1.0288379823457823</v>
      </c>
      <c r="I33" s="31">
        <v>1.084835129</v>
      </c>
      <c r="J33" s="31">
        <v>1.103699397</v>
      </c>
      <c r="K33" s="31">
        <v>1.1221942709999999</v>
      </c>
      <c r="L33" s="31">
        <v>1.1438489764074049</v>
      </c>
      <c r="M33" s="31">
        <v>1.165503681814819</v>
      </c>
      <c r="N33" s="31">
        <v>1.187158387222226</v>
      </c>
      <c r="O33" s="31">
        <v>1.208813092629633</v>
      </c>
      <c r="P33" s="31">
        <v>1.23046779803704</v>
      </c>
      <c r="Q33" s="31">
        <v>1.252122503444447</v>
      </c>
      <c r="R33" s="31">
        <v>1.273777208851854</v>
      </c>
      <c r="S33" s="31">
        <v>1.295431914259261</v>
      </c>
      <c r="T33" s="30">
        <v>1.3170866196666666</v>
      </c>
      <c r="U33">
        <v>1.7438610649999999</v>
      </c>
      <c r="V33">
        <v>0</v>
      </c>
      <c r="Y33" s="32">
        <v>1.56072213</v>
      </c>
      <c r="Z33" s="30">
        <v>1.927</v>
      </c>
    </row>
    <row r="34" spans="3:43" x14ac:dyDescent="0.25">
      <c r="D34" t="s">
        <v>182</v>
      </c>
      <c r="E34" t="s">
        <v>59</v>
      </c>
      <c r="F34" t="s">
        <v>72</v>
      </c>
      <c r="G34" t="s">
        <v>188</v>
      </c>
      <c r="H34" s="31">
        <v>0.83034086441921984</v>
      </c>
      <c r="I34" s="31">
        <v>0.87553429599999999</v>
      </c>
      <c r="J34" s="31">
        <v>0.89075901800000001</v>
      </c>
      <c r="K34" s="31">
        <v>0.905685615</v>
      </c>
      <c r="L34" s="31">
        <v>0.92319541544444661</v>
      </c>
      <c r="M34" s="31">
        <v>0.94070521588889022</v>
      </c>
      <c r="N34" s="31">
        <v>0.95821501633333384</v>
      </c>
      <c r="O34" s="31">
        <v>0.97572481677777745</v>
      </c>
      <c r="P34" s="31">
        <v>0.99323461722222106</v>
      </c>
      <c r="Q34" s="31">
        <v>1.0107444176666718</v>
      </c>
      <c r="R34" s="31">
        <v>1.0282542181111154</v>
      </c>
      <c r="S34" s="31">
        <v>1.045764018555559</v>
      </c>
      <c r="T34" s="30">
        <v>1.063273819</v>
      </c>
      <c r="U34">
        <v>1.4083034209999998</v>
      </c>
      <c r="V34">
        <v>0</v>
      </c>
      <c r="Y34" s="32">
        <v>1.2596068419999999</v>
      </c>
      <c r="Z34" s="30">
        <v>1.5569999999999999</v>
      </c>
    </row>
    <row r="35" spans="3:43" x14ac:dyDescent="0.25">
      <c r="D35" t="s">
        <v>182</v>
      </c>
      <c r="E35" t="s">
        <v>59</v>
      </c>
      <c r="F35" t="s">
        <v>73</v>
      </c>
      <c r="G35" t="s">
        <v>189</v>
      </c>
      <c r="H35" s="31">
        <v>9.2169270601309012</v>
      </c>
      <c r="I35" s="31">
        <v>9.718581962</v>
      </c>
      <c r="J35" s="31">
        <v>9.8875790139999999</v>
      </c>
      <c r="K35" s="31">
        <v>10.053266819999999</v>
      </c>
      <c r="L35" s="31">
        <v>10.13470327788886</v>
      </c>
      <c r="M35" s="31">
        <v>10.216139735777773</v>
      </c>
      <c r="N35" s="31">
        <v>10.297576193666657</v>
      </c>
      <c r="O35" s="31">
        <v>10.379012651555541</v>
      </c>
      <c r="P35" s="31">
        <v>10.460449109444426</v>
      </c>
      <c r="Q35" s="31">
        <v>10.54188556733331</v>
      </c>
      <c r="R35" s="31">
        <v>10.623322025222222</v>
      </c>
      <c r="S35" s="31">
        <v>10.704758483111107</v>
      </c>
      <c r="T35" s="30">
        <v>10.786194941000002</v>
      </c>
      <c r="U35">
        <v>12.583426795000001</v>
      </c>
      <c r="V35">
        <v>0</v>
      </c>
      <c r="Y35" s="32">
        <v>13.98185359</v>
      </c>
      <c r="Z35" s="30">
        <v>11.185</v>
      </c>
    </row>
    <row r="36" spans="3:43" x14ac:dyDescent="0.25">
      <c r="D36" t="s">
        <v>182</v>
      </c>
      <c r="E36" t="s">
        <v>59</v>
      </c>
      <c r="F36" t="s">
        <v>74</v>
      </c>
      <c r="G36" t="s">
        <v>190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0">
        <v>0</v>
      </c>
      <c r="U36">
        <v>0</v>
      </c>
      <c r="V36">
        <v>0</v>
      </c>
      <c r="Y36" s="32">
        <v>0</v>
      </c>
      <c r="Z36" s="30">
        <v>0</v>
      </c>
    </row>
    <row r="37" spans="3:43" x14ac:dyDescent="0.25">
      <c r="H37" s="1"/>
      <c r="I37" s="1"/>
      <c r="J37" s="1"/>
      <c r="K37" s="1"/>
    </row>
    <row r="38" spans="3:43" x14ac:dyDescent="0.25">
      <c r="C38" t="s">
        <v>146</v>
      </c>
      <c r="D38" t="s">
        <v>0</v>
      </c>
      <c r="H38" s="1"/>
      <c r="I38" s="1"/>
      <c r="J38" s="1"/>
      <c r="K38" s="1"/>
    </row>
    <row r="39" spans="3:43" ht="15.75" thickBot="1" x14ac:dyDescent="0.3">
      <c r="C39" s="13" t="s">
        <v>1</v>
      </c>
      <c r="D39" s="13" t="s">
        <v>2</v>
      </c>
      <c r="E39" s="13" t="s">
        <v>3</v>
      </c>
      <c r="F39" s="13" t="s">
        <v>180</v>
      </c>
      <c r="G39" s="13" t="s">
        <v>181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183</v>
      </c>
    </row>
    <row r="40" spans="3:43" x14ac:dyDescent="0.25">
      <c r="D40" t="s">
        <v>59</v>
      </c>
      <c r="E40" t="s">
        <v>182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251.42361472121439</v>
      </c>
      <c r="N40">
        <v>267.75440901665195</v>
      </c>
      <c r="O40">
        <v>283.40174890308509</v>
      </c>
      <c r="P40">
        <v>298.35484477404208</v>
      </c>
      <c r="Q40">
        <v>312.42907317474038</v>
      </c>
      <c r="R40">
        <v>326.24021557455092</v>
      </c>
      <c r="S40">
        <v>339.69292858833194</v>
      </c>
      <c r="T40">
        <v>353.33105067063548</v>
      </c>
      <c r="U40">
        <v>366.77603171569046</v>
      </c>
      <c r="V40">
        <v>379.93559450373175</v>
      </c>
      <c r="W40">
        <v>397.01610507499254</v>
      </c>
      <c r="X40">
        <v>411.77430385964703</v>
      </c>
      <c r="Y40">
        <v>426.69803474204377</v>
      </c>
      <c r="Z40">
        <v>441.66627800713576</v>
      </c>
      <c r="AA40">
        <v>456.46406501890158</v>
      </c>
      <c r="AB40">
        <v>471.08758518831416</v>
      </c>
      <c r="AC40">
        <v>485.81064311940304</v>
      </c>
      <c r="AD40">
        <v>500.5710635823375</v>
      </c>
      <c r="AE40">
        <v>515.05662165471995</v>
      </c>
      <c r="AF40">
        <v>529.23068407022924</v>
      </c>
      <c r="AG40">
        <v>532.16796926645793</v>
      </c>
      <c r="AH40">
        <v>548.40927493340484</v>
      </c>
      <c r="AI40">
        <v>563.30163634494875</v>
      </c>
      <c r="AJ40">
        <v>577.24110920608962</v>
      </c>
      <c r="AK40">
        <v>591.06058855281663</v>
      </c>
      <c r="AL40">
        <v>604.75000886489408</v>
      </c>
      <c r="AM40">
        <v>618.28330007313184</v>
      </c>
      <c r="AN40">
        <v>631.64208191315072</v>
      </c>
      <c r="AO40">
        <v>644.78282057155002</v>
      </c>
      <c r="AP40">
        <v>657.69915193745828</v>
      </c>
      <c r="AQ40">
        <v>0</v>
      </c>
    </row>
    <row r="41" spans="3:43" x14ac:dyDescent="0.25">
      <c r="D41" t="s">
        <v>59</v>
      </c>
      <c r="E41" t="s">
        <v>182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829.61610939684942</v>
      </c>
      <c r="N41">
        <v>840.25918681149699</v>
      </c>
      <c r="O41">
        <v>850.96976936716078</v>
      </c>
      <c r="P41">
        <v>861.58177341465773</v>
      </c>
      <c r="Q41">
        <v>871.7750089867634</v>
      </c>
      <c r="R41">
        <v>882.14827698285808</v>
      </c>
      <c r="S41">
        <v>892.52117191989896</v>
      </c>
      <c r="T41">
        <v>903.43235018306348</v>
      </c>
      <c r="U41">
        <v>914.4147946613989</v>
      </c>
      <c r="V41">
        <v>925.32968362237966</v>
      </c>
      <c r="W41">
        <v>934.98634398810634</v>
      </c>
      <c r="X41">
        <v>945.22963665755435</v>
      </c>
      <c r="Y41">
        <v>955.50804038445699</v>
      </c>
      <c r="Z41">
        <v>965.69248104717417</v>
      </c>
      <c r="AA41">
        <v>975.55838390401846</v>
      </c>
      <c r="AB41">
        <v>985.10712586620502</v>
      </c>
      <c r="AC41">
        <v>994.62810267108091</v>
      </c>
      <c r="AD41">
        <v>1004.0572221267873</v>
      </c>
      <c r="AE41">
        <v>1013.0756729561825</v>
      </c>
      <c r="AF41">
        <v>1021.6531175553698</v>
      </c>
      <c r="AG41">
        <v>1022.5223244051692</v>
      </c>
      <c r="AH41">
        <v>1030.0821609903323</v>
      </c>
      <c r="AI41">
        <v>1038.2288215960734</v>
      </c>
      <c r="AJ41">
        <v>1046.1611562311193</v>
      </c>
      <c r="AK41">
        <v>1053.8656620062611</v>
      </c>
      <c r="AL41">
        <v>1061.336090844733</v>
      </c>
      <c r="AM41">
        <v>1068.550726229849</v>
      </c>
      <c r="AN41">
        <v>1075.4958497651514</v>
      </c>
      <c r="AO41">
        <v>1082.1338022747702</v>
      </c>
      <c r="AP41">
        <v>1088.4635021002869</v>
      </c>
      <c r="AQ41">
        <v>0</v>
      </c>
    </row>
    <row r="42" spans="3:43" x14ac:dyDescent="0.25">
      <c r="D42" t="s">
        <v>59</v>
      </c>
      <c r="E42" t="s">
        <v>182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770.57827588193595</v>
      </c>
      <c r="N42">
        <v>773.12320417185106</v>
      </c>
      <c r="O42">
        <v>775.98358172975304</v>
      </c>
      <c r="P42">
        <v>779.02688375026401</v>
      </c>
      <c r="Q42">
        <v>782.05991783849595</v>
      </c>
      <c r="R42">
        <v>785.34110744259101</v>
      </c>
      <c r="S42">
        <v>788.75829949176909</v>
      </c>
      <c r="T42">
        <v>792.54779914630103</v>
      </c>
      <c r="U42">
        <v>796.46937570057048</v>
      </c>
      <c r="V42">
        <v>800.44392187388951</v>
      </c>
      <c r="W42">
        <v>801.89459329733802</v>
      </c>
      <c r="X42">
        <v>804.7091669169705</v>
      </c>
      <c r="Y42">
        <v>807.48968438311203</v>
      </c>
      <c r="Z42">
        <v>810.17598635653599</v>
      </c>
      <c r="AA42">
        <v>812.66507807518201</v>
      </c>
      <c r="AB42">
        <v>814.95954098270295</v>
      </c>
      <c r="AC42">
        <v>817.19331950227297</v>
      </c>
      <c r="AD42">
        <v>819.33733309717695</v>
      </c>
      <c r="AE42">
        <v>821.2480488860275</v>
      </c>
      <c r="AF42">
        <v>822.91444048654694</v>
      </c>
      <c r="AG42">
        <v>823.00506223521597</v>
      </c>
      <c r="AH42">
        <v>823.082792441621</v>
      </c>
      <c r="AI42">
        <v>823.59490806491704</v>
      </c>
      <c r="AJ42">
        <v>824.81984493761001</v>
      </c>
      <c r="AK42">
        <v>825.90299950749954</v>
      </c>
      <c r="AL42">
        <v>826.84305933146004</v>
      </c>
      <c r="AM42">
        <v>827.632073216712</v>
      </c>
      <c r="AN42">
        <v>828.265745227102</v>
      </c>
      <c r="AO42">
        <v>828.72965014650299</v>
      </c>
      <c r="AP42">
        <v>829.02531795313598</v>
      </c>
      <c r="AQ42">
        <v>0</v>
      </c>
    </row>
    <row r="43" spans="3:43" x14ac:dyDescent="0.25">
      <c r="H43" s="1"/>
      <c r="I43" s="1"/>
      <c r="J43" s="1"/>
      <c r="K43" s="1"/>
    </row>
    <row r="44" spans="3:43" x14ac:dyDescent="0.25">
      <c r="H44" s="1"/>
      <c r="I44" s="1"/>
      <c r="J44" s="1"/>
      <c r="K44" s="1"/>
    </row>
    <row r="45" spans="3:43" x14ac:dyDescent="0.25">
      <c r="H45" s="1"/>
      <c r="I45" s="1"/>
      <c r="J45" s="1"/>
      <c r="K45" s="1"/>
    </row>
    <row r="46" spans="3:43" x14ac:dyDescent="0.25">
      <c r="H46" s="31"/>
      <c r="I46" s="30"/>
      <c r="J46" s="30"/>
      <c r="K46" s="30"/>
    </row>
    <row r="47" spans="3:43" x14ac:dyDescent="0.25">
      <c r="H47" s="31"/>
      <c r="I47" s="30"/>
      <c r="J47" s="30"/>
      <c r="K47" s="30"/>
    </row>
    <row r="48" spans="3:43" x14ac:dyDescent="0.2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" workbookViewId="0">
      <selection activeCell="M12" sqref="M12"/>
    </sheetView>
  </sheetViews>
  <sheetFormatPr defaultRowHeight="15" x14ac:dyDescent="0.25"/>
  <cols>
    <col min="4" max="4" width="9.85546875" bestFit="1" customWidth="1"/>
    <col min="8" max="8" width="12" bestFit="1" customWidth="1"/>
    <col min="10" max="11" width="11.7109375" bestFit="1" customWidth="1"/>
  </cols>
  <sheetData>
    <row r="4" spans="4:13" ht="15.75" thickBot="1" x14ac:dyDescent="0.3">
      <c r="D4" s="25" t="s">
        <v>147</v>
      </c>
      <c r="J4" s="26"/>
      <c r="K4" s="26"/>
      <c r="L4" s="26"/>
    </row>
    <row r="5" spans="4:13" ht="25.5" x14ac:dyDescent="0.2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153</v>
      </c>
      <c r="L5" s="27" t="s">
        <v>148</v>
      </c>
      <c r="M5" s="27" t="s">
        <v>149</v>
      </c>
    </row>
    <row r="6" spans="4:13" x14ac:dyDescent="0.25">
      <c r="D6" s="28" t="s">
        <v>150</v>
      </c>
      <c r="E6" s="28"/>
      <c r="F6" s="28" t="s">
        <v>152</v>
      </c>
      <c r="G6" s="28"/>
      <c r="H6" s="28"/>
      <c r="I6" s="28"/>
      <c r="J6" s="28"/>
      <c r="K6" s="28"/>
      <c r="L6" s="28"/>
      <c r="M6" s="28"/>
    </row>
    <row r="7" spans="4:13" x14ac:dyDescent="0.25">
      <c r="F7" t="s">
        <v>151</v>
      </c>
      <c r="G7">
        <v>2020</v>
      </c>
      <c r="H7">
        <v>1.38721379057928E-2</v>
      </c>
      <c r="I7">
        <v>1.38721379057928E-2</v>
      </c>
      <c r="J7" t="s">
        <v>193</v>
      </c>
      <c r="K7" t="s">
        <v>193</v>
      </c>
      <c r="L7" t="s">
        <v>155</v>
      </c>
    </row>
    <row r="8" spans="4:13" x14ac:dyDescent="0.25">
      <c r="F8" t="s">
        <v>151</v>
      </c>
      <c r="G8">
        <v>2025</v>
      </c>
      <c r="H8">
        <v>1.3640935607362899E-2</v>
      </c>
      <c r="I8">
        <v>1.3640935607362899E-2</v>
      </c>
      <c r="J8" t="s">
        <v>193</v>
      </c>
      <c r="K8" t="s">
        <v>193</v>
      </c>
      <c r="L8" t="s">
        <v>155</v>
      </c>
    </row>
    <row r="9" spans="4:13" x14ac:dyDescent="0.25">
      <c r="F9" t="s">
        <v>151</v>
      </c>
      <c r="G9">
        <v>2030</v>
      </c>
      <c r="H9">
        <v>1.3409733308933001E-2</v>
      </c>
      <c r="I9">
        <v>1.3409733308933001E-2</v>
      </c>
      <c r="J9" t="s">
        <v>193</v>
      </c>
      <c r="K9" t="s">
        <v>193</v>
      </c>
      <c r="L9" t="s">
        <v>155</v>
      </c>
    </row>
    <row r="10" spans="4:13" x14ac:dyDescent="0.25">
      <c r="F10" t="s">
        <v>151</v>
      </c>
      <c r="G10">
        <v>2035</v>
      </c>
      <c r="H10">
        <v>1.31785310105031E-2</v>
      </c>
      <c r="I10">
        <v>1.31785310105031E-2</v>
      </c>
      <c r="J10" t="s">
        <v>193</v>
      </c>
      <c r="K10" t="s">
        <v>193</v>
      </c>
      <c r="L10" t="s">
        <v>155</v>
      </c>
    </row>
    <row r="11" spans="4:13" x14ac:dyDescent="0.25">
      <c r="F11" t="s">
        <v>151</v>
      </c>
      <c r="G11">
        <v>2040</v>
      </c>
      <c r="H11">
        <v>1.29473287120732E-2</v>
      </c>
      <c r="I11">
        <v>1.29473287120732E-2</v>
      </c>
      <c r="J11" t="s">
        <v>193</v>
      </c>
      <c r="K11" t="s">
        <v>193</v>
      </c>
      <c r="L11" t="s">
        <v>155</v>
      </c>
    </row>
    <row r="12" spans="4:13" x14ac:dyDescent="0.25">
      <c r="F12" t="s">
        <v>151</v>
      </c>
      <c r="G12">
        <v>2045</v>
      </c>
      <c r="H12">
        <v>1.27161264136434E-2</v>
      </c>
      <c r="I12">
        <v>1.27161264136434E-2</v>
      </c>
      <c r="J12" t="s">
        <v>193</v>
      </c>
      <c r="K12" t="s">
        <v>193</v>
      </c>
      <c r="L12" t="s">
        <v>155</v>
      </c>
    </row>
    <row r="13" spans="4:13" x14ac:dyDescent="0.25">
      <c r="F13" t="s">
        <v>151</v>
      </c>
      <c r="G13">
        <v>2050</v>
      </c>
      <c r="H13">
        <v>1.24849241152135E-2</v>
      </c>
      <c r="I13">
        <v>1.24849241152135E-2</v>
      </c>
      <c r="J13" t="s">
        <v>193</v>
      </c>
      <c r="K13" t="s">
        <v>193</v>
      </c>
      <c r="L13" t="s">
        <v>155</v>
      </c>
    </row>
    <row r="14" spans="4:13" x14ac:dyDescent="0.25">
      <c r="F14" t="s">
        <v>151</v>
      </c>
      <c r="G14">
        <v>2020</v>
      </c>
      <c r="H14">
        <v>2.82671906295494E-2</v>
      </c>
      <c r="I14">
        <v>2.82671906295494E-2</v>
      </c>
      <c r="J14" t="s">
        <v>194</v>
      </c>
      <c r="K14" t="s">
        <v>194</v>
      </c>
      <c r="L14" t="s">
        <v>155</v>
      </c>
    </row>
    <row r="15" spans="4:13" x14ac:dyDescent="0.25">
      <c r="F15" t="s">
        <v>151</v>
      </c>
      <c r="G15">
        <v>2025</v>
      </c>
      <c r="H15">
        <v>2.76547348325758E-2</v>
      </c>
      <c r="I15">
        <v>2.76547348325758E-2</v>
      </c>
      <c r="J15" t="s">
        <v>194</v>
      </c>
      <c r="K15" t="s">
        <v>194</v>
      </c>
      <c r="L15" t="s">
        <v>155</v>
      </c>
    </row>
    <row r="16" spans="4:13" x14ac:dyDescent="0.25">
      <c r="F16" t="s">
        <v>151</v>
      </c>
      <c r="G16">
        <v>2030</v>
      </c>
      <c r="H16">
        <v>2.7042279035602201E-2</v>
      </c>
      <c r="I16">
        <v>2.7042279035602201E-2</v>
      </c>
      <c r="J16" t="s">
        <v>194</v>
      </c>
      <c r="K16" t="s">
        <v>194</v>
      </c>
      <c r="L16" t="s">
        <v>155</v>
      </c>
    </row>
    <row r="17" spans="4:12" x14ac:dyDescent="0.25">
      <c r="F17" t="s">
        <v>151</v>
      </c>
      <c r="G17">
        <v>2035</v>
      </c>
      <c r="H17">
        <v>2.6429823238628702E-2</v>
      </c>
      <c r="I17">
        <v>2.6429823238628702E-2</v>
      </c>
      <c r="J17" t="s">
        <v>194</v>
      </c>
      <c r="K17" t="s">
        <v>194</v>
      </c>
      <c r="L17" t="s">
        <v>155</v>
      </c>
    </row>
    <row r="18" spans="4:12" x14ac:dyDescent="0.25">
      <c r="F18" t="s">
        <v>151</v>
      </c>
      <c r="G18">
        <v>2040</v>
      </c>
      <c r="H18">
        <v>2.5817367441655099E-2</v>
      </c>
      <c r="I18">
        <v>2.5817367441655099E-2</v>
      </c>
      <c r="J18" t="s">
        <v>194</v>
      </c>
      <c r="K18" t="s">
        <v>194</v>
      </c>
      <c r="L18" t="s">
        <v>155</v>
      </c>
    </row>
    <row r="19" spans="4:12" x14ac:dyDescent="0.25">
      <c r="F19" t="s">
        <v>151</v>
      </c>
      <c r="G19">
        <v>2045</v>
      </c>
      <c r="H19">
        <v>2.5204911644681499E-2</v>
      </c>
      <c r="I19">
        <v>2.5204911644681499E-2</v>
      </c>
      <c r="J19" t="s">
        <v>194</v>
      </c>
      <c r="K19" t="s">
        <v>194</v>
      </c>
      <c r="L19" t="s">
        <v>155</v>
      </c>
    </row>
    <row r="20" spans="4:12" x14ac:dyDescent="0.25">
      <c r="F20" t="s">
        <v>151</v>
      </c>
      <c r="G20">
        <v>2050</v>
      </c>
      <c r="H20">
        <v>2.4592455847708E-2</v>
      </c>
      <c r="I20">
        <v>2.4592455847708E-2</v>
      </c>
      <c r="J20" t="s">
        <v>194</v>
      </c>
      <c r="K20" t="s">
        <v>194</v>
      </c>
      <c r="L20" t="s">
        <v>155</v>
      </c>
    </row>
    <row r="21" spans="4:12" x14ac:dyDescent="0.25">
      <c r="F21" t="s">
        <v>151</v>
      </c>
      <c r="G21">
        <v>2020</v>
      </c>
      <c r="H21">
        <v>5.1858242929871998E-2</v>
      </c>
      <c r="I21">
        <v>5.1858242929871998E-2</v>
      </c>
      <c r="J21" t="s">
        <v>195</v>
      </c>
      <c r="K21" t="s">
        <v>195</v>
      </c>
      <c r="L21" t="s">
        <v>155</v>
      </c>
    </row>
    <row r="22" spans="4:12" x14ac:dyDescent="0.25">
      <c r="F22" t="s">
        <v>151</v>
      </c>
      <c r="G22">
        <v>2025</v>
      </c>
      <c r="H22">
        <v>5.0734647666391401E-2</v>
      </c>
      <c r="I22">
        <v>5.0734647666391401E-2</v>
      </c>
      <c r="J22" t="s">
        <v>195</v>
      </c>
      <c r="K22" t="s">
        <v>195</v>
      </c>
      <c r="L22" t="s">
        <v>155</v>
      </c>
    </row>
    <row r="23" spans="4:12" x14ac:dyDescent="0.25">
      <c r="F23" t="s">
        <v>151</v>
      </c>
      <c r="G23">
        <v>2030</v>
      </c>
      <c r="H23">
        <v>4.9611052402910902E-2</v>
      </c>
      <c r="I23">
        <v>4.9611052402910902E-2</v>
      </c>
      <c r="J23" t="s">
        <v>195</v>
      </c>
      <c r="K23" t="s">
        <v>195</v>
      </c>
      <c r="L23" t="s">
        <v>155</v>
      </c>
    </row>
    <row r="24" spans="4:12" x14ac:dyDescent="0.25">
      <c r="F24" t="s">
        <v>151</v>
      </c>
      <c r="G24">
        <v>2035</v>
      </c>
      <c r="H24">
        <v>4.8487457139430298E-2</v>
      </c>
      <c r="I24">
        <v>4.8487457139430298E-2</v>
      </c>
      <c r="J24" t="s">
        <v>195</v>
      </c>
      <c r="K24" t="s">
        <v>195</v>
      </c>
      <c r="L24" t="s">
        <v>155</v>
      </c>
    </row>
    <row r="25" spans="4:12" x14ac:dyDescent="0.25">
      <c r="F25" t="s">
        <v>151</v>
      </c>
      <c r="G25">
        <v>2040</v>
      </c>
      <c r="H25">
        <v>4.7363861875949799E-2</v>
      </c>
      <c r="I25">
        <v>4.7363861875949799E-2</v>
      </c>
      <c r="J25" t="s">
        <v>195</v>
      </c>
      <c r="K25" t="s">
        <v>195</v>
      </c>
      <c r="L25" t="s">
        <v>155</v>
      </c>
    </row>
    <row r="26" spans="4:12" x14ac:dyDescent="0.25">
      <c r="F26" t="s">
        <v>151</v>
      </c>
      <c r="G26">
        <v>2045</v>
      </c>
      <c r="H26">
        <v>4.6240266612469202E-2</v>
      </c>
      <c r="I26">
        <v>4.6240266612469202E-2</v>
      </c>
      <c r="J26" t="s">
        <v>195</v>
      </c>
      <c r="K26" t="s">
        <v>195</v>
      </c>
      <c r="L26" t="s">
        <v>155</v>
      </c>
    </row>
    <row r="27" spans="4:12" x14ac:dyDescent="0.25">
      <c r="F27" t="s">
        <v>151</v>
      </c>
      <c r="G27">
        <v>2050</v>
      </c>
      <c r="H27">
        <v>4.5116671348988703E-2</v>
      </c>
      <c r="I27">
        <v>4.5116671348988703E-2</v>
      </c>
      <c r="J27" t="s">
        <v>195</v>
      </c>
      <c r="K27" t="s">
        <v>195</v>
      </c>
      <c r="L27" t="s">
        <v>155</v>
      </c>
    </row>
    <row r="28" spans="4:12" x14ac:dyDescent="0.25">
      <c r="D28" t="s">
        <v>156</v>
      </c>
      <c r="F28" t="s">
        <v>151</v>
      </c>
      <c r="G28">
        <v>2020</v>
      </c>
      <c r="H28">
        <v>0</v>
      </c>
      <c r="I28">
        <v>0</v>
      </c>
      <c r="J28" t="s">
        <v>134</v>
      </c>
      <c r="K28" t="s">
        <v>134</v>
      </c>
      <c r="L28" t="s">
        <v>155</v>
      </c>
    </row>
    <row r="29" spans="4:12" x14ac:dyDescent="0.25">
      <c r="D29" t="s">
        <v>156</v>
      </c>
      <c r="F29" t="s">
        <v>151</v>
      </c>
      <c r="G29">
        <v>2025</v>
      </c>
      <c r="H29">
        <v>0</v>
      </c>
      <c r="I29">
        <v>0</v>
      </c>
      <c r="J29" t="s">
        <v>134</v>
      </c>
      <c r="K29" t="s">
        <v>134</v>
      </c>
      <c r="L29" t="s">
        <v>155</v>
      </c>
    </row>
    <row r="30" spans="4:12" x14ac:dyDescent="0.25">
      <c r="D30" t="s">
        <v>156</v>
      </c>
      <c r="F30" t="s">
        <v>151</v>
      </c>
      <c r="G30">
        <v>2030</v>
      </c>
      <c r="H30">
        <v>0</v>
      </c>
      <c r="I30">
        <v>0</v>
      </c>
      <c r="J30" t="s">
        <v>134</v>
      </c>
      <c r="K30" t="s">
        <v>134</v>
      </c>
      <c r="L30" t="s">
        <v>155</v>
      </c>
    </row>
    <row r="31" spans="4:12" x14ac:dyDescent="0.25">
      <c r="D31" t="s">
        <v>156</v>
      </c>
      <c r="F31" t="s">
        <v>151</v>
      </c>
      <c r="G31">
        <v>2035</v>
      </c>
      <c r="H31">
        <v>0</v>
      </c>
      <c r="I31">
        <v>0</v>
      </c>
      <c r="J31" t="s">
        <v>134</v>
      </c>
      <c r="K31" t="s">
        <v>134</v>
      </c>
      <c r="L31" t="s">
        <v>155</v>
      </c>
    </row>
    <row r="32" spans="4:12" x14ac:dyDescent="0.25">
      <c r="D32" t="s">
        <v>156</v>
      </c>
      <c r="F32" t="s">
        <v>151</v>
      </c>
      <c r="G32">
        <v>2040</v>
      </c>
      <c r="H32">
        <v>0</v>
      </c>
      <c r="I32">
        <v>0</v>
      </c>
      <c r="J32" t="s">
        <v>134</v>
      </c>
      <c r="K32" t="s">
        <v>134</v>
      </c>
      <c r="L32" t="s">
        <v>155</v>
      </c>
    </row>
    <row r="33" spans="4:12" x14ac:dyDescent="0.25">
      <c r="D33" t="s">
        <v>156</v>
      </c>
      <c r="F33" t="s">
        <v>151</v>
      </c>
      <c r="G33">
        <v>2045</v>
      </c>
      <c r="H33">
        <v>0</v>
      </c>
      <c r="I33">
        <v>0</v>
      </c>
      <c r="J33" t="s">
        <v>134</v>
      </c>
      <c r="K33" t="s">
        <v>134</v>
      </c>
      <c r="L33" t="s">
        <v>155</v>
      </c>
    </row>
    <row r="34" spans="4:12" x14ac:dyDescent="0.25">
      <c r="D34" t="s">
        <v>156</v>
      </c>
      <c r="F34" t="s">
        <v>151</v>
      </c>
      <c r="G34">
        <v>2050</v>
      </c>
      <c r="H34">
        <v>0</v>
      </c>
      <c r="I34">
        <v>0</v>
      </c>
      <c r="J34" t="s">
        <v>134</v>
      </c>
      <c r="K34" t="s">
        <v>134</v>
      </c>
      <c r="L34" t="s">
        <v>155</v>
      </c>
    </row>
    <row r="35" spans="4:12" x14ac:dyDescent="0.25">
      <c r="D35" t="s">
        <v>156</v>
      </c>
      <c r="F35" t="s">
        <v>151</v>
      </c>
      <c r="G35">
        <v>2020</v>
      </c>
      <c r="H35">
        <v>0</v>
      </c>
      <c r="I35">
        <v>0</v>
      </c>
      <c r="J35" t="s">
        <v>135</v>
      </c>
      <c r="K35" t="s">
        <v>135</v>
      </c>
      <c r="L35" t="s">
        <v>155</v>
      </c>
    </row>
    <row r="36" spans="4:12" x14ac:dyDescent="0.25">
      <c r="D36" t="s">
        <v>156</v>
      </c>
      <c r="F36" t="s">
        <v>151</v>
      </c>
      <c r="G36">
        <v>2025</v>
      </c>
      <c r="H36">
        <v>0</v>
      </c>
      <c r="I36">
        <v>0</v>
      </c>
      <c r="J36" t="s">
        <v>135</v>
      </c>
      <c r="K36" t="s">
        <v>135</v>
      </c>
      <c r="L36" t="s">
        <v>155</v>
      </c>
    </row>
    <row r="37" spans="4:12" x14ac:dyDescent="0.25">
      <c r="D37" t="s">
        <v>156</v>
      </c>
      <c r="F37" t="s">
        <v>151</v>
      </c>
      <c r="G37">
        <v>2030</v>
      </c>
      <c r="H37">
        <v>0</v>
      </c>
      <c r="I37">
        <v>0</v>
      </c>
      <c r="J37" t="s">
        <v>135</v>
      </c>
      <c r="K37" t="s">
        <v>135</v>
      </c>
      <c r="L37" t="s">
        <v>155</v>
      </c>
    </row>
    <row r="38" spans="4:12" x14ac:dyDescent="0.25">
      <c r="D38" t="s">
        <v>156</v>
      </c>
      <c r="F38" t="s">
        <v>151</v>
      </c>
      <c r="G38">
        <v>2035</v>
      </c>
      <c r="H38">
        <v>0</v>
      </c>
      <c r="I38">
        <v>0</v>
      </c>
      <c r="J38" t="s">
        <v>135</v>
      </c>
      <c r="K38" t="s">
        <v>135</v>
      </c>
      <c r="L38" t="s">
        <v>155</v>
      </c>
    </row>
    <row r="39" spans="4:12" x14ac:dyDescent="0.25">
      <c r="D39" t="s">
        <v>156</v>
      </c>
      <c r="F39" t="s">
        <v>151</v>
      </c>
      <c r="G39">
        <v>2040</v>
      </c>
      <c r="H39">
        <v>0</v>
      </c>
      <c r="I39">
        <v>0</v>
      </c>
      <c r="J39" t="s">
        <v>135</v>
      </c>
      <c r="K39" t="s">
        <v>135</v>
      </c>
      <c r="L39" t="s">
        <v>155</v>
      </c>
    </row>
    <row r="40" spans="4:12" x14ac:dyDescent="0.25">
      <c r="D40" t="s">
        <v>156</v>
      </c>
      <c r="F40" t="s">
        <v>151</v>
      </c>
      <c r="G40">
        <v>2045</v>
      </c>
      <c r="H40">
        <v>0</v>
      </c>
      <c r="I40">
        <v>0</v>
      </c>
      <c r="J40" t="s">
        <v>135</v>
      </c>
      <c r="K40" t="s">
        <v>135</v>
      </c>
      <c r="L40" t="s">
        <v>155</v>
      </c>
    </row>
    <row r="41" spans="4:12" x14ac:dyDescent="0.25">
      <c r="D41" t="s">
        <v>156</v>
      </c>
      <c r="F41" t="s">
        <v>151</v>
      </c>
      <c r="G41">
        <v>2050</v>
      </c>
      <c r="H41">
        <v>0</v>
      </c>
      <c r="I41">
        <v>0</v>
      </c>
      <c r="J41" t="s">
        <v>135</v>
      </c>
      <c r="K41" t="s">
        <v>135</v>
      </c>
      <c r="L41" t="s">
        <v>155</v>
      </c>
    </row>
    <row r="42" spans="4:12" x14ac:dyDescent="0.25">
      <c r="D42" t="s">
        <v>156</v>
      </c>
      <c r="F42" t="s">
        <v>151</v>
      </c>
      <c r="G42">
        <v>2020</v>
      </c>
      <c r="H42">
        <v>0</v>
      </c>
      <c r="I42">
        <v>0</v>
      </c>
      <c r="J42" t="s">
        <v>136</v>
      </c>
      <c r="K42" t="s">
        <v>136</v>
      </c>
      <c r="L42" t="s">
        <v>155</v>
      </c>
    </row>
    <row r="43" spans="4:12" x14ac:dyDescent="0.25">
      <c r="D43" t="s">
        <v>156</v>
      </c>
      <c r="F43" t="s">
        <v>151</v>
      </c>
      <c r="G43">
        <v>2025</v>
      </c>
      <c r="H43">
        <v>0</v>
      </c>
      <c r="I43">
        <v>0</v>
      </c>
      <c r="J43" t="s">
        <v>136</v>
      </c>
      <c r="K43" t="s">
        <v>136</v>
      </c>
      <c r="L43" t="s">
        <v>155</v>
      </c>
    </row>
    <row r="44" spans="4:12" x14ac:dyDescent="0.25">
      <c r="D44" t="s">
        <v>156</v>
      </c>
      <c r="F44" t="s">
        <v>151</v>
      </c>
      <c r="G44">
        <v>2030</v>
      </c>
      <c r="H44">
        <v>0</v>
      </c>
      <c r="I44">
        <v>0</v>
      </c>
      <c r="J44" t="s">
        <v>136</v>
      </c>
      <c r="K44" t="s">
        <v>136</v>
      </c>
      <c r="L44" t="s">
        <v>155</v>
      </c>
    </row>
    <row r="45" spans="4:12" x14ac:dyDescent="0.25">
      <c r="D45" t="s">
        <v>156</v>
      </c>
      <c r="F45" t="s">
        <v>151</v>
      </c>
      <c r="G45">
        <v>2035</v>
      </c>
      <c r="H45">
        <v>0</v>
      </c>
      <c r="I45">
        <v>0</v>
      </c>
      <c r="J45" t="s">
        <v>136</v>
      </c>
      <c r="K45" t="s">
        <v>136</v>
      </c>
      <c r="L45" t="s">
        <v>155</v>
      </c>
    </row>
    <row r="46" spans="4:12" x14ac:dyDescent="0.25">
      <c r="D46" t="s">
        <v>156</v>
      </c>
      <c r="F46" t="s">
        <v>151</v>
      </c>
      <c r="G46">
        <v>2040</v>
      </c>
      <c r="H46">
        <v>0</v>
      </c>
      <c r="I46">
        <v>0</v>
      </c>
      <c r="J46" t="s">
        <v>136</v>
      </c>
      <c r="K46" t="s">
        <v>136</v>
      </c>
      <c r="L46" t="s">
        <v>155</v>
      </c>
    </row>
    <row r="47" spans="4:12" x14ac:dyDescent="0.25">
      <c r="D47" t="s">
        <v>156</v>
      </c>
      <c r="F47" t="s">
        <v>151</v>
      </c>
      <c r="G47">
        <v>2045</v>
      </c>
      <c r="H47">
        <v>0</v>
      </c>
      <c r="I47">
        <v>0</v>
      </c>
      <c r="J47" t="s">
        <v>136</v>
      </c>
      <c r="K47" t="s">
        <v>136</v>
      </c>
      <c r="L47" t="s">
        <v>155</v>
      </c>
    </row>
    <row r="48" spans="4:12" x14ac:dyDescent="0.25">
      <c r="D48" t="s">
        <v>156</v>
      </c>
      <c r="F48" t="s">
        <v>151</v>
      </c>
      <c r="G48">
        <v>2050</v>
      </c>
      <c r="H48">
        <v>0</v>
      </c>
      <c r="I48">
        <v>0</v>
      </c>
      <c r="J48" t="s">
        <v>136</v>
      </c>
      <c r="K48" t="s">
        <v>136</v>
      </c>
      <c r="L48" t="s">
        <v>155</v>
      </c>
    </row>
    <row r="49" spans="6:12" x14ac:dyDescent="0.25">
      <c r="F49" t="s">
        <v>151</v>
      </c>
      <c r="G49">
        <v>2020</v>
      </c>
      <c r="H49">
        <v>1.22705451858846E-2</v>
      </c>
      <c r="I49">
        <v>1.22705451858846E-2</v>
      </c>
      <c r="J49" t="s">
        <v>137</v>
      </c>
      <c r="K49" t="s">
        <v>137</v>
      </c>
      <c r="L49" t="s">
        <v>155</v>
      </c>
    </row>
    <row r="50" spans="6:12" x14ac:dyDescent="0.25">
      <c r="F50" t="s">
        <v>151</v>
      </c>
      <c r="G50">
        <v>2025</v>
      </c>
      <c r="H50">
        <v>1.19637815562375E-2</v>
      </c>
      <c r="I50">
        <v>1.19637815562375E-2</v>
      </c>
      <c r="J50" t="s">
        <v>137</v>
      </c>
      <c r="K50" t="s">
        <v>137</v>
      </c>
      <c r="L50" t="s">
        <v>155</v>
      </c>
    </row>
    <row r="51" spans="6:12" x14ac:dyDescent="0.25">
      <c r="F51" t="s">
        <v>151</v>
      </c>
      <c r="G51">
        <v>2030</v>
      </c>
      <c r="H51">
        <v>1.16570179265904E-2</v>
      </c>
      <c r="I51">
        <v>1.16570179265904E-2</v>
      </c>
      <c r="J51" t="s">
        <v>137</v>
      </c>
      <c r="K51" t="s">
        <v>137</v>
      </c>
      <c r="L51" t="s">
        <v>155</v>
      </c>
    </row>
    <row r="52" spans="6:12" x14ac:dyDescent="0.25">
      <c r="F52" t="s">
        <v>151</v>
      </c>
      <c r="G52">
        <v>2035</v>
      </c>
      <c r="H52">
        <v>1.13502542969432E-2</v>
      </c>
      <c r="I52">
        <v>1.13502542969432E-2</v>
      </c>
      <c r="J52" t="s">
        <v>137</v>
      </c>
      <c r="K52" t="s">
        <v>137</v>
      </c>
      <c r="L52" t="s">
        <v>155</v>
      </c>
    </row>
    <row r="53" spans="6:12" x14ac:dyDescent="0.25">
      <c r="F53" t="s">
        <v>151</v>
      </c>
      <c r="G53">
        <v>2040</v>
      </c>
      <c r="H53">
        <v>1.10434906672961E-2</v>
      </c>
      <c r="I53">
        <v>1.10434906672961E-2</v>
      </c>
      <c r="J53" t="s">
        <v>137</v>
      </c>
      <c r="K53" t="s">
        <v>137</v>
      </c>
      <c r="L53" t="s">
        <v>155</v>
      </c>
    </row>
    <row r="54" spans="6:12" x14ac:dyDescent="0.25">
      <c r="F54" t="s">
        <v>151</v>
      </c>
      <c r="G54">
        <v>2045</v>
      </c>
      <c r="H54">
        <v>1.0736727037649E-2</v>
      </c>
      <c r="I54">
        <v>1.0736727037649E-2</v>
      </c>
      <c r="J54" t="s">
        <v>137</v>
      </c>
      <c r="K54" t="s">
        <v>137</v>
      </c>
      <c r="L54" t="s">
        <v>155</v>
      </c>
    </row>
    <row r="55" spans="6:12" x14ac:dyDescent="0.25">
      <c r="F55" t="s">
        <v>151</v>
      </c>
      <c r="G55">
        <v>2050</v>
      </c>
      <c r="H55">
        <v>1.04299634080019E-2</v>
      </c>
      <c r="I55">
        <v>1.04299634080019E-2</v>
      </c>
      <c r="J55" t="s">
        <v>137</v>
      </c>
      <c r="K55" t="s">
        <v>137</v>
      </c>
      <c r="L55" t="s">
        <v>155</v>
      </c>
    </row>
    <row r="56" spans="6:12" x14ac:dyDescent="0.25">
      <c r="F56" t="s">
        <v>151</v>
      </c>
      <c r="G56">
        <v>2020</v>
      </c>
      <c r="H56">
        <v>1.0838880017831501E-2</v>
      </c>
      <c r="I56">
        <v>1.0838880017831501E-2</v>
      </c>
      <c r="J56" t="s">
        <v>138</v>
      </c>
      <c r="K56" t="s">
        <v>138</v>
      </c>
      <c r="L56" t="s">
        <v>155</v>
      </c>
    </row>
    <row r="57" spans="6:12" x14ac:dyDescent="0.25">
      <c r="F57" t="s">
        <v>151</v>
      </c>
      <c r="G57">
        <v>2025</v>
      </c>
      <c r="H57">
        <v>1.05679080173857E-2</v>
      </c>
      <c r="I57">
        <v>1.05679080173857E-2</v>
      </c>
      <c r="J57" t="s">
        <v>138</v>
      </c>
      <c r="K57" t="s">
        <v>138</v>
      </c>
      <c r="L57" t="s">
        <v>155</v>
      </c>
    </row>
    <row r="58" spans="6:12" x14ac:dyDescent="0.25">
      <c r="F58" t="s">
        <v>151</v>
      </c>
      <c r="G58">
        <v>2030</v>
      </c>
      <c r="H58">
        <v>1.02969360169399E-2</v>
      </c>
      <c r="I58">
        <v>1.02969360169399E-2</v>
      </c>
      <c r="J58" t="s">
        <v>138</v>
      </c>
      <c r="K58" t="s">
        <v>138</v>
      </c>
      <c r="L58" t="s">
        <v>155</v>
      </c>
    </row>
    <row r="59" spans="6:12" x14ac:dyDescent="0.25">
      <c r="F59" t="s">
        <v>151</v>
      </c>
      <c r="G59">
        <v>2035</v>
      </c>
      <c r="H59">
        <v>1.00259640164941E-2</v>
      </c>
      <c r="I59">
        <v>1.00259640164941E-2</v>
      </c>
      <c r="J59" t="s">
        <v>138</v>
      </c>
      <c r="K59" t="s">
        <v>138</v>
      </c>
      <c r="L59" t="s">
        <v>155</v>
      </c>
    </row>
    <row r="60" spans="6:12" x14ac:dyDescent="0.25">
      <c r="F60" t="s">
        <v>151</v>
      </c>
      <c r="G60">
        <v>2040</v>
      </c>
      <c r="H60">
        <v>9.7549920160483194E-3</v>
      </c>
      <c r="I60">
        <v>9.7549920160483194E-3</v>
      </c>
      <c r="J60" t="s">
        <v>138</v>
      </c>
      <c r="K60" t="s">
        <v>138</v>
      </c>
      <c r="L60" t="s">
        <v>155</v>
      </c>
    </row>
    <row r="61" spans="6:12" x14ac:dyDescent="0.25">
      <c r="F61" t="s">
        <v>151</v>
      </c>
      <c r="G61">
        <v>2045</v>
      </c>
      <c r="H61">
        <v>9.4840200156025393E-3</v>
      </c>
      <c r="I61">
        <v>9.4840200156025393E-3</v>
      </c>
      <c r="J61" t="s">
        <v>138</v>
      </c>
      <c r="K61" t="s">
        <v>138</v>
      </c>
      <c r="L61" t="s">
        <v>155</v>
      </c>
    </row>
    <row r="62" spans="6:12" x14ac:dyDescent="0.25">
      <c r="F62" t="s">
        <v>151</v>
      </c>
      <c r="G62">
        <v>2050</v>
      </c>
      <c r="H62">
        <v>9.2130480151567506E-3</v>
      </c>
      <c r="I62">
        <v>9.2130480151567506E-3</v>
      </c>
      <c r="J62" t="s">
        <v>138</v>
      </c>
      <c r="K62" t="s">
        <v>138</v>
      </c>
      <c r="L62" t="s">
        <v>155</v>
      </c>
    </row>
    <row r="63" spans="6:12" x14ac:dyDescent="0.25">
      <c r="F63" t="s">
        <v>151</v>
      </c>
      <c r="G63">
        <v>2020</v>
      </c>
      <c r="H63">
        <v>1.3699686064869101E-2</v>
      </c>
      <c r="I63">
        <v>1.3699686064869101E-2</v>
      </c>
      <c r="J63" t="s">
        <v>139</v>
      </c>
      <c r="K63" t="s">
        <v>139</v>
      </c>
      <c r="L63" t="s">
        <v>155</v>
      </c>
    </row>
    <row r="64" spans="6:12" x14ac:dyDescent="0.25">
      <c r="F64" t="s">
        <v>151</v>
      </c>
      <c r="G64">
        <v>2025</v>
      </c>
      <c r="H64">
        <v>1.3357193913247301E-2</v>
      </c>
      <c r="I64">
        <v>1.3357193913247301E-2</v>
      </c>
      <c r="J64" t="s">
        <v>139</v>
      </c>
      <c r="K64" t="s">
        <v>139</v>
      </c>
      <c r="L64" t="s">
        <v>155</v>
      </c>
    </row>
    <row r="65" spans="6:12" x14ac:dyDescent="0.25">
      <c r="F65" t="s">
        <v>151</v>
      </c>
      <c r="G65">
        <v>2030</v>
      </c>
      <c r="H65">
        <v>1.3014701761625599E-2</v>
      </c>
      <c r="I65">
        <v>1.3014701761625599E-2</v>
      </c>
      <c r="J65" t="s">
        <v>139</v>
      </c>
      <c r="K65" t="s">
        <v>139</v>
      </c>
      <c r="L65" t="s">
        <v>155</v>
      </c>
    </row>
    <row r="66" spans="6:12" x14ac:dyDescent="0.25">
      <c r="F66" t="s">
        <v>151</v>
      </c>
      <c r="G66">
        <v>2035</v>
      </c>
      <c r="H66">
        <v>1.26722096100039E-2</v>
      </c>
      <c r="I66">
        <v>1.26722096100039E-2</v>
      </c>
      <c r="J66" t="s">
        <v>139</v>
      </c>
      <c r="K66" t="s">
        <v>139</v>
      </c>
      <c r="L66" t="s">
        <v>155</v>
      </c>
    </row>
    <row r="67" spans="6:12" x14ac:dyDescent="0.25">
      <c r="F67" t="s">
        <v>151</v>
      </c>
      <c r="G67">
        <v>2040</v>
      </c>
      <c r="H67">
        <v>1.2329717458382201E-2</v>
      </c>
      <c r="I67">
        <v>1.2329717458382201E-2</v>
      </c>
      <c r="J67" t="s">
        <v>139</v>
      </c>
      <c r="K67" t="s">
        <v>139</v>
      </c>
      <c r="L67" t="s">
        <v>155</v>
      </c>
    </row>
    <row r="68" spans="6:12" x14ac:dyDescent="0.25">
      <c r="F68" t="s">
        <v>151</v>
      </c>
      <c r="G68">
        <v>2045</v>
      </c>
      <c r="H68">
        <v>1.1987225306760401E-2</v>
      </c>
      <c r="I68">
        <v>1.1987225306760401E-2</v>
      </c>
      <c r="J68" t="s">
        <v>139</v>
      </c>
      <c r="K68" t="s">
        <v>139</v>
      </c>
      <c r="L68" t="s">
        <v>155</v>
      </c>
    </row>
    <row r="69" spans="6:12" x14ac:dyDescent="0.25">
      <c r="F69" t="s">
        <v>151</v>
      </c>
      <c r="G69">
        <v>2050</v>
      </c>
      <c r="H69">
        <v>1.16447331551387E-2</v>
      </c>
      <c r="I69">
        <v>1.16447331551387E-2</v>
      </c>
      <c r="J69" t="s">
        <v>139</v>
      </c>
      <c r="K69" t="s">
        <v>139</v>
      </c>
      <c r="L69" t="s">
        <v>155</v>
      </c>
    </row>
    <row r="70" spans="6:12" x14ac:dyDescent="0.25">
      <c r="F70" t="s">
        <v>151</v>
      </c>
      <c r="G70">
        <v>2020</v>
      </c>
      <c r="H70">
        <v>1.6114677026113401E-3</v>
      </c>
      <c r="I70">
        <v>1.6114677026113401E-3</v>
      </c>
      <c r="J70" t="s">
        <v>140</v>
      </c>
      <c r="K70" t="s">
        <v>140</v>
      </c>
      <c r="L70" t="s">
        <v>155</v>
      </c>
    </row>
    <row r="71" spans="6:12" x14ac:dyDescent="0.25">
      <c r="F71" t="s">
        <v>151</v>
      </c>
      <c r="G71">
        <v>2025</v>
      </c>
      <c r="H71">
        <v>1.59803880508958E-3</v>
      </c>
      <c r="I71">
        <v>1.59803880508958E-3</v>
      </c>
      <c r="J71" t="s">
        <v>140</v>
      </c>
      <c r="K71" t="s">
        <v>140</v>
      </c>
      <c r="L71" t="s">
        <v>155</v>
      </c>
    </row>
    <row r="72" spans="6:12" x14ac:dyDescent="0.25">
      <c r="F72" t="s">
        <v>151</v>
      </c>
      <c r="G72">
        <v>2030</v>
      </c>
      <c r="H72">
        <v>1.58460990756782E-3</v>
      </c>
      <c r="I72">
        <v>1.58460990756782E-3</v>
      </c>
      <c r="J72" t="s">
        <v>140</v>
      </c>
      <c r="K72" t="s">
        <v>140</v>
      </c>
      <c r="L72" t="s">
        <v>155</v>
      </c>
    </row>
    <row r="73" spans="6:12" x14ac:dyDescent="0.25">
      <c r="F73" t="s">
        <v>151</v>
      </c>
      <c r="G73">
        <v>2035</v>
      </c>
      <c r="H73">
        <v>1.57118101004606E-3</v>
      </c>
      <c r="I73">
        <v>1.57118101004606E-3</v>
      </c>
      <c r="J73" t="s">
        <v>140</v>
      </c>
      <c r="K73" t="s">
        <v>140</v>
      </c>
      <c r="L73" t="s">
        <v>155</v>
      </c>
    </row>
    <row r="74" spans="6:12" x14ac:dyDescent="0.25">
      <c r="F74" t="s">
        <v>151</v>
      </c>
      <c r="G74">
        <v>2040</v>
      </c>
      <c r="H74">
        <v>1.5577521125242999E-3</v>
      </c>
      <c r="I74">
        <v>1.5577521125242999E-3</v>
      </c>
      <c r="J74" t="s">
        <v>140</v>
      </c>
      <c r="K74" t="s">
        <v>140</v>
      </c>
      <c r="L74" t="s">
        <v>155</v>
      </c>
    </row>
    <row r="75" spans="6:12" x14ac:dyDescent="0.25">
      <c r="F75" t="s">
        <v>151</v>
      </c>
      <c r="G75">
        <v>2045</v>
      </c>
      <c r="H75">
        <v>1.5443232150025401E-3</v>
      </c>
      <c r="I75">
        <v>1.5443232150025401E-3</v>
      </c>
      <c r="J75" t="s">
        <v>140</v>
      </c>
      <c r="K75" t="s">
        <v>140</v>
      </c>
      <c r="L75" t="s">
        <v>155</v>
      </c>
    </row>
    <row r="76" spans="6:12" x14ac:dyDescent="0.25">
      <c r="F76" t="s">
        <v>151</v>
      </c>
      <c r="G76">
        <v>2050</v>
      </c>
      <c r="H76">
        <v>1.53089431748078E-3</v>
      </c>
      <c r="I76">
        <v>1.53089431748078E-3</v>
      </c>
      <c r="J76" t="s">
        <v>140</v>
      </c>
      <c r="K76" t="s">
        <v>140</v>
      </c>
      <c r="L76" t="s">
        <v>155</v>
      </c>
    </row>
    <row r="77" spans="6:12" x14ac:dyDescent="0.25">
      <c r="F77" t="s">
        <v>151</v>
      </c>
      <c r="G77">
        <v>2020</v>
      </c>
      <c r="H77">
        <v>2.287177034804E-3</v>
      </c>
      <c r="I77">
        <v>2.287177034804E-3</v>
      </c>
      <c r="J77" t="s">
        <v>141</v>
      </c>
      <c r="K77" t="s">
        <v>141</v>
      </c>
      <c r="L77" t="s">
        <v>155</v>
      </c>
    </row>
    <row r="78" spans="6:12" x14ac:dyDescent="0.25">
      <c r="F78" t="s">
        <v>151</v>
      </c>
      <c r="G78">
        <v>2025</v>
      </c>
      <c r="H78">
        <v>2.2681172261806298E-3</v>
      </c>
      <c r="I78">
        <v>2.2681172261806298E-3</v>
      </c>
      <c r="J78" t="s">
        <v>141</v>
      </c>
      <c r="K78" t="s">
        <v>141</v>
      </c>
      <c r="L78" t="s">
        <v>155</v>
      </c>
    </row>
    <row r="79" spans="6:12" x14ac:dyDescent="0.25">
      <c r="F79" t="s">
        <v>151</v>
      </c>
      <c r="G79">
        <v>2030</v>
      </c>
      <c r="H79">
        <v>2.2490574175572601E-3</v>
      </c>
      <c r="I79">
        <v>2.2490574175572601E-3</v>
      </c>
      <c r="J79" t="s">
        <v>141</v>
      </c>
      <c r="K79" t="s">
        <v>141</v>
      </c>
      <c r="L79" t="s">
        <v>155</v>
      </c>
    </row>
    <row r="80" spans="6:12" x14ac:dyDescent="0.25">
      <c r="F80" t="s">
        <v>151</v>
      </c>
      <c r="G80">
        <v>2035</v>
      </c>
      <c r="H80">
        <v>2.2299976089338999E-3</v>
      </c>
      <c r="I80">
        <v>2.2299976089338999E-3</v>
      </c>
      <c r="J80" t="s">
        <v>141</v>
      </c>
      <c r="K80" t="s">
        <v>141</v>
      </c>
      <c r="L80" t="s">
        <v>155</v>
      </c>
    </row>
    <row r="81" spans="6:12" x14ac:dyDescent="0.25">
      <c r="F81" t="s">
        <v>151</v>
      </c>
      <c r="G81">
        <v>2040</v>
      </c>
      <c r="H81">
        <v>2.2109378003105301E-3</v>
      </c>
      <c r="I81">
        <v>2.2109378003105301E-3</v>
      </c>
      <c r="J81" t="s">
        <v>141</v>
      </c>
      <c r="K81" t="s">
        <v>141</v>
      </c>
      <c r="L81" t="s">
        <v>155</v>
      </c>
    </row>
    <row r="82" spans="6:12" x14ac:dyDescent="0.25">
      <c r="F82" t="s">
        <v>151</v>
      </c>
      <c r="G82">
        <v>2045</v>
      </c>
      <c r="H82">
        <v>2.19187799168716E-3</v>
      </c>
      <c r="I82">
        <v>2.19187799168716E-3</v>
      </c>
      <c r="J82" t="s">
        <v>141</v>
      </c>
      <c r="K82" t="s">
        <v>141</v>
      </c>
      <c r="L82" t="s">
        <v>155</v>
      </c>
    </row>
    <row r="83" spans="6:12" x14ac:dyDescent="0.25">
      <c r="F83" t="s">
        <v>151</v>
      </c>
      <c r="G83">
        <v>2050</v>
      </c>
      <c r="H83">
        <v>2.1728181830638002E-3</v>
      </c>
      <c r="I83">
        <v>2.1728181830638002E-3</v>
      </c>
      <c r="J83" t="s">
        <v>141</v>
      </c>
      <c r="K83" t="s">
        <v>141</v>
      </c>
      <c r="L83" t="s">
        <v>155</v>
      </c>
    </row>
    <row r="84" spans="6:12" x14ac:dyDescent="0.25">
      <c r="F84" t="s">
        <v>151</v>
      </c>
      <c r="G84">
        <v>2020</v>
      </c>
      <c r="H84">
        <v>3.76745947904644E-3</v>
      </c>
      <c r="I84">
        <v>3.76745947904644E-3</v>
      </c>
      <c r="J84" t="s">
        <v>142</v>
      </c>
      <c r="K84" t="s">
        <v>142</v>
      </c>
      <c r="L84" t="s">
        <v>155</v>
      </c>
    </row>
    <row r="85" spans="6:12" x14ac:dyDescent="0.25">
      <c r="F85" t="s">
        <v>151</v>
      </c>
      <c r="G85">
        <v>2025</v>
      </c>
      <c r="H85">
        <v>3.7360639833877202E-3</v>
      </c>
      <c r="I85">
        <v>3.7360639833877202E-3</v>
      </c>
      <c r="J85" t="s">
        <v>142</v>
      </c>
      <c r="K85" t="s">
        <v>142</v>
      </c>
      <c r="L85" t="s">
        <v>155</v>
      </c>
    </row>
    <row r="86" spans="6:12" x14ac:dyDescent="0.25">
      <c r="F86" t="s">
        <v>151</v>
      </c>
      <c r="G86">
        <v>2030</v>
      </c>
      <c r="H86">
        <v>3.7046684877289999E-3</v>
      </c>
      <c r="I86">
        <v>3.7046684877289999E-3</v>
      </c>
      <c r="J86" t="s">
        <v>142</v>
      </c>
      <c r="K86" t="s">
        <v>142</v>
      </c>
      <c r="L86" t="s">
        <v>155</v>
      </c>
    </row>
    <row r="87" spans="6:12" x14ac:dyDescent="0.25">
      <c r="F87" t="s">
        <v>151</v>
      </c>
      <c r="G87">
        <v>2035</v>
      </c>
      <c r="H87">
        <v>3.6732729920702801E-3</v>
      </c>
      <c r="I87">
        <v>3.6732729920702801E-3</v>
      </c>
      <c r="J87" t="s">
        <v>142</v>
      </c>
      <c r="K87" t="s">
        <v>142</v>
      </c>
      <c r="L87" t="s">
        <v>155</v>
      </c>
    </row>
    <row r="88" spans="6:12" x14ac:dyDescent="0.25">
      <c r="F88" t="s">
        <v>151</v>
      </c>
      <c r="G88">
        <v>2040</v>
      </c>
      <c r="H88">
        <v>3.6418774964115598E-3</v>
      </c>
      <c r="I88">
        <v>3.6418774964115598E-3</v>
      </c>
      <c r="J88" t="s">
        <v>142</v>
      </c>
      <c r="K88" t="s">
        <v>142</v>
      </c>
      <c r="L88" t="s">
        <v>155</v>
      </c>
    </row>
    <row r="89" spans="6:12" x14ac:dyDescent="0.25">
      <c r="F89" t="s">
        <v>151</v>
      </c>
      <c r="G89">
        <v>2045</v>
      </c>
      <c r="H89">
        <v>3.61048200075284E-3</v>
      </c>
      <c r="I89">
        <v>3.61048200075284E-3</v>
      </c>
      <c r="J89" t="s">
        <v>142</v>
      </c>
      <c r="K89" t="s">
        <v>142</v>
      </c>
      <c r="L89" t="s">
        <v>155</v>
      </c>
    </row>
    <row r="90" spans="6:12" x14ac:dyDescent="0.25">
      <c r="F90" t="s">
        <v>151</v>
      </c>
      <c r="G90">
        <v>2050</v>
      </c>
      <c r="H90">
        <v>3.5790865050941202E-3</v>
      </c>
      <c r="I90">
        <v>3.5790865050941202E-3</v>
      </c>
      <c r="J90" t="s">
        <v>142</v>
      </c>
      <c r="K90" t="s">
        <v>142</v>
      </c>
      <c r="L90" t="s">
        <v>155</v>
      </c>
    </row>
    <row r="91" spans="6:12" x14ac:dyDescent="0.25">
      <c r="F91" t="s">
        <v>151</v>
      </c>
      <c r="G91">
        <v>2020</v>
      </c>
      <c r="H91">
        <v>3.3205708318124599E-4</v>
      </c>
      <c r="I91">
        <v>3.3205708318124599E-4</v>
      </c>
      <c r="J91" t="s">
        <v>143</v>
      </c>
      <c r="K91" t="s">
        <v>143</v>
      </c>
      <c r="L91" t="s">
        <v>155</v>
      </c>
    </row>
    <row r="92" spans="6:12" x14ac:dyDescent="0.25">
      <c r="F92" t="s">
        <v>151</v>
      </c>
      <c r="G92">
        <v>2025</v>
      </c>
      <c r="H92">
        <v>3.2928994082140301E-4</v>
      </c>
      <c r="I92">
        <v>3.2928994082140301E-4</v>
      </c>
      <c r="J92" t="s">
        <v>143</v>
      </c>
      <c r="K92" t="s">
        <v>143</v>
      </c>
      <c r="L92" t="s">
        <v>155</v>
      </c>
    </row>
    <row r="93" spans="6:12" x14ac:dyDescent="0.25">
      <c r="F93" t="s">
        <v>151</v>
      </c>
      <c r="G93">
        <v>2030</v>
      </c>
      <c r="H93">
        <v>3.2652279846155901E-4</v>
      </c>
      <c r="I93">
        <v>3.2652279846155901E-4</v>
      </c>
      <c r="J93" t="s">
        <v>143</v>
      </c>
      <c r="K93" t="s">
        <v>143</v>
      </c>
      <c r="L93" t="s">
        <v>155</v>
      </c>
    </row>
    <row r="94" spans="6:12" x14ac:dyDescent="0.25">
      <c r="F94" t="s">
        <v>151</v>
      </c>
      <c r="G94">
        <v>2035</v>
      </c>
      <c r="H94">
        <v>3.2375565610171501E-4</v>
      </c>
      <c r="I94">
        <v>3.2375565610171501E-4</v>
      </c>
      <c r="J94" t="s">
        <v>143</v>
      </c>
      <c r="K94" t="s">
        <v>143</v>
      </c>
      <c r="L94" t="s">
        <v>155</v>
      </c>
    </row>
    <row r="95" spans="6:12" x14ac:dyDescent="0.25">
      <c r="F95" t="s">
        <v>151</v>
      </c>
      <c r="G95">
        <v>2040</v>
      </c>
      <c r="H95">
        <v>3.2098851374187198E-4</v>
      </c>
      <c r="I95">
        <v>3.2098851374187198E-4</v>
      </c>
      <c r="J95" t="s">
        <v>143</v>
      </c>
      <c r="K95" t="s">
        <v>143</v>
      </c>
      <c r="L95" t="s">
        <v>155</v>
      </c>
    </row>
    <row r="96" spans="6:12" x14ac:dyDescent="0.25">
      <c r="F96" t="s">
        <v>151</v>
      </c>
      <c r="G96">
        <v>2045</v>
      </c>
      <c r="H96">
        <v>3.1822137138202798E-4</v>
      </c>
      <c r="I96">
        <v>3.1822137138202798E-4</v>
      </c>
      <c r="J96" t="s">
        <v>143</v>
      </c>
      <c r="K96" t="s">
        <v>143</v>
      </c>
      <c r="L96" t="s">
        <v>155</v>
      </c>
    </row>
    <row r="97" spans="6:12" x14ac:dyDescent="0.25">
      <c r="F97" t="s">
        <v>151</v>
      </c>
      <c r="G97">
        <v>2050</v>
      </c>
      <c r="H97">
        <v>3.1545422902218398E-4</v>
      </c>
      <c r="I97">
        <v>3.1545422902218398E-4</v>
      </c>
      <c r="J97" t="s">
        <v>143</v>
      </c>
      <c r="K97" t="s">
        <v>143</v>
      </c>
      <c r="L97" t="s">
        <v>155</v>
      </c>
    </row>
    <row r="98" spans="6:12" x14ac:dyDescent="0.25">
      <c r="F98" t="s">
        <v>151</v>
      </c>
      <c r="G98">
        <v>2020</v>
      </c>
      <c r="H98">
        <v>6.3335727594585403E-4</v>
      </c>
      <c r="I98">
        <v>6.3335727594585403E-4</v>
      </c>
      <c r="J98" t="s">
        <v>144</v>
      </c>
      <c r="K98" t="s">
        <v>144</v>
      </c>
      <c r="L98" t="s">
        <v>155</v>
      </c>
    </row>
    <row r="99" spans="6:12" x14ac:dyDescent="0.25">
      <c r="F99" t="s">
        <v>151</v>
      </c>
      <c r="G99">
        <v>2025</v>
      </c>
      <c r="H99">
        <v>6.2807929864630498E-4</v>
      </c>
      <c r="I99">
        <v>6.2807929864630498E-4</v>
      </c>
      <c r="J99" t="s">
        <v>144</v>
      </c>
      <c r="K99" t="s">
        <v>144</v>
      </c>
      <c r="L99" t="s">
        <v>155</v>
      </c>
    </row>
    <row r="100" spans="6:12" x14ac:dyDescent="0.25">
      <c r="F100" t="s">
        <v>151</v>
      </c>
      <c r="G100">
        <v>2030</v>
      </c>
      <c r="H100">
        <v>6.2280132134675604E-4</v>
      </c>
      <c r="I100">
        <v>6.2280132134675604E-4</v>
      </c>
      <c r="J100" t="s">
        <v>144</v>
      </c>
      <c r="K100" t="s">
        <v>144</v>
      </c>
      <c r="L100" t="s">
        <v>155</v>
      </c>
    </row>
    <row r="101" spans="6:12" x14ac:dyDescent="0.25">
      <c r="F101" t="s">
        <v>151</v>
      </c>
      <c r="G101">
        <v>2035</v>
      </c>
      <c r="H101">
        <v>6.1752334404720699E-4</v>
      </c>
      <c r="I101">
        <v>6.1752334404720699E-4</v>
      </c>
      <c r="J101" t="s">
        <v>144</v>
      </c>
      <c r="K101" t="s">
        <v>144</v>
      </c>
      <c r="L101" t="s">
        <v>155</v>
      </c>
    </row>
    <row r="102" spans="6:12" x14ac:dyDescent="0.25">
      <c r="F102" t="s">
        <v>151</v>
      </c>
      <c r="G102">
        <v>2040</v>
      </c>
      <c r="H102">
        <v>6.1224536674765902E-4</v>
      </c>
      <c r="I102">
        <v>6.1224536674765902E-4</v>
      </c>
      <c r="J102" t="s">
        <v>144</v>
      </c>
      <c r="K102" t="s">
        <v>144</v>
      </c>
      <c r="L102" t="s">
        <v>155</v>
      </c>
    </row>
    <row r="103" spans="6:12" x14ac:dyDescent="0.25">
      <c r="F103" t="s">
        <v>151</v>
      </c>
      <c r="G103">
        <v>2045</v>
      </c>
      <c r="H103">
        <v>6.0696738944810997E-4</v>
      </c>
      <c r="I103">
        <v>6.0696738944810997E-4</v>
      </c>
      <c r="J103" t="s">
        <v>144</v>
      </c>
      <c r="K103" t="s">
        <v>144</v>
      </c>
      <c r="L103" t="s">
        <v>155</v>
      </c>
    </row>
    <row r="104" spans="6:12" x14ac:dyDescent="0.25">
      <c r="F104" t="s">
        <v>151</v>
      </c>
      <c r="G104">
        <v>2050</v>
      </c>
      <c r="H104">
        <v>6.0168941214856103E-4</v>
      </c>
      <c r="I104">
        <v>6.0168941214856103E-4</v>
      </c>
      <c r="J104" t="s">
        <v>144</v>
      </c>
      <c r="K104" t="s">
        <v>144</v>
      </c>
      <c r="L104" t="s">
        <v>155</v>
      </c>
    </row>
    <row r="105" spans="6:12" x14ac:dyDescent="0.25">
      <c r="F105" t="s">
        <v>151</v>
      </c>
      <c r="G105">
        <v>2020</v>
      </c>
      <c r="H105">
        <v>7.8417325837286497E-4</v>
      </c>
      <c r="I105">
        <v>7.8417325837286497E-4</v>
      </c>
      <c r="J105" t="s">
        <v>145</v>
      </c>
      <c r="K105" t="s">
        <v>145</v>
      </c>
      <c r="L105" t="s">
        <v>155</v>
      </c>
    </row>
    <row r="106" spans="6:12" x14ac:dyDescent="0.25">
      <c r="F106" t="s">
        <v>151</v>
      </c>
      <c r="G106">
        <v>2025</v>
      </c>
      <c r="H106">
        <v>7.7763848121975804E-4</v>
      </c>
      <c r="I106">
        <v>7.7763848121975804E-4</v>
      </c>
      <c r="J106" t="s">
        <v>145</v>
      </c>
      <c r="K106" t="s">
        <v>145</v>
      </c>
      <c r="L106" t="s">
        <v>155</v>
      </c>
    </row>
    <row r="107" spans="6:12" x14ac:dyDescent="0.25">
      <c r="F107" t="s">
        <v>151</v>
      </c>
      <c r="G107">
        <v>2030</v>
      </c>
      <c r="H107">
        <v>7.7110370406665099E-4</v>
      </c>
      <c r="I107">
        <v>7.7110370406665099E-4</v>
      </c>
      <c r="J107" t="s">
        <v>145</v>
      </c>
      <c r="K107" t="s">
        <v>145</v>
      </c>
      <c r="L107" t="s">
        <v>155</v>
      </c>
    </row>
    <row r="108" spans="6:12" x14ac:dyDescent="0.25">
      <c r="F108" t="s">
        <v>151</v>
      </c>
      <c r="G108">
        <v>2035</v>
      </c>
      <c r="H108">
        <v>7.6456892691354405E-4</v>
      </c>
      <c r="I108">
        <v>7.6456892691354405E-4</v>
      </c>
      <c r="J108" t="s">
        <v>145</v>
      </c>
      <c r="K108" t="s">
        <v>145</v>
      </c>
      <c r="L108" t="s">
        <v>155</v>
      </c>
    </row>
    <row r="109" spans="6:12" x14ac:dyDescent="0.25">
      <c r="F109" t="s">
        <v>151</v>
      </c>
      <c r="G109">
        <v>2040</v>
      </c>
      <c r="H109">
        <v>7.58034149760437E-4</v>
      </c>
      <c r="I109">
        <v>7.58034149760437E-4</v>
      </c>
      <c r="J109" t="s">
        <v>145</v>
      </c>
      <c r="K109" t="s">
        <v>145</v>
      </c>
      <c r="L109" t="s">
        <v>155</v>
      </c>
    </row>
    <row r="110" spans="6:12" x14ac:dyDescent="0.25">
      <c r="F110" t="s">
        <v>151</v>
      </c>
      <c r="G110">
        <v>2045</v>
      </c>
      <c r="H110">
        <v>7.5149937260732898E-4</v>
      </c>
      <c r="I110">
        <v>7.5149937260732898E-4</v>
      </c>
      <c r="J110" t="s">
        <v>145</v>
      </c>
      <c r="K110" t="s">
        <v>145</v>
      </c>
      <c r="L110" t="s">
        <v>155</v>
      </c>
    </row>
    <row r="111" spans="6:12" x14ac:dyDescent="0.25">
      <c r="F111" t="s">
        <v>151</v>
      </c>
      <c r="G111">
        <v>2050</v>
      </c>
      <c r="H111">
        <v>7.4496459545422204E-4</v>
      </c>
      <c r="I111">
        <v>7.4496459545422204E-4</v>
      </c>
      <c r="J111" t="s">
        <v>145</v>
      </c>
      <c r="K111" t="s">
        <v>145</v>
      </c>
      <c r="L111" t="s">
        <v>155</v>
      </c>
    </row>
    <row r="112" spans="6:12" x14ac:dyDescent="0.25">
      <c r="F112" t="s">
        <v>151</v>
      </c>
      <c r="G112">
        <v>2020</v>
      </c>
      <c r="H112">
        <v>4.4223271439528802E-3</v>
      </c>
      <c r="I112">
        <v>4.4223271439528802E-3</v>
      </c>
      <c r="J112" t="s">
        <v>193</v>
      </c>
      <c r="K112" t="s">
        <v>193</v>
      </c>
      <c r="L112" t="s">
        <v>154</v>
      </c>
    </row>
    <row r="113" spans="6:12" x14ac:dyDescent="0.25">
      <c r="F113" t="s">
        <v>151</v>
      </c>
      <c r="G113">
        <v>2025</v>
      </c>
      <c r="H113">
        <v>4.3486216915536698E-3</v>
      </c>
      <c r="I113">
        <v>4.3486216915536698E-3</v>
      </c>
      <c r="J113" t="s">
        <v>193</v>
      </c>
      <c r="K113" t="s">
        <v>193</v>
      </c>
      <c r="L113" t="s">
        <v>154</v>
      </c>
    </row>
    <row r="114" spans="6:12" x14ac:dyDescent="0.25">
      <c r="F114" t="s">
        <v>151</v>
      </c>
      <c r="G114">
        <v>2030</v>
      </c>
      <c r="H114">
        <v>4.2749162391544498E-3</v>
      </c>
      <c r="I114">
        <v>4.2749162391544498E-3</v>
      </c>
      <c r="J114" t="s">
        <v>193</v>
      </c>
      <c r="K114" t="s">
        <v>193</v>
      </c>
      <c r="L114" t="s">
        <v>154</v>
      </c>
    </row>
    <row r="115" spans="6:12" x14ac:dyDescent="0.25">
      <c r="F115" t="s">
        <v>151</v>
      </c>
      <c r="G115">
        <v>2035</v>
      </c>
      <c r="H115">
        <v>4.2012107867552403E-3</v>
      </c>
      <c r="I115">
        <v>4.2012107867552403E-3</v>
      </c>
      <c r="J115" t="s">
        <v>193</v>
      </c>
      <c r="K115" t="s">
        <v>193</v>
      </c>
      <c r="L115" t="s">
        <v>154</v>
      </c>
    </row>
    <row r="116" spans="6:12" x14ac:dyDescent="0.25">
      <c r="F116" t="s">
        <v>151</v>
      </c>
      <c r="G116">
        <v>2040</v>
      </c>
      <c r="H116">
        <v>4.1275053343560204E-3</v>
      </c>
      <c r="I116">
        <v>4.1275053343560204E-3</v>
      </c>
      <c r="J116" t="s">
        <v>193</v>
      </c>
      <c r="K116" t="s">
        <v>193</v>
      </c>
      <c r="L116" t="s">
        <v>154</v>
      </c>
    </row>
    <row r="117" spans="6:12" x14ac:dyDescent="0.25">
      <c r="F117" t="s">
        <v>151</v>
      </c>
      <c r="G117">
        <v>2045</v>
      </c>
      <c r="H117">
        <v>4.05379988195681E-3</v>
      </c>
      <c r="I117">
        <v>4.05379988195681E-3</v>
      </c>
      <c r="J117" t="s">
        <v>193</v>
      </c>
      <c r="K117" t="s">
        <v>193</v>
      </c>
      <c r="L117" t="s">
        <v>154</v>
      </c>
    </row>
    <row r="118" spans="6:12" x14ac:dyDescent="0.25">
      <c r="F118" t="s">
        <v>151</v>
      </c>
      <c r="G118">
        <v>2050</v>
      </c>
      <c r="H118">
        <v>3.9800944295576004E-3</v>
      </c>
      <c r="I118">
        <v>3.9800944295576004E-3</v>
      </c>
      <c r="J118" t="s">
        <v>193</v>
      </c>
      <c r="K118" t="s">
        <v>193</v>
      </c>
      <c r="L118" t="s">
        <v>154</v>
      </c>
    </row>
    <row r="119" spans="6:12" x14ac:dyDescent="0.25">
      <c r="F119" t="s">
        <v>151</v>
      </c>
      <c r="G119">
        <v>2020</v>
      </c>
      <c r="H119">
        <v>1.02421175095175E-2</v>
      </c>
      <c r="I119">
        <v>1.02421175095175E-2</v>
      </c>
      <c r="J119" t="s">
        <v>194</v>
      </c>
      <c r="K119" t="s">
        <v>194</v>
      </c>
      <c r="L119" t="s">
        <v>154</v>
      </c>
    </row>
    <row r="120" spans="6:12" x14ac:dyDescent="0.25">
      <c r="F120" t="s">
        <v>151</v>
      </c>
      <c r="G120">
        <v>2025</v>
      </c>
      <c r="H120">
        <v>1.0020204963478E-2</v>
      </c>
      <c r="I120">
        <v>1.0020204963478E-2</v>
      </c>
      <c r="J120" t="s">
        <v>194</v>
      </c>
      <c r="K120" t="s">
        <v>194</v>
      </c>
      <c r="L120" t="s">
        <v>154</v>
      </c>
    </row>
    <row r="121" spans="6:12" x14ac:dyDescent="0.25">
      <c r="F121" t="s">
        <v>151</v>
      </c>
      <c r="G121">
        <v>2030</v>
      </c>
      <c r="H121">
        <v>9.7982924174384502E-3</v>
      </c>
      <c r="I121">
        <v>9.7982924174384502E-3</v>
      </c>
      <c r="J121" t="s">
        <v>194</v>
      </c>
      <c r="K121" t="s">
        <v>194</v>
      </c>
      <c r="L121" t="s">
        <v>154</v>
      </c>
    </row>
    <row r="122" spans="6:12" x14ac:dyDescent="0.25">
      <c r="F122" t="s">
        <v>151</v>
      </c>
      <c r="G122">
        <v>2035</v>
      </c>
      <c r="H122">
        <v>9.5763798713989108E-3</v>
      </c>
      <c r="I122">
        <v>9.5763798713989108E-3</v>
      </c>
      <c r="J122" t="s">
        <v>194</v>
      </c>
      <c r="K122" t="s">
        <v>194</v>
      </c>
      <c r="L122" t="s">
        <v>154</v>
      </c>
    </row>
    <row r="123" spans="6:12" x14ac:dyDescent="0.25">
      <c r="F123" t="s">
        <v>151</v>
      </c>
      <c r="G123">
        <v>2040</v>
      </c>
      <c r="H123">
        <v>9.3544673253593592E-3</v>
      </c>
      <c r="I123">
        <v>9.3544673253593592E-3</v>
      </c>
      <c r="J123" t="s">
        <v>194</v>
      </c>
      <c r="K123" t="s">
        <v>194</v>
      </c>
      <c r="L123" t="s">
        <v>154</v>
      </c>
    </row>
    <row r="124" spans="6:12" x14ac:dyDescent="0.25">
      <c r="F124" t="s">
        <v>151</v>
      </c>
      <c r="G124">
        <v>2045</v>
      </c>
      <c r="H124">
        <v>9.1325547793198094E-3</v>
      </c>
      <c r="I124">
        <v>9.1325547793198094E-3</v>
      </c>
      <c r="J124" t="s">
        <v>194</v>
      </c>
      <c r="K124" t="s">
        <v>194</v>
      </c>
      <c r="L124" t="s">
        <v>154</v>
      </c>
    </row>
    <row r="125" spans="6:12" x14ac:dyDescent="0.25">
      <c r="F125" t="s">
        <v>151</v>
      </c>
      <c r="G125">
        <v>2050</v>
      </c>
      <c r="H125">
        <v>8.91064223328027E-3</v>
      </c>
      <c r="I125">
        <v>8.91064223328027E-3</v>
      </c>
      <c r="J125" t="s">
        <v>194</v>
      </c>
      <c r="K125" t="s">
        <v>194</v>
      </c>
      <c r="L125" t="s">
        <v>154</v>
      </c>
    </row>
    <row r="126" spans="6:12" x14ac:dyDescent="0.25">
      <c r="F126" t="s">
        <v>151</v>
      </c>
      <c r="G126">
        <v>2020</v>
      </c>
      <c r="H126">
        <v>2.4280865417312301E-2</v>
      </c>
      <c r="I126">
        <v>2.4280865417312301E-2</v>
      </c>
      <c r="J126" t="s">
        <v>195</v>
      </c>
      <c r="K126" t="s">
        <v>195</v>
      </c>
      <c r="L126" t="s">
        <v>154</v>
      </c>
    </row>
    <row r="127" spans="6:12" x14ac:dyDescent="0.25">
      <c r="F127" t="s">
        <v>151</v>
      </c>
      <c r="G127">
        <v>2025</v>
      </c>
      <c r="H127">
        <v>2.3754779999937199E-2</v>
      </c>
      <c r="I127">
        <v>2.3754779999937199E-2</v>
      </c>
      <c r="J127" t="s">
        <v>195</v>
      </c>
      <c r="K127" t="s">
        <v>195</v>
      </c>
      <c r="L127" t="s">
        <v>154</v>
      </c>
    </row>
    <row r="128" spans="6:12" x14ac:dyDescent="0.25">
      <c r="F128" t="s">
        <v>151</v>
      </c>
      <c r="G128">
        <v>2030</v>
      </c>
      <c r="H128">
        <v>2.32286945825621E-2</v>
      </c>
      <c r="I128">
        <v>2.32286945825621E-2</v>
      </c>
      <c r="J128" t="s">
        <v>195</v>
      </c>
      <c r="K128" t="s">
        <v>195</v>
      </c>
      <c r="L128" t="s">
        <v>154</v>
      </c>
    </row>
    <row r="129" spans="6:12" x14ac:dyDescent="0.25">
      <c r="F129" t="s">
        <v>151</v>
      </c>
      <c r="G129">
        <v>2035</v>
      </c>
      <c r="H129">
        <v>2.2702609165187002E-2</v>
      </c>
      <c r="I129">
        <v>2.2702609165187002E-2</v>
      </c>
      <c r="J129" t="s">
        <v>195</v>
      </c>
      <c r="K129" t="s">
        <v>195</v>
      </c>
      <c r="L129" t="s">
        <v>154</v>
      </c>
    </row>
    <row r="130" spans="6:12" x14ac:dyDescent="0.25">
      <c r="F130" t="s">
        <v>151</v>
      </c>
      <c r="G130">
        <v>2040</v>
      </c>
      <c r="H130">
        <v>2.2176523747811899E-2</v>
      </c>
      <c r="I130">
        <v>2.2176523747811899E-2</v>
      </c>
      <c r="J130" t="s">
        <v>195</v>
      </c>
      <c r="K130" t="s">
        <v>195</v>
      </c>
      <c r="L130" t="s">
        <v>154</v>
      </c>
    </row>
    <row r="131" spans="6:12" x14ac:dyDescent="0.25">
      <c r="F131" t="s">
        <v>151</v>
      </c>
      <c r="G131">
        <v>2045</v>
      </c>
      <c r="H131">
        <v>2.16504383304368E-2</v>
      </c>
      <c r="I131">
        <v>2.16504383304368E-2</v>
      </c>
      <c r="J131" t="s">
        <v>195</v>
      </c>
      <c r="K131" t="s">
        <v>195</v>
      </c>
      <c r="L131" t="s">
        <v>154</v>
      </c>
    </row>
    <row r="132" spans="6:12" x14ac:dyDescent="0.25">
      <c r="F132" t="s">
        <v>151</v>
      </c>
      <c r="G132">
        <v>2050</v>
      </c>
      <c r="H132">
        <v>2.1124352913061702E-2</v>
      </c>
      <c r="I132">
        <v>2.1124352913061702E-2</v>
      </c>
      <c r="J132" t="s">
        <v>195</v>
      </c>
      <c r="K132" t="s">
        <v>195</v>
      </c>
      <c r="L132" t="s">
        <v>154</v>
      </c>
    </row>
    <row r="133" spans="6:12" x14ac:dyDescent="0.25">
      <c r="F133" t="s">
        <v>151</v>
      </c>
      <c r="G133">
        <v>2020</v>
      </c>
      <c r="H133">
        <v>1.9344980866313499E-4</v>
      </c>
      <c r="I133">
        <v>1.9344980866313499E-4</v>
      </c>
      <c r="J133" t="s">
        <v>134</v>
      </c>
      <c r="K133" t="s">
        <v>134</v>
      </c>
      <c r="L133" t="s">
        <v>154</v>
      </c>
    </row>
    <row r="134" spans="6:12" x14ac:dyDescent="0.25">
      <c r="F134" t="s">
        <v>151</v>
      </c>
      <c r="G134">
        <v>2025</v>
      </c>
      <c r="H134">
        <v>1.9344980866313499E-4</v>
      </c>
      <c r="I134">
        <v>1.9344980866313499E-4</v>
      </c>
      <c r="J134" t="s">
        <v>134</v>
      </c>
      <c r="K134" t="s">
        <v>134</v>
      </c>
      <c r="L134" t="s">
        <v>154</v>
      </c>
    </row>
    <row r="135" spans="6:12" x14ac:dyDescent="0.25">
      <c r="F135" t="s">
        <v>151</v>
      </c>
      <c r="G135">
        <v>2030</v>
      </c>
      <c r="H135">
        <v>1.9344980866313499E-4</v>
      </c>
      <c r="I135">
        <v>1.9344980866313499E-4</v>
      </c>
      <c r="J135" t="s">
        <v>134</v>
      </c>
      <c r="K135" t="s">
        <v>134</v>
      </c>
      <c r="L135" t="s">
        <v>154</v>
      </c>
    </row>
    <row r="136" spans="6:12" x14ac:dyDescent="0.25">
      <c r="F136" t="s">
        <v>151</v>
      </c>
      <c r="G136">
        <v>2035</v>
      </c>
      <c r="H136">
        <v>1.9344980866313499E-4</v>
      </c>
      <c r="I136">
        <v>1.9344980866313499E-4</v>
      </c>
      <c r="J136" t="s">
        <v>134</v>
      </c>
      <c r="K136" t="s">
        <v>134</v>
      </c>
      <c r="L136" t="s">
        <v>154</v>
      </c>
    </row>
    <row r="137" spans="6:12" x14ac:dyDescent="0.25">
      <c r="F137" t="s">
        <v>151</v>
      </c>
      <c r="G137">
        <v>2040</v>
      </c>
      <c r="H137">
        <v>1.9344980866313499E-4</v>
      </c>
      <c r="I137">
        <v>1.9344980866313499E-4</v>
      </c>
      <c r="J137" t="s">
        <v>134</v>
      </c>
      <c r="K137" t="s">
        <v>134</v>
      </c>
      <c r="L137" t="s">
        <v>154</v>
      </c>
    </row>
    <row r="138" spans="6:12" x14ac:dyDescent="0.25">
      <c r="F138" t="s">
        <v>151</v>
      </c>
      <c r="G138">
        <v>2045</v>
      </c>
      <c r="H138">
        <v>1.9344980866313499E-4</v>
      </c>
      <c r="I138">
        <v>1.9344980866313499E-4</v>
      </c>
      <c r="J138" t="s">
        <v>134</v>
      </c>
      <c r="K138" t="s">
        <v>134</v>
      </c>
      <c r="L138" t="s">
        <v>154</v>
      </c>
    </row>
    <row r="139" spans="6:12" x14ac:dyDescent="0.25">
      <c r="F139" t="s">
        <v>151</v>
      </c>
      <c r="G139">
        <v>2050</v>
      </c>
      <c r="H139">
        <v>1.9344980866313499E-4</v>
      </c>
      <c r="I139">
        <v>1.9344980866313499E-4</v>
      </c>
      <c r="J139" t="s">
        <v>134</v>
      </c>
      <c r="K139" t="s">
        <v>134</v>
      </c>
      <c r="L139" t="s">
        <v>154</v>
      </c>
    </row>
    <row r="140" spans="6:12" x14ac:dyDescent="0.25">
      <c r="F140" t="s">
        <v>151</v>
      </c>
      <c r="G140">
        <v>2020</v>
      </c>
      <c r="H140">
        <v>2.1494423184792799E-4</v>
      </c>
      <c r="I140">
        <v>2.1494423184792799E-4</v>
      </c>
      <c r="J140" t="s">
        <v>135</v>
      </c>
      <c r="K140" t="s">
        <v>135</v>
      </c>
      <c r="L140" t="s">
        <v>154</v>
      </c>
    </row>
    <row r="141" spans="6:12" x14ac:dyDescent="0.25">
      <c r="F141" t="s">
        <v>151</v>
      </c>
      <c r="G141">
        <v>2025</v>
      </c>
      <c r="H141">
        <v>2.1494423184792799E-4</v>
      </c>
      <c r="I141">
        <v>2.1494423184792799E-4</v>
      </c>
      <c r="J141" t="s">
        <v>135</v>
      </c>
      <c r="K141" t="s">
        <v>135</v>
      </c>
      <c r="L141" t="s">
        <v>154</v>
      </c>
    </row>
    <row r="142" spans="6:12" x14ac:dyDescent="0.25">
      <c r="F142" t="s">
        <v>151</v>
      </c>
      <c r="G142">
        <v>2030</v>
      </c>
      <c r="H142">
        <v>2.1494423184792799E-4</v>
      </c>
      <c r="I142">
        <v>2.1494423184792799E-4</v>
      </c>
      <c r="J142" t="s">
        <v>135</v>
      </c>
      <c r="K142" t="s">
        <v>135</v>
      </c>
      <c r="L142" t="s">
        <v>154</v>
      </c>
    </row>
    <row r="143" spans="6:12" x14ac:dyDescent="0.25">
      <c r="F143" t="s">
        <v>151</v>
      </c>
      <c r="G143">
        <v>2035</v>
      </c>
      <c r="H143">
        <v>2.1494423184792799E-4</v>
      </c>
      <c r="I143">
        <v>2.1494423184792799E-4</v>
      </c>
      <c r="J143" t="s">
        <v>135</v>
      </c>
      <c r="K143" t="s">
        <v>135</v>
      </c>
      <c r="L143" t="s">
        <v>154</v>
      </c>
    </row>
    <row r="144" spans="6:12" x14ac:dyDescent="0.25">
      <c r="F144" t="s">
        <v>151</v>
      </c>
      <c r="G144">
        <v>2040</v>
      </c>
      <c r="H144">
        <v>2.1494423184792799E-4</v>
      </c>
      <c r="I144">
        <v>2.1494423184792799E-4</v>
      </c>
      <c r="J144" t="s">
        <v>135</v>
      </c>
      <c r="K144" t="s">
        <v>135</v>
      </c>
      <c r="L144" t="s">
        <v>154</v>
      </c>
    </row>
    <row r="145" spans="6:12" x14ac:dyDescent="0.25">
      <c r="F145" t="s">
        <v>151</v>
      </c>
      <c r="G145">
        <v>2045</v>
      </c>
      <c r="H145">
        <v>2.1494423184792799E-4</v>
      </c>
      <c r="I145">
        <v>2.1494423184792799E-4</v>
      </c>
      <c r="J145" t="s">
        <v>135</v>
      </c>
      <c r="K145" t="s">
        <v>135</v>
      </c>
      <c r="L145" t="s">
        <v>154</v>
      </c>
    </row>
    <row r="146" spans="6:12" x14ac:dyDescent="0.25">
      <c r="F146" t="s">
        <v>151</v>
      </c>
      <c r="G146">
        <v>2050</v>
      </c>
      <c r="H146">
        <v>2.1494423184792799E-4</v>
      </c>
      <c r="I146">
        <v>2.1494423184792799E-4</v>
      </c>
      <c r="J146" t="s">
        <v>135</v>
      </c>
      <c r="K146" t="s">
        <v>135</v>
      </c>
      <c r="L146" t="s">
        <v>154</v>
      </c>
    </row>
    <row r="147" spans="6:12" x14ac:dyDescent="0.25">
      <c r="F147" t="s">
        <v>151</v>
      </c>
      <c r="G147">
        <v>2020</v>
      </c>
      <c r="H147">
        <v>2.3643865503272099E-4</v>
      </c>
      <c r="I147">
        <v>2.3643865503272099E-4</v>
      </c>
      <c r="J147" t="s">
        <v>136</v>
      </c>
      <c r="K147" t="s">
        <v>136</v>
      </c>
      <c r="L147" t="s">
        <v>154</v>
      </c>
    </row>
    <row r="148" spans="6:12" x14ac:dyDescent="0.25">
      <c r="F148" t="s">
        <v>151</v>
      </c>
      <c r="G148">
        <v>2025</v>
      </c>
      <c r="H148">
        <v>2.3643865503272099E-4</v>
      </c>
      <c r="I148">
        <v>2.3643865503272099E-4</v>
      </c>
      <c r="J148" t="s">
        <v>136</v>
      </c>
      <c r="K148" t="s">
        <v>136</v>
      </c>
      <c r="L148" t="s">
        <v>154</v>
      </c>
    </row>
    <row r="149" spans="6:12" x14ac:dyDescent="0.25">
      <c r="F149" t="s">
        <v>151</v>
      </c>
      <c r="G149">
        <v>2030</v>
      </c>
      <c r="H149">
        <v>2.3643865503272099E-4</v>
      </c>
      <c r="I149">
        <v>2.3643865503272099E-4</v>
      </c>
      <c r="J149" t="s">
        <v>136</v>
      </c>
      <c r="K149" t="s">
        <v>136</v>
      </c>
      <c r="L149" t="s">
        <v>154</v>
      </c>
    </row>
    <row r="150" spans="6:12" x14ac:dyDescent="0.25">
      <c r="F150" t="s">
        <v>151</v>
      </c>
      <c r="G150">
        <v>2035</v>
      </c>
      <c r="H150">
        <v>2.3643865503272099E-4</v>
      </c>
      <c r="I150">
        <v>2.3643865503272099E-4</v>
      </c>
      <c r="J150" t="s">
        <v>136</v>
      </c>
      <c r="K150" t="s">
        <v>136</v>
      </c>
      <c r="L150" t="s">
        <v>154</v>
      </c>
    </row>
    <row r="151" spans="6:12" x14ac:dyDescent="0.25">
      <c r="F151" t="s">
        <v>151</v>
      </c>
      <c r="G151">
        <v>2040</v>
      </c>
      <c r="H151">
        <v>2.3643865503272099E-4</v>
      </c>
      <c r="I151">
        <v>2.3643865503272099E-4</v>
      </c>
      <c r="J151" t="s">
        <v>136</v>
      </c>
      <c r="K151" t="s">
        <v>136</v>
      </c>
      <c r="L151" t="s">
        <v>154</v>
      </c>
    </row>
    <row r="152" spans="6:12" x14ac:dyDescent="0.25">
      <c r="F152" t="s">
        <v>151</v>
      </c>
      <c r="G152">
        <v>2045</v>
      </c>
      <c r="H152">
        <v>2.3643865503272099E-4</v>
      </c>
      <c r="I152">
        <v>2.3643865503272099E-4</v>
      </c>
      <c r="J152" t="s">
        <v>136</v>
      </c>
      <c r="K152" t="s">
        <v>136</v>
      </c>
      <c r="L152" t="s">
        <v>154</v>
      </c>
    </row>
    <row r="153" spans="6:12" x14ac:dyDescent="0.25">
      <c r="F153" t="s">
        <v>151</v>
      </c>
      <c r="G153">
        <v>2050</v>
      </c>
      <c r="H153">
        <v>2.3643865503272099E-4</v>
      </c>
      <c r="I153">
        <v>2.3643865503272099E-4</v>
      </c>
      <c r="J153" t="s">
        <v>136</v>
      </c>
      <c r="K153" t="s">
        <v>136</v>
      </c>
      <c r="L153" t="s">
        <v>154</v>
      </c>
    </row>
    <row r="154" spans="6:12" x14ac:dyDescent="0.25">
      <c r="F154" t="s">
        <v>151</v>
      </c>
      <c r="G154">
        <v>2020</v>
      </c>
      <c r="H154">
        <v>7.9109298846992797E-3</v>
      </c>
      <c r="I154">
        <v>7.9109298846992797E-3</v>
      </c>
      <c r="J154" t="s">
        <v>137</v>
      </c>
      <c r="K154" t="s">
        <v>137</v>
      </c>
      <c r="L154" t="s">
        <v>154</v>
      </c>
    </row>
    <row r="155" spans="6:12" x14ac:dyDescent="0.25">
      <c r="F155" t="s">
        <v>151</v>
      </c>
      <c r="G155">
        <v>2025</v>
      </c>
      <c r="H155">
        <v>7.7131566375818004E-3</v>
      </c>
      <c r="I155">
        <v>7.7131566375818004E-3</v>
      </c>
      <c r="J155" t="s">
        <v>137</v>
      </c>
      <c r="K155" t="s">
        <v>137</v>
      </c>
      <c r="L155" t="s">
        <v>154</v>
      </c>
    </row>
    <row r="156" spans="6:12" x14ac:dyDescent="0.25">
      <c r="F156" t="s">
        <v>151</v>
      </c>
      <c r="G156">
        <v>2030</v>
      </c>
      <c r="H156">
        <v>7.5153833904643202E-3</v>
      </c>
      <c r="I156">
        <v>7.5153833904643202E-3</v>
      </c>
      <c r="J156" t="s">
        <v>137</v>
      </c>
      <c r="K156" t="s">
        <v>137</v>
      </c>
      <c r="L156" t="s">
        <v>154</v>
      </c>
    </row>
    <row r="157" spans="6:12" x14ac:dyDescent="0.25">
      <c r="F157" t="s">
        <v>151</v>
      </c>
      <c r="G157">
        <v>2035</v>
      </c>
      <c r="H157">
        <v>7.31761014334684E-3</v>
      </c>
      <c r="I157">
        <v>7.31761014334684E-3</v>
      </c>
      <c r="J157" t="s">
        <v>137</v>
      </c>
      <c r="K157" t="s">
        <v>137</v>
      </c>
      <c r="L157" t="s">
        <v>154</v>
      </c>
    </row>
    <row r="158" spans="6:12" x14ac:dyDescent="0.25">
      <c r="F158" t="s">
        <v>151</v>
      </c>
      <c r="G158">
        <v>2040</v>
      </c>
      <c r="H158">
        <v>7.1198368962293503E-3</v>
      </c>
      <c r="I158">
        <v>7.1198368962293503E-3</v>
      </c>
      <c r="J158" t="s">
        <v>137</v>
      </c>
      <c r="K158" t="s">
        <v>137</v>
      </c>
      <c r="L158" t="s">
        <v>154</v>
      </c>
    </row>
    <row r="159" spans="6:12" x14ac:dyDescent="0.25">
      <c r="F159" t="s">
        <v>151</v>
      </c>
      <c r="G159">
        <v>2045</v>
      </c>
      <c r="H159">
        <v>6.9220636491118702E-3</v>
      </c>
      <c r="I159">
        <v>6.9220636491118702E-3</v>
      </c>
      <c r="J159" t="s">
        <v>137</v>
      </c>
      <c r="K159" t="s">
        <v>137</v>
      </c>
      <c r="L159" t="s">
        <v>154</v>
      </c>
    </row>
    <row r="160" spans="6:12" x14ac:dyDescent="0.25">
      <c r="F160" t="s">
        <v>151</v>
      </c>
      <c r="G160">
        <v>2050</v>
      </c>
      <c r="H160">
        <v>6.72429040199439E-3</v>
      </c>
      <c r="I160">
        <v>6.72429040199439E-3</v>
      </c>
      <c r="J160" t="s">
        <v>137</v>
      </c>
      <c r="K160" t="s">
        <v>137</v>
      </c>
      <c r="L160" t="s">
        <v>154</v>
      </c>
    </row>
    <row r="161" spans="6:12" x14ac:dyDescent="0.25">
      <c r="F161" t="s">
        <v>151</v>
      </c>
      <c r="G161">
        <v>2020</v>
      </c>
      <c r="H161">
        <v>8.4618899516389103E-3</v>
      </c>
      <c r="I161">
        <v>8.4618899516389103E-3</v>
      </c>
      <c r="J161" t="s">
        <v>138</v>
      </c>
      <c r="K161" t="s">
        <v>138</v>
      </c>
      <c r="L161" t="s">
        <v>154</v>
      </c>
    </row>
    <row r="162" spans="6:12" x14ac:dyDescent="0.25">
      <c r="F162" t="s">
        <v>151</v>
      </c>
      <c r="G162">
        <v>2025</v>
      </c>
      <c r="H162">
        <v>8.2503427028479299E-3</v>
      </c>
      <c r="I162">
        <v>8.2503427028479299E-3</v>
      </c>
      <c r="J162" t="s">
        <v>138</v>
      </c>
      <c r="K162" t="s">
        <v>138</v>
      </c>
      <c r="L162" t="s">
        <v>154</v>
      </c>
    </row>
    <row r="163" spans="6:12" x14ac:dyDescent="0.25">
      <c r="F163" t="s">
        <v>151</v>
      </c>
      <c r="G163">
        <v>2030</v>
      </c>
      <c r="H163">
        <v>8.0387954540569601E-3</v>
      </c>
      <c r="I163">
        <v>8.0387954540569601E-3</v>
      </c>
      <c r="J163" t="s">
        <v>138</v>
      </c>
      <c r="K163" t="s">
        <v>138</v>
      </c>
      <c r="L163" t="s">
        <v>154</v>
      </c>
    </row>
    <row r="164" spans="6:12" x14ac:dyDescent="0.25">
      <c r="F164" t="s">
        <v>151</v>
      </c>
      <c r="G164">
        <v>2035</v>
      </c>
      <c r="H164">
        <v>7.8272482052659902E-3</v>
      </c>
      <c r="I164">
        <v>7.8272482052659902E-3</v>
      </c>
      <c r="J164" t="s">
        <v>138</v>
      </c>
      <c r="K164" t="s">
        <v>138</v>
      </c>
      <c r="L164" t="s">
        <v>154</v>
      </c>
    </row>
    <row r="165" spans="6:12" x14ac:dyDescent="0.25">
      <c r="F165" t="s">
        <v>151</v>
      </c>
      <c r="G165">
        <v>2040</v>
      </c>
      <c r="H165">
        <v>7.6157009564750099E-3</v>
      </c>
      <c r="I165">
        <v>7.6157009564750099E-3</v>
      </c>
      <c r="J165" t="s">
        <v>138</v>
      </c>
      <c r="K165" t="s">
        <v>138</v>
      </c>
      <c r="L165" t="s">
        <v>154</v>
      </c>
    </row>
    <row r="166" spans="6:12" x14ac:dyDescent="0.25">
      <c r="F166" t="s">
        <v>151</v>
      </c>
      <c r="G166">
        <v>2045</v>
      </c>
      <c r="H166">
        <v>7.40415370768404E-3</v>
      </c>
      <c r="I166">
        <v>7.40415370768404E-3</v>
      </c>
      <c r="J166" t="s">
        <v>138</v>
      </c>
      <c r="K166" t="s">
        <v>138</v>
      </c>
      <c r="L166" t="s">
        <v>154</v>
      </c>
    </row>
    <row r="167" spans="6:12" x14ac:dyDescent="0.25">
      <c r="F167" t="s">
        <v>151</v>
      </c>
      <c r="G167">
        <v>2050</v>
      </c>
      <c r="H167">
        <v>7.1926064588930701E-3</v>
      </c>
      <c r="I167">
        <v>7.1926064588930701E-3</v>
      </c>
      <c r="J167" t="s">
        <v>138</v>
      </c>
      <c r="K167" t="s">
        <v>138</v>
      </c>
      <c r="L167" t="s">
        <v>154</v>
      </c>
    </row>
    <row r="168" spans="6:12" x14ac:dyDescent="0.25">
      <c r="F168" t="s">
        <v>151</v>
      </c>
      <c r="G168">
        <v>2020</v>
      </c>
      <c r="H168">
        <v>8.9758896942701005E-3</v>
      </c>
      <c r="I168">
        <v>8.9758896942701005E-3</v>
      </c>
      <c r="J168" t="s">
        <v>139</v>
      </c>
      <c r="K168" t="s">
        <v>139</v>
      </c>
      <c r="L168" t="s">
        <v>154</v>
      </c>
    </row>
    <row r="169" spans="6:12" x14ac:dyDescent="0.25">
      <c r="F169" t="s">
        <v>151</v>
      </c>
      <c r="G169">
        <v>2025</v>
      </c>
      <c r="H169">
        <v>8.7514924519133397E-3</v>
      </c>
      <c r="I169">
        <v>8.7514924519133397E-3</v>
      </c>
      <c r="J169" t="s">
        <v>139</v>
      </c>
      <c r="K169" t="s">
        <v>139</v>
      </c>
      <c r="L169" t="s">
        <v>154</v>
      </c>
    </row>
    <row r="170" spans="6:12" x14ac:dyDescent="0.25">
      <c r="F170" t="s">
        <v>151</v>
      </c>
      <c r="G170">
        <v>2030</v>
      </c>
      <c r="H170">
        <v>8.5270952095565893E-3</v>
      </c>
      <c r="I170">
        <v>8.5270952095565893E-3</v>
      </c>
      <c r="J170" t="s">
        <v>139</v>
      </c>
      <c r="K170" t="s">
        <v>139</v>
      </c>
      <c r="L170" t="s">
        <v>154</v>
      </c>
    </row>
    <row r="171" spans="6:12" x14ac:dyDescent="0.25">
      <c r="F171" t="s">
        <v>151</v>
      </c>
      <c r="G171">
        <v>2035</v>
      </c>
      <c r="H171">
        <v>8.3026979671998406E-3</v>
      </c>
      <c r="I171">
        <v>8.3026979671998406E-3</v>
      </c>
      <c r="J171" t="s">
        <v>139</v>
      </c>
      <c r="K171" t="s">
        <v>139</v>
      </c>
      <c r="L171" t="s">
        <v>154</v>
      </c>
    </row>
    <row r="172" spans="6:12" x14ac:dyDescent="0.25">
      <c r="F172" t="s">
        <v>151</v>
      </c>
      <c r="G172">
        <v>2040</v>
      </c>
      <c r="H172">
        <v>8.0783007248430797E-3</v>
      </c>
      <c r="I172">
        <v>8.0783007248430797E-3</v>
      </c>
      <c r="J172" t="s">
        <v>139</v>
      </c>
      <c r="K172" t="s">
        <v>139</v>
      </c>
      <c r="L172" t="s">
        <v>154</v>
      </c>
    </row>
    <row r="173" spans="6:12" x14ac:dyDescent="0.25">
      <c r="F173" t="s">
        <v>151</v>
      </c>
      <c r="G173">
        <v>2045</v>
      </c>
      <c r="H173">
        <v>7.8539034824863293E-3</v>
      </c>
      <c r="I173">
        <v>7.8539034824863293E-3</v>
      </c>
      <c r="J173" t="s">
        <v>139</v>
      </c>
      <c r="K173" t="s">
        <v>139</v>
      </c>
      <c r="L173" t="s">
        <v>154</v>
      </c>
    </row>
    <row r="174" spans="6:12" x14ac:dyDescent="0.25">
      <c r="F174" t="s">
        <v>151</v>
      </c>
      <c r="G174">
        <v>2050</v>
      </c>
      <c r="H174">
        <v>7.6295062401295797E-3</v>
      </c>
      <c r="I174">
        <v>7.6295062401295797E-3</v>
      </c>
      <c r="J174" t="s">
        <v>139</v>
      </c>
      <c r="K174" t="s">
        <v>139</v>
      </c>
      <c r="L174" t="s">
        <v>154</v>
      </c>
    </row>
    <row r="175" spans="6:12" x14ac:dyDescent="0.25">
      <c r="F175" t="s">
        <v>151</v>
      </c>
      <c r="G175">
        <v>2020</v>
      </c>
      <c r="H175">
        <v>1.4074238978034001E-3</v>
      </c>
      <c r="I175">
        <v>1.4074238978034001E-3</v>
      </c>
      <c r="J175" t="s">
        <v>140</v>
      </c>
      <c r="K175" t="s">
        <v>140</v>
      </c>
      <c r="L175" t="s">
        <v>154</v>
      </c>
    </row>
    <row r="176" spans="6:12" x14ac:dyDescent="0.25">
      <c r="F176" t="s">
        <v>151</v>
      </c>
      <c r="G176">
        <v>2025</v>
      </c>
      <c r="H176">
        <v>1.3956953653216999E-3</v>
      </c>
      <c r="I176">
        <v>1.3956953653216999E-3</v>
      </c>
      <c r="J176" t="s">
        <v>140</v>
      </c>
      <c r="K176" t="s">
        <v>140</v>
      </c>
      <c r="L176" t="s">
        <v>154</v>
      </c>
    </row>
    <row r="177" spans="6:12" x14ac:dyDescent="0.25">
      <c r="F177" t="s">
        <v>151</v>
      </c>
      <c r="G177">
        <v>2030</v>
      </c>
      <c r="H177">
        <v>1.38396683284001E-3</v>
      </c>
      <c r="I177">
        <v>1.38396683284001E-3</v>
      </c>
      <c r="J177" t="s">
        <v>140</v>
      </c>
      <c r="K177" t="s">
        <v>140</v>
      </c>
      <c r="L177" t="s">
        <v>154</v>
      </c>
    </row>
    <row r="178" spans="6:12" x14ac:dyDescent="0.25">
      <c r="F178" t="s">
        <v>151</v>
      </c>
      <c r="G178">
        <v>2035</v>
      </c>
      <c r="H178">
        <v>1.3722383003583101E-3</v>
      </c>
      <c r="I178">
        <v>1.3722383003583101E-3</v>
      </c>
      <c r="J178" t="s">
        <v>140</v>
      </c>
      <c r="K178" t="s">
        <v>140</v>
      </c>
      <c r="L178" t="s">
        <v>154</v>
      </c>
    </row>
    <row r="179" spans="6:12" x14ac:dyDescent="0.25">
      <c r="F179" t="s">
        <v>151</v>
      </c>
      <c r="G179">
        <v>2040</v>
      </c>
      <c r="H179">
        <v>1.3605097678766199E-3</v>
      </c>
      <c r="I179">
        <v>1.3605097678766199E-3</v>
      </c>
      <c r="J179" t="s">
        <v>140</v>
      </c>
      <c r="K179" t="s">
        <v>140</v>
      </c>
      <c r="L179" t="s">
        <v>154</v>
      </c>
    </row>
    <row r="180" spans="6:12" x14ac:dyDescent="0.25">
      <c r="F180" t="s">
        <v>151</v>
      </c>
      <c r="G180">
        <v>2045</v>
      </c>
      <c r="H180">
        <v>1.34878123539492E-3</v>
      </c>
      <c r="I180">
        <v>1.34878123539492E-3</v>
      </c>
      <c r="J180" t="s">
        <v>140</v>
      </c>
      <c r="K180" t="s">
        <v>140</v>
      </c>
      <c r="L180" t="s">
        <v>154</v>
      </c>
    </row>
    <row r="181" spans="6:12" x14ac:dyDescent="0.25">
      <c r="F181" t="s">
        <v>151</v>
      </c>
      <c r="G181">
        <v>2050</v>
      </c>
      <c r="H181">
        <v>1.33705270291323E-3</v>
      </c>
      <c r="I181">
        <v>1.33705270291323E-3</v>
      </c>
      <c r="J181" t="s">
        <v>140</v>
      </c>
      <c r="K181" t="s">
        <v>140</v>
      </c>
      <c r="L181" t="s">
        <v>154</v>
      </c>
    </row>
    <row r="182" spans="6:12" x14ac:dyDescent="0.25">
      <c r="F182" t="s">
        <v>151</v>
      </c>
      <c r="G182">
        <v>2020</v>
      </c>
      <c r="H182">
        <v>2.0645399747711598E-3</v>
      </c>
      <c r="I182">
        <v>2.0645399747711598E-3</v>
      </c>
      <c r="J182" t="s">
        <v>141</v>
      </c>
      <c r="K182" t="s">
        <v>141</v>
      </c>
      <c r="L182" t="s">
        <v>154</v>
      </c>
    </row>
    <row r="183" spans="6:12" x14ac:dyDescent="0.25">
      <c r="F183" t="s">
        <v>151</v>
      </c>
      <c r="G183">
        <v>2025</v>
      </c>
      <c r="H183">
        <v>2.0473354749814001E-3</v>
      </c>
      <c r="I183">
        <v>2.0473354749814001E-3</v>
      </c>
      <c r="J183" t="s">
        <v>141</v>
      </c>
      <c r="K183" t="s">
        <v>141</v>
      </c>
      <c r="L183" t="s">
        <v>154</v>
      </c>
    </row>
    <row r="184" spans="6:12" x14ac:dyDescent="0.25">
      <c r="F184" t="s">
        <v>151</v>
      </c>
      <c r="G184">
        <v>2030</v>
      </c>
      <c r="H184">
        <v>2.0301309751916399E-3</v>
      </c>
      <c r="I184">
        <v>2.0301309751916399E-3</v>
      </c>
      <c r="J184" t="s">
        <v>141</v>
      </c>
      <c r="K184" t="s">
        <v>141</v>
      </c>
      <c r="L184" t="s">
        <v>154</v>
      </c>
    </row>
    <row r="185" spans="6:12" x14ac:dyDescent="0.25">
      <c r="F185" t="s">
        <v>151</v>
      </c>
      <c r="G185">
        <v>2035</v>
      </c>
      <c r="H185">
        <v>2.0129264754018801E-3</v>
      </c>
      <c r="I185">
        <v>2.0129264754018801E-3</v>
      </c>
      <c r="J185" t="s">
        <v>141</v>
      </c>
      <c r="K185" t="s">
        <v>141</v>
      </c>
      <c r="L185" t="s">
        <v>154</v>
      </c>
    </row>
    <row r="186" spans="6:12" x14ac:dyDescent="0.25">
      <c r="F186" t="s">
        <v>151</v>
      </c>
      <c r="G186">
        <v>2040</v>
      </c>
      <c r="H186">
        <v>1.99572197561212E-3</v>
      </c>
      <c r="I186">
        <v>1.99572197561212E-3</v>
      </c>
      <c r="J186" t="s">
        <v>141</v>
      </c>
      <c r="K186" t="s">
        <v>141</v>
      </c>
      <c r="L186" t="s">
        <v>154</v>
      </c>
    </row>
    <row r="187" spans="6:12" x14ac:dyDescent="0.25">
      <c r="F187" t="s">
        <v>151</v>
      </c>
      <c r="G187">
        <v>2045</v>
      </c>
      <c r="H187">
        <v>1.9785174758223602E-3</v>
      </c>
      <c r="I187">
        <v>1.9785174758223602E-3</v>
      </c>
      <c r="J187" t="s">
        <v>141</v>
      </c>
      <c r="K187" t="s">
        <v>141</v>
      </c>
      <c r="L187" t="s">
        <v>154</v>
      </c>
    </row>
    <row r="188" spans="6:12" x14ac:dyDescent="0.25">
      <c r="F188" t="s">
        <v>151</v>
      </c>
      <c r="G188">
        <v>2050</v>
      </c>
      <c r="H188">
        <v>1.9613129760326E-3</v>
      </c>
      <c r="I188">
        <v>1.9613129760326E-3</v>
      </c>
      <c r="J188" t="s">
        <v>141</v>
      </c>
      <c r="K188" t="s">
        <v>141</v>
      </c>
      <c r="L188" t="s">
        <v>154</v>
      </c>
    </row>
    <row r="189" spans="6:12" x14ac:dyDescent="0.25">
      <c r="F189" t="s">
        <v>151</v>
      </c>
      <c r="G189">
        <v>2020</v>
      </c>
      <c r="H189">
        <v>3.5262400890868602E-3</v>
      </c>
      <c r="I189">
        <v>3.5262400890868602E-3</v>
      </c>
      <c r="J189" t="s">
        <v>142</v>
      </c>
      <c r="K189" t="s">
        <v>142</v>
      </c>
      <c r="L189" t="s">
        <v>154</v>
      </c>
    </row>
    <row r="190" spans="6:12" x14ac:dyDescent="0.25">
      <c r="F190" t="s">
        <v>151</v>
      </c>
      <c r="G190">
        <v>2025</v>
      </c>
      <c r="H190">
        <v>3.4968547550111402E-3</v>
      </c>
      <c r="I190">
        <v>3.4968547550111402E-3</v>
      </c>
      <c r="J190" t="s">
        <v>142</v>
      </c>
      <c r="K190" t="s">
        <v>142</v>
      </c>
      <c r="L190" t="s">
        <v>154</v>
      </c>
    </row>
    <row r="191" spans="6:12" x14ac:dyDescent="0.25">
      <c r="F191" t="s">
        <v>151</v>
      </c>
      <c r="G191">
        <v>2030</v>
      </c>
      <c r="H191">
        <v>3.4674694209354102E-3</v>
      </c>
      <c r="I191">
        <v>3.4674694209354102E-3</v>
      </c>
      <c r="J191" t="s">
        <v>142</v>
      </c>
      <c r="K191" t="s">
        <v>142</v>
      </c>
      <c r="L191" t="s">
        <v>154</v>
      </c>
    </row>
    <row r="192" spans="6:12" x14ac:dyDescent="0.25">
      <c r="F192" t="s">
        <v>151</v>
      </c>
      <c r="G192">
        <v>2035</v>
      </c>
      <c r="H192">
        <v>3.4380840868596901E-3</v>
      </c>
      <c r="I192">
        <v>3.4380840868596901E-3</v>
      </c>
      <c r="J192" t="s">
        <v>142</v>
      </c>
      <c r="K192" t="s">
        <v>142</v>
      </c>
      <c r="L192" t="s">
        <v>154</v>
      </c>
    </row>
    <row r="193" spans="6:12" x14ac:dyDescent="0.25">
      <c r="F193" t="s">
        <v>151</v>
      </c>
      <c r="G193">
        <v>2040</v>
      </c>
      <c r="H193">
        <v>3.4086987527839601E-3</v>
      </c>
      <c r="I193">
        <v>3.4086987527839601E-3</v>
      </c>
      <c r="J193" t="s">
        <v>142</v>
      </c>
      <c r="K193" t="s">
        <v>142</v>
      </c>
      <c r="L193" t="s">
        <v>154</v>
      </c>
    </row>
    <row r="194" spans="6:12" x14ac:dyDescent="0.25">
      <c r="F194" t="s">
        <v>151</v>
      </c>
      <c r="G194">
        <v>2045</v>
      </c>
      <c r="H194">
        <v>3.3793134187082401E-3</v>
      </c>
      <c r="I194">
        <v>3.3793134187082401E-3</v>
      </c>
      <c r="J194" t="s">
        <v>142</v>
      </c>
      <c r="K194" t="s">
        <v>142</v>
      </c>
      <c r="L194" t="s">
        <v>154</v>
      </c>
    </row>
    <row r="195" spans="6:12" x14ac:dyDescent="0.25">
      <c r="F195" t="s">
        <v>151</v>
      </c>
      <c r="G195">
        <v>2050</v>
      </c>
      <c r="H195">
        <v>3.34992808463252E-3</v>
      </c>
      <c r="I195">
        <v>3.34992808463252E-3</v>
      </c>
      <c r="J195" t="s">
        <v>142</v>
      </c>
      <c r="K195" t="s">
        <v>142</v>
      </c>
      <c r="L195" t="s">
        <v>154</v>
      </c>
    </row>
    <row r="196" spans="6:12" x14ac:dyDescent="0.25">
      <c r="F196" t="s">
        <v>151</v>
      </c>
      <c r="G196">
        <v>2020</v>
      </c>
      <c r="H196">
        <v>1.0616640598224E-3</v>
      </c>
      <c r="I196">
        <v>1.0616640598224E-3</v>
      </c>
      <c r="J196" t="s">
        <v>143</v>
      </c>
      <c r="K196" t="s">
        <v>143</v>
      </c>
      <c r="L196" t="s">
        <v>154</v>
      </c>
    </row>
    <row r="197" spans="6:12" x14ac:dyDescent="0.25">
      <c r="F197" t="s">
        <v>151</v>
      </c>
      <c r="G197">
        <v>2025</v>
      </c>
      <c r="H197">
        <v>1.0528168593238801E-3</v>
      </c>
      <c r="I197">
        <v>1.0528168593238801E-3</v>
      </c>
      <c r="J197" t="s">
        <v>143</v>
      </c>
      <c r="K197" t="s">
        <v>143</v>
      </c>
      <c r="L197" t="s">
        <v>154</v>
      </c>
    </row>
    <row r="198" spans="6:12" x14ac:dyDescent="0.25">
      <c r="F198" t="s">
        <v>151</v>
      </c>
      <c r="G198">
        <v>2030</v>
      </c>
      <c r="H198">
        <v>1.04396965882536E-3</v>
      </c>
      <c r="I198">
        <v>1.04396965882536E-3</v>
      </c>
      <c r="J198" t="s">
        <v>143</v>
      </c>
      <c r="K198" t="s">
        <v>143</v>
      </c>
      <c r="L198" t="s">
        <v>154</v>
      </c>
    </row>
    <row r="199" spans="6:12" x14ac:dyDescent="0.25">
      <c r="F199" t="s">
        <v>151</v>
      </c>
      <c r="G199">
        <v>2035</v>
      </c>
      <c r="H199">
        <v>1.0351224583268401E-3</v>
      </c>
      <c r="I199">
        <v>1.0351224583268401E-3</v>
      </c>
      <c r="J199" t="s">
        <v>143</v>
      </c>
      <c r="K199" t="s">
        <v>143</v>
      </c>
      <c r="L199" t="s">
        <v>154</v>
      </c>
    </row>
    <row r="200" spans="6:12" x14ac:dyDescent="0.25">
      <c r="F200" t="s">
        <v>151</v>
      </c>
      <c r="G200">
        <v>2040</v>
      </c>
      <c r="H200">
        <v>1.02627525782832E-3</v>
      </c>
      <c r="I200">
        <v>1.02627525782832E-3</v>
      </c>
      <c r="J200" t="s">
        <v>143</v>
      </c>
      <c r="K200" t="s">
        <v>143</v>
      </c>
      <c r="L200" t="s">
        <v>154</v>
      </c>
    </row>
    <row r="201" spans="6:12" x14ac:dyDescent="0.25">
      <c r="F201" t="s">
        <v>151</v>
      </c>
      <c r="G201">
        <v>2045</v>
      </c>
      <c r="H201">
        <v>1.0174280573298001E-3</v>
      </c>
      <c r="I201">
        <v>1.0174280573298001E-3</v>
      </c>
      <c r="J201" t="s">
        <v>143</v>
      </c>
      <c r="K201" t="s">
        <v>143</v>
      </c>
      <c r="L201" t="s">
        <v>154</v>
      </c>
    </row>
    <row r="202" spans="6:12" x14ac:dyDescent="0.25">
      <c r="F202" t="s">
        <v>151</v>
      </c>
      <c r="G202">
        <v>2050</v>
      </c>
      <c r="H202">
        <v>1.00858085683128E-3</v>
      </c>
      <c r="I202">
        <v>1.00858085683128E-3</v>
      </c>
      <c r="J202" t="s">
        <v>143</v>
      </c>
      <c r="K202" t="s">
        <v>143</v>
      </c>
      <c r="L202" t="s">
        <v>154</v>
      </c>
    </row>
    <row r="203" spans="6:12" x14ac:dyDescent="0.25">
      <c r="F203" t="s">
        <v>151</v>
      </c>
      <c r="G203">
        <v>2020</v>
      </c>
      <c r="H203">
        <v>1.24802616036485E-3</v>
      </c>
      <c r="I203">
        <v>1.24802616036485E-3</v>
      </c>
      <c r="J203" t="s">
        <v>144</v>
      </c>
      <c r="K203" t="s">
        <v>144</v>
      </c>
      <c r="L203" t="s">
        <v>154</v>
      </c>
    </row>
    <row r="204" spans="6:12" x14ac:dyDescent="0.25">
      <c r="F204" t="s">
        <v>151</v>
      </c>
      <c r="G204">
        <v>2025</v>
      </c>
      <c r="H204">
        <v>1.2376259423618099E-3</v>
      </c>
      <c r="I204">
        <v>1.2376259423618099E-3</v>
      </c>
      <c r="J204" t="s">
        <v>144</v>
      </c>
      <c r="K204" t="s">
        <v>144</v>
      </c>
      <c r="L204" t="s">
        <v>154</v>
      </c>
    </row>
    <row r="205" spans="6:12" x14ac:dyDescent="0.25">
      <c r="F205" t="s">
        <v>151</v>
      </c>
      <c r="G205">
        <v>2030</v>
      </c>
      <c r="H205">
        <v>1.22722572435877E-3</v>
      </c>
      <c r="I205">
        <v>1.22722572435877E-3</v>
      </c>
      <c r="J205" t="s">
        <v>144</v>
      </c>
      <c r="K205" t="s">
        <v>144</v>
      </c>
      <c r="L205" t="s">
        <v>154</v>
      </c>
    </row>
    <row r="206" spans="6:12" x14ac:dyDescent="0.25">
      <c r="F206" t="s">
        <v>151</v>
      </c>
      <c r="G206">
        <v>2035</v>
      </c>
      <c r="H206">
        <v>1.2168255063557301E-3</v>
      </c>
      <c r="I206">
        <v>1.2168255063557301E-3</v>
      </c>
      <c r="J206" t="s">
        <v>144</v>
      </c>
      <c r="K206" t="s">
        <v>144</v>
      </c>
      <c r="L206" t="s">
        <v>154</v>
      </c>
    </row>
    <row r="207" spans="6:12" x14ac:dyDescent="0.25">
      <c r="F207" t="s">
        <v>151</v>
      </c>
      <c r="G207">
        <v>2040</v>
      </c>
      <c r="H207">
        <v>1.2064252883526899E-3</v>
      </c>
      <c r="I207">
        <v>1.2064252883526899E-3</v>
      </c>
      <c r="J207" t="s">
        <v>144</v>
      </c>
      <c r="K207" t="s">
        <v>144</v>
      </c>
      <c r="L207" t="s">
        <v>154</v>
      </c>
    </row>
    <row r="208" spans="6:12" x14ac:dyDescent="0.25">
      <c r="F208" t="s">
        <v>151</v>
      </c>
      <c r="G208">
        <v>2045</v>
      </c>
      <c r="H208">
        <v>1.19602507034965E-3</v>
      </c>
      <c r="I208">
        <v>1.19602507034965E-3</v>
      </c>
      <c r="J208" t="s">
        <v>144</v>
      </c>
      <c r="K208" t="s">
        <v>144</v>
      </c>
      <c r="L208" t="s">
        <v>154</v>
      </c>
    </row>
    <row r="209" spans="6:12" x14ac:dyDescent="0.25">
      <c r="F209" t="s">
        <v>151</v>
      </c>
      <c r="G209">
        <v>2050</v>
      </c>
      <c r="H209">
        <v>1.1856248523466101E-3</v>
      </c>
      <c r="I209">
        <v>1.1856248523466101E-3</v>
      </c>
      <c r="J209" t="s">
        <v>144</v>
      </c>
      <c r="K209" t="s">
        <v>144</v>
      </c>
      <c r="L209" t="s">
        <v>154</v>
      </c>
    </row>
    <row r="210" spans="6:12" x14ac:dyDescent="0.25">
      <c r="F210" t="s">
        <v>151</v>
      </c>
      <c r="G210">
        <v>2020</v>
      </c>
      <c r="H210">
        <v>1.8402541810083001E-3</v>
      </c>
      <c r="I210">
        <v>1.8402541810083001E-3</v>
      </c>
      <c r="J210" t="s">
        <v>145</v>
      </c>
      <c r="K210" t="s">
        <v>145</v>
      </c>
      <c r="L210" t="s">
        <v>154</v>
      </c>
    </row>
    <row r="211" spans="6:12" x14ac:dyDescent="0.25">
      <c r="F211" t="s">
        <v>151</v>
      </c>
      <c r="G211">
        <v>2025</v>
      </c>
      <c r="H211">
        <v>1.8249187294999E-3</v>
      </c>
      <c r="I211">
        <v>1.8249187294999E-3</v>
      </c>
      <c r="J211" t="s">
        <v>145</v>
      </c>
      <c r="K211" t="s">
        <v>145</v>
      </c>
      <c r="L211" t="s">
        <v>154</v>
      </c>
    </row>
    <row r="212" spans="6:12" x14ac:dyDescent="0.25">
      <c r="F212" t="s">
        <v>151</v>
      </c>
      <c r="G212">
        <v>2030</v>
      </c>
      <c r="H212">
        <v>1.8095832779915001E-3</v>
      </c>
      <c r="I212">
        <v>1.8095832779915001E-3</v>
      </c>
      <c r="J212" t="s">
        <v>145</v>
      </c>
      <c r="K212" t="s">
        <v>145</v>
      </c>
      <c r="L212" t="s">
        <v>154</v>
      </c>
    </row>
    <row r="213" spans="6:12" x14ac:dyDescent="0.25">
      <c r="F213" t="s">
        <v>151</v>
      </c>
      <c r="G213">
        <v>2035</v>
      </c>
      <c r="H213">
        <v>1.79424782648309E-3</v>
      </c>
      <c r="I213">
        <v>1.79424782648309E-3</v>
      </c>
      <c r="J213" t="s">
        <v>145</v>
      </c>
      <c r="K213" t="s">
        <v>145</v>
      </c>
      <c r="L213" t="s">
        <v>154</v>
      </c>
    </row>
    <row r="214" spans="6:12" x14ac:dyDescent="0.25">
      <c r="F214" t="s">
        <v>151</v>
      </c>
      <c r="G214">
        <v>2040</v>
      </c>
      <c r="H214">
        <v>1.7789123749746901E-3</v>
      </c>
      <c r="I214">
        <v>1.7789123749746901E-3</v>
      </c>
      <c r="J214" t="s">
        <v>145</v>
      </c>
      <c r="K214" t="s">
        <v>145</v>
      </c>
      <c r="L214" t="s">
        <v>154</v>
      </c>
    </row>
    <row r="215" spans="6:12" x14ac:dyDescent="0.25">
      <c r="F215" t="s">
        <v>151</v>
      </c>
      <c r="G215">
        <v>2045</v>
      </c>
      <c r="H215">
        <v>1.76357692346629E-3</v>
      </c>
      <c r="I215">
        <v>1.76357692346629E-3</v>
      </c>
      <c r="J215" t="s">
        <v>145</v>
      </c>
      <c r="K215" t="s">
        <v>145</v>
      </c>
      <c r="L215" t="s">
        <v>154</v>
      </c>
    </row>
    <row r="216" spans="6:12" x14ac:dyDescent="0.25">
      <c r="F216" t="s">
        <v>151</v>
      </c>
      <c r="G216">
        <v>2050</v>
      </c>
      <c r="H216">
        <v>1.7482414719578901E-3</v>
      </c>
      <c r="I216">
        <v>1.7482414719578901E-3</v>
      </c>
      <c r="J216" t="s">
        <v>145</v>
      </c>
      <c r="K216" t="s">
        <v>145</v>
      </c>
      <c r="L21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147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153</v>
      </c>
      <c r="K4" s="27" t="s">
        <v>148</v>
      </c>
      <c r="L4" s="27" t="s">
        <v>149</v>
      </c>
      <c r="N4" s="29"/>
    </row>
    <row r="5" spans="3:14" x14ac:dyDescent="0.25">
      <c r="C5" s="28" t="s">
        <v>150</v>
      </c>
      <c r="D5" s="28"/>
      <c r="E5" s="28" t="s">
        <v>165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0.23056342479229949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6.0636159254192128E-2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7.6903471326170258E-2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0.10074723599977378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0.50848577500822212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2.6437127203719961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0.20962897222178781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0.11188549222805701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2.7784641665026519E-2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2.0936252442193631E-2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2.9623121835985766E-2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0.12560358937328847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0.65303657107256186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5.6881498621559765E-2</v>
      </c>
      <c r="I33" t="s">
        <v>179</v>
      </c>
      <c r="J3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2022-10-04T03:19:04Z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45417428016662</vt:r8>
  </property>
</Properties>
</file>