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10" yWindow="-110" windowWidth="25820" windowHeight="1550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<sst xmlns="http://schemas.openxmlformats.org/spreadsheetml/2006/main" count="696" uniqueCount="208">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</sst>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540001153946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540001153946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8998174667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5000579357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3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</cellXfs>
  <cellStyles count="35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60" t="8876" r="7688" b="12867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10" t="6506" r="3953" b="6278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41" t="26141" r="3941" b="26139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1428571428571" defaultRowHeight="14.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4.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4.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4.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4.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4.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4.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4.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4.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4.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4.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4.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4.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4.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4.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4.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4.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4.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4.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4.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4.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4.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4.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4.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4.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4.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4.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4.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4.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4.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4.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4.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4.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4.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4.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4.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4.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4.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4.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4.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4.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4.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4.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4.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4.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4.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4.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4.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4.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4.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4.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4.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4.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4.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4.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4.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4.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4.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4.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4.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4.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4.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4.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4.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4.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4.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4.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4.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4.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4.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4.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4.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4.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8428571428571" defaultRowHeight="14.5"/>
  <cols>
    <col min="7" max="7" width="10.5714285714286" bestFit="1" customWidth="1"/>
    <col min="9" max="9" width="11.5714285714286" bestFit="1" customWidth="1"/>
  </cols>
  <sheetData>
    <row r="1" spans="11:19" ht="14.5">
      <c r="K1" s="85"/>
      <c r="L1" s="85"/>
      <c r="M1" s="85"/>
      <c r="N1" s="85"/>
      <c r="O1" s="85"/>
      <c r="P1" s="85"/>
      <c r="Q1" s="85"/>
      <c r="R1" s="85"/>
      <c r="S1" s="85"/>
    </row>
    <row r="3" spans="10:36" ht="14.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4.5">
      <c r="C4" s="23" t="s">
        <v>123</v>
      </c>
    </row>
    <row r="5" spans="3:37" ht="1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4.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4.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4.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4.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4.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4.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4.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4.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4.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4.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4.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4.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4.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4.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4.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4.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4.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4.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4.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4.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4.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4.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4.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4.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4.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4.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4.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4.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4.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4.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4.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4.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4.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4.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5">
      <c r="C47" s="1" t="s">
        <v>191</v>
      </c>
      <c r="D47" s="1"/>
      <c r="E47" s="1"/>
      <c r="F47" s="1"/>
      <c r="G47" s="1"/>
    </row>
    <row r="48" spans="3:7" ht="14.5">
      <c r="C48" s="3"/>
      <c r="D48" s="2"/>
      <c r="E48" s="2"/>
      <c r="F48" s="71" t="s">
        <v>197</v>
      </c>
      <c r="G48" s="71" t="s">
        <v>192</v>
      </c>
    </row>
    <row r="49" spans="3:7" ht="32.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4.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4.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4.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4.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4.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4.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4.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4.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14.5">
      <c r="D59" s="69" t="s">
        <v>193</v>
      </c>
      <c r="E59" s="16"/>
    </row>
    <row r="60" spans="3:5" ht="14.5">
      <c r="C60" s="70" t="s">
        <v>120</v>
      </c>
      <c r="D60" s="16" t="s">
        <v>197</v>
      </c>
      <c r="E60" s="16" t="s">
        <v>198</v>
      </c>
    </row>
    <row r="61" spans="3:5" ht="14.5">
      <c r="C61" s="67">
        <v>2015</v>
      </c>
      <c r="D61" s="66">
        <v>1236</v>
      </c>
      <c r="E61">
        <f>D61*3.6/1000</f>
        <v>4.4496000000000002</v>
      </c>
    </row>
    <row r="62" spans="3:5" ht="14.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4.5">
      <c r="C63" s="67">
        <v>2017</v>
      </c>
      <c r="D63" s="66">
        <v>1755</v>
      </c>
      <c r="E63">
        <f t="shared" si="0"/>
        <v>6.3179999999999996</v>
      </c>
    </row>
    <row r="64" spans="3:5" ht="14.5">
      <c r="C64" s="67">
        <v>2018</v>
      </c>
      <c r="D64" s="66">
        <v>2172</v>
      </c>
      <c r="E64">
        <f t="shared" si="0"/>
        <v>7.8191999999999995</v>
      </c>
    </row>
    <row r="65" spans="3:5" ht="14.5">
      <c r="C65" s="67">
        <v>2019</v>
      </c>
      <c r="D65" s="66">
        <v>2478</v>
      </c>
      <c r="E65">
        <f t="shared" si="0"/>
        <v>8.9208000000000016</v>
      </c>
    </row>
    <row r="66" spans="3:5" ht="14.5">
      <c r="C66" s="67">
        <v>2020</v>
      </c>
      <c r="D66" s="66">
        <v>3019</v>
      </c>
      <c r="E66">
        <f t="shared" si="0"/>
        <v>10.868399999999999</v>
      </c>
    </row>
    <row r="67" spans="3:5" ht="14.5">
      <c r="C67" s="67">
        <v>2021</v>
      </c>
      <c r="D67" s="66">
        <v>4001</v>
      </c>
      <c r="E67">
        <f t="shared" si="0"/>
        <v>14.403600000000001</v>
      </c>
    </row>
    <row r="68" spans="3:5" ht="14.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8428571428571" defaultRowHeight="14.5"/>
  <cols>
    <col min="4" max="4" width="11.1428571428571" bestFit="1" customWidth="1"/>
    <col min="27" max="27" width="9.14285714285714" customWidth="1"/>
  </cols>
  <sheetData>
    <row r="2" spans="2:2" ht="14.5">
      <c r="B2" t="s">
        <v>122</v>
      </c>
    </row>
    <row r="3" spans="2:32" ht="1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4.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4.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4.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4.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4.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4.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4.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4.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4.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4.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4.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4.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4.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4.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4.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4.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4.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4.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4.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4.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4.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4.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4.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4.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4.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4.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4.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4.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4.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4.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4.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4.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4.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4.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4.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4.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4.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4.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4.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4.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4.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4.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4.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4.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4.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4.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4.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4.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4.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4.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4.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4.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4.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4.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4.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4.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4.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4.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4.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4.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4.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4.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4.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4.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4.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4.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4.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4.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4.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4.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4.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4.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4.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4.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4.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4.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4.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4.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4.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4.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4.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I26" sqref="I26"/>
    </sheetView>
  </sheetViews>
  <sheetFormatPr defaultRowHeight="14.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5">
      <c r="B1" t="s">
        <v>0</v>
      </c>
      <c r="C1" t="s">
        <v>1</v>
      </c>
      <c r="G1" s="32"/>
      <c r="H1" s="32"/>
      <c r="I1" s="32"/>
      <c r="J1" s="32"/>
    </row>
    <row r="2" spans="2:89" ht="1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4.5">
      <c r="C3" t="s">
        <v>6</v>
      </c>
      <c r="D3" t="str">
        <f>_xlfn.TEXTJOIN(",",TRUE,Regions!$C$3,Regions!$D$3)</f>
        <v>IE,National</v>
      </c>
      <c r="E3" t="s">
        <v>7</v>
      </c>
      <c r="F3" s="34" t="s">
        <v>8</v>
      </c>
      <c r="G3" s="51">
        <f>VLOOKUP(E3,'BY-Demands'!$I$6:$J$42,2,FALSE)</f>
        <v>0</v>
      </c>
      <c r="H3" s="52">
        <f>+G3</f>
        <v>0</v>
      </c>
      <c r="I3" s="52">
        <f t="shared" si="0" ref="I3:BT3">+H3</f>
        <v>0</v>
      </c>
      <c r="J3" s="52">
        <f t="shared" si="0"/>
        <v>0</v>
      </c>
      <c r="K3" s="52">
        <f t="shared" si="0"/>
        <v>0</v>
      </c>
      <c r="L3" s="52">
        <f t="shared" si="0"/>
        <v>0</v>
      </c>
      <c r="M3" s="52">
        <f t="shared" si="0"/>
        <v>0</v>
      </c>
      <c r="N3" s="52">
        <f t="shared" si="0"/>
        <v>0</v>
      </c>
      <c r="O3" s="52">
        <f t="shared" si="0"/>
        <v>0</v>
      </c>
      <c r="P3" s="52">
        <f t="shared" si="0"/>
        <v>0</v>
      </c>
      <c r="Q3" s="52">
        <f t="shared" si="0"/>
        <v>0</v>
      </c>
      <c r="R3" s="52">
        <f t="shared" si="0"/>
        <v>0</v>
      </c>
      <c r="S3" s="52">
        <f t="shared" si="0"/>
        <v>0</v>
      </c>
      <c r="T3" s="52">
        <f t="shared" si="0"/>
        <v>0</v>
      </c>
      <c r="U3" s="52">
        <f t="shared" si="0"/>
        <v>0</v>
      </c>
      <c r="V3" s="52">
        <f t="shared" si="0"/>
        <v>0</v>
      </c>
      <c r="W3" s="52">
        <f t="shared" si="0"/>
        <v>0</v>
      </c>
      <c r="X3" s="52">
        <f t="shared" si="0"/>
        <v>0</v>
      </c>
      <c r="Y3" s="52">
        <f t="shared" si="0"/>
        <v>0</v>
      </c>
      <c r="Z3" s="52">
        <f t="shared" si="0"/>
        <v>0</v>
      </c>
      <c r="AA3" s="52">
        <f t="shared" si="0"/>
        <v>0</v>
      </c>
      <c r="AB3" s="52">
        <f t="shared" si="0"/>
        <v>0</v>
      </c>
      <c r="AC3" s="52">
        <f t="shared" si="0"/>
        <v>0</v>
      </c>
      <c r="AD3" s="52">
        <f t="shared" si="0"/>
        <v>0</v>
      </c>
      <c r="AE3" s="52">
        <f t="shared" si="0"/>
        <v>0</v>
      </c>
      <c r="AF3" s="52">
        <f t="shared" si="0"/>
        <v>0</v>
      </c>
      <c r="AG3" s="52">
        <f t="shared" si="0"/>
        <v>0</v>
      </c>
      <c r="AH3" s="52">
        <f t="shared" si="0"/>
        <v>0</v>
      </c>
      <c r="AI3" s="52">
        <f t="shared" si="0"/>
        <v>0</v>
      </c>
      <c r="AJ3" s="52">
        <f t="shared" si="0"/>
        <v>0</v>
      </c>
      <c r="AK3" s="52">
        <f t="shared" si="0"/>
        <v>0</v>
      </c>
      <c r="AL3" s="52">
        <f t="shared" si="0"/>
        <v>0</v>
      </c>
      <c r="AM3" s="52">
        <f t="shared" si="0"/>
        <v>0</v>
      </c>
      <c r="AN3" s="52">
        <f t="shared" si="0"/>
        <v>0</v>
      </c>
      <c r="AO3" s="52">
        <f t="shared" si="0"/>
        <v>0</v>
      </c>
      <c r="AP3" s="52">
        <f t="shared" si="0"/>
        <v>0</v>
      </c>
      <c r="AQ3" s="52">
        <f t="shared" si="0"/>
        <v>0</v>
      </c>
      <c r="AR3" s="52">
        <f t="shared" si="0"/>
        <v>0</v>
      </c>
      <c r="AS3" s="52">
        <f t="shared" si="0"/>
        <v>0</v>
      </c>
      <c r="AT3" s="52">
        <f t="shared" si="0"/>
        <v>0</v>
      </c>
      <c r="AU3" s="52">
        <f t="shared" si="0"/>
        <v>0</v>
      </c>
      <c r="AV3" s="52">
        <f t="shared" si="0"/>
        <v>0</v>
      </c>
      <c r="AW3" s="52">
        <f t="shared" si="0"/>
        <v>0</v>
      </c>
      <c r="AX3" s="52">
        <f t="shared" si="0"/>
        <v>0</v>
      </c>
      <c r="AY3" s="52">
        <f t="shared" si="0"/>
        <v>0</v>
      </c>
      <c r="AZ3" s="52">
        <f t="shared" si="0"/>
        <v>0</v>
      </c>
      <c r="BA3" s="52">
        <f t="shared" si="0"/>
        <v>0</v>
      </c>
      <c r="BB3" s="52">
        <f t="shared" si="0"/>
        <v>0</v>
      </c>
      <c r="BC3" s="52">
        <f t="shared" si="0"/>
        <v>0</v>
      </c>
      <c r="BD3" s="52">
        <f t="shared" si="0"/>
        <v>0</v>
      </c>
      <c r="BE3" s="52">
        <f t="shared" si="0"/>
        <v>0</v>
      </c>
      <c r="BF3" s="52">
        <f t="shared" si="0"/>
        <v>0</v>
      </c>
      <c r="BG3" s="52">
        <f t="shared" si="0"/>
        <v>0</v>
      </c>
      <c r="BH3" s="52">
        <f t="shared" si="0"/>
        <v>0</v>
      </c>
      <c r="BI3" s="52">
        <f t="shared" si="0"/>
        <v>0</v>
      </c>
      <c r="BJ3" s="52">
        <f t="shared" si="0"/>
        <v>0</v>
      </c>
      <c r="BK3" s="52">
        <f t="shared" si="0"/>
        <v>0</v>
      </c>
      <c r="BL3" s="52">
        <f t="shared" si="0"/>
        <v>0</v>
      </c>
      <c r="BM3" s="52">
        <f t="shared" si="0"/>
        <v>0</v>
      </c>
      <c r="BN3" s="52">
        <f t="shared" si="0"/>
        <v>0</v>
      </c>
      <c r="BO3" s="52">
        <f t="shared" si="0"/>
        <v>0</v>
      </c>
      <c r="BP3" s="52">
        <f t="shared" si="0"/>
        <v>0</v>
      </c>
      <c r="BQ3" s="52">
        <f t="shared" si="0"/>
        <v>0</v>
      </c>
      <c r="BR3" s="52">
        <f t="shared" si="0"/>
        <v>0</v>
      </c>
      <c r="BS3" s="52">
        <f t="shared" si="0"/>
        <v>0</v>
      </c>
      <c r="BT3" s="52">
        <f t="shared" si="0"/>
        <v>0</v>
      </c>
      <c r="BU3" s="52">
        <f t="shared" si="1" ref="BU3:CK3">+BT3</f>
        <v>0</v>
      </c>
      <c r="BV3" s="52">
        <f t="shared" si="1"/>
        <v>0</v>
      </c>
      <c r="BW3" s="52">
        <f t="shared" si="1"/>
        <v>0</v>
      </c>
      <c r="BX3" s="52">
        <f t="shared" si="1"/>
        <v>0</v>
      </c>
      <c r="BY3" s="52">
        <f t="shared" si="1"/>
        <v>0</v>
      </c>
      <c r="BZ3" s="52">
        <f t="shared" si="1"/>
        <v>0</v>
      </c>
      <c r="CA3" s="52">
        <f t="shared" si="1"/>
        <v>0</v>
      </c>
      <c r="CB3" s="52">
        <f t="shared" si="1"/>
        <v>0</v>
      </c>
      <c r="CC3" s="52">
        <f t="shared" si="1"/>
        <v>0</v>
      </c>
      <c r="CD3" s="52">
        <f t="shared" si="1"/>
        <v>0</v>
      </c>
      <c r="CE3" s="52">
        <f t="shared" si="1"/>
        <v>0</v>
      </c>
      <c r="CF3" s="52">
        <f t="shared" si="1"/>
        <v>0</v>
      </c>
      <c r="CG3" s="52">
        <f t="shared" si="1"/>
        <v>0</v>
      </c>
      <c r="CH3" s="52">
        <f t="shared" si="1"/>
        <v>0</v>
      </c>
      <c r="CI3" s="52">
        <f t="shared" si="1"/>
        <v>0</v>
      </c>
      <c r="CJ3" s="52">
        <f t="shared" si="1"/>
        <v>0</v>
      </c>
      <c r="CK3" s="52">
        <f t="shared" si="1"/>
        <v>0</v>
      </c>
    </row>
    <row r="4" spans="3:89" ht="14.5">
      <c r="C4" t="s">
        <v>6</v>
      </c>
      <c r="D4" t="str">
        <f>_xlfn.TEXTJOIN(",",TRUE,Regions!$C$3,Regions!$D$3)</f>
        <v>IE,National</v>
      </c>
      <c r="E4" t="s">
        <v>9</v>
      </c>
      <c r="F4" s="34" t="s">
        <v>10</v>
      </c>
      <c r="G4" s="51">
        <f>VLOOKUP(E4,'BY-Demands'!$I$6:$J$42,2,FALSE)</f>
        <v>0</v>
      </c>
      <c r="H4" s="52">
        <f>+G4</f>
        <v>0</v>
      </c>
      <c r="I4" s="52">
        <f t="shared" si="2" ref="I4:BT4">+H4</f>
        <v>0</v>
      </c>
      <c r="J4" s="52">
        <f t="shared" si="2"/>
        <v>0</v>
      </c>
      <c r="K4" s="52">
        <f t="shared" si="2"/>
        <v>0</v>
      </c>
      <c r="L4" s="52">
        <f t="shared" si="2"/>
        <v>0</v>
      </c>
      <c r="M4" s="52">
        <f t="shared" si="2"/>
        <v>0</v>
      </c>
      <c r="N4" s="52">
        <f t="shared" si="2"/>
        <v>0</v>
      </c>
      <c r="O4" s="52">
        <f t="shared" si="2"/>
        <v>0</v>
      </c>
      <c r="P4" s="52">
        <f t="shared" si="2"/>
        <v>0</v>
      </c>
      <c r="Q4" s="52">
        <f t="shared" si="2"/>
        <v>0</v>
      </c>
      <c r="R4" s="52">
        <f t="shared" si="2"/>
        <v>0</v>
      </c>
      <c r="S4" s="52">
        <f t="shared" si="2"/>
        <v>0</v>
      </c>
      <c r="T4" s="52">
        <f t="shared" si="2"/>
        <v>0</v>
      </c>
      <c r="U4" s="52">
        <f t="shared" si="2"/>
        <v>0</v>
      </c>
      <c r="V4" s="52">
        <f t="shared" si="2"/>
        <v>0</v>
      </c>
      <c r="W4" s="52">
        <f t="shared" si="2"/>
        <v>0</v>
      </c>
      <c r="X4" s="52">
        <f t="shared" si="2"/>
        <v>0</v>
      </c>
      <c r="Y4" s="52">
        <f t="shared" si="2"/>
        <v>0</v>
      </c>
      <c r="Z4" s="52">
        <f t="shared" si="2"/>
        <v>0</v>
      </c>
      <c r="AA4" s="52">
        <f t="shared" si="2"/>
        <v>0</v>
      </c>
      <c r="AB4" s="52">
        <f t="shared" si="2"/>
        <v>0</v>
      </c>
      <c r="AC4" s="52">
        <f t="shared" si="2"/>
        <v>0</v>
      </c>
      <c r="AD4" s="52">
        <f t="shared" si="2"/>
        <v>0</v>
      </c>
      <c r="AE4" s="52">
        <f t="shared" si="2"/>
        <v>0</v>
      </c>
      <c r="AF4" s="52">
        <f t="shared" si="2"/>
        <v>0</v>
      </c>
      <c r="AG4" s="52">
        <f t="shared" si="2"/>
        <v>0</v>
      </c>
      <c r="AH4" s="52">
        <f t="shared" si="2"/>
        <v>0</v>
      </c>
      <c r="AI4" s="52">
        <f t="shared" si="2"/>
        <v>0</v>
      </c>
      <c r="AJ4" s="52">
        <f t="shared" si="2"/>
        <v>0</v>
      </c>
      <c r="AK4" s="52">
        <f t="shared" si="2"/>
        <v>0</v>
      </c>
      <c r="AL4" s="52">
        <f t="shared" si="2"/>
        <v>0</v>
      </c>
      <c r="AM4" s="52">
        <f t="shared" si="2"/>
        <v>0</v>
      </c>
      <c r="AN4" s="52">
        <f t="shared" si="2"/>
        <v>0</v>
      </c>
      <c r="AO4" s="52">
        <f t="shared" si="2"/>
        <v>0</v>
      </c>
      <c r="AP4" s="52">
        <f t="shared" si="2"/>
        <v>0</v>
      </c>
      <c r="AQ4" s="52">
        <f t="shared" si="2"/>
        <v>0</v>
      </c>
      <c r="AR4" s="52">
        <f t="shared" si="2"/>
        <v>0</v>
      </c>
      <c r="AS4" s="52">
        <f t="shared" si="2"/>
        <v>0</v>
      </c>
      <c r="AT4" s="52">
        <f t="shared" si="2"/>
        <v>0</v>
      </c>
      <c r="AU4" s="52">
        <f t="shared" si="2"/>
        <v>0</v>
      </c>
      <c r="AV4" s="52">
        <f t="shared" si="2"/>
        <v>0</v>
      </c>
      <c r="AW4" s="52">
        <f t="shared" si="2"/>
        <v>0</v>
      </c>
      <c r="AX4" s="52">
        <f t="shared" si="2"/>
        <v>0</v>
      </c>
      <c r="AY4" s="52">
        <f t="shared" si="2"/>
        <v>0</v>
      </c>
      <c r="AZ4" s="52">
        <f t="shared" si="2"/>
        <v>0</v>
      </c>
      <c r="BA4" s="52">
        <f t="shared" si="2"/>
        <v>0</v>
      </c>
      <c r="BB4" s="52">
        <f t="shared" si="2"/>
        <v>0</v>
      </c>
      <c r="BC4" s="52">
        <f t="shared" si="2"/>
        <v>0</v>
      </c>
      <c r="BD4" s="52">
        <f t="shared" si="2"/>
        <v>0</v>
      </c>
      <c r="BE4" s="52">
        <f t="shared" si="2"/>
        <v>0</v>
      </c>
      <c r="BF4" s="52">
        <f t="shared" si="2"/>
        <v>0</v>
      </c>
      <c r="BG4" s="52">
        <f t="shared" si="2"/>
        <v>0</v>
      </c>
      <c r="BH4" s="52">
        <f t="shared" si="2"/>
        <v>0</v>
      </c>
      <c r="BI4" s="52">
        <f t="shared" si="2"/>
        <v>0</v>
      </c>
      <c r="BJ4" s="52">
        <f t="shared" si="2"/>
        <v>0</v>
      </c>
      <c r="BK4" s="52">
        <f t="shared" si="2"/>
        <v>0</v>
      </c>
      <c r="BL4" s="52">
        <f t="shared" si="2"/>
        <v>0</v>
      </c>
      <c r="BM4" s="52">
        <f t="shared" si="2"/>
        <v>0</v>
      </c>
      <c r="BN4" s="52">
        <f t="shared" si="2"/>
        <v>0</v>
      </c>
      <c r="BO4" s="52">
        <f t="shared" si="2"/>
        <v>0</v>
      </c>
      <c r="BP4" s="52">
        <f t="shared" si="2"/>
        <v>0</v>
      </c>
      <c r="BQ4" s="52">
        <f t="shared" si="2"/>
        <v>0</v>
      </c>
      <c r="BR4" s="52">
        <f t="shared" si="2"/>
        <v>0</v>
      </c>
      <c r="BS4" s="52">
        <f t="shared" si="2"/>
        <v>0</v>
      </c>
      <c r="BT4" s="52">
        <f t="shared" si="2"/>
        <v>0</v>
      </c>
      <c r="BU4" s="52">
        <f t="shared" si="3" ref="BU4:CK4">+BT4</f>
        <v>0</v>
      </c>
      <c r="BV4" s="52">
        <f t="shared" si="3"/>
        <v>0</v>
      </c>
      <c r="BW4" s="52">
        <f t="shared" si="3"/>
        <v>0</v>
      </c>
      <c r="BX4" s="52">
        <f t="shared" si="3"/>
        <v>0</v>
      </c>
      <c r="BY4" s="52">
        <f t="shared" si="3"/>
        <v>0</v>
      </c>
      <c r="BZ4" s="52">
        <f t="shared" si="3"/>
        <v>0</v>
      </c>
      <c r="CA4" s="52">
        <f t="shared" si="3"/>
        <v>0</v>
      </c>
      <c r="CB4" s="52">
        <f t="shared" si="3"/>
        <v>0</v>
      </c>
      <c r="CC4" s="52">
        <f t="shared" si="3"/>
        <v>0</v>
      </c>
      <c r="CD4" s="52">
        <f t="shared" si="3"/>
        <v>0</v>
      </c>
      <c r="CE4" s="52">
        <f t="shared" si="3"/>
        <v>0</v>
      </c>
      <c r="CF4" s="52">
        <f t="shared" si="3"/>
        <v>0</v>
      </c>
      <c r="CG4" s="52">
        <f t="shared" si="3"/>
        <v>0</v>
      </c>
      <c r="CH4" s="52">
        <f t="shared" si="3"/>
        <v>0</v>
      </c>
      <c r="CI4" s="52">
        <f t="shared" si="3"/>
        <v>0</v>
      </c>
      <c r="CJ4" s="52">
        <f t="shared" si="3"/>
        <v>0</v>
      </c>
      <c r="CK4" s="52">
        <f t="shared" si="3"/>
        <v>0</v>
      </c>
    </row>
    <row r="5" spans="3:89" ht="14.5">
      <c r="C5" t="s">
        <v>6</v>
      </c>
      <c r="D5" t="str">
        <f>_xlfn.TEXTJOIN(",",TRUE,Regions!$C$3,Regions!$D$3)</f>
        <v>IE,National</v>
      </c>
      <c r="E5" t="s">
        <v>11</v>
      </c>
      <c r="F5" s="34" t="s">
        <v>12</v>
      </c>
      <c r="G5" s="51">
        <f>VLOOKUP(E5,'BY-Demands'!$I$6:$J$42,2,FALSE)</f>
        <v>0</v>
      </c>
      <c r="H5" s="52">
        <f>+G5</f>
        <v>0</v>
      </c>
      <c r="I5" s="52">
        <f t="shared" si="4" ref="I5:BT5">+H5</f>
        <v>0</v>
      </c>
      <c r="J5" s="52">
        <f t="shared" si="4"/>
        <v>0</v>
      </c>
      <c r="K5" s="52">
        <f t="shared" si="4"/>
        <v>0</v>
      </c>
      <c r="L5" s="52">
        <f t="shared" si="4"/>
        <v>0</v>
      </c>
      <c r="M5" s="52">
        <f t="shared" si="4"/>
        <v>0</v>
      </c>
      <c r="N5" s="52">
        <f t="shared" si="4"/>
        <v>0</v>
      </c>
      <c r="O5" s="52">
        <f t="shared" si="4"/>
        <v>0</v>
      </c>
      <c r="P5" s="52">
        <f t="shared" si="4"/>
        <v>0</v>
      </c>
      <c r="Q5" s="52">
        <f t="shared" si="4"/>
        <v>0</v>
      </c>
      <c r="R5" s="52">
        <f t="shared" si="4"/>
        <v>0</v>
      </c>
      <c r="S5" s="52">
        <f t="shared" si="4"/>
        <v>0</v>
      </c>
      <c r="T5" s="52">
        <f t="shared" si="4"/>
        <v>0</v>
      </c>
      <c r="U5" s="52">
        <f t="shared" si="4"/>
        <v>0</v>
      </c>
      <c r="V5" s="52">
        <f t="shared" si="4"/>
        <v>0</v>
      </c>
      <c r="W5" s="52">
        <f t="shared" si="4"/>
        <v>0</v>
      </c>
      <c r="X5" s="52">
        <f t="shared" si="4"/>
        <v>0</v>
      </c>
      <c r="Y5" s="52">
        <f t="shared" si="4"/>
        <v>0</v>
      </c>
      <c r="Z5" s="52">
        <f t="shared" si="4"/>
        <v>0</v>
      </c>
      <c r="AA5" s="52">
        <f t="shared" si="4"/>
        <v>0</v>
      </c>
      <c r="AB5" s="52">
        <f t="shared" si="4"/>
        <v>0</v>
      </c>
      <c r="AC5" s="52">
        <f t="shared" si="4"/>
        <v>0</v>
      </c>
      <c r="AD5" s="52">
        <f t="shared" si="4"/>
        <v>0</v>
      </c>
      <c r="AE5" s="52">
        <f t="shared" si="4"/>
        <v>0</v>
      </c>
      <c r="AF5" s="52">
        <f t="shared" si="4"/>
        <v>0</v>
      </c>
      <c r="AG5" s="52">
        <f t="shared" si="4"/>
        <v>0</v>
      </c>
      <c r="AH5" s="52">
        <f t="shared" si="4"/>
        <v>0</v>
      </c>
      <c r="AI5" s="52">
        <f t="shared" si="4"/>
        <v>0</v>
      </c>
      <c r="AJ5" s="52">
        <f t="shared" si="4"/>
        <v>0</v>
      </c>
      <c r="AK5" s="52">
        <f t="shared" si="4"/>
        <v>0</v>
      </c>
      <c r="AL5" s="52">
        <f t="shared" si="4"/>
        <v>0</v>
      </c>
      <c r="AM5" s="52">
        <f t="shared" si="4"/>
        <v>0</v>
      </c>
      <c r="AN5" s="52">
        <f t="shared" si="4"/>
        <v>0</v>
      </c>
      <c r="AO5" s="52">
        <f t="shared" si="4"/>
        <v>0</v>
      </c>
      <c r="AP5" s="52">
        <f t="shared" si="4"/>
        <v>0</v>
      </c>
      <c r="AQ5" s="52">
        <f t="shared" si="4"/>
        <v>0</v>
      </c>
      <c r="AR5" s="52">
        <f t="shared" si="4"/>
        <v>0</v>
      </c>
      <c r="AS5" s="52">
        <f t="shared" si="4"/>
        <v>0</v>
      </c>
      <c r="AT5" s="52">
        <f t="shared" si="4"/>
        <v>0</v>
      </c>
      <c r="AU5" s="52">
        <f t="shared" si="4"/>
        <v>0</v>
      </c>
      <c r="AV5" s="52">
        <f t="shared" si="4"/>
        <v>0</v>
      </c>
      <c r="AW5" s="52">
        <f t="shared" si="4"/>
        <v>0</v>
      </c>
      <c r="AX5" s="52">
        <f t="shared" si="4"/>
        <v>0</v>
      </c>
      <c r="AY5" s="52">
        <f t="shared" si="4"/>
        <v>0</v>
      </c>
      <c r="AZ5" s="52">
        <f t="shared" si="4"/>
        <v>0</v>
      </c>
      <c r="BA5" s="52">
        <f t="shared" si="4"/>
        <v>0</v>
      </c>
      <c r="BB5" s="52">
        <f t="shared" si="4"/>
        <v>0</v>
      </c>
      <c r="BC5" s="52">
        <f t="shared" si="4"/>
        <v>0</v>
      </c>
      <c r="BD5" s="52">
        <f t="shared" si="4"/>
        <v>0</v>
      </c>
      <c r="BE5" s="52">
        <f t="shared" si="4"/>
        <v>0</v>
      </c>
      <c r="BF5" s="52">
        <f t="shared" si="4"/>
        <v>0</v>
      </c>
      <c r="BG5" s="52">
        <f t="shared" si="4"/>
        <v>0</v>
      </c>
      <c r="BH5" s="52">
        <f t="shared" si="4"/>
        <v>0</v>
      </c>
      <c r="BI5" s="52">
        <f t="shared" si="4"/>
        <v>0</v>
      </c>
      <c r="BJ5" s="52">
        <f t="shared" si="4"/>
        <v>0</v>
      </c>
      <c r="BK5" s="52">
        <f t="shared" si="4"/>
        <v>0</v>
      </c>
      <c r="BL5" s="52">
        <f t="shared" si="4"/>
        <v>0</v>
      </c>
      <c r="BM5" s="52">
        <f t="shared" si="4"/>
        <v>0</v>
      </c>
      <c r="BN5" s="52">
        <f t="shared" si="4"/>
        <v>0</v>
      </c>
      <c r="BO5" s="52">
        <f t="shared" si="4"/>
        <v>0</v>
      </c>
      <c r="BP5" s="52">
        <f t="shared" si="4"/>
        <v>0</v>
      </c>
      <c r="BQ5" s="52">
        <f t="shared" si="4"/>
        <v>0</v>
      </c>
      <c r="BR5" s="52">
        <f t="shared" si="4"/>
        <v>0</v>
      </c>
      <c r="BS5" s="52">
        <f t="shared" si="4"/>
        <v>0</v>
      </c>
      <c r="BT5" s="52">
        <f t="shared" si="4"/>
        <v>0</v>
      </c>
      <c r="BU5" s="52">
        <f t="shared" si="5" ref="BU5:CK5">+BT5</f>
        <v>0</v>
      </c>
      <c r="BV5" s="52">
        <f t="shared" si="5"/>
        <v>0</v>
      </c>
      <c r="BW5" s="52">
        <f t="shared" si="5"/>
        <v>0</v>
      </c>
      <c r="BX5" s="52">
        <f t="shared" si="5"/>
        <v>0</v>
      </c>
      <c r="BY5" s="52">
        <f t="shared" si="5"/>
        <v>0</v>
      </c>
      <c r="BZ5" s="52">
        <f t="shared" si="5"/>
        <v>0</v>
      </c>
      <c r="CA5" s="52">
        <f t="shared" si="5"/>
        <v>0</v>
      </c>
      <c r="CB5" s="52">
        <f t="shared" si="5"/>
        <v>0</v>
      </c>
      <c r="CC5" s="52">
        <f t="shared" si="5"/>
        <v>0</v>
      </c>
      <c r="CD5" s="52">
        <f t="shared" si="5"/>
        <v>0</v>
      </c>
      <c r="CE5" s="52">
        <f t="shared" si="5"/>
        <v>0</v>
      </c>
      <c r="CF5" s="52">
        <f t="shared" si="5"/>
        <v>0</v>
      </c>
      <c r="CG5" s="52">
        <f t="shared" si="5"/>
        <v>0</v>
      </c>
      <c r="CH5" s="52">
        <f t="shared" si="5"/>
        <v>0</v>
      </c>
      <c r="CI5" s="52">
        <f t="shared" si="5"/>
        <v>0</v>
      </c>
      <c r="CJ5" s="52">
        <f t="shared" si="5"/>
        <v>0</v>
      </c>
      <c r="CK5" s="52">
        <f t="shared" si="5"/>
        <v>0</v>
      </c>
    </row>
    <row r="6" spans="3:89" ht="14.5">
      <c r="C6" t="s">
        <v>6</v>
      </c>
      <c r="D6" t="str">
        <f>_xlfn.TEXTJOIN(",",TRUE,Regions!$C$3,Regions!$D$3)</f>
        <v>IE,National</v>
      </c>
      <c r="E6" t="s">
        <v>13</v>
      </c>
      <c r="F6" s="34" t="s">
        <v>14</v>
      </c>
      <c r="G6" s="51">
        <f>VLOOKUP(E6,'BY-Demands'!$I$6:$J$42,2,FALSE)</f>
        <v>5</v>
      </c>
      <c r="H6" s="52">
        <f>+G6</f>
        <v>5</v>
      </c>
      <c r="I6" s="52">
        <f t="shared" si="6" ref="I6:BT6">+H6</f>
        <v>5</v>
      </c>
      <c r="J6" s="52">
        <f t="shared" si="6"/>
        <v>5</v>
      </c>
      <c r="K6" s="52">
        <f t="shared" si="6"/>
        <v>5</v>
      </c>
      <c r="L6" s="52">
        <f t="shared" si="6"/>
        <v>5</v>
      </c>
      <c r="M6" s="52">
        <f t="shared" si="6"/>
        <v>5</v>
      </c>
      <c r="N6" s="52">
        <f t="shared" si="6"/>
        <v>5</v>
      </c>
      <c r="O6" s="52">
        <f t="shared" si="6"/>
        <v>5</v>
      </c>
      <c r="P6" s="52">
        <f t="shared" si="6"/>
        <v>5</v>
      </c>
      <c r="Q6" s="52">
        <f t="shared" si="6"/>
        <v>5</v>
      </c>
      <c r="R6" s="52">
        <f t="shared" si="6"/>
        <v>5</v>
      </c>
      <c r="S6" s="52">
        <f t="shared" si="6"/>
        <v>5</v>
      </c>
      <c r="T6" s="52">
        <f t="shared" si="6"/>
        <v>5</v>
      </c>
      <c r="U6" s="52">
        <f t="shared" si="6"/>
        <v>5</v>
      </c>
      <c r="V6" s="52">
        <f t="shared" si="6"/>
        <v>5</v>
      </c>
      <c r="W6" s="52">
        <f t="shared" si="6"/>
        <v>5</v>
      </c>
      <c r="X6" s="52">
        <f t="shared" si="6"/>
        <v>5</v>
      </c>
      <c r="Y6" s="52">
        <f t="shared" si="6"/>
        <v>5</v>
      </c>
      <c r="Z6" s="52">
        <f t="shared" si="6"/>
        <v>5</v>
      </c>
      <c r="AA6" s="52">
        <f t="shared" si="6"/>
        <v>5</v>
      </c>
      <c r="AB6" s="52">
        <f t="shared" si="6"/>
        <v>5</v>
      </c>
      <c r="AC6" s="52">
        <f t="shared" si="6"/>
        <v>5</v>
      </c>
      <c r="AD6" s="52">
        <f t="shared" si="6"/>
        <v>5</v>
      </c>
      <c r="AE6" s="52">
        <f t="shared" si="6"/>
        <v>5</v>
      </c>
      <c r="AF6" s="52">
        <f t="shared" si="6"/>
        <v>5</v>
      </c>
      <c r="AG6" s="52">
        <f t="shared" si="6"/>
        <v>5</v>
      </c>
      <c r="AH6" s="52">
        <f t="shared" si="6"/>
        <v>5</v>
      </c>
      <c r="AI6" s="52">
        <f t="shared" si="6"/>
        <v>5</v>
      </c>
      <c r="AJ6" s="52">
        <f t="shared" si="6"/>
        <v>5</v>
      </c>
      <c r="AK6" s="52">
        <f t="shared" si="6"/>
        <v>5</v>
      </c>
      <c r="AL6" s="52">
        <f t="shared" si="6"/>
        <v>5</v>
      </c>
      <c r="AM6" s="52">
        <f t="shared" si="6"/>
        <v>5</v>
      </c>
      <c r="AN6" s="52">
        <f t="shared" si="6"/>
        <v>5</v>
      </c>
      <c r="AO6" s="52">
        <f t="shared" si="6"/>
        <v>5</v>
      </c>
      <c r="AP6" s="52">
        <f t="shared" si="6"/>
        <v>5</v>
      </c>
      <c r="AQ6" s="52">
        <f t="shared" si="6"/>
        <v>5</v>
      </c>
      <c r="AR6" s="52">
        <f t="shared" si="6"/>
        <v>5</v>
      </c>
      <c r="AS6" s="52">
        <f t="shared" si="6"/>
        <v>5</v>
      </c>
      <c r="AT6" s="52">
        <f t="shared" si="6"/>
        <v>5</v>
      </c>
      <c r="AU6" s="52">
        <f t="shared" si="6"/>
        <v>5</v>
      </c>
      <c r="AV6" s="52">
        <f t="shared" si="6"/>
        <v>5</v>
      </c>
      <c r="AW6" s="52">
        <f t="shared" si="6"/>
        <v>5</v>
      </c>
      <c r="AX6" s="52">
        <f t="shared" si="6"/>
        <v>5</v>
      </c>
      <c r="AY6" s="52">
        <f t="shared" si="6"/>
        <v>5</v>
      </c>
      <c r="AZ6" s="52">
        <f t="shared" si="6"/>
        <v>5</v>
      </c>
      <c r="BA6" s="52">
        <f t="shared" si="6"/>
        <v>5</v>
      </c>
      <c r="BB6" s="52">
        <f t="shared" si="6"/>
        <v>5</v>
      </c>
      <c r="BC6" s="52">
        <f t="shared" si="6"/>
        <v>5</v>
      </c>
      <c r="BD6" s="52">
        <f t="shared" si="6"/>
        <v>5</v>
      </c>
      <c r="BE6" s="52">
        <f t="shared" si="6"/>
        <v>5</v>
      </c>
      <c r="BF6" s="52">
        <f t="shared" si="6"/>
        <v>5</v>
      </c>
      <c r="BG6" s="52">
        <f t="shared" si="6"/>
        <v>5</v>
      </c>
      <c r="BH6" s="52">
        <f t="shared" si="6"/>
        <v>5</v>
      </c>
      <c r="BI6" s="52">
        <f t="shared" si="6"/>
        <v>5</v>
      </c>
      <c r="BJ6" s="52">
        <f t="shared" si="6"/>
        <v>5</v>
      </c>
      <c r="BK6" s="52">
        <f t="shared" si="6"/>
        <v>5</v>
      </c>
      <c r="BL6" s="52">
        <f t="shared" si="6"/>
        <v>5</v>
      </c>
      <c r="BM6" s="52">
        <f t="shared" si="6"/>
        <v>5</v>
      </c>
      <c r="BN6" s="52">
        <f t="shared" si="6"/>
        <v>5</v>
      </c>
      <c r="BO6" s="52">
        <f t="shared" si="6"/>
        <v>5</v>
      </c>
      <c r="BP6" s="52">
        <f t="shared" si="6"/>
        <v>5</v>
      </c>
      <c r="BQ6" s="52">
        <f t="shared" si="6"/>
        <v>5</v>
      </c>
      <c r="BR6" s="52">
        <f t="shared" si="6"/>
        <v>5</v>
      </c>
      <c r="BS6" s="52">
        <f t="shared" si="6"/>
        <v>5</v>
      </c>
      <c r="BT6" s="52">
        <f t="shared" si="6"/>
        <v>5</v>
      </c>
      <c r="BU6" s="52">
        <f t="shared" si="7" ref="BU6:CK6">+BT6</f>
        <v>5</v>
      </c>
      <c r="BV6" s="52">
        <f t="shared" si="7"/>
        <v>5</v>
      </c>
      <c r="BW6" s="52">
        <f t="shared" si="7"/>
        <v>5</v>
      </c>
      <c r="BX6" s="52">
        <f t="shared" si="7"/>
        <v>5</v>
      </c>
      <c r="BY6" s="52">
        <f t="shared" si="7"/>
        <v>5</v>
      </c>
      <c r="BZ6" s="52">
        <f t="shared" si="7"/>
        <v>5</v>
      </c>
      <c r="CA6" s="52">
        <f t="shared" si="7"/>
        <v>5</v>
      </c>
      <c r="CB6" s="52">
        <f t="shared" si="7"/>
        <v>5</v>
      </c>
      <c r="CC6" s="52">
        <f t="shared" si="7"/>
        <v>5</v>
      </c>
      <c r="CD6" s="52">
        <f t="shared" si="7"/>
        <v>5</v>
      </c>
      <c r="CE6" s="52">
        <f t="shared" si="7"/>
        <v>5</v>
      </c>
      <c r="CF6" s="52">
        <f t="shared" si="7"/>
        <v>5</v>
      </c>
      <c r="CG6" s="52">
        <f t="shared" si="7"/>
        <v>5</v>
      </c>
      <c r="CH6" s="52">
        <f t="shared" si="7"/>
        <v>5</v>
      </c>
      <c r="CI6" s="52">
        <f t="shared" si="7"/>
        <v>5</v>
      </c>
      <c r="CJ6" s="52">
        <f t="shared" si="7"/>
        <v>5</v>
      </c>
      <c r="CK6" s="52">
        <f t="shared" si="7"/>
        <v>5</v>
      </c>
    </row>
    <row r="7" spans="3:89" ht="14.5">
      <c r="C7" t="s">
        <v>6</v>
      </c>
      <c r="D7" t="str">
        <f>_xlfn.TEXTJOIN(",",TRUE,Regions!$C$3,Regions!$D$3)</f>
        <v>IE,National</v>
      </c>
      <c r="E7" t="s">
        <v>15</v>
      </c>
      <c r="F7" s="34" t="s">
        <v>16</v>
      </c>
      <c r="G7" s="51">
        <f>VLOOKUP(E7,'BY-Demands'!$I$6:$J$42,2,FALSE)</f>
        <v>0</v>
      </c>
      <c r="H7" s="52">
        <f>+G7</f>
        <v>0</v>
      </c>
      <c r="I7" s="52">
        <f t="shared" si="8" ref="I7:BT7">+H7</f>
        <v>0</v>
      </c>
      <c r="J7" s="52">
        <f t="shared" si="8"/>
        <v>0</v>
      </c>
      <c r="K7" s="52">
        <f t="shared" si="8"/>
        <v>0</v>
      </c>
      <c r="L7" s="52">
        <f t="shared" si="8"/>
        <v>0</v>
      </c>
      <c r="M7" s="52">
        <f t="shared" si="8"/>
        <v>0</v>
      </c>
      <c r="N7" s="52">
        <f t="shared" si="8"/>
        <v>0</v>
      </c>
      <c r="O7" s="52">
        <f t="shared" si="8"/>
        <v>0</v>
      </c>
      <c r="P7" s="52">
        <f t="shared" si="8"/>
        <v>0</v>
      </c>
      <c r="Q7" s="52">
        <f t="shared" si="8"/>
        <v>0</v>
      </c>
      <c r="R7" s="52">
        <f t="shared" si="8"/>
        <v>0</v>
      </c>
      <c r="S7" s="52">
        <f t="shared" si="8"/>
        <v>0</v>
      </c>
      <c r="T7" s="52">
        <f t="shared" si="8"/>
        <v>0</v>
      </c>
      <c r="U7" s="52">
        <f t="shared" si="8"/>
        <v>0</v>
      </c>
      <c r="V7" s="52">
        <f t="shared" si="8"/>
        <v>0</v>
      </c>
      <c r="W7" s="52">
        <f t="shared" si="8"/>
        <v>0</v>
      </c>
      <c r="X7" s="52">
        <f t="shared" si="8"/>
        <v>0</v>
      </c>
      <c r="Y7" s="52">
        <f t="shared" si="8"/>
        <v>0</v>
      </c>
      <c r="Z7" s="52">
        <f t="shared" si="8"/>
        <v>0</v>
      </c>
      <c r="AA7" s="52">
        <f t="shared" si="8"/>
        <v>0</v>
      </c>
      <c r="AB7" s="52">
        <f t="shared" si="8"/>
        <v>0</v>
      </c>
      <c r="AC7" s="52">
        <f t="shared" si="8"/>
        <v>0</v>
      </c>
      <c r="AD7" s="52">
        <f t="shared" si="8"/>
        <v>0</v>
      </c>
      <c r="AE7" s="52">
        <f t="shared" si="8"/>
        <v>0</v>
      </c>
      <c r="AF7" s="52">
        <f t="shared" si="8"/>
        <v>0</v>
      </c>
      <c r="AG7" s="52">
        <f t="shared" si="8"/>
        <v>0</v>
      </c>
      <c r="AH7" s="52">
        <f t="shared" si="8"/>
        <v>0</v>
      </c>
      <c r="AI7" s="52">
        <f t="shared" si="8"/>
        <v>0</v>
      </c>
      <c r="AJ7" s="52">
        <f t="shared" si="8"/>
        <v>0</v>
      </c>
      <c r="AK7" s="52">
        <f t="shared" si="8"/>
        <v>0</v>
      </c>
      <c r="AL7" s="52">
        <f t="shared" si="8"/>
        <v>0</v>
      </c>
      <c r="AM7" s="52">
        <f t="shared" si="8"/>
        <v>0</v>
      </c>
      <c r="AN7" s="52">
        <f t="shared" si="8"/>
        <v>0</v>
      </c>
      <c r="AO7" s="52">
        <f t="shared" si="8"/>
        <v>0</v>
      </c>
      <c r="AP7" s="52">
        <f t="shared" si="8"/>
        <v>0</v>
      </c>
      <c r="AQ7" s="52">
        <f t="shared" si="8"/>
        <v>0</v>
      </c>
      <c r="AR7" s="52">
        <f t="shared" si="8"/>
        <v>0</v>
      </c>
      <c r="AS7" s="52">
        <f t="shared" si="8"/>
        <v>0</v>
      </c>
      <c r="AT7" s="52">
        <f t="shared" si="8"/>
        <v>0</v>
      </c>
      <c r="AU7" s="52">
        <f t="shared" si="8"/>
        <v>0</v>
      </c>
      <c r="AV7" s="52">
        <f t="shared" si="8"/>
        <v>0</v>
      </c>
      <c r="AW7" s="52">
        <f t="shared" si="8"/>
        <v>0</v>
      </c>
      <c r="AX7" s="52">
        <f t="shared" si="8"/>
        <v>0</v>
      </c>
      <c r="AY7" s="52">
        <f t="shared" si="8"/>
        <v>0</v>
      </c>
      <c r="AZ7" s="52">
        <f t="shared" si="8"/>
        <v>0</v>
      </c>
      <c r="BA7" s="52">
        <f t="shared" si="8"/>
        <v>0</v>
      </c>
      <c r="BB7" s="52">
        <f t="shared" si="8"/>
        <v>0</v>
      </c>
      <c r="BC7" s="52">
        <f t="shared" si="8"/>
        <v>0</v>
      </c>
      <c r="BD7" s="52">
        <f t="shared" si="8"/>
        <v>0</v>
      </c>
      <c r="BE7" s="52">
        <f t="shared" si="8"/>
        <v>0</v>
      </c>
      <c r="BF7" s="52">
        <f t="shared" si="8"/>
        <v>0</v>
      </c>
      <c r="BG7" s="52">
        <f t="shared" si="8"/>
        <v>0</v>
      </c>
      <c r="BH7" s="52">
        <f t="shared" si="8"/>
        <v>0</v>
      </c>
      <c r="BI7" s="52">
        <f t="shared" si="8"/>
        <v>0</v>
      </c>
      <c r="BJ7" s="52">
        <f t="shared" si="8"/>
        <v>0</v>
      </c>
      <c r="BK7" s="52">
        <f t="shared" si="8"/>
        <v>0</v>
      </c>
      <c r="BL7" s="52">
        <f t="shared" si="8"/>
        <v>0</v>
      </c>
      <c r="BM7" s="52">
        <f t="shared" si="8"/>
        <v>0</v>
      </c>
      <c r="BN7" s="52">
        <f t="shared" si="8"/>
        <v>0</v>
      </c>
      <c r="BO7" s="52">
        <f t="shared" si="8"/>
        <v>0</v>
      </c>
      <c r="BP7" s="52">
        <f t="shared" si="8"/>
        <v>0</v>
      </c>
      <c r="BQ7" s="52">
        <f t="shared" si="8"/>
        <v>0</v>
      </c>
      <c r="BR7" s="52">
        <f t="shared" si="8"/>
        <v>0</v>
      </c>
      <c r="BS7" s="52">
        <f t="shared" si="8"/>
        <v>0</v>
      </c>
      <c r="BT7" s="52">
        <f t="shared" si="8"/>
        <v>0</v>
      </c>
      <c r="BU7" s="52">
        <f t="shared" si="9" ref="BU7:CK7">+BT7</f>
        <v>0</v>
      </c>
      <c r="BV7" s="52">
        <f t="shared" si="9"/>
        <v>0</v>
      </c>
      <c r="BW7" s="52">
        <f t="shared" si="9"/>
        <v>0</v>
      </c>
      <c r="BX7" s="52">
        <f t="shared" si="9"/>
        <v>0</v>
      </c>
      <c r="BY7" s="52">
        <f t="shared" si="9"/>
        <v>0</v>
      </c>
      <c r="BZ7" s="52">
        <f t="shared" si="9"/>
        <v>0</v>
      </c>
      <c r="CA7" s="52">
        <f t="shared" si="9"/>
        <v>0</v>
      </c>
      <c r="CB7" s="52">
        <f t="shared" si="9"/>
        <v>0</v>
      </c>
      <c r="CC7" s="52">
        <f t="shared" si="9"/>
        <v>0</v>
      </c>
      <c r="CD7" s="52">
        <f t="shared" si="9"/>
        <v>0</v>
      </c>
      <c r="CE7" s="52">
        <f t="shared" si="9"/>
        <v>0</v>
      </c>
      <c r="CF7" s="52">
        <f t="shared" si="9"/>
        <v>0</v>
      </c>
      <c r="CG7" s="52">
        <f t="shared" si="9"/>
        <v>0</v>
      </c>
      <c r="CH7" s="52">
        <f t="shared" si="9"/>
        <v>0</v>
      </c>
      <c r="CI7" s="52">
        <f t="shared" si="9"/>
        <v>0</v>
      </c>
      <c r="CJ7" s="52">
        <f t="shared" si="9"/>
        <v>0</v>
      </c>
      <c r="CK7" s="52">
        <f t="shared" si="9"/>
        <v>0</v>
      </c>
    </row>
    <row r="8" spans="3:89" ht="14.5">
      <c r="C8" t="s">
        <v>6</v>
      </c>
      <c r="D8" t="str">
        <f>_xlfn.TEXTJOIN(",",TRUE,Regions!$C$3,Regions!$D$3)</f>
        <v>IE,National</v>
      </c>
      <c r="E8" t="s">
        <v>17</v>
      </c>
      <c r="F8" s="34" t="s">
        <v>18</v>
      </c>
      <c r="G8" s="51">
        <f>VLOOKUP(E8,'BY-Demands'!$I$6:$J$42,2,FALSE)</f>
        <v>5.7000000000000002</v>
      </c>
      <c r="H8" s="52">
        <f>+G8</f>
        <v>5.7000000000000002</v>
      </c>
      <c r="I8" s="52">
        <f t="shared" si="10" ref="I8:BT8">+H8</f>
        <v>5.7000000000000002</v>
      </c>
      <c r="J8" s="52">
        <f t="shared" si="10"/>
        <v>5.7000000000000002</v>
      </c>
      <c r="K8" s="52">
        <f t="shared" si="10"/>
        <v>5.7000000000000002</v>
      </c>
      <c r="L8" s="52">
        <f t="shared" si="10"/>
        <v>5.7000000000000002</v>
      </c>
      <c r="M8" s="52">
        <f t="shared" si="10"/>
        <v>5.7000000000000002</v>
      </c>
      <c r="N8" s="52">
        <f t="shared" si="10"/>
        <v>5.7000000000000002</v>
      </c>
      <c r="O8" s="52">
        <f t="shared" si="10"/>
        <v>5.7000000000000002</v>
      </c>
      <c r="P8" s="52">
        <f t="shared" si="10"/>
        <v>5.7000000000000002</v>
      </c>
      <c r="Q8" s="52">
        <f t="shared" si="10"/>
        <v>5.7000000000000002</v>
      </c>
      <c r="R8" s="52">
        <f t="shared" si="10"/>
        <v>5.7000000000000002</v>
      </c>
      <c r="S8" s="52">
        <f t="shared" si="10"/>
        <v>5.7000000000000002</v>
      </c>
      <c r="T8" s="52">
        <f t="shared" si="10"/>
        <v>5.7000000000000002</v>
      </c>
      <c r="U8" s="52">
        <f t="shared" si="10"/>
        <v>5.7000000000000002</v>
      </c>
      <c r="V8" s="52">
        <f t="shared" si="10"/>
        <v>5.7000000000000002</v>
      </c>
      <c r="W8" s="52">
        <f t="shared" si="10"/>
        <v>5.7000000000000002</v>
      </c>
      <c r="X8" s="52">
        <f t="shared" si="10"/>
        <v>5.7000000000000002</v>
      </c>
      <c r="Y8" s="52">
        <f t="shared" si="10"/>
        <v>5.7000000000000002</v>
      </c>
      <c r="Z8" s="52">
        <f t="shared" si="10"/>
        <v>5.7000000000000002</v>
      </c>
      <c r="AA8" s="52">
        <f t="shared" si="10"/>
        <v>5.7000000000000002</v>
      </c>
      <c r="AB8" s="52">
        <f t="shared" si="10"/>
        <v>5.7000000000000002</v>
      </c>
      <c r="AC8" s="52">
        <f t="shared" si="10"/>
        <v>5.7000000000000002</v>
      </c>
      <c r="AD8" s="52">
        <f t="shared" si="10"/>
        <v>5.7000000000000002</v>
      </c>
      <c r="AE8" s="52">
        <f t="shared" si="10"/>
        <v>5.7000000000000002</v>
      </c>
      <c r="AF8" s="52">
        <f t="shared" si="10"/>
        <v>5.7000000000000002</v>
      </c>
      <c r="AG8" s="52">
        <f t="shared" si="10"/>
        <v>5.7000000000000002</v>
      </c>
      <c r="AH8" s="52">
        <f t="shared" si="10"/>
        <v>5.7000000000000002</v>
      </c>
      <c r="AI8" s="52">
        <f t="shared" si="10"/>
        <v>5.7000000000000002</v>
      </c>
      <c r="AJ8" s="52">
        <f t="shared" si="10"/>
        <v>5.7000000000000002</v>
      </c>
      <c r="AK8" s="52">
        <f t="shared" si="10"/>
        <v>5.7000000000000002</v>
      </c>
      <c r="AL8" s="52">
        <f t="shared" si="10"/>
        <v>5.7000000000000002</v>
      </c>
      <c r="AM8" s="52">
        <f t="shared" si="10"/>
        <v>5.7000000000000002</v>
      </c>
      <c r="AN8" s="52">
        <f t="shared" si="10"/>
        <v>5.7000000000000002</v>
      </c>
      <c r="AO8" s="52">
        <f t="shared" si="10"/>
        <v>5.7000000000000002</v>
      </c>
      <c r="AP8" s="52">
        <f t="shared" si="10"/>
        <v>5.7000000000000002</v>
      </c>
      <c r="AQ8" s="52">
        <f t="shared" si="10"/>
        <v>5.7000000000000002</v>
      </c>
      <c r="AR8" s="52">
        <f t="shared" si="10"/>
        <v>5.7000000000000002</v>
      </c>
      <c r="AS8" s="52">
        <f t="shared" si="10"/>
        <v>5.7000000000000002</v>
      </c>
      <c r="AT8" s="52">
        <f t="shared" si="10"/>
        <v>5.7000000000000002</v>
      </c>
      <c r="AU8" s="52">
        <f t="shared" si="10"/>
        <v>5.7000000000000002</v>
      </c>
      <c r="AV8" s="52">
        <f t="shared" si="10"/>
        <v>5.7000000000000002</v>
      </c>
      <c r="AW8" s="52">
        <f t="shared" si="10"/>
        <v>5.7000000000000002</v>
      </c>
      <c r="AX8" s="52">
        <f t="shared" si="10"/>
        <v>5.7000000000000002</v>
      </c>
      <c r="AY8" s="52">
        <f t="shared" si="10"/>
        <v>5.7000000000000002</v>
      </c>
      <c r="AZ8" s="52">
        <f t="shared" si="10"/>
        <v>5.7000000000000002</v>
      </c>
      <c r="BA8" s="52">
        <f t="shared" si="10"/>
        <v>5.7000000000000002</v>
      </c>
      <c r="BB8" s="52">
        <f t="shared" si="10"/>
        <v>5.7000000000000002</v>
      </c>
      <c r="BC8" s="52">
        <f t="shared" si="10"/>
        <v>5.7000000000000002</v>
      </c>
      <c r="BD8" s="52">
        <f t="shared" si="10"/>
        <v>5.7000000000000002</v>
      </c>
      <c r="BE8" s="52">
        <f t="shared" si="10"/>
        <v>5.7000000000000002</v>
      </c>
      <c r="BF8" s="52">
        <f t="shared" si="10"/>
        <v>5.7000000000000002</v>
      </c>
      <c r="BG8" s="52">
        <f t="shared" si="10"/>
        <v>5.7000000000000002</v>
      </c>
      <c r="BH8" s="52">
        <f t="shared" si="10"/>
        <v>5.7000000000000002</v>
      </c>
      <c r="BI8" s="52">
        <f t="shared" si="10"/>
        <v>5.7000000000000002</v>
      </c>
      <c r="BJ8" s="52">
        <f t="shared" si="10"/>
        <v>5.7000000000000002</v>
      </c>
      <c r="BK8" s="52">
        <f t="shared" si="10"/>
        <v>5.7000000000000002</v>
      </c>
      <c r="BL8" s="52">
        <f t="shared" si="10"/>
        <v>5.7000000000000002</v>
      </c>
      <c r="BM8" s="52">
        <f t="shared" si="10"/>
        <v>5.7000000000000002</v>
      </c>
      <c r="BN8" s="52">
        <f t="shared" si="10"/>
        <v>5.7000000000000002</v>
      </c>
      <c r="BO8" s="52">
        <f t="shared" si="10"/>
        <v>5.7000000000000002</v>
      </c>
      <c r="BP8" s="52">
        <f t="shared" si="10"/>
        <v>5.7000000000000002</v>
      </c>
      <c r="BQ8" s="52">
        <f t="shared" si="10"/>
        <v>5.7000000000000002</v>
      </c>
      <c r="BR8" s="52">
        <f t="shared" si="10"/>
        <v>5.7000000000000002</v>
      </c>
      <c r="BS8" s="52">
        <f t="shared" si="10"/>
        <v>5.7000000000000002</v>
      </c>
      <c r="BT8" s="52">
        <f t="shared" si="10"/>
        <v>5.7000000000000002</v>
      </c>
      <c r="BU8" s="52">
        <f t="shared" si="11" ref="BU8:CK8">+BT8</f>
        <v>5.7000000000000002</v>
      </c>
      <c r="BV8" s="52">
        <f t="shared" si="11"/>
        <v>5.7000000000000002</v>
      </c>
      <c r="BW8" s="52">
        <f t="shared" si="11"/>
        <v>5.7000000000000002</v>
      </c>
      <c r="BX8" s="52">
        <f t="shared" si="11"/>
        <v>5.7000000000000002</v>
      </c>
      <c r="BY8" s="52">
        <f t="shared" si="11"/>
        <v>5.7000000000000002</v>
      </c>
      <c r="BZ8" s="52">
        <f t="shared" si="11"/>
        <v>5.7000000000000002</v>
      </c>
      <c r="CA8" s="52">
        <f t="shared" si="11"/>
        <v>5.7000000000000002</v>
      </c>
      <c r="CB8" s="52">
        <f t="shared" si="11"/>
        <v>5.7000000000000002</v>
      </c>
      <c r="CC8" s="52">
        <f t="shared" si="11"/>
        <v>5.7000000000000002</v>
      </c>
      <c r="CD8" s="52">
        <f t="shared" si="11"/>
        <v>5.7000000000000002</v>
      </c>
      <c r="CE8" s="52">
        <f t="shared" si="11"/>
        <v>5.7000000000000002</v>
      </c>
      <c r="CF8" s="52">
        <f t="shared" si="11"/>
        <v>5.7000000000000002</v>
      </c>
      <c r="CG8" s="52">
        <f t="shared" si="11"/>
        <v>5.7000000000000002</v>
      </c>
      <c r="CH8" s="52">
        <f t="shared" si="11"/>
        <v>5.7000000000000002</v>
      </c>
      <c r="CI8" s="52">
        <f t="shared" si="11"/>
        <v>5.7000000000000002</v>
      </c>
      <c r="CJ8" s="52">
        <f t="shared" si="11"/>
        <v>5.7000000000000002</v>
      </c>
      <c r="CK8" s="52">
        <f t="shared" si="11"/>
        <v>5.7000000000000002</v>
      </c>
    </row>
    <row r="9" spans="3:89" ht="14.5">
      <c r="C9" t="s">
        <v>6</v>
      </c>
      <c r="D9" t="str">
        <f>_xlfn.TEXTJOIN(",",TRUE,Regions!$C$3,Regions!$D$3)</f>
        <v>IE,National</v>
      </c>
      <c r="E9" t="s">
        <v>19</v>
      </c>
      <c r="F9" s="34" t="s">
        <v>20</v>
      </c>
      <c r="G9" s="51">
        <f>VLOOKUP(E9,'BY-Demands'!$I$6:$J$42,2,FALSE)</f>
        <v>0</v>
      </c>
      <c r="H9" s="52">
        <f>+G9</f>
        <v>0</v>
      </c>
      <c r="I9" s="52">
        <f t="shared" si="12" ref="I9:BT9">+H9</f>
        <v>0</v>
      </c>
      <c r="J9" s="52">
        <f t="shared" si="12"/>
        <v>0</v>
      </c>
      <c r="K9" s="52">
        <f t="shared" si="12"/>
        <v>0</v>
      </c>
      <c r="L9" s="52">
        <f t="shared" si="12"/>
        <v>0</v>
      </c>
      <c r="M9" s="52">
        <f t="shared" si="12"/>
        <v>0</v>
      </c>
      <c r="N9" s="52">
        <f t="shared" si="12"/>
        <v>0</v>
      </c>
      <c r="O9" s="52">
        <f t="shared" si="12"/>
        <v>0</v>
      </c>
      <c r="P9" s="52">
        <f t="shared" si="12"/>
        <v>0</v>
      </c>
      <c r="Q9" s="52">
        <f t="shared" si="12"/>
        <v>0</v>
      </c>
      <c r="R9" s="52">
        <f t="shared" si="12"/>
        <v>0</v>
      </c>
      <c r="S9" s="52">
        <f t="shared" si="12"/>
        <v>0</v>
      </c>
      <c r="T9" s="52">
        <f t="shared" si="12"/>
        <v>0</v>
      </c>
      <c r="U9" s="52">
        <f t="shared" si="12"/>
        <v>0</v>
      </c>
      <c r="V9" s="52">
        <f t="shared" si="12"/>
        <v>0</v>
      </c>
      <c r="W9" s="52">
        <f t="shared" si="12"/>
        <v>0</v>
      </c>
      <c r="X9" s="52">
        <f t="shared" si="12"/>
        <v>0</v>
      </c>
      <c r="Y9" s="52">
        <f t="shared" si="12"/>
        <v>0</v>
      </c>
      <c r="Z9" s="52">
        <f t="shared" si="12"/>
        <v>0</v>
      </c>
      <c r="AA9" s="52">
        <f t="shared" si="12"/>
        <v>0</v>
      </c>
      <c r="AB9" s="52">
        <f t="shared" si="12"/>
        <v>0</v>
      </c>
      <c r="AC9" s="52">
        <f t="shared" si="12"/>
        <v>0</v>
      </c>
      <c r="AD9" s="52">
        <f t="shared" si="12"/>
        <v>0</v>
      </c>
      <c r="AE9" s="52">
        <f t="shared" si="12"/>
        <v>0</v>
      </c>
      <c r="AF9" s="52">
        <f t="shared" si="12"/>
        <v>0</v>
      </c>
      <c r="AG9" s="52">
        <f t="shared" si="12"/>
        <v>0</v>
      </c>
      <c r="AH9" s="52">
        <f t="shared" si="12"/>
        <v>0</v>
      </c>
      <c r="AI9" s="52">
        <f t="shared" si="12"/>
        <v>0</v>
      </c>
      <c r="AJ9" s="52">
        <f t="shared" si="12"/>
        <v>0</v>
      </c>
      <c r="AK9" s="52">
        <f t="shared" si="12"/>
        <v>0</v>
      </c>
      <c r="AL9" s="52">
        <f t="shared" si="12"/>
        <v>0</v>
      </c>
      <c r="AM9" s="52">
        <f t="shared" si="12"/>
        <v>0</v>
      </c>
      <c r="AN9" s="52">
        <f t="shared" si="12"/>
        <v>0</v>
      </c>
      <c r="AO9" s="52">
        <f t="shared" si="12"/>
        <v>0</v>
      </c>
      <c r="AP9" s="52">
        <f t="shared" si="12"/>
        <v>0</v>
      </c>
      <c r="AQ9" s="52">
        <f t="shared" si="12"/>
        <v>0</v>
      </c>
      <c r="AR9" s="52">
        <f t="shared" si="12"/>
        <v>0</v>
      </c>
      <c r="AS9" s="52">
        <f t="shared" si="12"/>
        <v>0</v>
      </c>
      <c r="AT9" s="52">
        <f t="shared" si="12"/>
        <v>0</v>
      </c>
      <c r="AU9" s="52">
        <f t="shared" si="12"/>
        <v>0</v>
      </c>
      <c r="AV9" s="52">
        <f t="shared" si="12"/>
        <v>0</v>
      </c>
      <c r="AW9" s="52">
        <f t="shared" si="12"/>
        <v>0</v>
      </c>
      <c r="AX9" s="52">
        <f t="shared" si="12"/>
        <v>0</v>
      </c>
      <c r="AY9" s="52">
        <f t="shared" si="12"/>
        <v>0</v>
      </c>
      <c r="AZ9" s="52">
        <f t="shared" si="12"/>
        <v>0</v>
      </c>
      <c r="BA9" s="52">
        <f t="shared" si="12"/>
        <v>0</v>
      </c>
      <c r="BB9" s="52">
        <f t="shared" si="12"/>
        <v>0</v>
      </c>
      <c r="BC9" s="52">
        <f t="shared" si="12"/>
        <v>0</v>
      </c>
      <c r="BD9" s="52">
        <f t="shared" si="12"/>
        <v>0</v>
      </c>
      <c r="BE9" s="52">
        <f t="shared" si="12"/>
        <v>0</v>
      </c>
      <c r="BF9" s="52">
        <f t="shared" si="12"/>
        <v>0</v>
      </c>
      <c r="BG9" s="52">
        <f t="shared" si="12"/>
        <v>0</v>
      </c>
      <c r="BH9" s="52">
        <f t="shared" si="12"/>
        <v>0</v>
      </c>
      <c r="BI9" s="52">
        <f t="shared" si="12"/>
        <v>0</v>
      </c>
      <c r="BJ9" s="52">
        <f t="shared" si="12"/>
        <v>0</v>
      </c>
      <c r="BK9" s="52">
        <f t="shared" si="12"/>
        <v>0</v>
      </c>
      <c r="BL9" s="52">
        <f t="shared" si="12"/>
        <v>0</v>
      </c>
      <c r="BM9" s="52">
        <f t="shared" si="12"/>
        <v>0</v>
      </c>
      <c r="BN9" s="52">
        <f t="shared" si="12"/>
        <v>0</v>
      </c>
      <c r="BO9" s="52">
        <f t="shared" si="12"/>
        <v>0</v>
      </c>
      <c r="BP9" s="52">
        <f t="shared" si="12"/>
        <v>0</v>
      </c>
      <c r="BQ9" s="52">
        <f t="shared" si="12"/>
        <v>0</v>
      </c>
      <c r="BR9" s="52">
        <f t="shared" si="12"/>
        <v>0</v>
      </c>
      <c r="BS9" s="52">
        <f t="shared" si="12"/>
        <v>0</v>
      </c>
      <c r="BT9" s="52">
        <f t="shared" si="12"/>
        <v>0</v>
      </c>
      <c r="BU9" s="52">
        <f t="shared" si="13" ref="BU9:CK9">+BT9</f>
        <v>0</v>
      </c>
      <c r="BV9" s="52">
        <f t="shared" si="13"/>
        <v>0</v>
      </c>
      <c r="BW9" s="52">
        <f t="shared" si="13"/>
        <v>0</v>
      </c>
      <c r="BX9" s="52">
        <f t="shared" si="13"/>
        <v>0</v>
      </c>
      <c r="BY9" s="52">
        <f t="shared" si="13"/>
        <v>0</v>
      </c>
      <c r="BZ9" s="52">
        <f t="shared" si="13"/>
        <v>0</v>
      </c>
      <c r="CA9" s="52">
        <f t="shared" si="13"/>
        <v>0</v>
      </c>
      <c r="CB9" s="52">
        <f t="shared" si="13"/>
        <v>0</v>
      </c>
      <c r="CC9" s="52">
        <f t="shared" si="13"/>
        <v>0</v>
      </c>
      <c r="CD9" s="52">
        <f t="shared" si="13"/>
        <v>0</v>
      </c>
      <c r="CE9" s="52">
        <f t="shared" si="13"/>
        <v>0</v>
      </c>
      <c r="CF9" s="52">
        <f t="shared" si="13"/>
        <v>0</v>
      </c>
      <c r="CG9" s="52">
        <f t="shared" si="13"/>
        <v>0</v>
      </c>
      <c r="CH9" s="52">
        <f t="shared" si="13"/>
        <v>0</v>
      </c>
      <c r="CI9" s="52">
        <f t="shared" si="13"/>
        <v>0</v>
      </c>
      <c r="CJ9" s="52">
        <f t="shared" si="13"/>
        <v>0</v>
      </c>
      <c r="CK9" s="52">
        <f t="shared" si="13"/>
        <v>0</v>
      </c>
    </row>
    <row r="10" spans="3:89" ht="14.5">
      <c r="C10" t="s">
        <v>6</v>
      </c>
      <c r="D10" t="str">
        <f>_xlfn.TEXTJOIN(",",TRUE,Regions!$C$3,Regions!$D$3)</f>
        <v>IE,National</v>
      </c>
      <c r="E10" t="s">
        <v>21</v>
      </c>
      <c r="F10" s="34" t="s">
        <v>22</v>
      </c>
      <c r="G10" s="51">
        <f>VLOOKUP(E10,'BY-Demands'!$I$6:$J$42,2,FALSE)</f>
        <v>2.3999999999999999</v>
      </c>
      <c r="H10" s="52">
        <f>+G10</f>
        <v>2.3999999999999999</v>
      </c>
      <c r="I10" s="52">
        <f t="shared" si="14" ref="I10:BT10">+H10</f>
        <v>2.3999999999999999</v>
      </c>
      <c r="J10" s="52">
        <f t="shared" si="14"/>
        <v>2.3999999999999999</v>
      </c>
      <c r="K10" s="52">
        <f t="shared" si="14"/>
        <v>2.3999999999999999</v>
      </c>
      <c r="L10" s="52">
        <f t="shared" si="14"/>
        <v>2.3999999999999999</v>
      </c>
      <c r="M10" s="52">
        <f t="shared" si="14"/>
        <v>2.3999999999999999</v>
      </c>
      <c r="N10" s="52">
        <f t="shared" si="14"/>
        <v>2.3999999999999999</v>
      </c>
      <c r="O10" s="52">
        <f t="shared" si="14"/>
        <v>2.3999999999999999</v>
      </c>
      <c r="P10" s="52">
        <f t="shared" si="14"/>
        <v>2.3999999999999999</v>
      </c>
      <c r="Q10" s="52">
        <f t="shared" si="14"/>
        <v>2.3999999999999999</v>
      </c>
      <c r="R10" s="52">
        <f t="shared" si="14"/>
        <v>2.3999999999999999</v>
      </c>
      <c r="S10" s="52">
        <f t="shared" si="14"/>
        <v>2.3999999999999999</v>
      </c>
      <c r="T10" s="52">
        <f t="shared" si="14"/>
        <v>2.3999999999999999</v>
      </c>
      <c r="U10" s="52">
        <f t="shared" si="14"/>
        <v>2.3999999999999999</v>
      </c>
      <c r="V10" s="52">
        <f t="shared" si="14"/>
        <v>2.3999999999999999</v>
      </c>
      <c r="W10" s="52">
        <f t="shared" si="14"/>
        <v>2.3999999999999999</v>
      </c>
      <c r="X10" s="52">
        <f t="shared" si="14"/>
        <v>2.3999999999999999</v>
      </c>
      <c r="Y10" s="52">
        <f t="shared" si="14"/>
        <v>2.3999999999999999</v>
      </c>
      <c r="Z10" s="52">
        <f t="shared" si="14"/>
        <v>2.3999999999999999</v>
      </c>
      <c r="AA10" s="52">
        <f t="shared" si="14"/>
        <v>2.3999999999999999</v>
      </c>
      <c r="AB10" s="52">
        <f t="shared" si="14"/>
        <v>2.3999999999999999</v>
      </c>
      <c r="AC10" s="52">
        <f t="shared" si="14"/>
        <v>2.3999999999999999</v>
      </c>
      <c r="AD10" s="52">
        <f t="shared" si="14"/>
        <v>2.3999999999999999</v>
      </c>
      <c r="AE10" s="52">
        <f t="shared" si="14"/>
        <v>2.3999999999999999</v>
      </c>
      <c r="AF10" s="52">
        <f t="shared" si="14"/>
        <v>2.3999999999999999</v>
      </c>
      <c r="AG10" s="52">
        <f t="shared" si="14"/>
        <v>2.3999999999999999</v>
      </c>
      <c r="AH10" s="52">
        <f t="shared" si="14"/>
        <v>2.3999999999999999</v>
      </c>
      <c r="AI10" s="52">
        <f t="shared" si="14"/>
        <v>2.3999999999999999</v>
      </c>
      <c r="AJ10" s="52">
        <f t="shared" si="14"/>
        <v>2.3999999999999999</v>
      </c>
      <c r="AK10" s="52">
        <f t="shared" si="14"/>
        <v>2.3999999999999999</v>
      </c>
      <c r="AL10" s="52">
        <f t="shared" si="14"/>
        <v>2.3999999999999999</v>
      </c>
      <c r="AM10" s="52">
        <f t="shared" si="14"/>
        <v>2.3999999999999999</v>
      </c>
      <c r="AN10" s="52">
        <f t="shared" si="14"/>
        <v>2.3999999999999999</v>
      </c>
      <c r="AO10" s="52">
        <f t="shared" si="14"/>
        <v>2.3999999999999999</v>
      </c>
      <c r="AP10" s="52">
        <f t="shared" si="14"/>
        <v>2.3999999999999999</v>
      </c>
      <c r="AQ10" s="52">
        <f t="shared" si="14"/>
        <v>2.3999999999999999</v>
      </c>
      <c r="AR10" s="52">
        <f t="shared" si="14"/>
        <v>2.3999999999999999</v>
      </c>
      <c r="AS10" s="52">
        <f t="shared" si="14"/>
        <v>2.3999999999999999</v>
      </c>
      <c r="AT10" s="52">
        <f t="shared" si="14"/>
        <v>2.3999999999999999</v>
      </c>
      <c r="AU10" s="52">
        <f t="shared" si="14"/>
        <v>2.3999999999999999</v>
      </c>
      <c r="AV10" s="52">
        <f t="shared" si="14"/>
        <v>2.3999999999999999</v>
      </c>
      <c r="AW10" s="52">
        <f t="shared" si="14"/>
        <v>2.3999999999999999</v>
      </c>
      <c r="AX10" s="52">
        <f t="shared" si="14"/>
        <v>2.3999999999999999</v>
      </c>
      <c r="AY10" s="52">
        <f t="shared" si="14"/>
        <v>2.3999999999999999</v>
      </c>
      <c r="AZ10" s="52">
        <f t="shared" si="14"/>
        <v>2.3999999999999999</v>
      </c>
      <c r="BA10" s="52">
        <f t="shared" si="14"/>
        <v>2.3999999999999999</v>
      </c>
      <c r="BB10" s="52">
        <f t="shared" si="14"/>
        <v>2.3999999999999999</v>
      </c>
      <c r="BC10" s="52">
        <f t="shared" si="14"/>
        <v>2.3999999999999999</v>
      </c>
      <c r="BD10" s="52">
        <f t="shared" si="14"/>
        <v>2.3999999999999999</v>
      </c>
      <c r="BE10" s="52">
        <f t="shared" si="14"/>
        <v>2.3999999999999999</v>
      </c>
      <c r="BF10" s="52">
        <f t="shared" si="14"/>
        <v>2.3999999999999999</v>
      </c>
      <c r="BG10" s="52">
        <f t="shared" si="14"/>
        <v>2.3999999999999999</v>
      </c>
      <c r="BH10" s="52">
        <f t="shared" si="14"/>
        <v>2.3999999999999999</v>
      </c>
      <c r="BI10" s="52">
        <f t="shared" si="14"/>
        <v>2.3999999999999999</v>
      </c>
      <c r="BJ10" s="52">
        <f t="shared" si="14"/>
        <v>2.3999999999999999</v>
      </c>
      <c r="BK10" s="52">
        <f t="shared" si="14"/>
        <v>2.3999999999999999</v>
      </c>
      <c r="BL10" s="52">
        <f t="shared" si="14"/>
        <v>2.3999999999999999</v>
      </c>
      <c r="BM10" s="52">
        <f t="shared" si="14"/>
        <v>2.3999999999999999</v>
      </c>
      <c r="BN10" s="52">
        <f t="shared" si="14"/>
        <v>2.3999999999999999</v>
      </c>
      <c r="BO10" s="52">
        <f t="shared" si="14"/>
        <v>2.3999999999999999</v>
      </c>
      <c r="BP10" s="52">
        <f t="shared" si="14"/>
        <v>2.3999999999999999</v>
      </c>
      <c r="BQ10" s="52">
        <f t="shared" si="14"/>
        <v>2.3999999999999999</v>
      </c>
      <c r="BR10" s="52">
        <f t="shared" si="14"/>
        <v>2.3999999999999999</v>
      </c>
      <c r="BS10" s="52">
        <f t="shared" si="14"/>
        <v>2.3999999999999999</v>
      </c>
      <c r="BT10" s="52">
        <f t="shared" si="14"/>
        <v>2.3999999999999999</v>
      </c>
      <c r="BU10" s="52">
        <f t="shared" si="15" ref="BU10:CK10">+BT10</f>
        <v>2.3999999999999999</v>
      </c>
      <c r="BV10" s="52">
        <f t="shared" si="15"/>
        <v>2.3999999999999999</v>
      </c>
      <c r="BW10" s="52">
        <f t="shared" si="15"/>
        <v>2.3999999999999999</v>
      </c>
      <c r="BX10" s="52">
        <f t="shared" si="15"/>
        <v>2.3999999999999999</v>
      </c>
      <c r="BY10" s="52">
        <f t="shared" si="15"/>
        <v>2.3999999999999999</v>
      </c>
      <c r="BZ10" s="52">
        <f t="shared" si="15"/>
        <v>2.3999999999999999</v>
      </c>
      <c r="CA10" s="52">
        <f t="shared" si="15"/>
        <v>2.3999999999999999</v>
      </c>
      <c r="CB10" s="52">
        <f t="shared" si="15"/>
        <v>2.3999999999999999</v>
      </c>
      <c r="CC10" s="52">
        <f t="shared" si="15"/>
        <v>2.3999999999999999</v>
      </c>
      <c r="CD10" s="52">
        <f t="shared" si="15"/>
        <v>2.3999999999999999</v>
      </c>
      <c r="CE10" s="52">
        <f t="shared" si="15"/>
        <v>2.3999999999999999</v>
      </c>
      <c r="CF10" s="52">
        <f t="shared" si="15"/>
        <v>2.3999999999999999</v>
      </c>
      <c r="CG10" s="52">
        <f t="shared" si="15"/>
        <v>2.3999999999999999</v>
      </c>
      <c r="CH10" s="52">
        <f t="shared" si="15"/>
        <v>2.3999999999999999</v>
      </c>
      <c r="CI10" s="52">
        <f t="shared" si="15"/>
        <v>2.3999999999999999</v>
      </c>
      <c r="CJ10" s="52">
        <f t="shared" si="15"/>
        <v>2.3999999999999999</v>
      </c>
      <c r="CK10" s="52">
        <f t="shared" si="15"/>
        <v>2.3999999999999999</v>
      </c>
    </row>
    <row r="11" spans="3:89" ht="14.5">
      <c r="C11" t="s">
        <v>6</v>
      </c>
      <c r="D11" t="str">
        <f>_xlfn.TEXTJOIN(",",TRUE,Regions!$C$3,Regions!$D$3)</f>
        <v>IE,National</v>
      </c>
      <c r="E11" t="s">
        <v>23</v>
      </c>
      <c r="F11" s="34" t="s">
        <v>24</v>
      </c>
      <c r="G11" s="51">
        <f>VLOOKUP(E11,'BY-Demands'!$I$6:$J$42,2,FALSE)</f>
        <v>16.5</v>
      </c>
      <c r="H11" s="52">
        <f>+G11</f>
        <v>16.5</v>
      </c>
      <c r="I11" s="52">
        <f t="shared" si="16" ref="I11:BT11">+H11</f>
        <v>16.5</v>
      </c>
      <c r="J11" s="52">
        <f t="shared" si="16"/>
        <v>16.5</v>
      </c>
      <c r="K11" s="52">
        <f t="shared" si="16"/>
        <v>16.5</v>
      </c>
      <c r="L11" s="52">
        <f t="shared" si="16"/>
        <v>16.5</v>
      </c>
      <c r="M11" s="52">
        <f t="shared" si="16"/>
        <v>16.5</v>
      </c>
      <c r="N11" s="52">
        <f t="shared" si="16"/>
        <v>16.5</v>
      </c>
      <c r="O11" s="52">
        <f t="shared" si="16"/>
        <v>16.5</v>
      </c>
      <c r="P11" s="52">
        <f t="shared" si="16"/>
        <v>16.5</v>
      </c>
      <c r="Q11" s="52">
        <f t="shared" si="16"/>
        <v>16.5</v>
      </c>
      <c r="R11" s="52">
        <f t="shared" si="16"/>
        <v>16.5</v>
      </c>
      <c r="S11" s="52">
        <f t="shared" si="16"/>
        <v>16.5</v>
      </c>
      <c r="T11" s="52">
        <f t="shared" si="16"/>
        <v>16.5</v>
      </c>
      <c r="U11" s="52">
        <f t="shared" si="16"/>
        <v>16.5</v>
      </c>
      <c r="V11" s="52">
        <f t="shared" si="16"/>
        <v>16.5</v>
      </c>
      <c r="W11" s="52">
        <f t="shared" si="16"/>
        <v>16.5</v>
      </c>
      <c r="X11" s="52">
        <f t="shared" si="16"/>
        <v>16.5</v>
      </c>
      <c r="Y11" s="52">
        <f t="shared" si="16"/>
        <v>16.5</v>
      </c>
      <c r="Z11" s="52">
        <f t="shared" si="16"/>
        <v>16.5</v>
      </c>
      <c r="AA11" s="52">
        <f t="shared" si="16"/>
        <v>16.5</v>
      </c>
      <c r="AB11" s="52">
        <f t="shared" si="16"/>
        <v>16.5</v>
      </c>
      <c r="AC11" s="52">
        <f t="shared" si="16"/>
        <v>16.5</v>
      </c>
      <c r="AD11" s="52">
        <f t="shared" si="16"/>
        <v>16.5</v>
      </c>
      <c r="AE11" s="52">
        <f t="shared" si="16"/>
        <v>16.5</v>
      </c>
      <c r="AF11" s="52">
        <f t="shared" si="16"/>
        <v>16.5</v>
      </c>
      <c r="AG11" s="52">
        <f t="shared" si="16"/>
        <v>16.5</v>
      </c>
      <c r="AH11" s="52">
        <f t="shared" si="16"/>
        <v>16.5</v>
      </c>
      <c r="AI11" s="52">
        <f t="shared" si="16"/>
        <v>16.5</v>
      </c>
      <c r="AJ11" s="52">
        <f t="shared" si="16"/>
        <v>16.5</v>
      </c>
      <c r="AK11" s="52">
        <f t="shared" si="16"/>
        <v>16.5</v>
      </c>
      <c r="AL11" s="52">
        <f t="shared" si="16"/>
        <v>16.5</v>
      </c>
      <c r="AM11" s="52">
        <f t="shared" si="16"/>
        <v>16.5</v>
      </c>
      <c r="AN11" s="52">
        <f t="shared" si="16"/>
        <v>16.5</v>
      </c>
      <c r="AO11" s="52">
        <f t="shared" si="16"/>
        <v>16.5</v>
      </c>
      <c r="AP11" s="52">
        <f t="shared" si="16"/>
        <v>16.5</v>
      </c>
      <c r="AQ11" s="52">
        <f t="shared" si="16"/>
        <v>16.5</v>
      </c>
      <c r="AR11" s="52">
        <f t="shared" si="16"/>
        <v>16.5</v>
      </c>
      <c r="AS11" s="52">
        <f t="shared" si="16"/>
        <v>16.5</v>
      </c>
      <c r="AT11" s="52">
        <f t="shared" si="16"/>
        <v>16.5</v>
      </c>
      <c r="AU11" s="52">
        <f t="shared" si="16"/>
        <v>16.5</v>
      </c>
      <c r="AV11" s="52">
        <f t="shared" si="16"/>
        <v>16.5</v>
      </c>
      <c r="AW11" s="52">
        <f t="shared" si="16"/>
        <v>16.5</v>
      </c>
      <c r="AX11" s="52">
        <f t="shared" si="16"/>
        <v>16.5</v>
      </c>
      <c r="AY11" s="52">
        <f t="shared" si="16"/>
        <v>16.5</v>
      </c>
      <c r="AZ11" s="52">
        <f t="shared" si="16"/>
        <v>16.5</v>
      </c>
      <c r="BA11" s="52">
        <f t="shared" si="16"/>
        <v>16.5</v>
      </c>
      <c r="BB11" s="52">
        <f t="shared" si="16"/>
        <v>16.5</v>
      </c>
      <c r="BC11" s="52">
        <f t="shared" si="16"/>
        <v>16.5</v>
      </c>
      <c r="BD11" s="52">
        <f t="shared" si="16"/>
        <v>16.5</v>
      </c>
      <c r="BE11" s="52">
        <f t="shared" si="16"/>
        <v>16.5</v>
      </c>
      <c r="BF11" s="52">
        <f t="shared" si="16"/>
        <v>16.5</v>
      </c>
      <c r="BG11" s="52">
        <f t="shared" si="16"/>
        <v>16.5</v>
      </c>
      <c r="BH11" s="52">
        <f t="shared" si="16"/>
        <v>16.5</v>
      </c>
      <c r="BI11" s="52">
        <f t="shared" si="16"/>
        <v>16.5</v>
      </c>
      <c r="BJ11" s="52">
        <f t="shared" si="16"/>
        <v>16.5</v>
      </c>
      <c r="BK11" s="52">
        <f t="shared" si="16"/>
        <v>16.5</v>
      </c>
      <c r="BL11" s="52">
        <f t="shared" si="16"/>
        <v>16.5</v>
      </c>
      <c r="BM11" s="52">
        <f t="shared" si="16"/>
        <v>16.5</v>
      </c>
      <c r="BN11" s="52">
        <f t="shared" si="16"/>
        <v>16.5</v>
      </c>
      <c r="BO11" s="52">
        <f t="shared" si="16"/>
        <v>16.5</v>
      </c>
      <c r="BP11" s="52">
        <f t="shared" si="16"/>
        <v>16.5</v>
      </c>
      <c r="BQ11" s="52">
        <f t="shared" si="16"/>
        <v>16.5</v>
      </c>
      <c r="BR11" s="52">
        <f t="shared" si="16"/>
        <v>16.5</v>
      </c>
      <c r="BS11" s="52">
        <f t="shared" si="16"/>
        <v>16.5</v>
      </c>
      <c r="BT11" s="52">
        <f t="shared" si="16"/>
        <v>16.5</v>
      </c>
      <c r="BU11" s="52">
        <f t="shared" si="17" ref="BU11:CK11">+BT11</f>
        <v>16.5</v>
      </c>
      <c r="BV11" s="52">
        <f t="shared" si="17"/>
        <v>16.5</v>
      </c>
      <c r="BW11" s="52">
        <f t="shared" si="17"/>
        <v>16.5</v>
      </c>
      <c r="BX11" s="52">
        <f t="shared" si="17"/>
        <v>16.5</v>
      </c>
      <c r="BY11" s="52">
        <f t="shared" si="17"/>
        <v>16.5</v>
      </c>
      <c r="BZ11" s="52">
        <f t="shared" si="17"/>
        <v>16.5</v>
      </c>
      <c r="CA11" s="52">
        <f t="shared" si="17"/>
        <v>16.5</v>
      </c>
      <c r="CB11" s="52">
        <f t="shared" si="17"/>
        <v>16.5</v>
      </c>
      <c r="CC11" s="52">
        <f t="shared" si="17"/>
        <v>16.5</v>
      </c>
      <c r="CD11" s="52">
        <f t="shared" si="17"/>
        <v>16.5</v>
      </c>
      <c r="CE11" s="52">
        <f t="shared" si="17"/>
        <v>16.5</v>
      </c>
      <c r="CF11" s="52">
        <f t="shared" si="17"/>
        <v>16.5</v>
      </c>
      <c r="CG11" s="52">
        <f t="shared" si="17"/>
        <v>16.5</v>
      </c>
      <c r="CH11" s="52">
        <f t="shared" si="17"/>
        <v>16.5</v>
      </c>
      <c r="CI11" s="52">
        <f t="shared" si="17"/>
        <v>16.5</v>
      </c>
      <c r="CJ11" s="52">
        <f t="shared" si="17"/>
        <v>16.5</v>
      </c>
      <c r="CK11" s="52">
        <f t="shared" si="17"/>
        <v>16.5</v>
      </c>
    </row>
    <row r="12" spans="3:89" ht="14.5">
      <c r="C12" t="s">
        <v>6</v>
      </c>
      <c r="D12" t="str">
        <f>_xlfn.TEXTJOIN(",",TRUE,Regions!$C$3,Regions!$D$3)</f>
        <v>IE,National</v>
      </c>
      <c r="E12" t="s">
        <v>25</v>
      </c>
      <c r="F12" s="34" t="s">
        <v>26</v>
      </c>
      <c r="G12" s="51">
        <f>VLOOKUP(E12,'BY-Demands'!$I$6:$J$42,2,FALSE)</f>
        <v>0</v>
      </c>
      <c r="H12" s="52">
        <f>+G12</f>
        <v>0</v>
      </c>
      <c r="I12" s="52">
        <f t="shared" si="18" ref="I12:BT12">+H12</f>
        <v>0</v>
      </c>
      <c r="J12" s="52">
        <f t="shared" si="18"/>
        <v>0</v>
      </c>
      <c r="K12" s="52">
        <f t="shared" si="18"/>
        <v>0</v>
      </c>
      <c r="L12" s="52">
        <f t="shared" si="18"/>
        <v>0</v>
      </c>
      <c r="M12" s="52">
        <f t="shared" si="18"/>
        <v>0</v>
      </c>
      <c r="N12" s="52">
        <f t="shared" si="18"/>
        <v>0</v>
      </c>
      <c r="O12" s="52">
        <f t="shared" si="18"/>
        <v>0</v>
      </c>
      <c r="P12" s="52">
        <f t="shared" si="18"/>
        <v>0</v>
      </c>
      <c r="Q12" s="52">
        <f t="shared" si="18"/>
        <v>0</v>
      </c>
      <c r="R12" s="52">
        <f t="shared" si="18"/>
        <v>0</v>
      </c>
      <c r="S12" s="52">
        <f t="shared" si="18"/>
        <v>0</v>
      </c>
      <c r="T12" s="52">
        <f t="shared" si="18"/>
        <v>0</v>
      </c>
      <c r="U12" s="52">
        <f t="shared" si="18"/>
        <v>0</v>
      </c>
      <c r="V12" s="52">
        <f t="shared" si="18"/>
        <v>0</v>
      </c>
      <c r="W12" s="52">
        <f t="shared" si="18"/>
        <v>0</v>
      </c>
      <c r="X12" s="52">
        <f t="shared" si="18"/>
        <v>0</v>
      </c>
      <c r="Y12" s="52">
        <f t="shared" si="18"/>
        <v>0</v>
      </c>
      <c r="Z12" s="52">
        <f t="shared" si="18"/>
        <v>0</v>
      </c>
      <c r="AA12" s="52">
        <f t="shared" si="18"/>
        <v>0</v>
      </c>
      <c r="AB12" s="52">
        <f t="shared" si="18"/>
        <v>0</v>
      </c>
      <c r="AC12" s="52">
        <f t="shared" si="18"/>
        <v>0</v>
      </c>
      <c r="AD12" s="52">
        <f t="shared" si="18"/>
        <v>0</v>
      </c>
      <c r="AE12" s="52">
        <f t="shared" si="18"/>
        <v>0</v>
      </c>
      <c r="AF12" s="52">
        <f t="shared" si="18"/>
        <v>0</v>
      </c>
      <c r="AG12" s="52">
        <f t="shared" si="18"/>
        <v>0</v>
      </c>
      <c r="AH12" s="52">
        <f t="shared" si="18"/>
        <v>0</v>
      </c>
      <c r="AI12" s="52">
        <f t="shared" si="18"/>
        <v>0</v>
      </c>
      <c r="AJ12" s="52">
        <f t="shared" si="18"/>
        <v>0</v>
      </c>
      <c r="AK12" s="52">
        <f t="shared" si="18"/>
        <v>0</v>
      </c>
      <c r="AL12" s="52">
        <f t="shared" si="18"/>
        <v>0</v>
      </c>
      <c r="AM12" s="52">
        <f t="shared" si="18"/>
        <v>0</v>
      </c>
      <c r="AN12" s="52">
        <f t="shared" si="18"/>
        <v>0</v>
      </c>
      <c r="AO12" s="52">
        <f t="shared" si="18"/>
        <v>0</v>
      </c>
      <c r="AP12" s="52">
        <f t="shared" si="18"/>
        <v>0</v>
      </c>
      <c r="AQ12" s="52">
        <f t="shared" si="18"/>
        <v>0</v>
      </c>
      <c r="AR12" s="52">
        <f t="shared" si="18"/>
        <v>0</v>
      </c>
      <c r="AS12" s="52">
        <f t="shared" si="18"/>
        <v>0</v>
      </c>
      <c r="AT12" s="52">
        <f t="shared" si="18"/>
        <v>0</v>
      </c>
      <c r="AU12" s="52">
        <f t="shared" si="18"/>
        <v>0</v>
      </c>
      <c r="AV12" s="52">
        <f t="shared" si="18"/>
        <v>0</v>
      </c>
      <c r="AW12" s="52">
        <f t="shared" si="18"/>
        <v>0</v>
      </c>
      <c r="AX12" s="52">
        <f t="shared" si="18"/>
        <v>0</v>
      </c>
      <c r="AY12" s="52">
        <f t="shared" si="18"/>
        <v>0</v>
      </c>
      <c r="AZ12" s="52">
        <f t="shared" si="18"/>
        <v>0</v>
      </c>
      <c r="BA12" s="52">
        <f t="shared" si="18"/>
        <v>0</v>
      </c>
      <c r="BB12" s="52">
        <f t="shared" si="18"/>
        <v>0</v>
      </c>
      <c r="BC12" s="52">
        <f t="shared" si="18"/>
        <v>0</v>
      </c>
      <c r="BD12" s="52">
        <f t="shared" si="18"/>
        <v>0</v>
      </c>
      <c r="BE12" s="52">
        <f t="shared" si="18"/>
        <v>0</v>
      </c>
      <c r="BF12" s="52">
        <f t="shared" si="18"/>
        <v>0</v>
      </c>
      <c r="BG12" s="52">
        <f t="shared" si="18"/>
        <v>0</v>
      </c>
      <c r="BH12" s="52">
        <f t="shared" si="18"/>
        <v>0</v>
      </c>
      <c r="BI12" s="52">
        <f t="shared" si="18"/>
        <v>0</v>
      </c>
      <c r="BJ12" s="52">
        <f t="shared" si="18"/>
        <v>0</v>
      </c>
      <c r="BK12" s="52">
        <f t="shared" si="18"/>
        <v>0</v>
      </c>
      <c r="BL12" s="52">
        <f t="shared" si="18"/>
        <v>0</v>
      </c>
      <c r="BM12" s="52">
        <f t="shared" si="18"/>
        <v>0</v>
      </c>
      <c r="BN12" s="52">
        <f t="shared" si="18"/>
        <v>0</v>
      </c>
      <c r="BO12" s="52">
        <f t="shared" si="18"/>
        <v>0</v>
      </c>
      <c r="BP12" s="52">
        <f t="shared" si="18"/>
        <v>0</v>
      </c>
      <c r="BQ12" s="52">
        <f t="shared" si="18"/>
        <v>0</v>
      </c>
      <c r="BR12" s="52">
        <f t="shared" si="18"/>
        <v>0</v>
      </c>
      <c r="BS12" s="52">
        <f t="shared" si="18"/>
        <v>0</v>
      </c>
      <c r="BT12" s="52">
        <f t="shared" si="18"/>
        <v>0</v>
      </c>
      <c r="BU12" s="52">
        <f t="shared" si="19" ref="BU12:CK12">+BT12</f>
        <v>0</v>
      </c>
      <c r="BV12" s="52">
        <f t="shared" si="19"/>
        <v>0</v>
      </c>
      <c r="BW12" s="52">
        <f t="shared" si="19"/>
        <v>0</v>
      </c>
      <c r="BX12" s="52">
        <f t="shared" si="19"/>
        <v>0</v>
      </c>
      <c r="BY12" s="52">
        <f t="shared" si="19"/>
        <v>0</v>
      </c>
      <c r="BZ12" s="52">
        <f t="shared" si="19"/>
        <v>0</v>
      </c>
      <c r="CA12" s="52">
        <f t="shared" si="19"/>
        <v>0</v>
      </c>
      <c r="CB12" s="52">
        <f t="shared" si="19"/>
        <v>0</v>
      </c>
      <c r="CC12" s="52">
        <f t="shared" si="19"/>
        <v>0</v>
      </c>
      <c r="CD12" s="52">
        <f t="shared" si="19"/>
        <v>0</v>
      </c>
      <c r="CE12" s="52">
        <f t="shared" si="19"/>
        <v>0</v>
      </c>
      <c r="CF12" s="52">
        <f t="shared" si="19"/>
        <v>0</v>
      </c>
      <c r="CG12" s="52">
        <f t="shared" si="19"/>
        <v>0</v>
      </c>
      <c r="CH12" s="52">
        <f t="shared" si="19"/>
        <v>0</v>
      </c>
      <c r="CI12" s="52">
        <f t="shared" si="19"/>
        <v>0</v>
      </c>
      <c r="CJ12" s="52">
        <f t="shared" si="19"/>
        <v>0</v>
      </c>
      <c r="CK12" s="52">
        <f t="shared" si="19"/>
        <v>0</v>
      </c>
    </row>
    <row r="13" spans="3:89" ht="14.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>+G13</f>
        <v>0</v>
      </c>
      <c r="I13" s="52">
        <f t="shared" si="20" ref="I13:BT13">+H13</f>
        <v>0</v>
      </c>
      <c r="J13" s="52">
        <f t="shared" si="20"/>
        <v>0</v>
      </c>
      <c r="K13" s="52">
        <f t="shared" si="20"/>
        <v>0</v>
      </c>
      <c r="L13" s="52">
        <f t="shared" si="20"/>
        <v>0</v>
      </c>
      <c r="M13" s="52">
        <f t="shared" si="20"/>
        <v>0</v>
      </c>
      <c r="N13" s="52">
        <f t="shared" si="20"/>
        <v>0</v>
      </c>
      <c r="O13" s="52">
        <f t="shared" si="20"/>
        <v>0</v>
      </c>
      <c r="P13" s="52">
        <f t="shared" si="20"/>
        <v>0</v>
      </c>
      <c r="Q13" s="52">
        <f t="shared" si="20"/>
        <v>0</v>
      </c>
      <c r="R13" s="52">
        <f t="shared" si="20"/>
        <v>0</v>
      </c>
      <c r="S13" s="52">
        <f t="shared" si="20"/>
        <v>0</v>
      </c>
      <c r="T13" s="52">
        <f t="shared" si="20"/>
        <v>0</v>
      </c>
      <c r="U13" s="52">
        <f t="shared" si="20"/>
        <v>0</v>
      </c>
      <c r="V13" s="52">
        <f t="shared" si="20"/>
        <v>0</v>
      </c>
      <c r="W13" s="52">
        <f t="shared" si="20"/>
        <v>0</v>
      </c>
      <c r="X13" s="52">
        <f t="shared" si="20"/>
        <v>0</v>
      </c>
      <c r="Y13" s="52">
        <f t="shared" si="20"/>
        <v>0</v>
      </c>
      <c r="Z13" s="52">
        <f t="shared" si="20"/>
        <v>0</v>
      </c>
      <c r="AA13" s="52">
        <f t="shared" si="20"/>
        <v>0</v>
      </c>
      <c r="AB13" s="52">
        <f t="shared" si="20"/>
        <v>0</v>
      </c>
      <c r="AC13" s="52">
        <f t="shared" si="20"/>
        <v>0</v>
      </c>
      <c r="AD13" s="52">
        <f t="shared" si="20"/>
        <v>0</v>
      </c>
      <c r="AE13" s="52">
        <f t="shared" si="20"/>
        <v>0</v>
      </c>
      <c r="AF13" s="52">
        <f t="shared" si="20"/>
        <v>0</v>
      </c>
      <c r="AG13" s="52">
        <f t="shared" si="20"/>
        <v>0</v>
      </c>
      <c r="AH13" s="52">
        <f t="shared" si="20"/>
        <v>0</v>
      </c>
      <c r="AI13" s="52">
        <f t="shared" si="20"/>
        <v>0</v>
      </c>
      <c r="AJ13" s="52">
        <f t="shared" si="20"/>
        <v>0</v>
      </c>
      <c r="AK13" s="52">
        <f t="shared" si="20"/>
        <v>0</v>
      </c>
      <c r="AL13" s="52">
        <f t="shared" si="20"/>
        <v>0</v>
      </c>
      <c r="AM13" s="52">
        <f t="shared" si="20"/>
        <v>0</v>
      </c>
      <c r="AN13" s="52">
        <f t="shared" si="20"/>
        <v>0</v>
      </c>
      <c r="AO13" s="52">
        <f t="shared" si="20"/>
        <v>0</v>
      </c>
      <c r="AP13" s="52">
        <f t="shared" si="20"/>
        <v>0</v>
      </c>
      <c r="AQ13" s="52">
        <f t="shared" si="20"/>
        <v>0</v>
      </c>
      <c r="AR13" s="52">
        <f t="shared" si="20"/>
        <v>0</v>
      </c>
      <c r="AS13" s="52">
        <f t="shared" si="20"/>
        <v>0</v>
      </c>
      <c r="AT13" s="52">
        <f t="shared" si="20"/>
        <v>0</v>
      </c>
      <c r="AU13" s="52">
        <f t="shared" si="20"/>
        <v>0</v>
      </c>
      <c r="AV13" s="52">
        <f t="shared" si="20"/>
        <v>0</v>
      </c>
      <c r="AW13" s="52">
        <f t="shared" si="20"/>
        <v>0</v>
      </c>
      <c r="AX13" s="52">
        <f t="shared" si="20"/>
        <v>0</v>
      </c>
      <c r="AY13" s="52">
        <f t="shared" si="20"/>
        <v>0</v>
      </c>
      <c r="AZ13" s="52">
        <f t="shared" si="20"/>
        <v>0</v>
      </c>
      <c r="BA13" s="52">
        <f t="shared" si="20"/>
        <v>0</v>
      </c>
      <c r="BB13" s="52">
        <f t="shared" si="20"/>
        <v>0</v>
      </c>
      <c r="BC13" s="52">
        <f t="shared" si="20"/>
        <v>0</v>
      </c>
      <c r="BD13" s="52">
        <f t="shared" si="20"/>
        <v>0</v>
      </c>
      <c r="BE13" s="52">
        <f t="shared" si="20"/>
        <v>0</v>
      </c>
      <c r="BF13" s="52">
        <f t="shared" si="20"/>
        <v>0</v>
      </c>
      <c r="BG13" s="52">
        <f t="shared" si="20"/>
        <v>0</v>
      </c>
      <c r="BH13" s="52">
        <f t="shared" si="20"/>
        <v>0</v>
      </c>
      <c r="BI13" s="52">
        <f t="shared" si="20"/>
        <v>0</v>
      </c>
      <c r="BJ13" s="52">
        <f t="shared" si="20"/>
        <v>0</v>
      </c>
      <c r="BK13" s="52">
        <f t="shared" si="20"/>
        <v>0</v>
      </c>
      <c r="BL13" s="52">
        <f t="shared" si="20"/>
        <v>0</v>
      </c>
      <c r="BM13" s="52">
        <f t="shared" si="20"/>
        <v>0</v>
      </c>
      <c r="BN13" s="52">
        <f t="shared" si="20"/>
        <v>0</v>
      </c>
      <c r="BO13" s="52">
        <f t="shared" si="20"/>
        <v>0</v>
      </c>
      <c r="BP13" s="52">
        <f t="shared" si="20"/>
        <v>0</v>
      </c>
      <c r="BQ13" s="52">
        <f t="shared" si="20"/>
        <v>0</v>
      </c>
      <c r="BR13" s="52">
        <f t="shared" si="20"/>
        <v>0</v>
      </c>
      <c r="BS13" s="52">
        <f t="shared" si="20"/>
        <v>0</v>
      </c>
      <c r="BT13" s="52">
        <f t="shared" si="20"/>
        <v>0</v>
      </c>
      <c r="BU13" s="52">
        <f t="shared" si="21" ref="BU13:CK13">+BT13</f>
        <v>0</v>
      </c>
      <c r="BV13" s="52">
        <f t="shared" si="21"/>
        <v>0</v>
      </c>
      <c r="BW13" s="52">
        <f t="shared" si="21"/>
        <v>0</v>
      </c>
      <c r="BX13" s="52">
        <f t="shared" si="21"/>
        <v>0</v>
      </c>
      <c r="BY13" s="52">
        <f t="shared" si="21"/>
        <v>0</v>
      </c>
      <c r="BZ13" s="52">
        <f t="shared" si="21"/>
        <v>0</v>
      </c>
      <c r="CA13" s="52">
        <f t="shared" si="21"/>
        <v>0</v>
      </c>
      <c r="CB13" s="52">
        <f t="shared" si="21"/>
        <v>0</v>
      </c>
      <c r="CC13" s="52">
        <f t="shared" si="21"/>
        <v>0</v>
      </c>
      <c r="CD13" s="52">
        <f t="shared" si="21"/>
        <v>0</v>
      </c>
      <c r="CE13" s="52">
        <f t="shared" si="21"/>
        <v>0</v>
      </c>
      <c r="CF13" s="52">
        <f t="shared" si="21"/>
        <v>0</v>
      </c>
      <c r="CG13" s="52">
        <f t="shared" si="21"/>
        <v>0</v>
      </c>
      <c r="CH13" s="52">
        <f t="shared" si="21"/>
        <v>0</v>
      </c>
      <c r="CI13" s="52">
        <f t="shared" si="21"/>
        <v>0</v>
      </c>
      <c r="CJ13" s="52">
        <f t="shared" si="21"/>
        <v>0</v>
      </c>
      <c r="CK13" s="52">
        <f t="shared" si="21"/>
        <v>0</v>
      </c>
    </row>
    <row r="14" spans="3:89" ht="14.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>+G14</f>
        <v>0</v>
      </c>
      <c r="I14" s="52">
        <f t="shared" si="22" ref="I14:BT14">+H14</f>
        <v>0</v>
      </c>
      <c r="J14" s="52">
        <f t="shared" si="22"/>
        <v>0</v>
      </c>
      <c r="K14" s="52">
        <f t="shared" si="22"/>
        <v>0</v>
      </c>
      <c r="L14" s="52">
        <f t="shared" si="22"/>
        <v>0</v>
      </c>
      <c r="M14" s="52">
        <f t="shared" si="22"/>
        <v>0</v>
      </c>
      <c r="N14" s="52">
        <f t="shared" si="22"/>
        <v>0</v>
      </c>
      <c r="O14" s="52">
        <f t="shared" si="22"/>
        <v>0</v>
      </c>
      <c r="P14" s="52">
        <f t="shared" si="22"/>
        <v>0</v>
      </c>
      <c r="Q14" s="52">
        <f t="shared" si="22"/>
        <v>0</v>
      </c>
      <c r="R14" s="52">
        <f t="shared" si="22"/>
        <v>0</v>
      </c>
      <c r="S14" s="52">
        <f t="shared" si="22"/>
        <v>0</v>
      </c>
      <c r="T14" s="52">
        <f t="shared" si="22"/>
        <v>0</v>
      </c>
      <c r="U14" s="52">
        <f t="shared" si="22"/>
        <v>0</v>
      </c>
      <c r="V14" s="52">
        <f t="shared" si="22"/>
        <v>0</v>
      </c>
      <c r="W14" s="52">
        <f t="shared" si="22"/>
        <v>0</v>
      </c>
      <c r="X14" s="52">
        <f t="shared" si="22"/>
        <v>0</v>
      </c>
      <c r="Y14" s="52">
        <f t="shared" si="22"/>
        <v>0</v>
      </c>
      <c r="Z14" s="52">
        <f t="shared" si="22"/>
        <v>0</v>
      </c>
      <c r="AA14" s="52">
        <f t="shared" si="22"/>
        <v>0</v>
      </c>
      <c r="AB14" s="52">
        <f t="shared" si="22"/>
        <v>0</v>
      </c>
      <c r="AC14" s="52">
        <f t="shared" si="22"/>
        <v>0</v>
      </c>
      <c r="AD14" s="52">
        <f t="shared" si="22"/>
        <v>0</v>
      </c>
      <c r="AE14" s="52">
        <f t="shared" si="22"/>
        <v>0</v>
      </c>
      <c r="AF14" s="52">
        <f t="shared" si="22"/>
        <v>0</v>
      </c>
      <c r="AG14" s="52">
        <f t="shared" si="22"/>
        <v>0</v>
      </c>
      <c r="AH14" s="52">
        <f t="shared" si="22"/>
        <v>0</v>
      </c>
      <c r="AI14" s="52">
        <f t="shared" si="22"/>
        <v>0</v>
      </c>
      <c r="AJ14" s="52">
        <f t="shared" si="22"/>
        <v>0</v>
      </c>
      <c r="AK14" s="52">
        <f t="shared" si="22"/>
        <v>0</v>
      </c>
      <c r="AL14" s="52">
        <f t="shared" si="22"/>
        <v>0</v>
      </c>
      <c r="AM14" s="52">
        <f t="shared" si="22"/>
        <v>0</v>
      </c>
      <c r="AN14" s="52">
        <f t="shared" si="22"/>
        <v>0</v>
      </c>
      <c r="AO14" s="52">
        <f t="shared" si="22"/>
        <v>0</v>
      </c>
      <c r="AP14" s="52">
        <f t="shared" si="22"/>
        <v>0</v>
      </c>
      <c r="AQ14" s="52">
        <f t="shared" si="22"/>
        <v>0</v>
      </c>
      <c r="AR14" s="52">
        <f t="shared" si="22"/>
        <v>0</v>
      </c>
      <c r="AS14" s="52">
        <f t="shared" si="22"/>
        <v>0</v>
      </c>
      <c r="AT14" s="52">
        <f t="shared" si="22"/>
        <v>0</v>
      </c>
      <c r="AU14" s="52">
        <f t="shared" si="22"/>
        <v>0</v>
      </c>
      <c r="AV14" s="52">
        <f t="shared" si="22"/>
        <v>0</v>
      </c>
      <c r="AW14" s="52">
        <f t="shared" si="22"/>
        <v>0</v>
      </c>
      <c r="AX14" s="52">
        <f t="shared" si="22"/>
        <v>0</v>
      </c>
      <c r="AY14" s="52">
        <f t="shared" si="22"/>
        <v>0</v>
      </c>
      <c r="AZ14" s="52">
        <f t="shared" si="22"/>
        <v>0</v>
      </c>
      <c r="BA14" s="52">
        <f t="shared" si="22"/>
        <v>0</v>
      </c>
      <c r="BB14" s="52">
        <f t="shared" si="22"/>
        <v>0</v>
      </c>
      <c r="BC14" s="52">
        <f t="shared" si="22"/>
        <v>0</v>
      </c>
      <c r="BD14" s="52">
        <f t="shared" si="22"/>
        <v>0</v>
      </c>
      <c r="BE14" s="52">
        <f t="shared" si="22"/>
        <v>0</v>
      </c>
      <c r="BF14" s="52">
        <f t="shared" si="22"/>
        <v>0</v>
      </c>
      <c r="BG14" s="52">
        <f t="shared" si="22"/>
        <v>0</v>
      </c>
      <c r="BH14" s="52">
        <f t="shared" si="22"/>
        <v>0</v>
      </c>
      <c r="BI14" s="52">
        <f t="shared" si="22"/>
        <v>0</v>
      </c>
      <c r="BJ14" s="52">
        <f t="shared" si="22"/>
        <v>0</v>
      </c>
      <c r="BK14" s="52">
        <f t="shared" si="22"/>
        <v>0</v>
      </c>
      <c r="BL14" s="52">
        <f t="shared" si="22"/>
        <v>0</v>
      </c>
      <c r="BM14" s="52">
        <f t="shared" si="22"/>
        <v>0</v>
      </c>
      <c r="BN14" s="52">
        <f t="shared" si="22"/>
        <v>0</v>
      </c>
      <c r="BO14" s="52">
        <f t="shared" si="22"/>
        <v>0</v>
      </c>
      <c r="BP14" s="52">
        <f t="shared" si="22"/>
        <v>0</v>
      </c>
      <c r="BQ14" s="52">
        <f t="shared" si="22"/>
        <v>0</v>
      </c>
      <c r="BR14" s="52">
        <f t="shared" si="22"/>
        <v>0</v>
      </c>
      <c r="BS14" s="52">
        <f t="shared" si="22"/>
        <v>0</v>
      </c>
      <c r="BT14" s="52">
        <f t="shared" si="22"/>
        <v>0</v>
      </c>
      <c r="BU14" s="52">
        <f t="shared" si="23" ref="BU14:CK14">+BT14</f>
        <v>0</v>
      </c>
      <c r="BV14" s="52">
        <f t="shared" si="23"/>
        <v>0</v>
      </c>
      <c r="BW14" s="52">
        <f t="shared" si="23"/>
        <v>0</v>
      </c>
      <c r="BX14" s="52">
        <f t="shared" si="23"/>
        <v>0</v>
      </c>
      <c r="BY14" s="52">
        <f t="shared" si="23"/>
        <v>0</v>
      </c>
      <c r="BZ14" s="52">
        <f t="shared" si="23"/>
        <v>0</v>
      </c>
      <c r="CA14" s="52">
        <f t="shared" si="23"/>
        <v>0</v>
      </c>
      <c r="CB14" s="52">
        <f t="shared" si="23"/>
        <v>0</v>
      </c>
      <c r="CC14" s="52">
        <f t="shared" si="23"/>
        <v>0</v>
      </c>
      <c r="CD14" s="52">
        <f t="shared" si="23"/>
        <v>0</v>
      </c>
      <c r="CE14" s="52">
        <f t="shared" si="23"/>
        <v>0</v>
      </c>
      <c r="CF14" s="52">
        <f t="shared" si="23"/>
        <v>0</v>
      </c>
      <c r="CG14" s="52">
        <f t="shared" si="23"/>
        <v>0</v>
      </c>
      <c r="CH14" s="52">
        <f t="shared" si="23"/>
        <v>0</v>
      </c>
      <c r="CI14" s="52">
        <f t="shared" si="23"/>
        <v>0</v>
      </c>
      <c r="CJ14" s="52">
        <f t="shared" si="23"/>
        <v>0</v>
      </c>
      <c r="CK14" s="52">
        <f t="shared" si="23"/>
        <v>0</v>
      </c>
    </row>
    <row r="15" spans="3:89" ht="14.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>+G15</f>
        <v>3.7999999999999998</v>
      </c>
      <c r="I15" s="52">
        <f t="shared" si="24" ref="I15:BT15">+H15</f>
        <v>3.7999999999999998</v>
      </c>
      <c r="J15" s="52">
        <f t="shared" si="24"/>
        <v>3.7999999999999998</v>
      </c>
      <c r="K15" s="52">
        <f t="shared" si="24"/>
        <v>3.7999999999999998</v>
      </c>
      <c r="L15" s="52">
        <f t="shared" si="24"/>
        <v>3.7999999999999998</v>
      </c>
      <c r="M15" s="52">
        <f t="shared" si="24"/>
        <v>3.7999999999999998</v>
      </c>
      <c r="N15" s="52">
        <f t="shared" si="24"/>
        <v>3.7999999999999998</v>
      </c>
      <c r="O15" s="52">
        <f t="shared" si="24"/>
        <v>3.7999999999999998</v>
      </c>
      <c r="P15" s="52">
        <f t="shared" si="24"/>
        <v>3.7999999999999998</v>
      </c>
      <c r="Q15" s="52">
        <f t="shared" si="24"/>
        <v>3.7999999999999998</v>
      </c>
      <c r="R15" s="52">
        <f t="shared" si="24"/>
        <v>3.7999999999999998</v>
      </c>
      <c r="S15" s="52">
        <f t="shared" si="24"/>
        <v>3.7999999999999998</v>
      </c>
      <c r="T15" s="52">
        <f t="shared" si="24"/>
        <v>3.7999999999999998</v>
      </c>
      <c r="U15" s="52">
        <f t="shared" si="24"/>
        <v>3.7999999999999998</v>
      </c>
      <c r="V15" s="52">
        <f t="shared" si="24"/>
        <v>3.7999999999999998</v>
      </c>
      <c r="W15" s="52">
        <f t="shared" si="24"/>
        <v>3.7999999999999998</v>
      </c>
      <c r="X15" s="52">
        <f t="shared" si="24"/>
        <v>3.7999999999999998</v>
      </c>
      <c r="Y15" s="52">
        <f t="shared" si="24"/>
        <v>3.7999999999999998</v>
      </c>
      <c r="Z15" s="52">
        <f t="shared" si="24"/>
        <v>3.7999999999999998</v>
      </c>
      <c r="AA15" s="52">
        <f t="shared" si="24"/>
        <v>3.7999999999999998</v>
      </c>
      <c r="AB15" s="52">
        <f t="shared" si="24"/>
        <v>3.7999999999999998</v>
      </c>
      <c r="AC15" s="52">
        <f t="shared" si="24"/>
        <v>3.7999999999999998</v>
      </c>
      <c r="AD15" s="52">
        <f t="shared" si="24"/>
        <v>3.7999999999999998</v>
      </c>
      <c r="AE15" s="52">
        <f t="shared" si="24"/>
        <v>3.7999999999999998</v>
      </c>
      <c r="AF15" s="52">
        <f t="shared" si="24"/>
        <v>3.7999999999999998</v>
      </c>
      <c r="AG15" s="52">
        <f t="shared" si="24"/>
        <v>3.7999999999999998</v>
      </c>
      <c r="AH15" s="52">
        <f t="shared" si="24"/>
        <v>3.7999999999999998</v>
      </c>
      <c r="AI15" s="52">
        <f t="shared" si="24"/>
        <v>3.7999999999999998</v>
      </c>
      <c r="AJ15" s="52">
        <f t="shared" si="24"/>
        <v>3.7999999999999998</v>
      </c>
      <c r="AK15" s="52">
        <f t="shared" si="24"/>
        <v>3.7999999999999998</v>
      </c>
      <c r="AL15" s="52">
        <f t="shared" si="24"/>
        <v>3.7999999999999998</v>
      </c>
      <c r="AM15" s="52">
        <f t="shared" si="24"/>
        <v>3.7999999999999998</v>
      </c>
      <c r="AN15" s="52">
        <f t="shared" si="24"/>
        <v>3.7999999999999998</v>
      </c>
      <c r="AO15" s="52">
        <f t="shared" si="24"/>
        <v>3.7999999999999998</v>
      </c>
      <c r="AP15" s="52">
        <f t="shared" si="24"/>
        <v>3.7999999999999998</v>
      </c>
      <c r="AQ15" s="52">
        <f t="shared" si="24"/>
        <v>3.7999999999999998</v>
      </c>
      <c r="AR15" s="52">
        <f t="shared" si="24"/>
        <v>3.7999999999999998</v>
      </c>
      <c r="AS15" s="52">
        <f t="shared" si="24"/>
        <v>3.7999999999999998</v>
      </c>
      <c r="AT15" s="52">
        <f t="shared" si="24"/>
        <v>3.7999999999999998</v>
      </c>
      <c r="AU15" s="52">
        <f t="shared" si="24"/>
        <v>3.7999999999999998</v>
      </c>
      <c r="AV15" s="52">
        <f t="shared" si="24"/>
        <v>3.7999999999999998</v>
      </c>
      <c r="AW15" s="52">
        <f t="shared" si="24"/>
        <v>3.7999999999999998</v>
      </c>
      <c r="AX15" s="52">
        <f t="shared" si="24"/>
        <v>3.7999999999999998</v>
      </c>
      <c r="AY15" s="52">
        <f t="shared" si="24"/>
        <v>3.7999999999999998</v>
      </c>
      <c r="AZ15" s="52">
        <f t="shared" si="24"/>
        <v>3.7999999999999998</v>
      </c>
      <c r="BA15" s="52">
        <f t="shared" si="24"/>
        <v>3.7999999999999998</v>
      </c>
      <c r="BB15" s="52">
        <f t="shared" si="24"/>
        <v>3.7999999999999998</v>
      </c>
      <c r="BC15" s="52">
        <f t="shared" si="24"/>
        <v>3.7999999999999998</v>
      </c>
      <c r="BD15" s="52">
        <f t="shared" si="24"/>
        <v>3.7999999999999998</v>
      </c>
      <c r="BE15" s="52">
        <f t="shared" si="24"/>
        <v>3.7999999999999998</v>
      </c>
      <c r="BF15" s="52">
        <f t="shared" si="24"/>
        <v>3.7999999999999998</v>
      </c>
      <c r="BG15" s="52">
        <f t="shared" si="24"/>
        <v>3.7999999999999998</v>
      </c>
      <c r="BH15" s="52">
        <f t="shared" si="24"/>
        <v>3.7999999999999998</v>
      </c>
      <c r="BI15" s="52">
        <f t="shared" si="24"/>
        <v>3.7999999999999998</v>
      </c>
      <c r="BJ15" s="52">
        <f t="shared" si="24"/>
        <v>3.7999999999999998</v>
      </c>
      <c r="BK15" s="52">
        <f t="shared" si="24"/>
        <v>3.7999999999999998</v>
      </c>
      <c r="BL15" s="52">
        <f t="shared" si="24"/>
        <v>3.7999999999999998</v>
      </c>
      <c r="BM15" s="52">
        <f t="shared" si="24"/>
        <v>3.7999999999999998</v>
      </c>
      <c r="BN15" s="52">
        <f t="shared" si="24"/>
        <v>3.7999999999999998</v>
      </c>
      <c r="BO15" s="52">
        <f t="shared" si="24"/>
        <v>3.7999999999999998</v>
      </c>
      <c r="BP15" s="52">
        <f t="shared" si="24"/>
        <v>3.7999999999999998</v>
      </c>
      <c r="BQ15" s="52">
        <f t="shared" si="24"/>
        <v>3.7999999999999998</v>
      </c>
      <c r="BR15" s="52">
        <f t="shared" si="24"/>
        <v>3.7999999999999998</v>
      </c>
      <c r="BS15" s="52">
        <f t="shared" si="24"/>
        <v>3.7999999999999998</v>
      </c>
      <c r="BT15" s="52">
        <f t="shared" si="24"/>
        <v>3.7999999999999998</v>
      </c>
      <c r="BU15" s="52">
        <f t="shared" si="25" ref="BU15:CK15">+BT15</f>
        <v>3.7999999999999998</v>
      </c>
      <c r="BV15" s="52">
        <f t="shared" si="25"/>
        <v>3.7999999999999998</v>
      </c>
      <c r="BW15" s="52">
        <f t="shared" si="25"/>
        <v>3.7999999999999998</v>
      </c>
      <c r="BX15" s="52">
        <f t="shared" si="25"/>
        <v>3.7999999999999998</v>
      </c>
      <c r="BY15" s="52">
        <f t="shared" si="25"/>
        <v>3.7999999999999998</v>
      </c>
      <c r="BZ15" s="52">
        <f t="shared" si="25"/>
        <v>3.7999999999999998</v>
      </c>
      <c r="CA15" s="52">
        <f t="shared" si="25"/>
        <v>3.7999999999999998</v>
      </c>
      <c r="CB15" s="52">
        <f t="shared" si="25"/>
        <v>3.7999999999999998</v>
      </c>
      <c r="CC15" s="52">
        <f t="shared" si="25"/>
        <v>3.7999999999999998</v>
      </c>
      <c r="CD15" s="52">
        <f t="shared" si="25"/>
        <v>3.7999999999999998</v>
      </c>
      <c r="CE15" s="52">
        <f t="shared" si="25"/>
        <v>3.7999999999999998</v>
      </c>
      <c r="CF15" s="52">
        <f t="shared" si="25"/>
        <v>3.7999999999999998</v>
      </c>
      <c r="CG15" s="52">
        <f t="shared" si="25"/>
        <v>3.7999999999999998</v>
      </c>
      <c r="CH15" s="52">
        <f t="shared" si="25"/>
        <v>3.7999999999999998</v>
      </c>
      <c r="CI15" s="52">
        <f t="shared" si="25"/>
        <v>3.7999999999999998</v>
      </c>
      <c r="CJ15" s="52">
        <f t="shared" si="25"/>
        <v>3.7999999999999998</v>
      </c>
      <c r="CK15" s="52">
        <f t="shared" si="25"/>
        <v>3.7999999999999998</v>
      </c>
    </row>
    <row r="16" spans="3:89" ht="14.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>+G16</f>
        <v>0</v>
      </c>
      <c r="I16" s="52">
        <f t="shared" si="26" ref="I16:BT16">+H16</f>
        <v>0</v>
      </c>
      <c r="J16" s="52">
        <f t="shared" si="26"/>
        <v>0</v>
      </c>
      <c r="K16" s="52">
        <f t="shared" si="26"/>
        <v>0</v>
      </c>
      <c r="L16" s="52">
        <f t="shared" si="26"/>
        <v>0</v>
      </c>
      <c r="M16" s="52">
        <f t="shared" si="26"/>
        <v>0</v>
      </c>
      <c r="N16" s="52">
        <f t="shared" si="26"/>
        <v>0</v>
      </c>
      <c r="O16" s="52">
        <f t="shared" si="26"/>
        <v>0</v>
      </c>
      <c r="P16" s="52">
        <f t="shared" si="26"/>
        <v>0</v>
      </c>
      <c r="Q16" s="52">
        <f t="shared" si="26"/>
        <v>0</v>
      </c>
      <c r="R16" s="52">
        <f t="shared" si="26"/>
        <v>0</v>
      </c>
      <c r="S16" s="52">
        <f t="shared" si="26"/>
        <v>0</v>
      </c>
      <c r="T16" s="52">
        <f t="shared" si="26"/>
        <v>0</v>
      </c>
      <c r="U16" s="52">
        <f t="shared" si="26"/>
        <v>0</v>
      </c>
      <c r="V16" s="52">
        <f t="shared" si="26"/>
        <v>0</v>
      </c>
      <c r="W16" s="52">
        <f t="shared" si="26"/>
        <v>0</v>
      </c>
      <c r="X16" s="52">
        <f t="shared" si="26"/>
        <v>0</v>
      </c>
      <c r="Y16" s="52">
        <f t="shared" si="26"/>
        <v>0</v>
      </c>
      <c r="Z16" s="52">
        <f t="shared" si="26"/>
        <v>0</v>
      </c>
      <c r="AA16" s="52">
        <f t="shared" si="26"/>
        <v>0</v>
      </c>
      <c r="AB16" s="52">
        <f t="shared" si="26"/>
        <v>0</v>
      </c>
      <c r="AC16" s="52">
        <f t="shared" si="26"/>
        <v>0</v>
      </c>
      <c r="AD16" s="52">
        <f t="shared" si="26"/>
        <v>0</v>
      </c>
      <c r="AE16" s="52">
        <f t="shared" si="26"/>
        <v>0</v>
      </c>
      <c r="AF16" s="52">
        <f t="shared" si="26"/>
        <v>0</v>
      </c>
      <c r="AG16" s="52">
        <f t="shared" si="26"/>
        <v>0</v>
      </c>
      <c r="AH16" s="52">
        <f t="shared" si="26"/>
        <v>0</v>
      </c>
      <c r="AI16" s="52">
        <f t="shared" si="26"/>
        <v>0</v>
      </c>
      <c r="AJ16" s="52">
        <f t="shared" si="26"/>
        <v>0</v>
      </c>
      <c r="AK16" s="52">
        <f t="shared" si="26"/>
        <v>0</v>
      </c>
      <c r="AL16" s="52">
        <f t="shared" si="26"/>
        <v>0</v>
      </c>
      <c r="AM16" s="52">
        <f t="shared" si="26"/>
        <v>0</v>
      </c>
      <c r="AN16" s="52">
        <f t="shared" si="26"/>
        <v>0</v>
      </c>
      <c r="AO16" s="52">
        <f t="shared" si="26"/>
        <v>0</v>
      </c>
      <c r="AP16" s="52">
        <f t="shared" si="26"/>
        <v>0</v>
      </c>
      <c r="AQ16" s="52">
        <f t="shared" si="26"/>
        <v>0</v>
      </c>
      <c r="AR16" s="52">
        <f t="shared" si="26"/>
        <v>0</v>
      </c>
      <c r="AS16" s="52">
        <f t="shared" si="26"/>
        <v>0</v>
      </c>
      <c r="AT16" s="52">
        <f t="shared" si="26"/>
        <v>0</v>
      </c>
      <c r="AU16" s="52">
        <f t="shared" si="26"/>
        <v>0</v>
      </c>
      <c r="AV16" s="52">
        <f t="shared" si="26"/>
        <v>0</v>
      </c>
      <c r="AW16" s="52">
        <f t="shared" si="26"/>
        <v>0</v>
      </c>
      <c r="AX16" s="52">
        <f t="shared" si="26"/>
        <v>0</v>
      </c>
      <c r="AY16" s="52">
        <f t="shared" si="26"/>
        <v>0</v>
      </c>
      <c r="AZ16" s="52">
        <f t="shared" si="26"/>
        <v>0</v>
      </c>
      <c r="BA16" s="52">
        <f t="shared" si="26"/>
        <v>0</v>
      </c>
      <c r="BB16" s="52">
        <f t="shared" si="26"/>
        <v>0</v>
      </c>
      <c r="BC16" s="52">
        <f t="shared" si="26"/>
        <v>0</v>
      </c>
      <c r="BD16" s="52">
        <f t="shared" si="26"/>
        <v>0</v>
      </c>
      <c r="BE16" s="52">
        <f t="shared" si="26"/>
        <v>0</v>
      </c>
      <c r="BF16" s="52">
        <f t="shared" si="26"/>
        <v>0</v>
      </c>
      <c r="BG16" s="52">
        <f t="shared" si="26"/>
        <v>0</v>
      </c>
      <c r="BH16" s="52">
        <f t="shared" si="26"/>
        <v>0</v>
      </c>
      <c r="BI16" s="52">
        <f t="shared" si="26"/>
        <v>0</v>
      </c>
      <c r="BJ16" s="52">
        <f t="shared" si="26"/>
        <v>0</v>
      </c>
      <c r="BK16" s="52">
        <f t="shared" si="26"/>
        <v>0</v>
      </c>
      <c r="BL16" s="52">
        <f t="shared" si="26"/>
        <v>0</v>
      </c>
      <c r="BM16" s="52">
        <f t="shared" si="26"/>
        <v>0</v>
      </c>
      <c r="BN16" s="52">
        <f t="shared" si="26"/>
        <v>0</v>
      </c>
      <c r="BO16" s="52">
        <f t="shared" si="26"/>
        <v>0</v>
      </c>
      <c r="BP16" s="52">
        <f t="shared" si="26"/>
        <v>0</v>
      </c>
      <c r="BQ16" s="52">
        <f t="shared" si="26"/>
        <v>0</v>
      </c>
      <c r="BR16" s="52">
        <f t="shared" si="26"/>
        <v>0</v>
      </c>
      <c r="BS16" s="52">
        <f t="shared" si="26"/>
        <v>0</v>
      </c>
      <c r="BT16" s="52">
        <f t="shared" si="26"/>
        <v>0</v>
      </c>
      <c r="BU16" s="52">
        <f t="shared" si="27" ref="BU16:CK16">+BT16</f>
        <v>0</v>
      </c>
      <c r="BV16" s="52">
        <f t="shared" si="27"/>
        <v>0</v>
      </c>
      <c r="BW16" s="52">
        <f t="shared" si="27"/>
        <v>0</v>
      </c>
      <c r="BX16" s="52">
        <f t="shared" si="27"/>
        <v>0</v>
      </c>
      <c r="BY16" s="52">
        <f t="shared" si="27"/>
        <v>0</v>
      </c>
      <c r="BZ16" s="52">
        <f t="shared" si="27"/>
        <v>0</v>
      </c>
      <c r="CA16" s="52">
        <f t="shared" si="27"/>
        <v>0</v>
      </c>
      <c r="CB16" s="52">
        <f t="shared" si="27"/>
        <v>0</v>
      </c>
      <c r="CC16" s="52">
        <f t="shared" si="27"/>
        <v>0</v>
      </c>
      <c r="CD16" s="52">
        <f t="shared" si="27"/>
        <v>0</v>
      </c>
      <c r="CE16" s="52">
        <f t="shared" si="27"/>
        <v>0</v>
      </c>
      <c r="CF16" s="52">
        <f t="shared" si="27"/>
        <v>0</v>
      </c>
      <c r="CG16" s="52">
        <f t="shared" si="27"/>
        <v>0</v>
      </c>
      <c r="CH16" s="52">
        <f t="shared" si="27"/>
        <v>0</v>
      </c>
      <c r="CI16" s="52">
        <f t="shared" si="27"/>
        <v>0</v>
      </c>
      <c r="CJ16" s="52">
        <f t="shared" si="27"/>
        <v>0</v>
      </c>
      <c r="CK16" s="52">
        <f t="shared" si="27"/>
        <v>0</v>
      </c>
    </row>
    <row r="17" spans="3:89" ht="14.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28" ref="N17:X17">M17*1.0125</f>
        <v>14.462845952741272</v>
      </c>
      <c r="O17" s="51">
        <f t="shared" si="28"/>
        <v>14.643631527150538</v>
      </c>
      <c r="P17" s="51">
        <f t="shared" si="28"/>
        <v>14.826676921239919</v>
      </c>
      <c r="Q17" s="51">
        <f t="shared" si="28"/>
        <v>15.012010382755417</v>
      </c>
      <c r="R17" s="51">
        <f t="shared" si="28"/>
        <v>15.199660512539859</v>
      </c>
      <c r="S17" s="51">
        <f t="shared" si="28"/>
        <v>15.389656268946606</v>
      </c>
      <c r="T17" s="51">
        <f t="shared" si="28"/>
        <v>15.582026972308437</v>
      </c>
      <c r="U17" s="51">
        <f t="shared" si="28"/>
        <v>15.776802309462292</v>
      </c>
      <c r="V17" s="51">
        <f t="shared" si="28"/>
        <v>15.974012338330571</v>
      </c>
      <c r="W17" s="51">
        <f t="shared" si="28"/>
        <v>16.173687492559701</v>
      </c>
      <c r="X17" s="51">
        <f t="shared" si="28"/>
        <v>16.375858586216697</v>
      </c>
      <c r="Y17" s="51">
        <f t="shared" si="29" ref="Y17:AM17">X17*1.0125</f>
        <v>16.580556818544405</v>
      </c>
      <c r="Z17" s="51">
        <f t="shared" si="29"/>
        <v>16.787813778776208</v>
      </c>
      <c r="AA17" s="51">
        <f t="shared" si="29"/>
        <v>16.997661451010909</v>
      </c>
      <c r="AB17" s="51">
        <f t="shared" si="29"/>
        <v>17.210132219148544</v>
      </c>
      <c r="AC17" s="51">
        <f t="shared" si="29"/>
        <v>17.425258871887902</v>
      </c>
      <c r="AD17" s="51">
        <f t="shared" si="29"/>
        <v>17.643074607786499</v>
      </c>
      <c r="AE17" s="51">
        <f t="shared" si="29"/>
        <v>17.863613040383829</v>
      </c>
      <c r="AF17" s="51">
        <f t="shared" si="29"/>
        <v>18.086908203388624</v>
      </c>
      <c r="AG17" s="51">
        <f t="shared" si="29"/>
        <v>18.312994555930981</v>
      </c>
      <c r="AH17" s="51">
        <f t="shared" si="29"/>
        <v>18.541906987880118</v>
      </c>
      <c r="AI17" s="51">
        <f t="shared" si="29"/>
        <v>18.77368082522862</v>
      </c>
      <c r="AJ17" s="51">
        <f t="shared" si="29"/>
        <v>19.008351835543976</v>
      </c>
      <c r="AK17" s="51">
        <f t="shared" si="29"/>
        <v>19.245956233488275</v>
      </c>
      <c r="AL17" s="51">
        <f t="shared" si="29"/>
        <v>19.486530686406876</v>
      </c>
      <c r="AM17" s="51">
        <f t="shared" si="29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4.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30" ref="N18:X18">M18*1.015</f>
        <v>31.228407961124372</v>
      </c>
      <c r="O18" s="51">
        <f t="shared" si="30"/>
        <v>31.696834080541233</v>
      </c>
      <c r="P18" s="51">
        <f t="shared" si="30"/>
        <v>32.172286591749348</v>
      </c>
      <c r="Q18" s="51">
        <f t="shared" si="30"/>
        <v>32.654870890625588</v>
      </c>
      <c r="R18" s="51">
        <f t="shared" si="30"/>
        <v>33.144693953984969</v>
      </c>
      <c r="S18" s="51">
        <f t="shared" si="30"/>
        <v>33.641864363294744</v>
      </c>
      <c r="T18" s="51">
        <f t="shared" si="30"/>
        <v>34.146492328744159</v>
      </c>
      <c r="U18" s="51">
        <f t="shared" si="30"/>
        <v>34.658689713675315</v>
      </c>
      <c r="V18" s="51">
        <f t="shared" si="30"/>
        <v>35.178570059380441</v>
      </c>
      <c r="W18" s="51">
        <f t="shared" si="30"/>
        <v>35.706248610271146</v>
      </c>
      <c r="X18" s="51">
        <f t="shared" si="30"/>
        <v>36.241842339425212</v>
      </c>
      <c r="Y18" s="51">
        <f t="shared" si="31" ref="Y18:AM18">X18*1.015</f>
        <v>36.785469974516587</v>
      </c>
      <c r="Z18" s="51">
        <f t="shared" si="31"/>
        <v>37.33725202413433</v>
      </c>
      <c r="AA18" s="51">
        <f t="shared" si="31"/>
        <v>37.897310804496342</v>
      </c>
      <c r="AB18" s="51">
        <f t="shared" si="31"/>
        <v>38.465770466563782</v>
      </c>
      <c r="AC18" s="51">
        <f t="shared" si="31"/>
        <v>39.042757023562238</v>
      </c>
      <c r="AD18" s="51">
        <f t="shared" si="31"/>
        <v>39.628398378915669</v>
      </c>
      <c r="AE18" s="51">
        <f t="shared" si="31"/>
        <v>40.222824354599403</v>
      </c>
      <c r="AF18" s="51">
        <f t="shared" si="31"/>
        <v>40.82616671991839</v>
      </c>
      <c r="AG18" s="51">
        <f t="shared" si="31"/>
        <v>41.43855922071716</v>
      </c>
      <c r="AH18" s="51">
        <f t="shared" si="31"/>
        <v>42.060137609027912</v>
      </c>
      <c r="AI18" s="51">
        <f t="shared" si="31"/>
        <v>42.691039673163324</v>
      </c>
      <c r="AJ18" s="51">
        <f t="shared" si="31"/>
        <v>43.331405268260767</v>
      </c>
      <c r="AK18" s="51">
        <f t="shared" si="31"/>
        <v>43.981376347284673</v>
      </c>
      <c r="AL18" s="51">
        <f t="shared" si="31"/>
        <v>44.641096992493942</v>
      </c>
      <c r="AM18" s="51">
        <f t="shared" si="31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4.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32" ref="N19:X19">M19*1.025</f>
        <v>19.876288360240885</v>
      </c>
      <c r="O19" s="51">
        <f t="shared" si="32"/>
        <v>20.373195569246906</v>
      </c>
      <c r="P19" s="51">
        <f t="shared" si="32"/>
        <v>20.882525458478078</v>
      </c>
      <c r="Q19" s="51">
        <f t="shared" si="32"/>
        <v>21.404588594940027</v>
      </c>
      <c r="R19" s="51">
        <f t="shared" si="32"/>
        <v>21.939703309813524</v>
      </c>
      <c r="S19" s="51">
        <f t="shared" si="32"/>
        <v>22.48819589255886</v>
      </c>
      <c r="T19" s="51">
        <f t="shared" si="32"/>
        <v>23.050400789872828</v>
      </c>
      <c r="U19" s="51">
        <f t="shared" si="32"/>
        <v>23.626660809619647</v>
      </c>
      <c r="V19" s="51">
        <f t="shared" si="32"/>
        <v>24.217327329860137</v>
      </c>
      <c r="W19" s="51">
        <f t="shared" si="32"/>
        <v>24.822760513106637</v>
      </c>
      <c r="X19" s="51">
        <f t="shared" si="32"/>
        <v>25.443329525934299</v>
      </c>
      <c r="Y19" s="51">
        <f t="shared" si="33" ref="Y19:AM19">X19*1.025</f>
        <v>26.079412764082655</v>
      </c>
      <c r="Z19" s="51">
        <f t="shared" si="33"/>
        <v>26.731398083184718</v>
      </c>
      <c r="AA19" s="51">
        <f t="shared" si="33"/>
        <v>27.399683035264335</v>
      </c>
      <c r="AB19" s="51">
        <f t="shared" si="33"/>
        <v>28.084675111145941</v>
      </c>
      <c r="AC19" s="51">
        <f t="shared" si="33"/>
        <v>28.786791988924588</v>
      </c>
      <c r="AD19" s="51">
        <f t="shared" si="33"/>
        <v>29.506461788647698</v>
      </c>
      <c r="AE19" s="51">
        <f t="shared" si="33"/>
        <v>30.244123333363888</v>
      </c>
      <c r="AF19" s="51">
        <f t="shared" si="33"/>
        <v>31.000226416697981</v>
      </c>
      <c r="AG19" s="51">
        <f t="shared" si="33"/>
        <v>31.775232077115426</v>
      </c>
      <c r="AH19" s="51">
        <f t="shared" si="33"/>
        <v>32.569612879043312</v>
      </c>
      <c r="AI19" s="51">
        <f t="shared" si="33"/>
        <v>33.383853201019392</v>
      </c>
      <c r="AJ19" s="51">
        <f t="shared" si="33"/>
        <v>34.218449531044875</v>
      </c>
      <c r="AK19" s="51">
        <f t="shared" si="33"/>
        <v>35.073910769320996</v>
      </c>
      <c r="AL19" s="51">
        <f t="shared" si="33"/>
        <v>35.95075853855402</v>
      </c>
      <c r="AM19" s="51">
        <f t="shared" si="33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4.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4.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34" ref="L21:R21">K21-($H$21/11)</f>
        <v>6.7471360010785428</v>
      </c>
      <c r="M21" s="52">
        <f t="shared" si="34"/>
        <v>5.8128492973626251</v>
      </c>
      <c r="N21" s="52">
        <f t="shared" si="34"/>
        <v>4.8785625936467074</v>
      </c>
      <c r="O21" s="52">
        <f t="shared" si="34"/>
        <v>3.9442758899307901</v>
      </c>
      <c r="P21" s="52">
        <f t="shared" si="34"/>
        <v>3.0099891862148729</v>
      </c>
      <c r="Q21" s="52">
        <f t="shared" si="34"/>
        <v>2.0757024824989556</v>
      </c>
      <c r="R21" s="52">
        <f t="shared" si="34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4.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4.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4.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4.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4.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4.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4.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4.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4.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4.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4.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4.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35" ref="H33:H39">$G33*SUM(H$26:H$28)/SUM($G$26:$G$28)</f>
        <v>1.1908349006400001</v>
      </c>
      <c r="I33" s="52">
        <f t="shared" si="36" ref="I33:BT34">$G33*SUM(I$26:I$28)/SUM($G$26:$G$28)</f>
        <v>1.2115424059200002</v>
      </c>
      <c r="J33" s="52">
        <f t="shared" si="36"/>
        <v>1.2318444230400001</v>
      </c>
      <c r="K33" s="52">
        <f t="shared" si="36"/>
        <v>1.2514826903039997</v>
      </c>
      <c r="L33" s="52">
        <f t="shared" si="36"/>
        <v>1.2709210409279992</v>
      </c>
      <c r="M33" s="52">
        <f t="shared" si="36"/>
        <v>1.2899536385699539</v>
      </c>
      <c r="N33" s="52">
        <f t="shared" si="36"/>
        <v>1.3081161139199997</v>
      </c>
      <c r="O33" s="52">
        <f t="shared" si="36"/>
        <v>1.3263884282880001</v>
      </c>
      <c r="P33" s="52">
        <f t="shared" si="36"/>
        <v>1.3445125182720001</v>
      </c>
      <c r="Q33" s="52">
        <f t="shared" si="36"/>
        <v>1.3633657551360001</v>
      </c>
      <c r="R33" s="52">
        <f t="shared" si="36"/>
        <v>1.3822257792382255</v>
      </c>
      <c r="S33" s="52">
        <f t="shared" si="36"/>
        <v>1.4008862165760005</v>
      </c>
      <c r="T33" s="52">
        <f t="shared" si="36"/>
        <v>1.4196390243415515</v>
      </c>
      <c r="U33" s="52">
        <f t="shared" si="36"/>
        <v>1.4381444961138057</v>
      </c>
      <c r="V33" s="52">
        <f t="shared" si="36"/>
        <v>1.4567607948865551</v>
      </c>
      <c r="W33" s="52">
        <f t="shared" si="36"/>
        <v>1.4752815154269274</v>
      </c>
      <c r="X33" s="52">
        <f t="shared" si="36"/>
        <v>1.4933457179612972</v>
      </c>
      <c r="Y33" s="52">
        <f t="shared" si="36"/>
        <v>1.5109535007953232</v>
      </c>
      <c r="Z33" s="52">
        <f t="shared" si="36"/>
        <v>1.5285686603979654</v>
      </c>
      <c r="AA33" s="52">
        <f t="shared" si="36"/>
        <v>1.5460878468794566</v>
      </c>
      <c r="AB33" s="52">
        <f t="shared" si="36"/>
        <v>1.5629957549216376</v>
      </c>
      <c r="AC33" s="52">
        <f t="shared" si="36"/>
        <v>1.5792404945123684</v>
      </c>
      <c r="AD33" s="52">
        <f t="shared" si="36"/>
        <v>1.5836256156472743</v>
      </c>
      <c r="AE33" s="52">
        <f t="shared" si="36"/>
        <v>1.5977193026469054</v>
      </c>
      <c r="AF33" s="52">
        <f t="shared" si="36"/>
        <v>1.6133874034964311</v>
      </c>
      <c r="AG33" s="52">
        <f t="shared" si="36"/>
        <v>1.6287532055901592</v>
      </c>
      <c r="AH33" s="52">
        <f t="shared" si="36"/>
        <v>1.6437932834842923</v>
      </c>
      <c r="AI33" s="52">
        <f t="shared" si="36"/>
        <v>1.6584959109268544</v>
      </c>
      <c r="AJ33" s="52">
        <f t="shared" si="36"/>
        <v>1.672824006688461</v>
      </c>
      <c r="AK33" s="52">
        <f t="shared" si="36"/>
        <v>1.6867533581716272</v>
      </c>
      <c r="AL33" s="52">
        <f t="shared" si="36"/>
        <v>1.7002203524966655</v>
      </c>
      <c r="AM33" s="52">
        <f t="shared" si="36"/>
        <v>1.7132210540060933</v>
      </c>
      <c r="AN33" s="52">
        <f t="shared" si="36"/>
        <v>1.7257581583520163</v>
      </c>
      <c r="AO33" s="52">
        <f t="shared" si="36"/>
        <v>1.7382293521517052</v>
      </c>
      <c r="AP33" s="52">
        <f t="shared" si="36"/>
        <v>1.750339395817216</v>
      </c>
      <c r="AQ33" s="52">
        <f t="shared" si="36"/>
        <v>1.7621228933246418</v>
      </c>
      <c r="AR33" s="52">
        <f t="shared" si="36"/>
        <v>1.7736273687150745</v>
      </c>
      <c r="AS33" s="52">
        <f t="shared" si="36"/>
        <v>1.7848773407196687</v>
      </c>
      <c r="AT33" s="52">
        <f t="shared" si="36"/>
        <v>1.7958887517694602</v>
      </c>
      <c r="AU33" s="52">
        <f t="shared" si="36"/>
        <v>1.8067127266654888</v>
      </c>
      <c r="AV33" s="52">
        <f t="shared" si="36"/>
        <v>1.8173957311076536</v>
      </c>
      <c r="AW33" s="52">
        <f t="shared" si="36"/>
        <v>1.8279885531537796</v>
      </c>
      <c r="AX33" s="52">
        <f t="shared" si="36"/>
        <v>1.8385185426344024</v>
      </c>
      <c r="AY33" s="52">
        <f t="shared" si="36"/>
        <v>1.8490283043368494</v>
      </c>
      <c r="AZ33" s="52">
        <f t="shared" si="36"/>
        <v>1.859551068858547</v>
      </c>
      <c r="BA33" s="52">
        <f t="shared" si="36"/>
        <v>1.8701247601402311</v>
      </c>
      <c r="BB33" s="52">
        <f t="shared" si="36"/>
        <v>1.880782612128832</v>
      </c>
      <c r="BC33" s="52">
        <f t="shared" si="36"/>
        <v>1.8915586386037755</v>
      </c>
      <c r="BD33" s="52">
        <f t="shared" si="36"/>
        <v>1.9024817666239091</v>
      </c>
      <c r="BE33" s="52">
        <f t="shared" si="36"/>
        <v>1.913589125445166</v>
      </c>
      <c r="BF33" s="52">
        <f t="shared" si="36"/>
        <v>1.9249162704719878</v>
      </c>
      <c r="BG33" s="52">
        <f t="shared" si="36"/>
        <v>1.9364963997687792</v>
      </c>
      <c r="BH33" s="52">
        <f t="shared" si="36"/>
        <v>1.9483478508524552</v>
      </c>
      <c r="BI33" s="52">
        <f t="shared" si="36"/>
        <v>1.9604885613940639</v>
      </c>
      <c r="BJ33" s="52">
        <f t="shared" si="36"/>
        <v>1.9729391955369979</v>
      </c>
      <c r="BK33" s="52">
        <f t="shared" si="36"/>
        <v>1.985718452607214</v>
      </c>
      <c r="BL33" s="52">
        <f t="shared" si="36"/>
        <v>1.9988469740475627</v>
      </c>
      <c r="BM33" s="52">
        <f t="shared" si="36"/>
        <v>2.0123172873271029</v>
      </c>
      <c r="BN33" s="52">
        <f t="shared" si="36"/>
        <v>2.0261308994679408</v>
      </c>
      <c r="BO33" s="52">
        <f t="shared" si="36"/>
        <v>2.040289707968916</v>
      </c>
      <c r="BP33" s="52">
        <f t="shared" si="36"/>
        <v>2.0547854676256718</v>
      </c>
      <c r="BQ33" s="52">
        <f t="shared" si="36"/>
        <v>2.0696021397440396</v>
      </c>
      <c r="BR33" s="52">
        <f t="shared" si="36"/>
        <v>2.0847361720486175</v>
      </c>
      <c r="BS33" s="52">
        <f t="shared" si="36"/>
        <v>2.100157893380004</v>
      </c>
      <c r="BT33" s="52">
        <f t="shared" si="36"/>
        <v>2.1158353079455976</v>
      </c>
      <c r="BU33" s="52">
        <f t="shared" si="37" ref="BU33:CK37">$G33*SUM(BU$26:BU$28)/SUM($G$26:$G$28)</f>
        <v>2.131724739581101</v>
      </c>
      <c r="BV33" s="52">
        <f t="shared" si="37"/>
        <v>2.1477758987992401</v>
      </c>
      <c r="BW33" s="52">
        <f t="shared" si="37"/>
        <v>2.1639759215136105</v>
      </c>
      <c r="BX33" s="52">
        <f t="shared" si="37"/>
        <v>2.1803045411775495</v>
      </c>
      <c r="BY33" s="52">
        <f t="shared" si="37"/>
        <v>2.1967075868377632</v>
      </c>
      <c r="BZ33" s="52">
        <f t="shared" si="37"/>
        <v>2.2131156855828742</v>
      </c>
      <c r="CA33" s="52">
        <f t="shared" si="37"/>
        <v>2.2294972657709233</v>
      </c>
      <c r="CB33" s="52">
        <f t="shared" si="37"/>
        <v>2.2458156796046498</v>
      </c>
      <c r="CC33" s="52">
        <f t="shared" si="37"/>
        <v>2.2620736459537136</v>
      </c>
      <c r="CD33" s="52">
        <f t="shared" si="37"/>
        <v>2.2782777842479627</v>
      </c>
      <c r="CE33" s="52">
        <f t="shared" si="37"/>
        <v>2.2944397841264785</v>
      </c>
      <c r="CF33" s="52">
        <f t="shared" si="37"/>
        <v>2.3105775779890614</v>
      </c>
      <c r="CG33" s="52">
        <f t="shared" si="37"/>
        <v>2.326697791897085</v>
      </c>
      <c r="CH33" s="52">
        <f t="shared" si="37"/>
        <v>2.3428070537252315</v>
      </c>
      <c r="CI33" s="52">
        <f t="shared" si="37"/>
        <v>2.3589073113086112</v>
      </c>
      <c r="CJ33" s="52">
        <f t="shared" si="37"/>
        <v>2.3749934928489504</v>
      </c>
      <c r="CK33" s="52">
        <f t="shared" si="37"/>
        <v>2.3910605252799098</v>
      </c>
    </row>
    <row r="34" spans="3:89" ht="14.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35"/>
        <v>2.0637374080794082</v>
      </c>
      <c r="I34" s="52">
        <f t="shared" si="38" ref="I34:W34">$G34*SUM(I$26:I$28)/SUM($G$26:$G$28)</f>
        <v>2.099623871644904</v>
      </c>
      <c r="J34" s="52">
        <f t="shared" si="38"/>
        <v>2.1348076172401118</v>
      </c>
      <c r="K34" s="86">
        <f>$G34*SUM(K$26:K$28)/SUM($G$26:$G$28)</f>
        <v>2.1688410728944572</v>
      </c>
      <c r="L34" s="52">
        <f t="shared" si="38"/>
        <v>2.2025280695659109</v>
      </c>
      <c r="M34" s="52">
        <f t="shared" si="38"/>
        <v>2.2355118893259096</v>
      </c>
      <c r="N34" s="52">
        <f t="shared" si="38"/>
        <v>2.2669877721565737</v>
      </c>
      <c r="O34" s="52">
        <f t="shared" si="38"/>
        <v>2.2986540078985414</v>
      </c>
      <c r="P34" s="52">
        <f t="shared" si="38"/>
        <v>2.3300633682282363</v>
      </c>
      <c r="Q34" s="52">
        <f t="shared" si="38"/>
        <v>2.3627363526685712</v>
      </c>
      <c r="R34" s="52">
        <f t="shared" si="38"/>
        <v>2.3954210995097363</v>
      </c>
      <c r="S34" s="52">
        <f t="shared" si="38"/>
        <v>2.4277599590480241</v>
      </c>
      <c r="T34" s="52">
        <f t="shared" si="38"/>
        <v>2.4602588981297471</v>
      </c>
      <c r="U34" s="52">
        <f t="shared" si="38"/>
        <v>2.4923291996719961</v>
      </c>
      <c r="V34" s="52">
        <f t="shared" si="38"/>
        <v>2.5245915663163205</v>
      </c>
      <c r="W34" s="52">
        <f t="shared" si="38"/>
        <v>2.5566882942365465</v>
      </c>
      <c r="X34" s="52">
        <f t="shared" si="36"/>
        <v>2.5879938685838102</v>
      </c>
      <c r="Y34" s="52">
        <f t="shared" si="36"/>
        <v>2.6185084597235124</v>
      </c>
      <c r="Z34" s="52">
        <f t="shared" si="36"/>
        <v>2.6490358349303733</v>
      </c>
      <c r="AA34" s="52">
        <f t="shared" si="36"/>
        <v>2.6793968870640827</v>
      </c>
      <c r="AB34" s="52">
        <f t="shared" si="36"/>
        <v>2.708698583126453</v>
      </c>
      <c r="AC34" s="52">
        <f t="shared" si="36"/>
        <v>2.7368509968320662</v>
      </c>
      <c r="AD34" s="52">
        <f t="shared" si="36"/>
        <v>2.744450487340953</v>
      </c>
      <c r="AE34" s="52">
        <f t="shared" si="36"/>
        <v>2.768875089830575</v>
      </c>
      <c r="AF34" s="52">
        <f t="shared" si="36"/>
        <v>2.7960281786587151</v>
      </c>
      <c r="AG34" s="52">
        <f t="shared" si="36"/>
        <v>2.8226573785326261</v>
      </c>
      <c r="AH34" s="52">
        <f t="shared" si="36"/>
        <v>2.8487220927544459</v>
      </c>
      <c r="AI34" s="52">
        <f t="shared" si="36"/>
        <v>2.8742019995273855</v>
      </c>
      <c r="AJ34" s="52">
        <f t="shared" si="36"/>
        <v>2.8990328364417892</v>
      </c>
      <c r="AK34" s="52">
        <f t="shared" si="36"/>
        <v>2.9231726426488853</v>
      </c>
      <c r="AL34" s="52">
        <f t="shared" si="36"/>
        <v>2.9465111759317431</v>
      </c>
      <c r="AM34" s="52">
        <f t="shared" si="36"/>
        <v>2.9690416157281088</v>
      </c>
      <c r="AN34" s="52">
        <f t="shared" si="36"/>
        <v>2.9907686336495432</v>
      </c>
      <c r="AO34" s="52">
        <f t="shared" si="36"/>
        <v>3.0123814274583194</v>
      </c>
      <c r="AP34" s="52">
        <f t="shared" si="36"/>
        <v>3.0333683418597679</v>
      </c>
      <c r="AQ34" s="52">
        <f t="shared" si="36"/>
        <v>3.0537893461408956</v>
      </c>
      <c r="AR34" s="52">
        <f t="shared" si="36"/>
        <v>3.0737268002840392</v>
      </c>
      <c r="AS34" s="52">
        <f t="shared" si="36"/>
        <v>3.0932231956728953</v>
      </c>
      <c r="AT34" s="52">
        <f t="shared" si="36"/>
        <v>3.1123061608152343</v>
      </c>
      <c r="AU34" s="52">
        <f t="shared" si="36"/>
        <v>3.1310642958724464</v>
      </c>
      <c r="AV34" s="52">
        <f t="shared" si="36"/>
        <v>3.1495781267033407</v>
      </c>
      <c r="AW34" s="52">
        <f t="shared" si="36"/>
        <v>3.1679356698875134</v>
      </c>
      <c r="AX34" s="52">
        <f t="shared" si="36"/>
        <v>3.1861843231526845</v>
      </c>
      <c r="AY34" s="52">
        <f t="shared" si="36"/>
        <v>3.2043979213296301</v>
      </c>
      <c r="AZ34" s="52">
        <f t="shared" si="36"/>
        <v>3.2226340536164542</v>
      </c>
      <c r="BA34" s="52">
        <f t="shared" si="36"/>
        <v>3.2409584428561105</v>
      </c>
      <c r="BB34" s="52">
        <f t="shared" si="36"/>
        <v>3.2594286840514504</v>
      </c>
      <c r="BC34" s="52">
        <f t="shared" si="36"/>
        <v>3.2781037236684809</v>
      </c>
      <c r="BD34" s="52">
        <f t="shared" si="36"/>
        <v>3.2970336927987733</v>
      </c>
      <c r="BE34" s="52">
        <f t="shared" si="36"/>
        <v>3.3162829370828208</v>
      </c>
      <c r="BF34" s="52">
        <f t="shared" si="36"/>
        <v>3.3359130746493544</v>
      </c>
      <c r="BG34" s="52">
        <f t="shared" si="36"/>
        <v>3.3559816383161909</v>
      </c>
      <c r="BH34" s="52">
        <f t="shared" si="36"/>
        <v>3.3765204073162098</v>
      </c>
      <c r="BI34" s="52">
        <f t="shared" si="36"/>
        <v>3.3975604679425122</v>
      </c>
      <c r="BJ34" s="52">
        <f t="shared" si="36"/>
        <v>3.4191376315117643</v>
      </c>
      <c r="BK34" s="52">
        <f t="shared" si="36"/>
        <v>3.4412843042781529</v>
      </c>
      <c r="BL34" s="52">
        <f t="shared" si="36"/>
        <v>3.4640362582179125</v>
      </c>
      <c r="BM34" s="52">
        <f t="shared" si="36"/>
        <v>3.4873805433061271</v>
      </c>
      <c r="BN34" s="52">
        <f t="shared" si="36"/>
        <v>3.5113197712380813</v>
      </c>
      <c r="BO34" s="52">
        <f t="shared" si="36"/>
        <v>3.5358572304119691</v>
      </c>
      <c r="BP34" s="52">
        <f t="shared" si="36"/>
        <v>3.5609786317465271</v>
      </c>
      <c r="BQ34" s="52">
        <f t="shared" si="36"/>
        <v>3.5866561799083159</v>
      </c>
      <c r="BR34" s="52">
        <f t="shared" si="36"/>
        <v>3.6128837187428378</v>
      </c>
      <c r="BS34" s="52">
        <f t="shared" si="36"/>
        <v>3.6396098276194371</v>
      </c>
      <c r="BT34" s="52">
        <f t="shared" si="36"/>
        <v>3.6667790572780534</v>
      </c>
      <c r="BU34" s="52">
        <f t="shared" si="37"/>
        <v>3.6943157161731577</v>
      </c>
      <c r="BV34" s="52">
        <f t="shared" si="37"/>
        <v>3.7221326517565112</v>
      </c>
      <c r="BW34" s="52">
        <f t="shared" si="37"/>
        <v>3.7502075703446507</v>
      </c>
      <c r="BX34" s="52">
        <f t="shared" si="37"/>
        <v>3.7785053496628929</v>
      </c>
      <c r="BY34" s="52">
        <f t="shared" si="37"/>
        <v>3.8069321105154885</v>
      </c>
      <c r="BZ34" s="52">
        <f t="shared" si="37"/>
        <v>3.8353676284513063</v>
      </c>
      <c r="CA34" s="52">
        <f t="shared" si="37"/>
        <v>3.8637571892706606</v>
      </c>
      <c r="CB34" s="52">
        <f t="shared" si="37"/>
        <v>3.8920372817092366</v>
      </c>
      <c r="CC34" s="52">
        <f t="shared" si="37"/>
        <v>3.9202126176150176</v>
      </c>
      <c r="CD34" s="52">
        <f t="shared" si="37"/>
        <v>3.9482946685740226</v>
      </c>
      <c r="CE34" s="52">
        <f t="shared" si="37"/>
        <v>3.9763036929322624</v>
      </c>
      <c r="CF34" s="52">
        <f t="shared" si="37"/>
        <v>4.0042707678476743</v>
      </c>
      <c r="CG34" s="52">
        <f t="shared" si="37"/>
        <v>4.0322073763988273</v>
      </c>
      <c r="CH34" s="52">
        <f t="shared" si="37"/>
        <v>4.0601250048067827</v>
      </c>
      <c r="CI34" s="52">
        <f t="shared" si="37"/>
        <v>4.0880270287033591</v>
      </c>
      <c r="CJ34" s="52">
        <f t="shared" si="37"/>
        <v>4.1159046585747312</v>
      </c>
      <c r="CK34" s="52">
        <f t="shared" si="37"/>
        <v>4.143749102709493</v>
      </c>
    </row>
    <row r="35" spans="3:89" ht="14.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35"/>
        <v>0.81362441364750004</v>
      </c>
      <c r="I35" s="52">
        <f t="shared" si="39" ref="I35:BT38">$G35*SUM(I$26:I$28)/SUM($G$26:$G$28)</f>
        <v>0.82777258131750009</v>
      </c>
      <c r="J35" s="52">
        <f t="shared" si="39"/>
        <v>0.84164370380999998</v>
      </c>
      <c r="K35" s="52">
        <f t="shared" si="39"/>
        <v>0.855061326756</v>
      </c>
      <c r="L35" s="52">
        <f t="shared" si="39"/>
        <v>0.86834235892949951</v>
      </c>
      <c r="M35" s="52">
        <f t="shared" si="39"/>
        <v>0.88134616498884644</v>
      </c>
      <c r="N35" s="52">
        <f t="shared" si="39"/>
        <v>0.89375546987999988</v>
      </c>
      <c r="O35" s="52">
        <f t="shared" si="39"/>
        <v>0.90623982103200007</v>
      </c>
      <c r="P35" s="52">
        <f t="shared" si="39"/>
        <v>0.91862289955800014</v>
      </c>
      <c r="Q35" s="52">
        <f t="shared" si="39"/>
        <v>0.93150415940400011</v>
      </c>
      <c r="R35" s="52">
        <f t="shared" si="39"/>
        <v>0.94439005655338992</v>
      </c>
      <c r="S35" s="52">
        <f t="shared" si="39"/>
        <v>0.95713958831400048</v>
      </c>
      <c r="T35" s="52">
        <f t="shared" si="39"/>
        <v>0.96995223111972484</v>
      </c>
      <c r="U35" s="52">
        <f t="shared" si="39"/>
        <v>0.98259588441866563</v>
      </c>
      <c r="V35" s="52">
        <f t="shared" si="39"/>
        <v>0.99531525900629703</v>
      </c>
      <c r="W35" s="52">
        <f t="shared" si="39"/>
        <v>1.0079693308527731</v>
      </c>
      <c r="X35" s="52">
        <f t="shared" si="39"/>
        <v>1.0203114919593521</v>
      </c>
      <c r="Y35" s="52">
        <f t="shared" si="39"/>
        <v>1.0323418094922592</v>
      </c>
      <c r="Z35" s="52">
        <f t="shared" si="39"/>
        <v>1.0443771671184963</v>
      </c>
      <c r="AA35" s="52">
        <f t="shared" si="39"/>
        <v>1.0563469522003104</v>
      </c>
      <c r="AB35" s="52">
        <f t="shared" si="39"/>
        <v>1.0678990882348121</v>
      </c>
      <c r="AC35" s="52">
        <f t="shared" si="39"/>
        <v>1.0789981219608653</v>
      </c>
      <c r="AD35" s="52">
        <f t="shared" si="39"/>
        <v>1.0819942061453678</v>
      </c>
      <c r="AE35" s="52">
        <f t="shared" si="39"/>
        <v>1.0916235576323317</v>
      </c>
      <c r="AF35" s="52">
        <f t="shared" si="39"/>
        <v>1.1023286094911695</v>
      </c>
      <c r="AG35" s="52">
        <f t="shared" si="39"/>
        <v>1.1128271191603221</v>
      </c>
      <c r="AH35" s="52">
        <f t="shared" si="39"/>
        <v>1.1231030814715124</v>
      </c>
      <c r="AI35" s="52">
        <f t="shared" si="39"/>
        <v>1.1331484845963309</v>
      </c>
      <c r="AJ35" s="52">
        <f t="shared" si="39"/>
        <v>1.1429379932061787</v>
      </c>
      <c r="AK35" s="52">
        <f t="shared" si="39"/>
        <v>1.1524550643189668</v>
      </c>
      <c r="AL35" s="52">
        <f t="shared" si="39"/>
        <v>1.161656235157523</v>
      </c>
      <c r="AM35" s="52">
        <f t="shared" si="39"/>
        <v>1.1705388167285951</v>
      </c>
      <c r="AN35" s="52">
        <f t="shared" si="39"/>
        <v>1.179104650805852</v>
      </c>
      <c r="AO35" s="52">
        <f t="shared" si="39"/>
        <v>1.1876254522513783</v>
      </c>
      <c r="AP35" s="52">
        <f t="shared" si="39"/>
        <v>1.1958995019717058</v>
      </c>
      <c r="AQ35" s="52">
        <f t="shared" si="39"/>
        <v>1.2039504427402739</v>
      </c>
      <c r="AR35" s="52">
        <f t="shared" si="39"/>
        <v>1.2118107448181121</v>
      </c>
      <c r="AS35" s="52">
        <f t="shared" si="39"/>
        <v>1.21949716034966</v>
      </c>
      <c r="AT35" s="52">
        <f t="shared" si="39"/>
        <v>1.227020581819759</v>
      </c>
      <c r="AU35" s="52">
        <f t="shared" si="39"/>
        <v>1.2344159396677559</v>
      </c>
      <c r="AV35" s="52">
        <f t="shared" si="39"/>
        <v>1.2417149810550872</v>
      </c>
      <c r="AW35" s="52">
        <f t="shared" si="39"/>
        <v>1.2489524063451252</v>
      </c>
      <c r="AX35" s="52">
        <f t="shared" si="39"/>
        <v>1.2561469019987892</v>
      </c>
      <c r="AY35" s="52">
        <f t="shared" si="39"/>
        <v>1.2633275772528758</v>
      </c>
      <c r="AZ35" s="52">
        <f t="shared" si="39"/>
        <v>1.2705171365354562</v>
      </c>
      <c r="BA35" s="52">
        <f t="shared" si="39"/>
        <v>1.277741490948084</v>
      </c>
      <c r="BB35" s="52">
        <f t="shared" si="39"/>
        <v>1.2850233472073413</v>
      </c>
      <c r="BC35" s="52">
        <f t="shared" si="39"/>
        <v>1.2923859448415</v>
      </c>
      <c r="BD35" s="52">
        <f t="shared" si="39"/>
        <v>1.2998490479348015</v>
      </c>
      <c r="BE35" s="52">
        <f t="shared" si="39"/>
        <v>1.3074380246294388</v>
      </c>
      <c r="BF35" s="52">
        <f t="shared" si="39"/>
        <v>1.3151771677514574</v>
      </c>
      <c r="BG35" s="52">
        <f t="shared" si="39"/>
        <v>1.3230891595011118</v>
      </c>
      <c r="BH35" s="52">
        <f t="shared" si="39"/>
        <v>1.3311865287784532</v>
      </c>
      <c r="BI35" s="52">
        <f t="shared" si="39"/>
        <v>1.3394815312933874</v>
      </c>
      <c r="BJ35" s="52">
        <f t="shared" si="39"/>
        <v>1.3479882855870682</v>
      </c>
      <c r="BK35" s="52">
        <f t="shared" si="39"/>
        <v>1.3567195677614632</v>
      </c>
      <c r="BL35" s="52">
        <f t="shared" si="39"/>
        <v>1.3656894808478377</v>
      </c>
      <c r="BM35" s="52">
        <f t="shared" si="39"/>
        <v>1.3748929193243418</v>
      </c>
      <c r="BN35" s="52">
        <f t="shared" si="39"/>
        <v>1.3843309128467038</v>
      </c>
      <c r="BO35" s="52">
        <f t="shared" si="39"/>
        <v>1.3940047578594441</v>
      </c>
      <c r="BP35" s="52">
        <f t="shared" si="39"/>
        <v>1.4039088209203807</v>
      </c>
      <c r="BQ35" s="52">
        <f t="shared" si="39"/>
        <v>1.4140321437739818</v>
      </c>
      <c r="BR35" s="52">
        <f t="shared" si="39"/>
        <v>1.4243722993684447</v>
      </c>
      <c r="BS35" s="52">
        <f t="shared" si="39"/>
        <v>1.4349090152212813</v>
      </c>
      <c r="BT35" s="52">
        <f t="shared" si="39"/>
        <v>1.4456204305707847</v>
      </c>
      <c r="BU35" s="52">
        <f t="shared" si="37"/>
        <v>1.4564767041740192</v>
      </c>
      <c r="BV35" s="52">
        <f t="shared" si="37"/>
        <v>1.4674434763102764</v>
      </c>
      <c r="BW35" s="52">
        <f t="shared" si="37"/>
        <v>1.4785119577387027</v>
      </c>
      <c r="BX35" s="52">
        <f t="shared" si="37"/>
        <v>1.4896683015715926</v>
      </c>
      <c r="BY35" s="52">
        <f t="shared" si="37"/>
        <v>1.5008754961206878</v>
      </c>
      <c r="BZ35" s="52">
        <f t="shared" si="37"/>
        <v>1.5120861431326174</v>
      </c>
      <c r="CA35" s="52">
        <f t="shared" si="37"/>
        <v>1.5232786716417817</v>
      </c>
      <c r="CB35" s="52">
        <f t="shared" si="37"/>
        <v>1.5344280424571544</v>
      </c>
      <c r="CC35" s="52">
        <f t="shared" si="37"/>
        <v>1.5455361132155343</v>
      </c>
      <c r="CD35" s="52">
        <f t="shared" si="37"/>
        <v>1.5566074065671451</v>
      </c>
      <c r="CE35" s="52">
        <f t="shared" si="37"/>
        <v>1.5676499093250513</v>
      </c>
      <c r="CF35" s="52">
        <f t="shared" si="37"/>
        <v>1.5786758735976398</v>
      </c>
      <c r="CG35" s="52">
        <f t="shared" si="37"/>
        <v>1.5896898265660482</v>
      </c>
      <c r="CH35" s="52">
        <f t="shared" si="37"/>
        <v>1.6006962966503357</v>
      </c>
      <c r="CI35" s="52">
        <f t="shared" si="37"/>
        <v>1.6116966146867076</v>
      </c>
      <c r="CJ35" s="52">
        <f t="shared" si="37"/>
        <v>1.6226873154266264</v>
      </c>
      <c r="CK35" s="52">
        <f t="shared" si="37"/>
        <v>1.6336649327551653</v>
      </c>
    </row>
    <row r="36" spans="3:89" ht="14.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35"/>
        <v>1.0848351290947176</v>
      </c>
      <c r="I36" s="52">
        <f t="shared" si="39"/>
        <v>1.1036993974761575</v>
      </c>
      <c r="J36" s="52">
        <f t="shared" si="39"/>
        <v>1.1221942714099173</v>
      </c>
      <c r="K36" s="52">
        <f t="shared" si="39"/>
        <v>1.1400844778449895</v>
      </c>
      <c r="L36" s="52">
        <f t="shared" si="39"/>
        <v>1.1577925628173409</v>
      </c>
      <c r="M36" s="52">
        <f t="shared" si="39"/>
        <v>1.1751310120925686</v>
      </c>
      <c r="N36" s="52">
        <f t="shared" si="39"/>
        <v>1.1916767912601571</v>
      </c>
      <c r="O36" s="52">
        <f t="shared" si="39"/>
        <v>1.2083226323466214</v>
      </c>
      <c r="P36" s="52">
        <f t="shared" si="39"/>
        <v>1.2248334429442533</v>
      </c>
      <c r="Q36" s="52">
        <f t="shared" si="39"/>
        <v>1.2420084968801255</v>
      </c>
      <c r="R36" s="52">
        <f t="shared" si="39"/>
        <v>1.2591897339018747</v>
      </c>
      <c r="S36" s="52">
        <f t="shared" si="39"/>
        <v>1.2761891499732458</v>
      </c>
      <c r="T36" s="52">
        <f t="shared" si="39"/>
        <v>1.2932727143047045</v>
      </c>
      <c r="U36" s="52">
        <f t="shared" si="39"/>
        <v>1.310130958758426</v>
      </c>
      <c r="V36" s="52">
        <f t="shared" si="39"/>
        <v>1.3270901651702867</v>
      </c>
      <c r="W36" s="52">
        <f t="shared" si="39"/>
        <v>1.3439623010537276</v>
      </c>
      <c r="X36" s="52">
        <f t="shared" si="39"/>
        <v>1.3604185549625056</v>
      </c>
      <c r="Y36" s="52">
        <f t="shared" si="39"/>
        <v>1.3764590164517989</v>
      </c>
      <c r="Z36" s="52">
        <f t="shared" si="39"/>
        <v>1.3925061980814994</v>
      </c>
      <c r="AA36" s="52">
        <f t="shared" si="39"/>
        <v>1.4084659494442351</v>
      </c>
      <c r="AB36" s="52">
        <f t="shared" si="39"/>
        <v>1.4238688340874408</v>
      </c>
      <c r="AC36" s="52">
        <f t="shared" si="39"/>
        <v>1.4386675808839529</v>
      </c>
      <c r="AD36" s="52">
        <f t="shared" si="39"/>
        <v>1.4426623692882268</v>
      </c>
      <c r="AE36" s="52">
        <f t="shared" si="39"/>
        <v>1.4555015351099945</v>
      </c>
      <c r="AF36" s="52">
        <f t="shared" si="39"/>
        <v>1.4697749715020831</v>
      </c>
      <c r="AG36" s="52">
        <f t="shared" si="39"/>
        <v>1.4837730176535984</v>
      </c>
      <c r="AH36" s="52">
        <f t="shared" si="39"/>
        <v>1.4974743332894664</v>
      </c>
      <c r="AI36" s="52">
        <f t="shared" si="39"/>
        <v>1.5108682359464269</v>
      </c>
      <c r="AJ36" s="52">
        <f t="shared" si="39"/>
        <v>1.5239209451060849</v>
      </c>
      <c r="AK36" s="52">
        <f t="shared" si="39"/>
        <v>1.5366104034065804</v>
      </c>
      <c r="AL36" s="52">
        <f t="shared" si="39"/>
        <v>1.5488786603406601</v>
      </c>
      <c r="AM36" s="52">
        <f t="shared" si="39"/>
        <v>1.5607221305754697</v>
      </c>
      <c r="AN36" s="52">
        <f t="shared" si="39"/>
        <v>1.5721432698150684</v>
      </c>
      <c r="AO36" s="52">
        <f t="shared" si="39"/>
        <v>1.5835043654030292</v>
      </c>
      <c r="AP36" s="52">
        <f t="shared" si="39"/>
        <v>1.5945364579090151</v>
      </c>
      <c r="AQ36" s="52">
        <f t="shared" si="39"/>
        <v>1.6052710711058449</v>
      </c>
      <c r="AR36" s="52">
        <f t="shared" si="39"/>
        <v>1.6157514987777579</v>
      </c>
      <c r="AS36" s="52">
        <f t="shared" si="39"/>
        <v>1.6260000771704106</v>
      </c>
      <c r="AT36" s="52">
        <f t="shared" si="39"/>
        <v>1.6360313296314319</v>
      </c>
      <c r="AU36" s="52">
        <f t="shared" si="39"/>
        <v>1.6458918301906118</v>
      </c>
      <c r="AV36" s="52">
        <f t="shared" si="39"/>
        <v>1.6556239084971063</v>
      </c>
      <c r="AW36" s="52">
        <f t="shared" si="39"/>
        <v>1.6652738318120097</v>
      </c>
      <c r="AX36" s="52">
        <f t="shared" si="39"/>
        <v>1.6748665154757469</v>
      </c>
      <c r="AY36" s="52">
        <f t="shared" si="39"/>
        <v>1.6844407718962642</v>
      </c>
      <c r="AZ36" s="52">
        <f t="shared" si="39"/>
        <v>1.6940268737162512</v>
      </c>
      <c r="BA36" s="52">
        <f t="shared" si="39"/>
        <v>1.7036593691531994</v>
      </c>
      <c r="BB36" s="52">
        <f t="shared" si="39"/>
        <v>1.7133685339011526</v>
      </c>
      <c r="BC36" s="52">
        <f t="shared" si="39"/>
        <v>1.7231853540714304</v>
      </c>
      <c r="BD36" s="52">
        <f t="shared" si="39"/>
        <v>1.7331361818389668</v>
      </c>
      <c r="BE36" s="52">
        <f t="shared" si="39"/>
        <v>1.7432548414737186</v>
      </c>
      <c r="BF36" s="52">
        <f t="shared" si="39"/>
        <v>1.7535737234873734</v>
      </c>
      <c r="BG36" s="52">
        <f t="shared" si="39"/>
        <v>1.7641230708854607</v>
      </c>
      <c r="BH36" s="52">
        <f t="shared" si="39"/>
        <v>1.7749195889077407</v>
      </c>
      <c r="BI36" s="52">
        <f t="shared" si="39"/>
        <v>1.7859796185395806</v>
      </c>
      <c r="BJ36" s="52">
        <f t="shared" si="39"/>
        <v>1.7973219845472461</v>
      </c>
      <c r="BK36" s="52">
        <f t="shared" si="39"/>
        <v>1.8089637217738355</v>
      </c>
      <c r="BL36" s="52">
        <f t="shared" si="39"/>
        <v>1.8209236343057147</v>
      </c>
      <c r="BM36" s="52">
        <f t="shared" si="39"/>
        <v>1.8331949147642421</v>
      </c>
      <c r="BN36" s="52">
        <f t="shared" si="39"/>
        <v>1.8457789360269852</v>
      </c>
      <c r="BO36" s="52">
        <f t="shared" si="39"/>
        <v>1.8586774266907435</v>
      </c>
      <c r="BP36" s="52">
        <f t="shared" si="39"/>
        <v>1.8718828754814292</v>
      </c>
      <c r="BQ36" s="52">
        <f t="shared" si="39"/>
        <v>1.8853806713569492</v>
      </c>
      <c r="BR36" s="52">
        <f t="shared" si="39"/>
        <v>1.8991675782405455</v>
      </c>
      <c r="BS36" s="52">
        <f t="shared" si="39"/>
        <v>1.9132165660913436</v>
      </c>
      <c r="BT36" s="52">
        <f t="shared" si="39"/>
        <v>1.9274984871578125</v>
      </c>
      <c r="BU36" s="52">
        <f t="shared" si="37"/>
        <v>1.941973553021501</v>
      </c>
      <c r="BV36" s="52">
        <f t="shared" si="37"/>
        <v>1.9565959506126125</v>
      </c>
      <c r="BW36" s="52">
        <f t="shared" si="37"/>
        <v>1.9713539609154986</v>
      </c>
      <c r="BX36" s="52">
        <f t="shared" si="37"/>
        <v>1.986229121369351</v>
      </c>
      <c r="BY36" s="52">
        <f t="shared" si="37"/>
        <v>2.001172082939239</v>
      </c>
      <c r="BZ36" s="52">
        <f t="shared" si="37"/>
        <v>2.0161196478038437</v>
      </c>
      <c r="CA36" s="52">
        <f t="shared" si="37"/>
        <v>2.0310430546073617</v>
      </c>
      <c r="CB36" s="52">
        <f t="shared" si="37"/>
        <v>2.0459089176824339</v>
      </c>
      <c r="CC36" s="52">
        <f t="shared" si="37"/>
        <v>2.0607197138840108</v>
      </c>
      <c r="CD36" s="52">
        <f t="shared" si="37"/>
        <v>2.0754814734267173</v>
      </c>
      <c r="CE36" s="52">
        <f t="shared" si="37"/>
        <v>2.0902048454199429</v>
      </c>
      <c r="CF36" s="52">
        <f t="shared" si="37"/>
        <v>2.1049061660470176</v>
      </c>
      <c r="CG36" s="52">
        <f t="shared" si="37"/>
        <v>2.1195914715637998</v>
      </c>
      <c r="CH36" s="52">
        <f t="shared" si="37"/>
        <v>2.1342667998780485</v>
      </c>
      <c r="CI36" s="52">
        <f t="shared" si="37"/>
        <v>2.1489339254422526</v>
      </c>
      <c r="CJ36" s="52">
        <f t="shared" si="37"/>
        <v>2.1635882279140533</v>
      </c>
      <c r="CK36" s="52">
        <f t="shared" si="37"/>
        <v>2.1782250857958982</v>
      </c>
    </row>
    <row r="37" spans="3:89" ht="14.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35"/>
        <v>0.8755342962660001</v>
      </c>
      <c r="I37" s="52">
        <f t="shared" si="39"/>
        <v>0.89075901889800024</v>
      </c>
      <c r="J37" s="52">
        <f t="shared" si="39"/>
        <v>0.90568561557600002</v>
      </c>
      <c r="K37" s="52">
        <f t="shared" si="39"/>
        <v>0.92012420525760008</v>
      </c>
      <c r="L37" s="52">
        <f t="shared" si="39"/>
        <v>0.93441581077319957</v>
      </c>
      <c r="M37" s="52">
        <f t="shared" si="39"/>
        <v>0.94840909563040932</v>
      </c>
      <c r="N37" s="52">
        <f t="shared" si="39"/>
        <v>0.96176264284799995</v>
      </c>
      <c r="O37" s="52">
        <f t="shared" si="39"/>
        <v>0.97519694670720014</v>
      </c>
      <c r="P37" s="52">
        <f t="shared" si="39"/>
        <v>0.9885222719568002</v>
      </c>
      <c r="Q37" s="52">
        <f t="shared" si="39"/>
        <v>1.0023836858784001</v>
      </c>
      <c r="R37" s="52">
        <f t="shared" si="39"/>
        <v>1.0162500899626501</v>
      </c>
      <c r="S37" s="52">
        <f t="shared" si="39"/>
        <v>1.0299697524144007</v>
      </c>
      <c r="T37" s="52">
        <f t="shared" si="39"/>
        <v>1.0437573281238453</v>
      </c>
      <c r="U37" s="52">
        <f t="shared" si="39"/>
        <v>1.0573630556654914</v>
      </c>
      <c r="V37" s="52">
        <f t="shared" si="39"/>
        <v>1.071050266240456</v>
      </c>
      <c r="W37" s="52">
        <f t="shared" si="39"/>
        <v>1.0846672050922981</v>
      </c>
      <c r="X37" s="52">
        <f t="shared" si="39"/>
        <v>1.0979484994556357</v>
      </c>
      <c r="Y37" s="52">
        <f t="shared" si="39"/>
        <v>1.1108942216074706</v>
      </c>
      <c r="Z37" s="52">
        <f t="shared" si="39"/>
        <v>1.1238453673607769</v>
      </c>
      <c r="AA37" s="52">
        <f t="shared" si="39"/>
        <v>1.1367259510579641</v>
      </c>
      <c r="AB37" s="52">
        <f t="shared" si="39"/>
        <v>1.1491571061753405</v>
      </c>
      <c r="AC37" s="52">
        <f t="shared" si="39"/>
        <v>1.1611006817607983</v>
      </c>
      <c r="AD37" s="52">
        <f t="shared" si="39"/>
        <v>1.1643247424133938</v>
      </c>
      <c r="AE37" s="52">
        <f t="shared" si="39"/>
        <v>1.1746868054688044</v>
      </c>
      <c r="AF37" s="52">
        <f t="shared" si="39"/>
        <v>1.1862064205252172</v>
      </c>
      <c r="AG37" s="52">
        <f t="shared" si="39"/>
        <v>1.197503777291856</v>
      </c>
      <c r="AH37" s="52">
        <f t="shared" si="39"/>
        <v>1.208561652743565</v>
      </c>
      <c r="AI37" s="52">
        <f t="shared" si="39"/>
        <v>1.2193714254200851</v>
      </c>
      <c r="AJ37" s="52">
        <f t="shared" si="39"/>
        <v>1.2299058321902663</v>
      </c>
      <c r="AK37" s="52">
        <f t="shared" si="39"/>
        <v>1.2401470712920941</v>
      </c>
      <c r="AL37" s="52">
        <f t="shared" si="39"/>
        <v>1.2500483728015257</v>
      </c>
      <c r="AM37" s="52">
        <f t="shared" si="39"/>
        <v>1.2596068431158438</v>
      </c>
      <c r="AN37" s="52">
        <f t="shared" si="39"/>
        <v>1.2688244641519939</v>
      </c>
      <c r="AO37" s="52">
        <f t="shared" si="39"/>
        <v>1.2779936259569924</v>
      </c>
      <c r="AP37" s="52">
        <f t="shared" si="39"/>
        <v>1.286897260333794</v>
      </c>
      <c r="AQ37" s="52">
        <f t="shared" si="39"/>
        <v>1.2955608090693673</v>
      </c>
      <c r="AR37" s="52">
        <f t="shared" si="39"/>
        <v>1.3040192131348334</v>
      </c>
      <c r="AS37" s="52">
        <f t="shared" si="39"/>
        <v>1.3122904993700293</v>
      </c>
      <c r="AT37" s="52">
        <f t="shared" si="39"/>
        <v>1.3203863890850462</v>
      </c>
      <c r="AU37" s="52">
        <f t="shared" si="39"/>
        <v>1.3283444706279219</v>
      </c>
      <c r="AV37" s="52">
        <f t="shared" si="39"/>
        <v>1.3361989068484683</v>
      </c>
      <c r="AW37" s="52">
        <f t="shared" si="39"/>
        <v>1.3439870385119268</v>
      </c>
      <c r="AX37" s="52">
        <f t="shared" si="39"/>
        <v>1.3517289739596117</v>
      </c>
      <c r="AY37" s="52">
        <f t="shared" si="39"/>
        <v>1.3594560373931155</v>
      </c>
      <c r="AZ37" s="52">
        <f t="shared" si="39"/>
        <v>1.3671926608539544</v>
      </c>
      <c r="BA37" s="52">
        <f t="shared" si="39"/>
        <v>1.3749667270576473</v>
      </c>
      <c r="BB37" s="52">
        <f t="shared" si="39"/>
        <v>1.3828026705083574</v>
      </c>
      <c r="BC37" s="52">
        <f t="shared" si="39"/>
        <v>1.3907254990643669</v>
      </c>
      <c r="BD37" s="52">
        <f t="shared" si="39"/>
        <v>1.3987564806882604</v>
      </c>
      <c r="BE37" s="52">
        <f t="shared" si="39"/>
        <v>1.4069229138216166</v>
      </c>
      <c r="BF37" s="52">
        <f t="shared" si="39"/>
        <v>1.4152509397674728</v>
      </c>
      <c r="BG37" s="52">
        <f t="shared" si="39"/>
        <v>1.4237649666481822</v>
      </c>
      <c r="BH37" s="52">
        <f t="shared" si="39"/>
        <v>1.4324784767062939</v>
      </c>
      <c r="BI37" s="52">
        <f t="shared" si="39"/>
        <v>1.4414046582067723</v>
      </c>
      <c r="BJ37" s="52">
        <f t="shared" si="39"/>
        <v>1.4505587039914065</v>
      </c>
      <c r="BK37" s="52">
        <f t="shared" si="39"/>
        <v>1.4599543623146223</v>
      </c>
      <c r="BL37" s="52">
        <f t="shared" si="39"/>
        <v>1.4696068093281514</v>
      </c>
      <c r="BM37" s="52">
        <f t="shared" si="39"/>
        <v>1.4795105510234499</v>
      </c>
      <c r="BN37" s="52">
        <f t="shared" si="39"/>
        <v>1.4896666954042701</v>
      </c>
      <c r="BO37" s="52">
        <f t="shared" si="39"/>
        <v>1.5000766375635097</v>
      </c>
      <c r="BP37" s="52">
        <f t="shared" si="39"/>
        <v>1.5107343154020565</v>
      </c>
      <c r="BQ37" s="52">
        <f t="shared" si="39"/>
        <v>1.5216279368345385</v>
      </c>
      <c r="BR37" s="52">
        <f t="shared" si="39"/>
        <v>1.5327548901311996</v>
      </c>
      <c r="BS37" s="52">
        <f t="shared" si="39"/>
        <v>1.5440933602464351</v>
      </c>
      <c r="BT37" s="52">
        <f t="shared" si="39"/>
        <v>1.5556198230009111</v>
      </c>
      <c r="BU37" s="52">
        <f t="shared" si="37"/>
        <v>1.5673021664874685</v>
      </c>
      <c r="BV37" s="52">
        <f t="shared" si="37"/>
        <v>1.5791034165035323</v>
      </c>
      <c r="BW37" s="52">
        <f t="shared" si="37"/>
        <v>1.591014115021939</v>
      </c>
      <c r="BX37" s="52">
        <f t="shared" si="37"/>
        <v>1.6030193615248576</v>
      </c>
      <c r="BY37" s="52">
        <f t="shared" si="37"/>
        <v>1.6150793280500377</v>
      </c>
      <c r="BZ37" s="52">
        <f t="shared" si="37"/>
        <v>1.6271430097410451</v>
      </c>
      <c r="CA37" s="52">
        <f t="shared" si="37"/>
        <v>1.6391871942656679</v>
      </c>
      <c r="CB37" s="52">
        <f t="shared" si="37"/>
        <v>1.6511849371638734</v>
      </c>
      <c r="CC37" s="52">
        <f t="shared" si="37"/>
        <v>1.6631382374227872</v>
      </c>
      <c r="CD37" s="52">
        <f t="shared" si="37"/>
        <v>1.6750519618277635</v>
      </c>
      <c r="CE37" s="52">
        <f t="shared" si="37"/>
        <v>1.6869347049202634</v>
      </c>
      <c r="CF37" s="52">
        <f t="shared" si="37"/>
        <v>1.698799651089685</v>
      </c>
      <c r="CG37" s="52">
        <f t="shared" si="37"/>
        <v>1.7106516719970615</v>
      </c>
      <c r="CH37" s="52">
        <f t="shared" si="37"/>
        <v>1.7224956406366192</v>
      </c>
      <c r="CI37" s="52">
        <f t="shared" si="37"/>
        <v>1.734332989109854</v>
      </c>
      <c r="CJ37" s="52">
        <f t="shared" si="37"/>
        <v>1.7461599884923533</v>
      </c>
      <c r="CK37" s="52">
        <f t="shared" si="37"/>
        <v>1.7579729089273881</v>
      </c>
    </row>
    <row r="38" spans="3:89" ht="14.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35"/>
        <v>9.5073797063138894</v>
      </c>
      <c r="I38" s="52">
        <f t="shared" si="39"/>
        <v>9.6727041483181129</v>
      </c>
      <c r="J38" s="52">
        <f t="shared" si="39"/>
        <v>9.8347912566655307</v>
      </c>
      <c r="K38" s="52">
        <f t="shared" si="39"/>
        <v>9.9915791233568569</v>
      </c>
      <c r="L38" s="52">
        <f t="shared" si="39"/>
        <v>10.146770896916316</v>
      </c>
      <c r="M38" s="52">
        <f t="shared" si="39"/>
        <v>10.298723222534509</v>
      </c>
      <c r="N38" s="52">
        <f t="shared" si="39"/>
        <v>10.443728671624598</v>
      </c>
      <c r="O38" s="52">
        <f t="shared" si="39"/>
        <v>10.589611052730783</v>
      </c>
      <c r="P38" s="52">
        <f t="shared" si="39"/>
        <v>10.734310040992449</v>
      </c>
      <c r="Q38" s="52">
        <f t="shared" si="39"/>
        <v>10.884830387232544</v>
      </c>
      <c r="R38" s="52">
        <f t="shared" si="39"/>
        <v>11.03540492137974</v>
      </c>
      <c r="S38" s="52">
        <f t="shared" si="39"/>
        <v>11.18438599605328</v>
      </c>
      <c r="T38" s="52">
        <f t="shared" si="39"/>
        <v>11.334104537129614</v>
      </c>
      <c r="U38" s="52">
        <f t="shared" si="39"/>
        <v>11.481848398758745</v>
      </c>
      <c r="V38" s="52">
        <f t="shared" si="39"/>
        <v>11.630477080252367</v>
      </c>
      <c r="W38" s="52">
        <f t="shared" si="39"/>
        <v>11.7783426848943</v>
      </c>
      <c r="X38" s="52">
        <f t="shared" si="39"/>
        <v>11.922563544136592</v>
      </c>
      <c r="Y38" s="52">
        <f t="shared" si="39"/>
        <v>12.063140442831305</v>
      </c>
      <c r="Z38" s="52">
        <f t="shared" si="39"/>
        <v>12.203776236121907</v>
      </c>
      <c r="AA38" s="52">
        <f t="shared" si="39"/>
        <v>12.343645799850465</v>
      </c>
      <c r="AB38" s="52">
        <f t="shared" si="39"/>
        <v>12.478635042868166</v>
      </c>
      <c r="AC38" s="52">
        <f t="shared" si="39"/>
        <v>12.608329686043525</v>
      </c>
      <c r="AD38" s="52">
        <f t="shared" si="39"/>
        <v>12.643339586799144</v>
      </c>
      <c r="AE38" s="52">
        <f t="shared" si="39"/>
        <v>12.755860670700379</v>
      </c>
      <c r="AF38" s="52">
        <f t="shared" si="39"/>
        <v>12.880951549354677</v>
      </c>
      <c r="AG38" s="52">
        <f t="shared" si="39"/>
        <v>13.003628937226525</v>
      </c>
      <c r="AH38" s="52">
        <f t="shared" si="39"/>
        <v>13.123705810414579</v>
      </c>
      <c r="AI38" s="52">
        <f t="shared" si="39"/>
        <v>13.241088548946834</v>
      </c>
      <c r="AJ38" s="52">
        <f t="shared" si="39"/>
        <v>13.35548110395241</v>
      </c>
      <c r="AK38" s="52">
        <f t="shared" si="39"/>
        <v>13.466690167057626</v>
      </c>
      <c r="AL38" s="52">
        <f t="shared" si="39"/>
        <v>13.574207866179563</v>
      </c>
      <c r="AM38" s="52">
        <f t="shared" si="39"/>
        <v>13.678002779842364</v>
      </c>
      <c r="AN38" s="52">
        <f t="shared" si="39"/>
        <v>13.778096429575259</v>
      </c>
      <c r="AO38" s="52">
        <f t="shared" si="39"/>
        <v>13.877663863130445</v>
      </c>
      <c r="AP38" s="52">
        <f t="shared" si="39"/>
        <v>13.974347948662516</v>
      </c>
      <c r="AQ38" s="52">
        <f t="shared" si="39"/>
        <v>14.068424957164106</v>
      </c>
      <c r="AR38" s="52">
        <f t="shared" si="39"/>
        <v>14.160274310756282</v>
      </c>
      <c r="AS38" s="52">
        <f t="shared" si="39"/>
        <v>14.250091761920668</v>
      </c>
      <c r="AT38" s="52">
        <f t="shared" si="39"/>
        <v>14.338004591731417</v>
      </c>
      <c r="AU38" s="52">
        <f t="shared" si="39"/>
        <v>14.424420970032767</v>
      </c>
      <c r="AV38" s="52">
        <f t="shared" si="39"/>
        <v>14.509711869368445</v>
      </c>
      <c r="AW38" s="52">
        <f t="shared" si="39"/>
        <v>14.594282771094459</v>
      </c>
      <c r="AX38" s="52">
        <f t="shared" si="39"/>
        <v>14.678352030604714</v>
      </c>
      <c r="AY38" s="52">
        <f t="shared" si="39"/>
        <v>14.762259795715005</v>
      </c>
      <c r="AZ38" s="52">
        <f t="shared" si="39"/>
        <v>14.846271372646569</v>
      </c>
      <c r="BA38" s="52">
        <f t="shared" si="39"/>
        <v>14.930689538303522</v>
      </c>
      <c r="BB38" s="52">
        <f t="shared" si="39"/>
        <v>15.015779625648852</v>
      </c>
      <c r="BC38" s="52">
        <f t="shared" si="39"/>
        <v>15.101813193666985</v>
      </c>
      <c r="BD38" s="52">
        <f t="shared" si="39"/>
        <v>15.189021190016668</v>
      </c>
      <c r="BE38" s="52">
        <f t="shared" si="39"/>
        <v>15.277700047002813</v>
      </c>
      <c r="BF38" s="52">
        <f t="shared" si="39"/>
        <v>15.368133631625334</v>
      </c>
      <c r="BG38" s="52">
        <f t="shared" si="39"/>
        <v>15.460586990368544</v>
      </c>
      <c r="BH38" s="52">
        <f t="shared" si="39"/>
        <v>15.55520652617721</v>
      </c>
      <c r="BI38" s="52">
        <f t="shared" si="39"/>
        <v>15.652135449709334</v>
      </c>
      <c r="BJ38" s="52">
        <f t="shared" si="39"/>
        <v>15.751538739214581</v>
      </c>
      <c r="BK38" s="52">
        <f t="shared" si="39"/>
        <v>15.85356568624632</v>
      </c>
      <c r="BL38" s="52">
        <f t="shared" si="39"/>
        <v>15.958381087817767</v>
      </c>
      <c r="BM38" s="52">
        <f t="shared" si="39"/>
        <v>16.065925284786434</v>
      </c>
      <c r="BN38" s="52">
        <f t="shared" si="39"/>
        <v>16.176210308905318</v>
      </c>
      <c r="BO38" s="52">
        <f t="shared" si="39"/>
        <v>16.289251309412954</v>
      </c>
      <c r="BP38" s="52">
        <f t="shared" si="39"/>
        <v>16.404982458302001</v>
      </c>
      <c r="BQ38" s="52">
        <f t="shared" si="39"/>
        <v>16.523275705953353</v>
      </c>
      <c r="BR38" s="52">
        <f t="shared" si="39"/>
        <v>16.644102691734432</v>
      </c>
      <c r="BS38" s="52">
        <f t="shared" si="39"/>
        <v>16.767226527241483</v>
      </c>
      <c r="BT38" s="52">
        <f t="shared" si="40" ref="BT38:CK39">$G38*SUM(BT$26:BT$28)/SUM($G$26:$G$28)</f>
        <v>16.892391764679758</v>
      </c>
      <c r="BU38" s="52">
        <f t="shared" si="40"/>
        <v>17.019249702581192</v>
      </c>
      <c r="BV38" s="52">
        <f t="shared" si="40"/>
        <v>17.147398840073997</v>
      </c>
      <c r="BW38" s="52">
        <f t="shared" si="40"/>
        <v>17.276736472951281</v>
      </c>
      <c r="BX38" s="52">
        <f t="shared" si="40"/>
        <v>17.407100797293484</v>
      </c>
      <c r="BY38" s="52">
        <f t="shared" si="40"/>
        <v>17.538059323406419</v>
      </c>
      <c r="BZ38" s="52">
        <f t="shared" si="40"/>
        <v>17.669058192304721</v>
      </c>
      <c r="CA38" s="52">
        <f t="shared" si="40"/>
        <v>17.799845342524716</v>
      </c>
      <c r="CB38" s="52">
        <f t="shared" si="40"/>
        <v>17.930128185628003</v>
      </c>
      <c r="CC38" s="52">
        <f t="shared" si="40"/>
        <v>18.059928428507977</v>
      </c>
      <c r="CD38" s="52">
        <f t="shared" si="40"/>
        <v>18.189298919324337</v>
      </c>
      <c r="CE38" s="52">
        <f t="shared" si="40"/>
        <v>18.31833298573931</v>
      </c>
      <c r="CF38" s="52">
        <f t="shared" si="40"/>
        <v>18.44717379632635</v>
      </c>
      <c r="CG38" s="52">
        <f t="shared" si="40"/>
        <v>18.575874252189895</v>
      </c>
      <c r="CH38" s="52">
        <f t="shared" si="40"/>
        <v>18.704487268911443</v>
      </c>
      <c r="CI38" s="52">
        <f t="shared" si="40"/>
        <v>18.833028397603911</v>
      </c>
      <c r="CJ38" s="52">
        <f t="shared" si="40"/>
        <v>18.9614571460782</v>
      </c>
      <c r="CK38" s="52">
        <f t="shared" si="40"/>
        <v>19.089733012021238</v>
      </c>
    </row>
    <row r="39" spans="3:89" ht="14.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35"/>
        <v>0</v>
      </c>
      <c r="I39">
        <f t="shared" si="41" ref="I39:BT39">$G39*SUM(I$26:I$28)/SUM($G$26:$G$28)</f>
        <v>0</v>
      </c>
      <c r="J39">
        <f t="shared" si="41"/>
        <v>0</v>
      </c>
      <c r="K39">
        <f t="shared" si="41"/>
        <v>0</v>
      </c>
      <c r="L39">
        <f t="shared" si="41"/>
        <v>0</v>
      </c>
      <c r="M39">
        <f t="shared" si="41"/>
        <v>0</v>
      </c>
      <c r="N39">
        <f t="shared" si="41"/>
        <v>0</v>
      </c>
      <c r="O39">
        <f t="shared" si="41"/>
        <v>0</v>
      </c>
      <c r="P39">
        <f t="shared" si="41"/>
        <v>0</v>
      </c>
      <c r="Q39">
        <f t="shared" si="41"/>
        <v>0</v>
      </c>
      <c r="R39">
        <f t="shared" si="41"/>
        <v>0</v>
      </c>
      <c r="S39">
        <f t="shared" si="41"/>
        <v>0</v>
      </c>
      <c r="T39">
        <f t="shared" si="41"/>
        <v>0</v>
      </c>
      <c r="U39">
        <f t="shared" si="41"/>
        <v>0</v>
      </c>
      <c r="V39">
        <f t="shared" si="41"/>
        <v>0</v>
      </c>
      <c r="W39">
        <f t="shared" si="41"/>
        <v>0</v>
      </c>
      <c r="X39">
        <f t="shared" si="41"/>
        <v>0</v>
      </c>
      <c r="Y39">
        <f t="shared" si="41"/>
        <v>0</v>
      </c>
      <c r="Z39">
        <f t="shared" si="41"/>
        <v>0</v>
      </c>
      <c r="AA39">
        <f t="shared" si="41"/>
        <v>0</v>
      </c>
      <c r="AB39">
        <f t="shared" si="41"/>
        <v>0</v>
      </c>
      <c r="AC39">
        <f t="shared" si="41"/>
        <v>0</v>
      </c>
      <c r="AD39">
        <f t="shared" si="41"/>
        <v>0</v>
      </c>
      <c r="AE39">
        <f t="shared" si="41"/>
        <v>0</v>
      </c>
      <c r="AF39">
        <f t="shared" si="41"/>
        <v>0</v>
      </c>
      <c r="AG39">
        <f t="shared" si="41"/>
        <v>0</v>
      </c>
      <c r="AH39">
        <f t="shared" si="41"/>
        <v>0</v>
      </c>
      <c r="AI39">
        <f t="shared" si="41"/>
        <v>0</v>
      </c>
      <c r="AJ39">
        <f t="shared" si="41"/>
        <v>0</v>
      </c>
      <c r="AK39">
        <f t="shared" si="41"/>
        <v>0</v>
      </c>
      <c r="AL39">
        <f t="shared" si="41"/>
        <v>0</v>
      </c>
      <c r="AM39">
        <f t="shared" si="41"/>
        <v>0</v>
      </c>
      <c r="AN39">
        <f t="shared" si="41"/>
        <v>0</v>
      </c>
      <c r="AO39">
        <f t="shared" si="41"/>
        <v>0</v>
      </c>
      <c r="AP39">
        <f t="shared" si="41"/>
        <v>0</v>
      </c>
      <c r="AQ39">
        <f t="shared" si="41"/>
        <v>0</v>
      </c>
      <c r="AR39">
        <f t="shared" si="41"/>
        <v>0</v>
      </c>
      <c r="AS39">
        <f t="shared" si="41"/>
        <v>0</v>
      </c>
      <c r="AT39">
        <f t="shared" si="41"/>
        <v>0</v>
      </c>
      <c r="AU39">
        <f t="shared" si="41"/>
        <v>0</v>
      </c>
      <c r="AV39">
        <f t="shared" si="41"/>
        <v>0</v>
      </c>
      <c r="AW39">
        <f t="shared" si="41"/>
        <v>0</v>
      </c>
      <c r="AX39">
        <f t="shared" si="41"/>
        <v>0</v>
      </c>
      <c r="AY39">
        <f t="shared" si="41"/>
        <v>0</v>
      </c>
      <c r="AZ39">
        <f t="shared" si="41"/>
        <v>0</v>
      </c>
      <c r="BA39">
        <f t="shared" si="41"/>
        <v>0</v>
      </c>
      <c r="BB39">
        <f t="shared" si="41"/>
        <v>0</v>
      </c>
      <c r="BC39">
        <f t="shared" si="41"/>
        <v>0</v>
      </c>
      <c r="BD39">
        <f t="shared" si="41"/>
        <v>0</v>
      </c>
      <c r="BE39">
        <f t="shared" si="41"/>
        <v>0</v>
      </c>
      <c r="BF39">
        <f t="shared" si="41"/>
        <v>0</v>
      </c>
      <c r="BG39">
        <f t="shared" si="41"/>
        <v>0</v>
      </c>
      <c r="BH39">
        <f t="shared" si="41"/>
        <v>0</v>
      </c>
      <c r="BI39">
        <f t="shared" si="41"/>
        <v>0</v>
      </c>
      <c r="BJ39">
        <f t="shared" si="41"/>
        <v>0</v>
      </c>
      <c r="BK39">
        <f t="shared" si="41"/>
        <v>0</v>
      </c>
      <c r="BL39">
        <f t="shared" si="41"/>
        <v>0</v>
      </c>
      <c r="BM39">
        <f t="shared" si="41"/>
        <v>0</v>
      </c>
      <c r="BN39">
        <f t="shared" si="41"/>
        <v>0</v>
      </c>
      <c r="BO39">
        <f t="shared" si="41"/>
        <v>0</v>
      </c>
      <c r="BP39">
        <f t="shared" si="41"/>
        <v>0</v>
      </c>
      <c r="BQ39">
        <f t="shared" si="41"/>
        <v>0</v>
      </c>
      <c r="BR39">
        <f t="shared" si="41"/>
        <v>0</v>
      </c>
      <c r="BS39">
        <f t="shared" si="41"/>
        <v>0</v>
      </c>
      <c r="BT39">
        <f t="shared" si="41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40"/>
        <v>0</v>
      </c>
      <c r="CK39">
        <f t="shared" si="40"/>
        <v>0</v>
      </c>
    </row>
    <row r="43" spans="6:20" ht="14.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4.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4.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4.5">
      <c r="F46" t="s">
        <v>205</v>
      </c>
    </row>
    <row r="47" spans="6:7" ht="14.5">
      <c r="F47" t="s">
        <v>203</v>
      </c>
      <c r="G47">
        <v>129.69999999999999</v>
      </c>
    </row>
    <row r="48" spans="6:7" ht="14.5">
      <c r="F48" t="s">
        <v>204</v>
      </c>
      <c r="G48" s="82">
        <f>1-(G47/T44)</f>
        <v>-0.13021230911873061</v>
      </c>
    </row>
    <row r="53" spans="7:7" ht="14.5">
      <c r="G53" t="s">
        <v>206</v>
      </c>
    </row>
    <row r="54" spans="6:7" ht="15" thickBot="1">
      <c r="F54" s="53" t="s">
        <v>59</v>
      </c>
      <c r="G54" s="53">
        <v>2022</v>
      </c>
    </row>
    <row r="55" spans="6:7" ht="14.5">
      <c r="F55" s="34" t="s">
        <v>8</v>
      </c>
      <c r="G55" s="52">
        <v>1.7028384806625201</v>
      </c>
    </row>
    <row r="56" spans="6:7" ht="14.5">
      <c r="F56" s="34" t="s">
        <v>10</v>
      </c>
      <c r="G56" s="52">
        <v>23.738094411807602</v>
      </c>
    </row>
    <row r="57" spans="6:7" ht="14.5">
      <c r="F57" s="34" t="s">
        <v>12</v>
      </c>
      <c r="G57" s="52">
        <v>1.5478463345837199</v>
      </c>
    </row>
    <row r="58" spans="6:7" ht="14.5">
      <c r="F58" s="34" t="s">
        <v>14</v>
      </c>
      <c r="G58" s="52">
        <v>5.8166390635502099</v>
      </c>
    </row>
    <row r="59" spans="6:7" ht="14.5">
      <c r="F59" s="34" t="s">
        <v>16</v>
      </c>
      <c r="G59" s="52">
        <v>1.19927927754182</v>
      </c>
    </row>
    <row r="60" spans="6:7" ht="14.5">
      <c r="F60" s="34" t="s">
        <v>18</v>
      </c>
      <c r="G60" s="52">
        <v>10.6043548094603</v>
      </c>
    </row>
    <row r="61" spans="6:7" ht="14.5">
      <c r="F61" s="34" t="s">
        <v>20</v>
      </c>
      <c r="G61" s="52">
        <v>1.0410295169864401</v>
      </c>
    </row>
    <row r="62" spans="6:7" ht="14.5">
      <c r="F62" s="34" t="s">
        <v>22</v>
      </c>
      <c r="G62" s="52">
        <v>18.752348682008719</v>
      </c>
    </row>
    <row r="63" spans="6:7" ht="14.5">
      <c r="F63" s="34" t="s">
        <v>24</v>
      </c>
      <c r="G63" s="52">
        <v>18.095637208589601</v>
      </c>
    </row>
    <row r="64" spans="6:7" ht="14.5">
      <c r="F64" s="34" t="s">
        <v>26</v>
      </c>
      <c r="G64" s="52">
        <v>2.2584342466232901</v>
      </c>
    </row>
    <row r="65" spans="6:7" ht="14.5">
      <c r="F65" s="34" t="s">
        <v>28</v>
      </c>
      <c r="G65" s="52">
        <v>6.2862087424890802</v>
      </c>
    </row>
    <row r="66" spans="6:7" ht="14.5">
      <c r="F66" s="34" t="s">
        <v>30</v>
      </c>
      <c r="G66" s="52">
        <v>0.187409320968947</v>
      </c>
    </row>
    <row r="67" spans="6:7" ht="14.5">
      <c r="F67" s="34" t="s">
        <v>32</v>
      </c>
      <c r="G67" s="52">
        <v>4.6924479738735299</v>
      </c>
    </row>
    <row r="68" spans="6:7" ht="14.5">
      <c r="F68" s="34" t="s">
        <v>34</v>
      </c>
      <c r="G68" s="52">
        <v>3.6347440465271599</v>
      </c>
    </row>
    <row r="69" spans="6:7" ht="14.5">
      <c r="F69" s="34" t="s">
        <v>36</v>
      </c>
      <c r="G69" s="51">
        <v>14.05673907080137</v>
      </c>
    </row>
    <row r="70" spans="6:7" ht="14.5">
      <c r="F70" s="34" t="s">
        <v>38</v>
      </c>
      <c r="G70" s="51">
        <v>30.202204674413409</v>
      </c>
    </row>
    <row r="71" spans="6:7" ht="14.5">
      <c r="F71" s="34" t="s">
        <v>40</v>
      </c>
      <c r="G71" s="51">
        <v>26.199972897443971</v>
      </c>
    </row>
    <row r="72" spans="6:7" ht="14.5">
      <c r="F72" s="34" t="s">
        <v>42</v>
      </c>
      <c r="G72" s="51">
        <v>12.797868826509406</v>
      </c>
    </row>
    <row r="73" spans="6:7" ht="14.5">
      <c r="F73" t="s">
        <v>44</v>
      </c>
      <c r="G73" s="52">
        <v>7.6814227047944605</v>
      </c>
    </row>
    <row r="74" spans="6:7" ht="14.5">
      <c r="F74" t="s">
        <v>46</v>
      </c>
      <c r="G74" s="52">
        <v>4.6611834502685596</v>
      </c>
    </row>
    <row r="75" spans="6:7" ht="14.5">
      <c r="F75" t="s">
        <v>48</v>
      </c>
      <c r="G75" s="52">
        <v>13.161374650000001</v>
      </c>
    </row>
    <row r="76" spans="6:7" ht="14.5">
      <c r="F76" t="s">
        <v>50</v>
      </c>
      <c r="G76" s="52">
        <v>0.23</v>
      </c>
    </row>
    <row r="77" spans="6:7" ht="14.5">
      <c r="F77" t="s">
        <v>52</v>
      </c>
      <c r="G77" s="52">
        <v>48.192396850000002</v>
      </c>
    </row>
    <row r="78" spans="6:7" ht="14.5">
      <c r="F78" s="34" t="s">
        <v>54</v>
      </c>
      <c r="G78" s="52">
        <v>265.47273899323898</v>
      </c>
    </row>
    <row r="79" spans="6:7" ht="14.5">
      <c r="F79" s="34" t="s">
        <v>56</v>
      </c>
      <c r="G79" s="52">
        <v>837.71211748108306</v>
      </c>
    </row>
    <row r="80" spans="6:7" ht="14.5">
      <c r="F80" s="34" t="s">
        <v>58</v>
      </c>
      <c r="G80" s="52">
        <v>777.95194352567796</v>
      </c>
    </row>
    <row r="81" spans="6:7" ht="14.5">
      <c r="F81" s="34" t="s">
        <v>136</v>
      </c>
      <c r="G81" s="52">
        <v>31.598021694557708</v>
      </c>
    </row>
    <row r="82" spans="6:7" ht="14.5">
      <c r="F82" s="34" t="s">
        <v>138</v>
      </c>
      <c r="G82" s="52">
        <v>63.576742445676345</v>
      </c>
    </row>
    <row r="83" spans="6:7" ht="14.5">
      <c r="F83" s="34" t="s">
        <v>140</v>
      </c>
      <c r="G83" s="51">
        <v>18.9072</v>
      </c>
    </row>
    <row r="84" spans="6:7" ht="14.5">
      <c r="F84" s="34" t="s">
        <v>142</v>
      </c>
      <c r="G84" s="52"/>
    </row>
    <row r="85" spans="6:7" ht="14.5">
      <c r="F85" t="s">
        <v>162</v>
      </c>
      <c r="G85" s="52">
        <v>1.2514826903039997</v>
      </c>
    </row>
    <row r="86" spans="6:7" ht="14.5">
      <c r="F86" t="s">
        <v>163</v>
      </c>
      <c r="G86" s="52">
        <v>2.1688410728944572</v>
      </c>
    </row>
    <row r="87" spans="6:7" ht="14.5">
      <c r="F87" t="s">
        <v>164</v>
      </c>
      <c r="G87" s="52">
        <v>0.855061326756</v>
      </c>
    </row>
    <row r="88" spans="6:7" ht="14.5">
      <c r="F88" t="s">
        <v>165</v>
      </c>
      <c r="G88" s="52">
        <v>1.1400844778449895</v>
      </c>
    </row>
    <row r="89" spans="6:7" ht="14.5">
      <c r="F89" t="s">
        <v>166</v>
      </c>
      <c r="G89" s="52">
        <v>0.92012420525760008</v>
      </c>
    </row>
    <row r="90" spans="6:7" ht="14.5">
      <c r="F90" t="s">
        <v>167</v>
      </c>
      <c r="G90" s="52">
        <v>9.9915791233568569</v>
      </c>
    </row>
    <row r="91" spans="6:7" ht="14.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8428571428571" defaultRowHeight="14.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4.5">
      <c r="A4">
        <v>1</v>
      </c>
    </row>
    <row r="5" spans="1:30" ht="14.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4.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4.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" thickBot="1">
      <c r="A10" s="12" t="s">
        <v>65</v>
      </c>
      <c r="B10" s="12" t="s">
        <v>66</v>
      </c>
    </row>
    <row r="11" spans="1:2" ht="14.5">
      <c r="A11" s="13" t="s">
        <v>67</v>
      </c>
      <c r="B11" s="13" t="s">
        <v>68</v>
      </c>
    </row>
    <row r="12" spans="1:2" ht="14.5">
      <c r="A12" s="14" t="s">
        <v>69</v>
      </c>
      <c r="B12" s="14" t="s">
        <v>70</v>
      </c>
    </row>
    <row r="13" spans="1:2" ht="14.5">
      <c r="A13" s="14" t="s">
        <v>71</v>
      </c>
      <c r="B13" s="14" t="s">
        <v>72</v>
      </c>
    </row>
    <row r="14" spans="1:2" ht="14.5">
      <c r="A14" s="14" t="s">
        <v>73</v>
      </c>
      <c r="B14" s="14" t="s">
        <v>74</v>
      </c>
    </row>
    <row r="15" spans="1:2" ht="14.5">
      <c r="A15" s="14" t="s">
        <v>75</v>
      </c>
      <c r="B15" s="14" t="s">
        <v>76</v>
      </c>
    </row>
    <row r="16" spans="1:2" ht="14.5">
      <c r="A16" s="14" t="s">
        <v>77</v>
      </c>
      <c r="B16" s="14" t="s">
        <v>78</v>
      </c>
    </row>
    <row r="17" spans="1:2" ht="14.5">
      <c r="A17" s="14" t="s">
        <v>79</v>
      </c>
      <c r="B17" s="14" t="s">
        <v>80</v>
      </c>
    </row>
    <row r="18" spans="1:2" ht="14.5">
      <c r="A18" s="14" t="s">
        <v>81</v>
      </c>
      <c r="B18" s="14" t="s">
        <v>82</v>
      </c>
    </row>
    <row r="19" spans="1:2" ht="14.5">
      <c r="A19" s="14" t="s">
        <v>83</v>
      </c>
      <c r="B19" s="14" t="s">
        <v>84</v>
      </c>
    </row>
    <row r="20" spans="1:2" ht="14.5">
      <c r="A20" s="14" t="s">
        <v>85</v>
      </c>
      <c r="B20" s="14" t="s">
        <v>86</v>
      </c>
    </row>
    <row r="21" spans="1:2" ht="14.5">
      <c r="A21" s="14" t="s">
        <v>87</v>
      </c>
      <c r="B21" s="14" t="s">
        <v>88</v>
      </c>
    </row>
    <row r="22" spans="1:2" ht="14.5">
      <c r="A22" s="14" t="s">
        <v>89</v>
      </c>
      <c r="B22" s="14" t="s">
        <v>90</v>
      </c>
    </row>
    <row r="23" spans="1:2" ht="14.5">
      <c r="A23" s="14" t="s">
        <v>91</v>
      </c>
      <c r="B23" s="14" t="s">
        <v>92</v>
      </c>
    </row>
    <row r="24" spans="1:2" ht="14.5">
      <c r="A24" s="14" t="s">
        <v>93</v>
      </c>
      <c r="B24" s="14" t="s">
        <v>94</v>
      </c>
    </row>
    <row r="25" spans="1:2" ht="14.5">
      <c r="A25" s="14" t="s">
        <v>95</v>
      </c>
      <c r="B25" s="14" t="s">
        <v>96</v>
      </c>
    </row>
    <row r="26" spans="1:2" ht="14.5">
      <c r="A26" s="14" t="s">
        <v>97</v>
      </c>
      <c r="B26" s="14" t="s">
        <v>98</v>
      </c>
    </row>
    <row r="27" spans="1:2" ht="14.5">
      <c r="A27" s="14" t="s">
        <v>99</v>
      </c>
      <c r="B27" s="14" t="s">
        <v>100</v>
      </c>
    </row>
    <row r="28" spans="1:2" ht="14.5">
      <c r="A28" s="14" t="s">
        <v>101</v>
      </c>
      <c r="B28" s="14" t="s">
        <v>102</v>
      </c>
    </row>
    <row r="29" spans="1:2" ht="14.5">
      <c r="A29" s="14" t="s">
        <v>103</v>
      </c>
      <c r="B29" s="14" t="s">
        <v>104</v>
      </c>
    </row>
    <row r="30" spans="1:2" ht="14.5">
      <c r="A30" s="14" t="s">
        <v>105</v>
      </c>
      <c r="B30" s="14" t="s">
        <v>106</v>
      </c>
    </row>
    <row r="31" spans="1:2" ht="14.5">
      <c r="A31" s="14" t="s">
        <v>107</v>
      </c>
      <c r="B31" s="14" t="s">
        <v>108</v>
      </c>
    </row>
    <row r="32" spans="1:2" ht="14.5">
      <c r="A32" s="14" t="s">
        <v>109</v>
      </c>
      <c r="B32" s="14" t="s">
        <v>110</v>
      </c>
    </row>
    <row r="33" spans="1:2" ht="14.5">
      <c r="A33" s="14" t="s">
        <v>111</v>
      </c>
      <c r="B33" s="14" t="s">
        <v>112</v>
      </c>
    </row>
    <row r="34" spans="1:2" ht="14.5">
      <c r="A34" s="14" t="s">
        <v>113</v>
      </c>
      <c r="B34" s="14" t="s">
        <v>114</v>
      </c>
    </row>
    <row r="35" spans="1:2" ht="14.5">
      <c r="A35" s="14" t="s">
        <v>115</v>
      </c>
      <c r="B35" s="14" t="s">
        <v>116</v>
      </c>
    </row>
    <row r="36" spans="1:2" ht="14.5">
      <c r="A36" s="14" t="s">
        <v>117</v>
      </c>
      <c r="B36" s="14" t="s">
        <v>118</v>
      </c>
    </row>
    <row r="37" spans="1:1" ht="14.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4.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5">
      <c r="B2" s="54" t="s">
        <v>169</v>
      </c>
      <c r="C2" s="16"/>
      <c r="D2" s="16"/>
    </row>
    <row r="3" spans="2:3" ht="14.5">
      <c r="B3" s="55">
        <v>2018</v>
      </c>
      <c r="C3" s="79" t="s">
        <v>170</v>
      </c>
    </row>
    <row r="4" spans="2:13" ht="14.5">
      <c r="B4" s="55">
        <v>2019</v>
      </c>
      <c r="C4" s="79" t="s">
        <v>171</v>
      </c>
      <c r="L4" s="78" t="s">
        <v>186</v>
      </c>
      <c r="M4" s="77"/>
    </row>
    <row r="5" spans="2:13" ht="14.5">
      <c r="B5" s="55">
        <v>2020</v>
      </c>
      <c r="C5" s="79" t="s">
        <v>172</v>
      </c>
      <c r="M5" s="76">
        <v>2023</v>
      </c>
    </row>
    <row r="6" spans="2:13" ht="14.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4.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4.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4.5">
      <c r="B9" s="55" t="s">
        <v>173</v>
      </c>
      <c r="L9" s="80" t="s">
        <v>182</v>
      </c>
      <c r="M9" s="81">
        <v>524796709</v>
      </c>
    </row>
    <row r="10" spans="12:13" ht="14.5">
      <c r="L10" s="80" t="s">
        <v>183</v>
      </c>
      <c r="M10" s="81">
        <v>579783045</v>
      </c>
    </row>
    <row r="11" spans="2:13" ht="14.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4.5">
      <c r="C12" s="57" t="s">
        <v>175</v>
      </c>
      <c r="L12" s="80" t="s">
        <v>185</v>
      </c>
      <c r="M12" s="81">
        <v>486002182</v>
      </c>
    </row>
    <row r="13" spans="2:3" ht="14.5">
      <c r="B13" t="s">
        <v>176</v>
      </c>
      <c r="C13" s="58">
        <f>C6/C3</f>
        <v>0.93239851083296788</v>
      </c>
    </row>
    <row r="14" spans="2:12" ht="14.5">
      <c r="B14" t="s">
        <v>177</v>
      </c>
      <c r="C14" s="83">
        <f>C6/C5</f>
        <v>1.0157938433834641</v>
      </c>
      <c r="L14" s="75" t="s">
        <v>187</v>
      </c>
    </row>
    <row r="15" spans="2:14" ht="14.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4.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4.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4.5">
      <c r="B19" t="s">
        <v>178</v>
      </c>
    </row>
    <row r="20" spans="3:4" ht="14.5">
      <c r="C20">
        <v>2018</v>
      </c>
      <c r="D20">
        <v>2021</v>
      </c>
    </row>
    <row r="21" spans="2:4" ht="14.5">
      <c r="B21" t="s">
        <v>35</v>
      </c>
      <c r="C21" s="59">
        <v>14.5565610923972</v>
      </c>
      <c r="D21" s="59">
        <v>15.490769824884</v>
      </c>
    </row>
    <row r="22" spans="2:4" ht="14.5">
      <c r="B22" t="s">
        <v>37</v>
      </c>
      <c r="C22" s="59">
        <v>31.276118540281001</v>
      </c>
      <c r="D22" s="59">
        <v>33.305155123500498</v>
      </c>
    </row>
    <row r="23" spans="2:4" ht="14.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</cp:lastModifiedBy>
  <dcterms:created xsi:type="dcterms:W3CDTF">2021-02-23T14:14:01Z</dcterms:created>
  <dcterms:modified xsi:type="dcterms:W3CDTF">2024-06-12T08:36:00Z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