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C856A30-0016-4A59-8DA8-5FDC22690C76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1" l="1"/>
  <c r="J19" i="8" l="1"/>
  <c r="J12" i="8" l="1"/>
  <c r="J10" i="8"/>
  <c r="B12" i="8" l="1"/>
  <c r="B10" i="8"/>
  <c r="L6" i="8" l="1"/>
  <c r="J6" i="8"/>
  <c r="J16" i="8" l="1"/>
  <c r="H26" i="5" l="1"/>
  <c r="G26" i="5"/>
  <c r="G25" i="5"/>
  <c r="F25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N16" i="8"/>
  <c r="B16" i="8"/>
  <c r="L16" i="8"/>
  <c r="H40" i="8"/>
  <c r="G40" i="8"/>
  <c r="G39" i="8"/>
  <c r="F39" i="8"/>
  <c r="N21" i="8"/>
  <c r="L21" i="8"/>
  <c r="J21" i="8"/>
  <c r="B21" i="8"/>
  <c r="N20" i="8"/>
  <c r="L20" i="8"/>
  <c r="J20" i="8"/>
  <c r="B20" i="8"/>
  <c r="N19" i="8"/>
  <c r="L19" i="8"/>
  <c r="B19" i="8"/>
  <c r="N18" i="8"/>
  <c r="L18" i="8"/>
  <c r="J18" i="8"/>
  <c r="B18" i="8"/>
  <c r="N17" i="8"/>
  <c r="L17" i="8"/>
  <c r="J17" i="8"/>
  <c r="B17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N11" i="8"/>
  <c r="L11" i="8"/>
  <c r="J11" i="8"/>
  <c r="B11" i="8"/>
  <c r="N10" i="8"/>
  <c r="L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<sst xmlns="http://schemas.openxmlformats.org/spreadsheetml/2006/main" count="516" uniqueCount="229">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</sst>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1.05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1.05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si="1"/>
        <v>1.05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0.05</v>
      </c>
      <c r="D22">
        <v>0.1</v>
      </c>
    </row>
    <row r="23" spans="1:11" x14ac:dyDescent="0.25">
      <c r="A23" t="s">
        <v>128</v>
      </c>
      <c r="B23" t="s">
        <v>226</v>
      </c>
      <c r="C23" s="11">
        <v>0.05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C32" sqref="C3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1.25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1.01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1-C27*30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1.01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1-C28*30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1+C29</f>
        <v>1.2</v>
      </c>
      <c r="K13" s="2">
        <v>1</v>
      </c>
      <c r="L13" s="16">
        <f>-D29</f>
        <v>-0.1</v>
      </c>
      <c r="M13" s="2">
        <v>5</v>
      </c>
      <c r="N13" s="2" t="str">
        <f>_xlfn.TEXTJOIN(" ",TRUE,A29, "maximum growth rate of",B29)</f>
        <v>RSD maximum growth rate of Electricity</v>
      </c>
    </row>
    <row r="14" spans="2:14" x14ac:dyDescent="0.25">
      <c r="B14" s="2" t="str">
        <f>_xlfn.TEXTJOIN("_",TRUE,"UC",A30,"MaxGrowth",B30)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1+C30</f>
        <v>1.1000000000000001</v>
      </c>
      <c r="K14" s="2">
        <v>1</v>
      </c>
      <c r="L14" s="16">
        <f>-D30</f>
        <v>0</v>
      </c>
      <c r="M14" s="2">
        <v>5</v>
      </c>
      <c r="N14" s="2" t="str">
        <f>_xlfn.TEXTJOIN(" ",TRUE,A30, "maximum growth rate of",B30)</f>
        <v>RSD maximum growth rate of Ethanol</v>
      </c>
    </row>
    <row r="15" spans="2:14" x14ac:dyDescent="0.25">
      <c r="B15" s="2" t="str">
        <f>_xlfn.TEXTJOIN("_",TRUE,"UC",A31,"MaxGrowth",B31)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1+C31</f>
        <v>1.0249999999999999</v>
      </c>
      <c r="K15" s="2">
        <v>1</v>
      </c>
      <c r="L15" s="16">
        <f>-D31</f>
        <v>-0.1</v>
      </c>
      <c r="M15" s="2">
        <v>5</v>
      </c>
      <c r="N15" s="2" t="str">
        <f>_xlfn.TEXTJOIN(" ",TRUE,A31, "maximum growth rate of",B31)</f>
        <v>RSD maximum growth rate of Gas</v>
      </c>
    </row>
    <row r="16" spans="2:14" x14ac:dyDescent="0.25">
      <c r="B16" s="2" t="str">
        <f>_xlfn.TEXTJOIN("_",TRUE,"UC",A32,"MinGrowth",B32)</f>
        <v>UC_RSD_MinGrowth_DistrictHeat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185</v>
      </c>
      <c r="J16" s="29">
        <f>1+C32</f>
        <v>1.0900000000000001</v>
      </c>
      <c r="K16" s="2">
        <v>1</v>
      </c>
      <c r="L16" s="16">
        <f>-D33</f>
        <v>-0.1</v>
      </c>
      <c r="M16" s="2">
        <v>5</v>
      </c>
      <c r="N16" s="2" t="str">
        <f>_xlfn.TEXTJOIN(" ",TRUE,A32, "minimum growth rate of",B32)</f>
        <v>RSD minimum growth rate of DistrictHeat</v>
      </c>
    </row>
    <row r="17" spans="1:14" x14ac:dyDescent="0.25">
      <c r="B17" s="2" t="str">
        <f t="shared" ref="B17:B18" si="0">_xlfn.TEXTJOIN("_",TRUE,"UC",A33,"MaxGrowth",B33)</f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ref="J17:J18" si="1">1+C33</f>
        <v>1.0249999999999999</v>
      </c>
      <c r="K17" s="2">
        <v>1</v>
      </c>
      <c r="L17" s="16">
        <f t="shared" ref="L17:L18" si="2">-D33</f>
        <v>-0.1</v>
      </c>
      <c r="M17" s="2">
        <v>5</v>
      </c>
      <c r="N17" s="2" t="str">
        <f t="shared" ref="N17:N18" si="3">_xlfn.TEXTJOIN(" ",TRUE,A33, "maximum growth rate of",B33)</f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1.01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1-C34*30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50">
        <v>0.25</v>
      </c>
      <c r="D24">
        <v>0.3</v>
      </c>
    </row>
    <row r="25" spans="1:14" x14ac:dyDescent="0.25">
      <c r="A25" t="s">
        <v>194</v>
      </c>
      <c r="B25" t="s">
        <v>196</v>
      </c>
      <c r="C25" s="50">
        <v>0.02</v>
      </c>
      <c r="D25">
        <v>0</v>
      </c>
    </row>
    <row r="26" spans="1:14" x14ac:dyDescent="0.25">
      <c r="A26" t="s">
        <v>194</v>
      </c>
      <c r="B26" t="s">
        <v>137</v>
      </c>
      <c r="C26" s="50">
        <v>0.02</v>
      </c>
      <c r="D26">
        <v>0</v>
      </c>
    </row>
    <row r="27" spans="1:14" x14ac:dyDescent="0.25">
      <c r="A27" t="s">
        <v>194</v>
      </c>
      <c r="B27" t="s">
        <v>197</v>
      </c>
      <c r="C27" s="50">
        <v>0.01</v>
      </c>
      <c r="D27">
        <v>0.3</v>
      </c>
    </row>
    <row r="28" spans="1:14" x14ac:dyDescent="0.25">
      <c r="A28" t="s">
        <v>194</v>
      </c>
      <c r="B28" t="s">
        <v>198</v>
      </c>
      <c r="C28" s="50">
        <v>0.01</v>
      </c>
      <c r="D28">
        <v>0.3</v>
      </c>
    </row>
    <row r="29" spans="1:14" x14ac:dyDescent="0.25">
      <c r="A29" t="s">
        <v>194</v>
      </c>
      <c r="B29" t="s">
        <v>199</v>
      </c>
      <c r="C29" s="50">
        <v>0.2</v>
      </c>
      <c r="D29">
        <v>0.1</v>
      </c>
    </row>
    <row r="30" spans="1:14" x14ac:dyDescent="0.25">
      <c r="A30" t="s">
        <v>194</v>
      </c>
      <c r="B30" t="s">
        <v>200</v>
      </c>
      <c r="C30" s="50">
        <v>0.1</v>
      </c>
      <c r="D30">
        <v>0</v>
      </c>
    </row>
    <row r="31" spans="1:14" x14ac:dyDescent="0.25">
      <c r="A31" t="s">
        <v>194</v>
      </c>
      <c r="B31" t="s">
        <v>192</v>
      </c>
      <c r="C31" s="50">
        <v>2.5000000000000001E-2</v>
      </c>
      <c r="D31">
        <v>0.1</v>
      </c>
    </row>
    <row r="32" spans="1:14" x14ac:dyDescent="0.25">
      <c r="A32" t="s">
        <v>194</v>
      </c>
      <c r="B32" t="s">
        <v>191</v>
      </c>
      <c r="C32" s="50">
        <v>0.09</v>
      </c>
      <c r="D32">
        <v>0.3</v>
      </c>
    </row>
    <row r="33" spans="1:8" x14ac:dyDescent="0.25">
      <c r="A33" t="s">
        <v>194</v>
      </c>
      <c r="B33" t="s">
        <v>201</v>
      </c>
      <c r="C33" s="50">
        <v>2.5000000000000001E-2</v>
      </c>
      <c r="D33">
        <v>0.1</v>
      </c>
    </row>
    <row r="34" spans="1:8" x14ac:dyDescent="0.25">
      <c r="A34" t="s">
        <v>194</v>
      </c>
      <c r="B34" t="s">
        <v>202</v>
      </c>
      <c r="C34" s="50">
        <v>0.01</v>
      </c>
      <c r="D34">
        <v>0.1</v>
      </c>
    </row>
    <row r="35" spans="1:8" x14ac:dyDescent="0.25">
      <c r="A35" t="s">
        <v>194</v>
      </c>
      <c r="B35" t="s">
        <v>203</v>
      </c>
      <c r="C35" s="50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IF([1]Regions!C$3&lt;&gt;"",[1]Regions!C$3,"*")</f>
        <v>IE</v>
      </c>
      <c r="G39" s="48" t="str">
        <f>IF([1]Regions!C$3&lt;&gt;"",[1]Regions!D$3,"*")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K22" sqref="K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1.25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_xlfn.TEXTJOIN("_",TRUE,"UC",A19,"MaxGrowth",B19)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ref="J9:J11" si="1">1+C19</f>
        <v>1.03</v>
      </c>
      <c r="K9" s="2">
        <v>1</v>
      </c>
      <c r="L9" s="16">
        <f t="shared" ref="L9:L10" si="2">-D19</f>
        <v>0</v>
      </c>
      <c r="M9" s="2">
        <v>5</v>
      </c>
      <c r="N9" s="2" t="str">
        <f t="shared" ref="N9:N10" si="3">_xlfn.TEXTJOIN(" ",TRUE,A19, "maximum growth rate of",B19)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1.1499999999999999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>_xlfn.TEXTJOIN("_",TRUE,"UC",A21,"MaxGrowth",B21)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>-D21</f>
        <v>-0.2</v>
      </c>
      <c r="M11" s="2">
        <v>5</v>
      </c>
      <c r="N11" s="2" t="str">
        <f>_xlfn.TEXTJOIN(" ",TRUE,A21, "maximum growth rate of",B21)</f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1+C22</f>
        <v>1.03</v>
      </c>
      <c r="K13" s="2">
        <v>1</v>
      </c>
      <c r="L13" s="16">
        <f>-D22</f>
        <v>-0.1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0.25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0.15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0.03</v>
      </c>
      <c r="D22">
        <v>0.1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IF([1]Regions!C$3&lt;&gt;"",[1]Regions!C$3,"*")</f>
        <v>IE</v>
      </c>
      <c r="G25" s="48" t="str">
        <f>IF([1]Regions!C$3&lt;&gt;"",[1]Regions!D$3,"*")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9" zoomScaleNormal="100" workbookViewId="0">
      <selection activeCell="L9" sqref="L9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7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>-$B$53*L29/1000</f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2023-03-27T06:19:51Z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11379480361938</vt:r8>
  </property>
</Properties>
</file>