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Git_TIMES Models\Irish-TIMES-model\SuppXLS\"/>
    </mc:Choice>
  </mc:AlternateContent>
  <xr:revisionPtr revIDLastSave="0" documentId="13_ncr:1_{5019686A-4FF3-4CC2-9D27-2B7BD4C18095}" xr6:coauthVersionLast="45" xr6:coauthVersionMax="47" xr10:uidLastSave="{00000000-0000-0000-0000-000000000000}"/>
  <bookViews>
    <workbookView xWindow="-60" yWindow="-16320" windowWidth="29040" windowHeight="15840" activeTab="6" xr2:uid="{5F848073-318E-4500-8CF4-BB8DA6112B40}"/>
  </bookViews>
  <sheets>
    <sheet name="Cover" sheetId="37" r:id="rId1"/>
    <sheet name="Regions" sheetId="36" r:id="rId2"/>
    <sheet name="COP" sheetId="34" r:id="rId3"/>
    <sheet name="AF" sheetId="30" r:id="rId4"/>
    <sheet name="Stock" sheetId="29" r:id="rId5"/>
    <sheet name="Legend" sheetId="26" r:id="rId6"/>
    <sheet name="HeatPump" sheetId="38" r:id="rId7"/>
    <sheet name="Ambient Heat" sheetId="35" r:id="rId8"/>
    <sheet name="RSDCK_share" sheetId="33" r:id="rId9"/>
    <sheet name="Apt_RSD_share" sheetId="28" r:id="rId10"/>
    <sheet name="Att_RSD_share" sheetId="31" r:id="rId11"/>
    <sheet name="Det_RSD_share" sheetId="32" r:id="rId12"/>
    <sheet name="SharesElab" sheetId="20" r:id="rId13"/>
    <sheet name="FillData" sheetId="18" r:id="rId14"/>
    <sheet name="Stock-AF-Cap2Act" sheetId="23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</externalReferences>
  <definedNames>
    <definedName name="_.DMD." localSheetId="9">#REF!</definedName>
    <definedName name="_.DMD." localSheetId="10">#REF!</definedName>
    <definedName name="_.DMD." localSheetId="11">#REF!</definedName>
    <definedName name="_.DMD." localSheetId="8">#REF!</definedName>
    <definedName name="_.DMD.">#REF!</definedName>
    <definedName name="__123Graph_AEUMILKPN" localSheetId="0" hidden="1">#REF!</definedName>
    <definedName name="__123Graph_AEUMILKPN" hidden="1">#REF!</definedName>
    <definedName name="__HDV50" localSheetId="9">#REF!</definedName>
    <definedName name="__HDV50" localSheetId="10">#REF!</definedName>
    <definedName name="__HDV50" localSheetId="11">#REF!</definedName>
    <definedName name="__HDV50" localSheetId="8">#REF!</definedName>
    <definedName name="__HDV50">#REF!</definedName>
    <definedName name="__LDV50" localSheetId="9">#REF!</definedName>
    <definedName name="__LDV50" localSheetId="10">#REF!</definedName>
    <definedName name="__LDV50" localSheetId="11">#REF!</definedName>
    <definedName name="__LDV50" localSheetId="8">#REF!</definedName>
    <definedName name="__LDV50">#REF!</definedName>
    <definedName name="_0_EST_DEMAND" localSheetId="9">#REF!</definedName>
    <definedName name="_0_EST_DEMAND" localSheetId="10">#REF!</definedName>
    <definedName name="_0_EST_DEMAND" localSheetId="11">#REF!</definedName>
    <definedName name="_0_EST_DEMAND" localSheetId="8">#REF!</definedName>
    <definedName name="_0_EST_DEMAND">#REF!</definedName>
    <definedName name="_0_EST_PARCO" localSheetId="9">#REF!</definedName>
    <definedName name="_0_EST_PARCO" localSheetId="10">#REF!</definedName>
    <definedName name="_0_EST_PARCO" localSheetId="11">#REF!</definedName>
    <definedName name="_0_EST_PARCO" localSheetId="8">#REF!</definedName>
    <definedName name="_0_EST_PARCO">#REF!</definedName>
    <definedName name="_0_EST_REN" localSheetId="9">#REF!</definedName>
    <definedName name="_0_EST_REN" localSheetId="10">#REF!</definedName>
    <definedName name="_0_EST_REN" localSheetId="11">#REF!</definedName>
    <definedName name="_0_EST_REN" localSheetId="8">#REF!</definedName>
    <definedName name="_0_EST_REN">#REF!</definedName>
    <definedName name="_1995_Implicit_GDP_Deflator" localSheetId="9">#REF!</definedName>
    <definedName name="_1995_Implicit_GDP_Deflator" localSheetId="10">#REF!</definedName>
    <definedName name="_1995_Implicit_GDP_Deflator" localSheetId="11">#REF!</definedName>
    <definedName name="_1995_Implicit_GDP_Deflator" localSheetId="8">#REF!</definedName>
    <definedName name="_1995_Implicit_GDP_Deflator">#REF!</definedName>
    <definedName name="_2001_Implicit_GDP_Deflator" localSheetId="9">#REF!</definedName>
    <definedName name="_2001_Implicit_GDP_Deflator" localSheetId="10">#REF!</definedName>
    <definedName name="_2001_Implicit_GDP_Deflator" localSheetId="11">#REF!</definedName>
    <definedName name="_2001_Implicit_GDP_Deflator" localSheetId="8">#REF!</definedName>
    <definedName name="_2001_Implicit_GDP_Deflator">#REF!</definedName>
    <definedName name="_AtRisk_SimSetting_AutomaticallyGenerateReports" hidden="1">FALSE</definedName>
    <definedName name="_AtRisk_SimSetting_AutomaticResultsDisplayMode" hidden="1">2</definedName>
    <definedName name="_AtRisk_SimSetting_ConvergenceConfidenceLevel" hidden="1">0.95</definedName>
    <definedName name="_AtRisk_SimSetting_ConvergencePercentileToTest" hidden="1">0.9</definedName>
    <definedName name="_AtRisk_SimSetting_ConvergencePerformMeanTest" hidden="1">TRUE</definedName>
    <definedName name="_AtRisk_SimSetting_ConvergencePerformPercentileTest" hidden="1">FALSE</definedName>
    <definedName name="_AtRisk_SimSetting_ConvergencePerformStdDeviationTest" hidden="1">FALSE</definedName>
    <definedName name="_AtRisk_SimSetting_ConvergenceTestAllOutputs" hidden="1">TRUE</definedName>
    <definedName name="_AtRisk_SimSetting_ConvergenceTestingPeriod" hidden="1">100</definedName>
    <definedName name="_AtRisk_SimSetting_ConvergenceTolerance" hidden="1">0.03</definedName>
    <definedName name="_AtRisk_SimSetting_LiveUpdate" hidden="1">TRUE</definedName>
    <definedName name="_AtRisk_SimSetting_LiveUpdatePeriod" hidden="1">-1</definedName>
    <definedName name="_AtRisk_SimSetting_RandomNumberGenerator" hidden="1">0</definedName>
    <definedName name="_AtRisk_SimSetting_ReportsList" hidden="1">0</definedName>
    <definedName name="_AtRisk_SimSetting_SimNameCount" hidden="1">0</definedName>
    <definedName name="_AtRisk_SimSetting_SmartSensitivityAnalysisEnabled" hidden="1">TRUE</definedName>
    <definedName name="_AtRisk_SimSetting_StdRecalcBehavior" hidden="1">1</definedName>
    <definedName name="_AtRisk_SimSetting_StdRecalcWithoutRiskStatic" hidden="1">0</definedName>
    <definedName name="_AtRisk_SimSetting_StdRecalcWithoutRiskStaticPercentile" hidden="1">0.5</definedName>
    <definedName name="_xlnm._FilterDatabase" localSheetId="9" hidden="1">Apt_RSD_share!#REF!</definedName>
    <definedName name="_xlnm._FilterDatabase" localSheetId="10" hidden="1">Att_RSD_share!#REF!</definedName>
    <definedName name="_xlnm._FilterDatabase" localSheetId="11" hidden="1">Det_RSD_share!#REF!</definedName>
    <definedName name="_xlnm._FilterDatabase" localSheetId="8" hidden="1">RSDCK_share!#REF!</definedName>
    <definedName name="_xlnm._FilterDatabase" localSheetId="12" hidden="1">SharesElab!$A$1:$C$95</definedName>
    <definedName name="_xlnm._FilterDatabase" localSheetId="14" hidden="1">'Stock-AF-Cap2Act'!$A$1:$C$13</definedName>
    <definedName name="_HDV50" localSheetId="9">#REF!</definedName>
    <definedName name="_HDV50" localSheetId="10">#REF!</definedName>
    <definedName name="_HDV50" localSheetId="11">#REF!</definedName>
    <definedName name="_HDV50" localSheetId="8">#REF!</definedName>
    <definedName name="_HDV50">#REF!</definedName>
    <definedName name="_LDV50" localSheetId="9">#REF!</definedName>
    <definedName name="_LDV50" localSheetId="10">#REF!</definedName>
    <definedName name="_LDV50" localSheetId="11">#REF!</definedName>
    <definedName name="_LDV50" localSheetId="8">#REF!</definedName>
    <definedName name="_LDV50">#REF!</definedName>
    <definedName name="_Order1" hidden="1">255</definedName>
    <definedName name="_Order2" hidden="1">255</definedName>
    <definedName name="_Regression_Y" localSheetId="0" hidden="1">#REF!</definedName>
    <definedName name="_Regression_Y" hidden="1">#REF!</definedName>
    <definedName name="a" localSheetId="9">#REF!,#REF!,#REF!</definedName>
    <definedName name="a" localSheetId="10">#REF!,#REF!,#REF!</definedName>
    <definedName name="a" localSheetId="11">#REF!,#REF!,#REF!</definedName>
    <definedName name="a" localSheetId="8">#REF!,#REF!,#REF!</definedName>
    <definedName name="a">#REF!,#REF!,#REF!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9">#REF!</definedName>
    <definedName name="Age_of_car" localSheetId="10">#REF!</definedName>
    <definedName name="Age_of_car" localSheetId="11">#REF!</definedName>
    <definedName name="Age_of_car" localSheetId="8">#REF!</definedName>
    <definedName name="Age_of_car">#REF!</definedName>
    <definedName name="All_TP" localSheetId="9">#REF!,#REF!,#REF!</definedName>
    <definedName name="All_TP" localSheetId="10">#REF!,#REF!,#REF!</definedName>
    <definedName name="All_TP" localSheetId="11">#REF!,#REF!,#REF!</definedName>
    <definedName name="All_TP" localSheetId="8">#REF!,#REF!,#REF!</definedName>
    <definedName name="All_TP">#REF!,#REF!,#REF!</definedName>
    <definedName name="All_US" localSheetId="9">#REF!,#REF!,#REF!</definedName>
    <definedName name="All_US" localSheetId="10">#REF!,#REF!,#REF!</definedName>
    <definedName name="All_US" localSheetId="11">#REF!,#REF!,#REF!</definedName>
    <definedName name="All_US" localSheetId="8">#REF!,#REF!,#REF!</definedName>
    <definedName name="All_US">#REF!,#REF!,#REF!</definedName>
    <definedName name="AnkCosBreakD" localSheetId="9">[1]Cockpit!#REF!</definedName>
    <definedName name="AnkCosBreakD" localSheetId="10">[1]Cockpit!#REF!</definedName>
    <definedName name="AnkCosBreakD" localSheetId="11">[1]Cockpit!#REF!</definedName>
    <definedName name="AnkCosBreakD" localSheetId="8">[1]Cockpit!#REF!</definedName>
    <definedName name="AnkCosBreakD">[1]Cockpit!#REF!</definedName>
    <definedName name="AnkNamen" localSheetId="9">[1]Cockpit!#REF!</definedName>
    <definedName name="AnkNamen" localSheetId="10">[1]Cockpit!#REF!</definedName>
    <definedName name="AnkNamen" localSheetId="11">[1]Cockpit!#REF!</definedName>
    <definedName name="AnkNamen" localSheetId="8">[1]Cockpit!#REF!</definedName>
    <definedName name="AnkNamen">[1]Cockpit!#REF!</definedName>
    <definedName name="Annual_Fuel_Consumption" localSheetId="9">#REF!</definedName>
    <definedName name="Annual_Fuel_Consumption" localSheetId="10">#REF!</definedName>
    <definedName name="Annual_Fuel_Consumption" localSheetId="11">#REF!</definedName>
    <definedName name="Annual_Fuel_Consumption" localSheetId="8">#REF!</definedName>
    <definedName name="Annual_Fuel_Consumption">#REF!</definedName>
    <definedName name="AnswerData" localSheetId="9">#REF!</definedName>
    <definedName name="AnswerData" localSheetId="10">#REF!</definedName>
    <definedName name="AnswerData" localSheetId="11">#REF!</definedName>
    <definedName name="AnswerData" localSheetId="8">#REF!</definedName>
    <definedName name="AnswerData">#REF!</definedName>
    <definedName name="avg_water_heater_PJ">'[2]AEO HW'!$B$33</definedName>
    <definedName name="Beta" localSheetId="9">#REF!</definedName>
    <definedName name="Beta" localSheetId="10">#REF!</definedName>
    <definedName name="Beta" localSheetId="11">#REF!</definedName>
    <definedName name="Beta" localSheetId="8">#REF!</definedName>
    <definedName name="Beta">#REF!</definedName>
    <definedName name="BiomassLargeCHP">[3]TechnologyData!$A$14:$M$41</definedName>
    <definedName name="body1ea" localSheetId="9">#REF!</definedName>
    <definedName name="body1ea" localSheetId="10">#REF!</definedName>
    <definedName name="body1ea" localSheetId="11">#REF!</definedName>
    <definedName name="body1ea" localSheetId="8">#REF!</definedName>
    <definedName name="body1ea">#REF!</definedName>
    <definedName name="body1eb" localSheetId="9">#REF!</definedName>
    <definedName name="body1eb" localSheetId="10">#REF!</definedName>
    <definedName name="body1eb" localSheetId="11">#REF!</definedName>
    <definedName name="body1eb" localSheetId="8">#REF!</definedName>
    <definedName name="body1eb">#REF!</definedName>
    <definedName name="body1fa" localSheetId="9">#REF!</definedName>
    <definedName name="body1fa" localSheetId="10">#REF!</definedName>
    <definedName name="body1fa" localSheetId="11">#REF!</definedName>
    <definedName name="body1fa" localSheetId="8">#REF!</definedName>
    <definedName name="body1fa">#REF!</definedName>
    <definedName name="body1fb" localSheetId="9">#REF!</definedName>
    <definedName name="body1fb" localSheetId="10">#REF!</definedName>
    <definedName name="body1fb" localSheetId="11">#REF!</definedName>
    <definedName name="body1fb" localSheetId="8">#REF!</definedName>
    <definedName name="body1fb">#REF!</definedName>
    <definedName name="body1ga" localSheetId="9">#REF!</definedName>
    <definedName name="body1ga" localSheetId="10">#REF!</definedName>
    <definedName name="body1ga" localSheetId="11">#REF!</definedName>
    <definedName name="body1ga" localSheetId="8">#REF!</definedName>
    <definedName name="body1ga">#REF!</definedName>
    <definedName name="body1gb" localSheetId="9">#REF!</definedName>
    <definedName name="body1gb" localSheetId="10">#REF!</definedName>
    <definedName name="body1gb" localSheetId="11">#REF!</definedName>
    <definedName name="body1gb" localSheetId="8">#REF!</definedName>
    <definedName name="body1gb">#REF!</definedName>
    <definedName name="body2ea" localSheetId="9">#REF!</definedName>
    <definedName name="body2ea" localSheetId="10">#REF!</definedName>
    <definedName name="body2ea" localSheetId="11">#REF!</definedName>
    <definedName name="body2ea" localSheetId="8">#REF!</definedName>
    <definedName name="body2ea">#REF!</definedName>
    <definedName name="body2eb" localSheetId="9">#REF!</definedName>
    <definedName name="body2eb" localSheetId="10">#REF!</definedName>
    <definedName name="body2eb" localSheetId="11">#REF!</definedName>
    <definedName name="body2eb" localSheetId="8">#REF!</definedName>
    <definedName name="body2eb">#REF!</definedName>
    <definedName name="body2f" localSheetId="9">#REF!</definedName>
    <definedName name="body2f" localSheetId="10">#REF!</definedName>
    <definedName name="body2f" localSheetId="11">#REF!</definedName>
    <definedName name="body2f" localSheetId="8">#REF!</definedName>
    <definedName name="body2f">#REF!</definedName>
    <definedName name="body2fa" localSheetId="9">#REF!</definedName>
    <definedName name="body2fa" localSheetId="10">#REF!</definedName>
    <definedName name="body2fa" localSheetId="11">#REF!</definedName>
    <definedName name="body2fa" localSheetId="8">#REF!</definedName>
    <definedName name="body2fa">#REF!</definedName>
    <definedName name="body2fb" localSheetId="9">#REF!</definedName>
    <definedName name="body2fb" localSheetId="10">#REF!</definedName>
    <definedName name="body2fb" localSheetId="11">#REF!</definedName>
    <definedName name="body2fb" localSheetId="8">#REF!</definedName>
    <definedName name="body2fb">#REF!</definedName>
    <definedName name="body2ga" localSheetId="9">#REF!</definedName>
    <definedName name="body2ga" localSheetId="10">#REF!</definedName>
    <definedName name="body2ga" localSheetId="11">#REF!</definedName>
    <definedName name="body2ga" localSheetId="8">#REF!</definedName>
    <definedName name="body2ga">#REF!</definedName>
    <definedName name="body2gb" localSheetId="9">#REF!</definedName>
    <definedName name="body2gb" localSheetId="10">#REF!</definedName>
    <definedName name="body2gb" localSheetId="11">#REF!</definedName>
    <definedName name="body2gb" localSheetId="8">#REF!</definedName>
    <definedName name="body2gb">#REF!</definedName>
    <definedName name="body3ea" localSheetId="9">#REF!</definedName>
    <definedName name="body3ea" localSheetId="10">#REF!</definedName>
    <definedName name="body3ea" localSheetId="11">#REF!</definedName>
    <definedName name="body3ea" localSheetId="8">#REF!</definedName>
    <definedName name="body3ea">#REF!</definedName>
    <definedName name="body3eb" localSheetId="9">#REF!</definedName>
    <definedName name="body3eb" localSheetId="10">#REF!</definedName>
    <definedName name="body3eb" localSheetId="11">#REF!</definedName>
    <definedName name="body3eb" localSheetId="8">#REF!</definedName>
    <definedName name="body3eb">#REF!</definedName>
    <definedName name="body3fa" localSheetId="9">#REF!</definedName>
    <definedName name="body3fa" localSheetId="10">#REF!</definedName>
    <definedName name="body3fa" localSheetId="11">#REF!</definedName>
    <definedName name="body3fa" localSheetId="8">#REF!</definedName>
    <definedName name="body3fa">#REF!</definedName>
    <definedName name="body3fb" localSheetId="9">#REF!</definedName>
    <definedName name="body3fb" localSheetId="10">#REF!</definedName>
    <definedName name="body3fb" localSheetId="11">#REF!</definedName>
    <definedName name="body3fb" localSheetId="8">#REF!</definedName>
    <definedName name="body3fb">#REF!</definedName>
    <definedName name="body3ga" localSheetId="9">#REF!</definedName>
    <definedName name="body3ga" localSheetId="10">#REF!</definedName>
    <definedName name="body3ga" localSheetId="11">#REF!</definedName>
    <definedName name="body3ga" localSheetId="8">#REF!</definedName>
    <definedName name="body3ga">#REF!</definedName>
    <definedName name="body3gb" localSheetId="9">#REF!</definedName>
    <definedName name="body3gb" localSheetId="10">#REF!</definedName>
    <definedName name="body3gb" localSheetId="11">#REF!</definedName>
    <definedName name="body3gb" localSheetId="8">#REF!</definedName>
    <definedName name="body3gb">#REF!</definedName>
    <definedName name="body4ea" localSheetId="9">#REF!</definedName>
    <definedName name="body4ea" localSheetId="10">#REF!</definedName>
    <definedName name="body4ea" localSheetId="11">#REF!</definedName>
    <definedName name="body4ea" localSheetId="8">#REF!</definedName>
    <definedName name="body4ea">#REF!</definedName>
    <definedName name="body4eb" localSheetId="9">#REF!</definedName>
    <definedName name="body4eb" localSheetId="10">#REF!</definedName>
    <definedName name="body4eb" localSheetId="11">#REF!</definedName>
    <definedName name="body4eb" localSheetId="8">#REF!</definedName>
    <definedName name="body4eb">#REF!</definedName>
    <definedName name="body4f" localSheetId="9">#REF!</definedName>
    <definedName name="body4f" localSheetId="10">#REF!</definedName>
    <definedName name="body4f" localSheetId="11">#REF!</definedName>
    <definedName name="body4f" localSheetId="8">#REF!</definedName>
    <definedName name="body4f">#REF!</definedName>
    <definedName name="body4fa" localSheetId="9">#REF!</definedName>
    <definedName name="body4fa" localSheetId="10">#REF!</definedName>
    <definedName name="body4fa" localSheetId="11">#REF!</definedName>
    <definedName name="body4fa" localSheetId="8">#REF!</definedName>
    <definedName name="body4fa">#REF!</definedName>
    <definedName name="body4fb" localSheetId="9">#REF!</definedName>
    <definedName name="body4fb" localSheetId="10">#REF!</definedName>
    <definedName name="body4fb" localSheetId="11">#REF!</definedName>
    <definedName name="body4fb" localSheetId="8">#REF!</definedName>
    <definedName name="body4fb">#REF!</definedName>
    <definedName name="body4ga" localSheetId="9">#REF!</definedName>
    <definedName name="body4ga" localSheetId="10">#REF!</definedName>
    <definedName name="body4ga" localSheetId="11">#REF!</definedName>
    <definedName name="body4ga" localSheetId="8">#REF!</definedName>
    <definedName name="body4ga">#REF!</definedName>
    <definedName name="body4gb" localSheetId="9">#REF!</definedName>
    <definedName name="body4gb" localSheetId="10">#REF!</definedName>
    <definedName name="body4gb" localSheetId="11">#REF!</definedName>
    <definedName name="body4gb" localSheetId="8">#REF!</definedName>
    <definedName name="body4gb">#REF!</definedName>
    <definedName name="bprint" localSheetId="9">#REF!</definedName>
    <definedName name="bprint" localSheetId="10">#REF!</definedName>
    <definedName name="bprint" localSheetId="11">#REF!</definedName>
    <definedName name="bprint" localSheetId="8">#REF!</definedName>
    <definedName name="bprint">#REF!</definedName>
    <definedName name="BPslut">[3]Plants!$J$2</definedName>
    <definedName name="btu_per_watthr" localSheetId="9">#REF!</definedName>
    <definedName name="btu_per_watthr" localSheetId="10">#REF!</definedName>
    <definedName name="btu_per_watthr" localSheetId="11">#REF!</definedName>
    <definedName name="btu_per_watthr" localSheetId="8">#REF!</definedName>
    <definedName name="btu_per_watthr">#REF!</definedName>
    <definedName name="Cadmium_Content_ppm_wt" localSheetId="9">#REF!</definedName>
    <definedName name="Cadmium_Content_ppm_wt" localSheetId="10">#REF!</definedName>
    <definedName name="Cadmium_Content_ppm_wt" localSheetId="11">#REF!</definedName>
    <definedName name="Cadmium_Content_ppm_wt" localSheetId="8">#REF!</definedName>
    <definedName name="Cadmium_Content_ppm_wt">#REF!</definedName>
    <definedName name="CAPCST">'[4]AEO16 Com Tech'!$H$103:$H$4268</definedName>
    <definedName name="Cars_12" localSheetId="9">'[5]TechRep-Doc'!#REF!</definedName>
    <definedName name="Cars_12" localSheetId="10">'[5]TechRep-Doc'!#REF!</definedName>
    <definedName name="Cars_12" localSheetId="11">'[5]TechRep-Doc'!#REF!</definedName>
    <definedName name="Cars_12" localSheetId="8">'[5]TechRep-Doc'!#REF!</definedName>
    <definedName name="Cars_12">'[5]TechRep-Doc'!#REF!</definedName>
    <definedName name="ChosenYear">[6]Cover!$G$117</definedName>
    <definedName name="Chromium_Content_ppm_wt" localSheetId="9">#REF!</definedName>
    <definedName name="Chromium_Content_ppm_wt" localSheetId="10">#REF!</definedName>
    <definedName name="Chromium_Content_ppm_wt" localSheetId="11">#REF!</definedName>
    <definedName name="Chromium_Content_ppm_wt" localSheetId="8">#REF!</definedName>
    <definedName name="Chromium_Content_ppm_wt">#REF!</definedName>
    <definedName name="CMM_SUPPLY_CRV_TABLE" localSheetId="9">[7]cum2025curves!#REF!</definedName>
    <definedName name="CMM_SUPPLY_CRV_TABLE" localSheetId="10">[7]cum2025curves!#REF!</definedName>
    <definedName name="CMM_SUPPLY_CRV_TABLE" localSheetId="11">[7]cum2025curves!#REF!</definedName>
    <definedName name="CMM_SUPPLY_CRV_TABLE" localSheetId="8">[7]cum2025curves!#REF!</definedName>
    <definedName name="CMM_SUPPLY_CRV_TABLE">[7]cum2025curves!#REF!</definedName>
    <definedName name="conv" localSheetId="9">#REF!</definedName>
    <definedName name="conv" localSheetId="10">#REF!</definedName>
    <definedName name="conv" localSheetId="11">#REF!</definedName>
    <definedName name="conv" localSheetId="8">#REF!</definedName>
    <definedName name="conv">#REF!</definedName>
    <definedName name="Copper_Content_ppm_wt" localSheetId="9">#REF!</definedName>
    <definedName name="Copper_Content_ppm_wt" localSheetId="10">#REF!</definedName>
    <definedName name="Copper_Content_ppm_wt" localSheetId="11">#REF!</definedName>
    <definedName name="Copper_Content_ppm_wt" localSheetId="8">#REF!</definedName>
    <definedName name="Copper_Content_ppm_wt">#REF!</definedName>
    <definedName name="countrye" localSheetId="9">#REF!</definedName>
    <definedName name="countrye" localSheetId="10">#REF!</definedName>
    <definedName name="countrye" localSheetId="11">#REF!</definedName>
    <definedName name="countrye" localSheetId="8">#REF!</definedName>
    <definedName name="countrye">#REF!</definedName>
    <definedName name="countryf" localSheetId="9">#REF!</definedName>
    <definedName name="countryf" localSheetId="10">#REF!</definedName>
    <definedName name="countryf" localSheetId="11">#REF!</definedName>
    <definedName name="countryf" localSheetId="8">#REF!</definedName>
    <definedName name="countryf">#REF!</definedName>
    <definedName name="countryg" localSheetId="9">#REF!</definedName>
    <definedName name="countryg" localSheetId="10">#REF!</definedName>
    <definedName name="countryg" localSheetId="11">#REF!</definedName>
    <definedName name="countryg" localSheetId="8">#REF!</definedName>
    <definedName name="countryg">#REF!</definedName>
    <definedName name="cprint" localSheetId="9">#REF!</definedName>
    <definedName name="cprint" localSheetId="10">#REF!</definedName>
    <definedName name="cprint" localSheetId="11">#REF!</definedName>
    <definedName name="cprint" localSheetId="8">#REF!</definedName>
    <definedName name="cprint">#REF!</definedName>
    <definedName name="CRF_CountryName">[8]Sheet1!$C$4</definedName>
    <definedName name="CRI">'[4]AEO16 Com Tech'!$AF$103:$AF$4268</definedName>
    <definedName name="data_range" localSheetId="9">'[9]CSO data'!#REF!</definedName>
    <definedName name="data_range" localSheetId="10">'[9]CSO data'!#REF!</definedName>
    <definedName name="data_range" localSheetId="11">'[9]CSO data'!#REF!</definedName>
    <definedName name="data_range" localSheetId="8">'[9]CSO data'!#REF!</definedName>
    <definedName name="data_range">'[9]CSO data'!#REF!</definedName>
    <definedName name="days_per_year" localSheetId="9">#REF!</definedName>
    <definedName name="days_per_year" localSheetId="10">#REF!</definedName>
    <definedName name="days_per_year" localSheetId="11">#REF!</definedName>
    <definedName name="days_per_year" localSheetId="8">#REF!</definedName>
    <definedName name="days_per_year">#REF!</definedName>
    <definedName name="ddddd">[10]AGR_Fuels!$A$2</definedName>
    <definedName name="Diesel_Car_CO" localSheetId="9">#REF!</definedName>
    <definedName name="Diesel_Car_CO" localSheetId="10">#REF!</definedName>
    <definedName name="Diesel_Car_CO" localSheetId="11">#REF!</definedName>
    <definedName name="Diesel_Car_CO" localSheetId="8">#REF!</definedName>
    <definedName name="Diesel_Car_CO">#REF!</definedName>
    <definedName name="Diesel_Car_Nox" localSheetId="9">#REF!</definedName>
    <definedName name="Diesel_Car_Nox" localSheetId="10">#REF!</definedName>
    <definedName name="Diesel_Car_Nox" localSheetId="11">#REF!</definedName>
    <definedName name="Diesel_Car_Nox" localSheetId="8">#REF!</definedName>
    <definedName name="Diesel_Car_Nox">#REF!</definedName>
    <definedName name="Diesel_Car_PM" localSheetId="9">#REF!</definedName>
    <definedName name="Diesel_Car_PM" localSheetId="10">#REF!</definedName>
    <definedName name="Diesel_Car_PM" localSheetId="11">#REF!</definedName>
    <definedName name="Diesel_Car_PM" localSheetId="8">#REF!</definedName>
    <definedName name="Diesel_Car_PM">#REF!</definedName>
    <definedName name="Diesel_Car_VOCs" localSheetId="9">#REF!</definedName>
    <definedName name="Diesel_Car_VOCs" localSheetId="10">#REF!</definedName>
    <definedName name="Diesel_Car_VOCs" localSheetId="11">#REF!</definedName>
    <definedName name="Diesel_Car_VOCs" localSheetId="8">#REF!</definedName>
    <definedName name="Diesel_Car_VOCs">#REF!</definedName>
    <definedName name="Diesel_HDT_CO" localSheetId="9">#REF!</definedName>
    <definedName name="Diesel_HDT_CO" localSheetId="10">#REF!</definedName>
    <definedName name="Diesel_HDT_CO" localSheetId="11">#REF!</definedName>
    <definedName name="Diesel_HDT_CO" localSheetId="8">#REF!</definedName>
    <definedName name="Diesel_HDT_CO">#REF!</definedName>
    <definedName name="Diesel_HDT_NOx" localSheetId="9">#REF!</definedName>
    <definedName name="Diesel_HDT_NOx" localSheetId="10">#REF!</definedName>
    <definedName name="Diesel_HDT_NOx" localSheetId="11">#REF!</definedName>
    <definedName name="Diesel_HDT_NOx" localSheetId="8">#REF!</definedName>
    <definedName name="Diesel_HDT_NOx">#REF!</definedName>
    <definedName name="Diesel_HDT_PM" localSheetId="9">#REF!</definedName>
    <definedName name="Diesel_HDT_PM" localSheetId="10">#REF!</definedName>
    <definedName name="Diesel_HDT_PM" localSheetId="11">#REF!</definedName>
    <definedName name="Diesel_HDT_PM" localSheetId="8">#REF!</definedName>
    <definedName name="Diesel_HDT_PM">#REF!</definedName>
    <definedName name="Diesel_HDT_SO2" localSheetId="9">#REF!</definedName>
    <definedName name="Diesel_HDT_SO2" localSheetId="10">#REF!</definedName>
    <definedName name="Diesel_HDT_SO2" localSheetId="11">#REF!</definedName>
    <definedName name="Diesel_HDT_SO2" localSheetId="8">#REF!</definedName>
    <definedName name="Diesel_HDT_SO2">#REF!</definedName>
    <definedName name="Diesel_HDT_VOCs" localSheetId="9">#REF!</definedName>
    <definedName name="Diesel_HDT_VOCs" localSheetId="10">#REF!</definedName>
    <definedName name="Diesel_HDT_VOCs" localSheetId="11">#REF!</definedName>
    <definedName name="Diesel_HDT_VOCs" localSheetId="8">#REF!</definedName>
    <definedName name="Diesel_HDT_VOCs">#REF!</definedName>
    <definedName name="Diesel_LDT_CO" localSheetId="9">#REF!</definedName>
    <definedName name="Diesel_LDT_CO" localSheetId="10">#REF!</definedName>
    <definedName name="Diesel_LDT_CO" localSheetId="11">#REF!</definedName>
    <definedName name="Diesel_LDT_CO" localSheetId="8">#REF!</definedName>
    <definedName name="Diesel_LDT_CO">#REF!</definedName>
    <definedName name="Diesel_LDT_Nox" localSheetId="9">#REF!</definedName>
    <definedName name="Diesel_LDT_Nox" localSheetId="10">#REF!</definedName>
    <definedName name="Diesel_LDT_Nox" localSheetId="11">#REF!</definedName>
    <definedName name="Diesel_LDT_Nox" localSheetId="8">#REF!</definedName>
    <definedName name="Diesel_LDT_Nox">#REF!</definedName>
    <definedName name="Diesel_LDT_PM" localSheetId="9">#REF!</definedName>
    <definedName name="Diesel_LDT_PM" localSheetId="10">#REF!</definedName>
    <definedName name="Diesel_LDT_PM" localSheetId="11">#REF!</definedName>
    <definedName name="Diesel_LDT_PM" localSheetId="8">#REF!</definedName>
    <definedName name="Diesel_LDT_PM">#REF!</definedName>
    <definedName name="Diesel_LDT_VOCs" localSheetId="9">#REF!</definedName>
    <definedName name="Diesel_LDT_VOCs" localSheetId="10">#REF!</definedName>
    <definedName name="Diesel_LDT_VOCs" localSheetId="11">#REF!</definedName>
    <definedName name="Diesel_LDT_VOCs" localSheetId="8">#REF!</definedName>
    <definedName name="Diesel_LDT_VOCs">#REF!</definedName>
    <definedName name="DISCRATE" localSheetId="9">'[5]TechRep-Doc'!#REF!</definedName>
    <definedName name="DISCRATE" localSheetId="10">'[5]TechRep-Doc'!#REF!</definedName>
    <definedName name="DISCRATE" localSheetId="11">'[5]TechRep-Doc'!#REF!</definedName>
    <definedName name="DISCRATE" localSheetId="8">'[5]TechRep-Doc'!#REF!</definedName>
    <definedName name="DISCRATE">'[5]TechRep-Doc'!#REF!</definedName>
    <definedName name="dkkPerEUR">'[11]Centrale data'!$C$34</definedName>
    <definedName name="dollar____per__m" localSheetId="9">#REF!</definedName>
    <definedName name="dollar____per__m" localSheetId="10">#REF!</definedName>
    <definedName name="dollar____per__m" localSheetId="11">#REF!</definedName>
    <definedName name="dollar____per__m" localSheetId="8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9">[3]Subsidy!#REF!</definedName>
    <definedName name="ElPriceMix" localSheetId="10">[3]Subsidy!#REF!</definedName>
    <definedName name="ElPriceMix" localSheetId="11">[3]Subsidy!#REF!</definedName>
    <definedName name="ElPriceMix" localSheetId="8">[3]Subsidy!#REF!</definedName>
    <definedName name="ElPriceMix">[3]Subsidy!#REF!</definedName>
    <definedName name="EnergyService" localSheetId="9">[12]Tertiary!#REF!</definedName>
    <definedName name="EnergyService" localSheetId="10">[12]Tertiary!#REF!</definedName>
    <definedName name="EnergyService" localSheetId="11">[12]Tertiary!#REF!</definedName>
    <definedName name="EnergyService" localSheetId="8">[12]Tertiary!#REF!</definedName>
    <definedName name="EnergyService">[12]Tertiary!#REF!</definedName>
    <definedName name="Eng">[6]Cover!$G$111</definedName>
    <definedName name="Etiket" localSheetId="9">#REF!</definedName>
    <definedName name="Etiket" localSheetId="10">#REF!</definedName>
    <definedName name="Etiket" localSheetId="11">#REF!</definedName>
    <definedName name="Etiket" localSheetId="8">#REF!</definedName>
    <definedName name="Etiket">#REF!</definedName>
    <definedName name="Euro_GBP" localSheetId="9">#REF!</definedName>
    <definedName name="Euro_GBP" localSheetId="10">#REF!</definedName>
    <definedName name="Euro_GBP" localSheetId="11">#REF!</definedName>
    <definedName name="Euro_GBP" localSheetId="8">#REF!</definedName>
    <definedName name="Euro_GBP">#REF!</definedName>
    <definedName name="Evap_Control_perc" localSheetId="9">#REF!</definedName>
    <definedName name="Evap_Control_perc" localSheetId="10">#REF!</definedName>
    <definedName name="Evap_Control_perc" localSheetId="11">#REF!</definedName>
    <definedName name="Evap_Control_perc" localSheetId="8">#REF!</definedName>
    <definedName name="Evap_Control_perc">#REF!</definedName>
    <definedName name="Evap_H_Share_perc" localSheetId="9">#REF!</definedName>
    <definedName name="Evap_H_Share_perc" localSheetId="10">#REF!</definedName>
    <definedName name="Evap_H_Share_perc" localSheetId="11">#REF!</definedName>
    <definedName name="Evap_H_Share_perc" localSheetId="8">#REF!</definedName>
    <definedName name="Evap_H_Share_perc">#REF!</definedName>
    <definedName name="Evap_R_Share_perc" localSheetId="9">#REF!</definedName>
    <definedName name="Evap_R_Share_perc" localSheetId="10">#REF!</definedName>
    <definedName name="Evap_R_Share_perc" localSheetId="11">#REF!</definedName>
    <definedName name="Evap_R_Share_perc" localSheetId="8">#REF!</definedName>
    <definedName name="Evap_R_Share_perc">#REF!</definedName>
    <definedName name="Evap_U_Share_perc" localSheetId="9">#REF!</definedName>
    <definedName name="Evap_U_Share_perc" localSheetId="10">#REF!</definedName>
    <definedName name="Evap_U_Share_perc" localSheetId="11">#REF!</definedName>
    <definedName name="Evap_U_Share_perc" localSheetId="8">#REF!</definedName>
    <definedName name="Evap_U_Share_perc">#REF!</definedName>
    <definedName name="exch_rate" localSheetId="9">#REF!</definedName>
    <definedName name="exch_rate" localSheetId="10">#REF!</definedName>
    <definedName name="exch_rate" localSheetId="11">#REF!</definedName>
    <definedName name="exch_rate" localSheetId="8">#REF!</definedName>
    <definedName name="exch_rate">#REF!</definedName>
    <definedName name="Fastprisår">[13]Forside!$B$5</definedName>
    <definedName name="FID_1">[14]AGR_Fuels!$A$2</definedName>
    <definedName name="FID_2" localSheetId="9">[15]LOG!#REF!</definedName>
    <definedName name="FID_2" localSheetId="10">[15]LOG!#REF!</definedName>
    <definedName name="FID_2" localSheetId="11">[15]LOG!#REF!</definedName>
    <definedName name="FID_2" localSheetId="8">[15]LOG!#REF!</definedName>
    <definedName name="FID_2">[15]LOG!#REF!</definedName>
    <definedName name="fitfile">[16]MODEL!$D$38</definedName>
    <definedName name="FnktFeld" localSheetId="9">[1]Cockpit!#REF!</definedName>
    <definedName name="FnktFeld" localSheetId="10">[1]Cockpit!#REF!</definedName>
    <definedName name="FnktFeld" localSheetId="11">[1]Cockpit!#REF!</definedName>
    <definedName name="FnktFeld" localSheetId="8">[1]Cockpit!#REF!</definedName>
    <definedName name="FnktFeld">[1]Cockpit!#REF!</definedName>
    <definedName name="FUEL">'[4]AEO16 Com Tech'!$E$103:$E$4268</definedName>
    <definedName name="Fuel_Injection_perc" localSheetId="9">#REF!</definedName>
    <definedName name="Fuel_Injection_perc" localSheetId="10">#REF!</definedName>
    <definedName name="Fuel_Injection_perc" localSheetId="11">#REF!</definedName>
    <definedName name="Fuel_Injection_perc" localSheetId="8">#REF!</definedName>
    <definedName name="Fuel_Injection_perc">#REF!</definedName>
    <definedName name="Fuel_Specifications" localSheetId="9">#REF!</definedName>
    <definedName name="Fuel_Specifications" localSheetId="10">#REF!</definedName>
    <definedName name="Fuel_Specifications" localSheetId="11">#REF!</definedName>
    <definedName name="Fuel_Specifications" localSheetId="8">#REF!</definedName>
    <definedName name="Fuel_Specifications">#REF!</definedName>
    <definedName name="FuelPrices" localSheetId="9">#REF!</definedName>
    <definedName name="FuelPrices" localSheetId="10">#REF!</definedName>
    <definedName name="FuelPrices" localSheetId="11">#REF!</definedName>
    <definedName name="FuelPrices" localSheetId="8">#REF!</definedName>
    <definedName name="FuelPrices">#REF!</definedName>
    <definedName name="Gas_Car_CO" localSheetId="9">#REF!</definedName>
    <definedName name="Gas_Car_CO" localSheetId="10">#REF!</definedName>
    <definedName name="Gas_Car_CO" localSheetId="11">#REF!</definedName>
    <definedName name="Gas_Car_CO" localSheetId="8">#REF!</definedName>
    <definedName name="Gas_Car_CO">#REF!</definedName>
    <definedName name="Gas_Car_Nox" localSheetId="9">#REF!</definedName>
    <definedName name="Gas_Car_Nox" localSheetId="10">#REF!</definedName>
    <definedName name="Gas_Car_Nox" localSheetId="11">#REF!</definedName>
    <definedName name="Gas_Car_Nox" localSheetId="8">#REF!</definedName>
    <definedName name="Gas_Car_Nox">#REF!</definedName>
    <definedName name="Gas_Car_PM" localSheetId="9">#REF!</definedName>
    <definedName name="Gas_Car_PM" localSheetId="10">#REF!</definedName>
    <definedName name="Gas_Car_PM" localSheetId="11">#REF!</definedName>
    <definedName name="Gas_Car_PM" localSheetId="8">#REF!</definedName>
    <definedName name="Gas_Car_PM">#REF!</definedName>
    <definedName name="Gas_Car_VOC" localSheetId="9">#REF!</definedName>
    <definedName name="Gas_Car_VOC" localSheetId="10">#REF!</definedName>
    <definedName name="Gas_Car_VOC" localSheetId="11">#REF!</definedName>
    <definedName name="Gas_Car_VOC" localSheetId="8">#REF!</definedName>
    <definedName name="Gas_Car_VOC">#REF!</definedName>
    <definedName name="Gas_HDT_CO" localSheetId="9">#REF!</definedName>
    <definedName name="Gas_HDT_CO" localSheetId="10">#REF!</definedName>
    <definedName name="Gas_HDT_CO" localSheetId="11">#REF!</definedName>
    <definedName name="Gas_HDT_CO" localSheetId="8">#REF!</definedName>
    <definedName name="Gas_HDT_CO">#REF!</definedName>
    <definedName name="Gas_HDT_NOx" localSheetId="9">#REF!</definedName>
    <definedName name="Gas_HDT_NOx" localSheetId="10">#REF!</definedName>
    <definedName name="Gas_HDT_NOx" localSheetId="11">#REF!</definedName>
    <definedName name="Gas_HDT_NOx" localSheetId="8">#REF!</definedName>
    <definedName name="Gas_HDT_NOx">#REF!</definedName>
    <definedName name="Gas_HDT_PM" localSheetId="9">#REF!</definedName>
    <definedName name="Gas_HDT_PM" localSheetId="10">#REF!</definedName>
    <definedName name="Gas_HDT_PM" localSheetId="11">#REF!</definedName>
    <definedName name="Gas_HDT_PM" localSheetId="8">#REF!</definedName>
    <definedName name="Gas_HDT_PM">#REF!</definedName>
    <definedName name="Gas_HDT_SO2" localSheetId="9">#REF!</definedName>
    <definedName name="Gas_HDT_SO2" localSheetId="10">#REF!</definedName>
    <definedName name="Gas_HDT_SO2" localSheetId="11">#REF!</definedName>
    <definedName name="Gas_HDT_SO2" localSheetId="8">#REF!</definedName>
    <definedName name="Gas_HDT_SO2">#REF!</definedName>
    <definedName name="Gas_HDT_VOCs" localSheetId="9">#REF!</definedName>
    <definedName name="Gas_HDT_VOCs" localSheetId="10">#REF!</definedName>
    <definedName name="Gas_HDT_VOCs" localSheetId="11">#REF!</definedName>
    <definedName name="Gas_HDT_VOCs" localSheetId="8">#REF!</definedName>
    <definedName name="Gas_HDT_VOCs">#REF!</definedName>
    <definedName name="Gas_LDT_CO" localSheetId="9">#REF!</definedName>
    <definedName name="Gas_LDT_CO" localSheetId="10">#REF!</definedName>
    <definedName name="Gas_LDT_CO" localSheetId="11">#REF!</definedName>
    <definedName name="Gas_LDT_CO" localSheetId="8">#REF!</definedName>
    <definedName name="Gas_LDT_CO">#REF!</definedName>
    <definedName name="Gas_LDT_NOx" localSheetId="9">#REF!</definedName>
    <definedName name="Gas_LDT_NOx" localSheetId="10">#REF!</definedName>
    <definedName name="Gas_LDT_NOx" localSheetId="11">#REF!</definedName>
    <definedName name="Gas_LDT_NOx" localSheetId="8">#REF!</definedName>
    <definedName name="Gas_LDT_NOx">#REF!</definedName>
    <definedName name="Gas_LDT_PM" localSheetId="9">#REF!</definedName>
    <definedName name="Gas_LDT_PM" localSheetId="10">#REF!</definedName>
    <definedName name="Gas_LDT_PM" localSheetId="11">#REF!</definedName>
    <definedName name="Gas_LDT_PM" localSheetId="8">#REF!</definedName>
    <definedName name="Gas_LDT_PM">#REF!</definedName>
    <definedName name="Gas_LDT_VOCs" localSheetId="9">#REF!</definedName>
    <definedName name="Gas_LDT_VOCs" localSheetId="10">#REF!</definedName>
    <definedName name="Gas_LDT_VOCs" localSheetId="11">#REF!</definedName>
    <definedName name="Gas_LDT_VOCs" localSheetId="8">#REF!</definedName>
    <definedName name="Gas_LDT_VOCs">#REF!</definedName>
    <definedName name="GBP_Euro" localSheetId="9">#REF!</definedName>
    <definedName name="GBP_Euro" localSheetId="10">#REF!</definedName>
    <definedName name="GBP_Euro" localSheetId="11">#REF!</definedName>
    <definedName name="GBP_Euro" localSheetId="8">#REF!</definedName>
    <definedName name="GBP_Euro">#REF!</definedName>
    <definedName name="GROWTH" localSheetId="9">'[5]TechRep-Doc'!#REF!</definedName>
    <definedName name="GROWTH" localSheetId="10">'[5]TechRep-Doc'!#REF!</definedName>
    <definedName name="GROWTH" localSheetId="11">'[5]TechRep-Doc'!#REF!</definedName>
    <definedName name="GROWTH" localSheetId="8">'[5]TechRep-Doc'!#REF!</definedName>
    <definedName name="GROWTH">'[5]TechRep-Doc'!#REF!</definedName>
    <definedName name="GROWTH_TID" localSheetId="9">'[5]TechRep-Doc'!#REF!</definedName>
    <definedName name="GROWTH_TID" localSheetId="10">'[5]TechRep-Doc'!#REF!</definedName>
    <definedName name="GROWTH_TID" localSheetId="11">'[5]TechRep-Doc'!#REF!</definedName>
    <definedName name="GROWTH_TID" localSheetId="8">'[5]TechRep-Doc'!#REF!</definedName>
    <definedName name="GROWTH_TID">'[5]TechRep-Doc'!#REF!</definedName>
    <definedName name="H_C_Ratio" localSheetId="9">#REF!</definedName>
    <definedName name="H_C_Ratio" localSheetId="10">#REF!</definedName>
    <definedName name="H_C_Ratio" localSheetId="11">#REF!</definedName>
    <definedName name="H_C_Ratio" localSheetId="8">#REF!</definedName>
    <definedName name="H_C_Ratio">#REF!</definedName>
    <definedName name="H_Share_perc" localSheetId="9">#REF!</definedName>
    <definedName name="H_Share_perc" localSheetId="10">#REF!</definedName>
    <definedName name="H_Share_perc" localSheetId="11">#REF!</definedName>
    <definedName name="H_Share_perc" localSheetId="8">#REF!</definedName>
    <definedName name="H_Share_perc">#REF!</definedName>
    <definedName name="H_Speed_km_per_h" localSheetId="9">#REF!</definedName>
    <definedName name="H_Speed_km_per_h" localSheetId="10">#REF!</definedName>
    <definedName name="H_Speed_km_per_h" localSheetId="11">#REF!</definedName>
    <definedName name="H_Speed_km_per_h" localSheetId="8">#REF!</definedName>
    <definedName name="H_Speed_km_per_h">#REF!</definedName>
    <definedName name="HeatPump_Large">[3]TechnologyData!$O$101:$AA$128</definedName>
    <definedName name="hours_per_day" localSheetId="9">#REF!</definedName>
    <definedName name="hours_per_day" localSheetId="10">#REF!</definedName>
    <definedName name="hours_per_day" localSheetId="11">#REF!</definedName>
    <definedName name="hours_per_day" localSheetId="8">#REF!</definedName>
    <definedName name="hours_per_day">#REF!</definedName>
    <definedName name="Improved_Fuel_Specs" localSheetId="9">#REF!</definedName>
    <definedName name="Improved_Fuel_Specs" localSheetId="10">#REF!</definedName>
    <definedName name="Improved_Fuel_Specs" localSheetId="11">#REF!</definedName>
    <definedName name="Improved_Fuel_Specs" localSheetId="8">#REF!</definedName>
    <definedName name="Improved_Fuel_Specs">#REF!</definedName>
    <definedName name="INF">[16]MODEL!$H$14</definedName>
    <definedName name="Inflation" localSheetId="9">[3]General!#REF!</definedName>
    <definedName name="Inflation" localSheetId="10">[3]General!#REF!</definedName>
    <definedName name="Inflation" localSheetId="11">[3]General!#REF!</definedName>
    <definedName name="Inflation" localSheetId="8">[3]General!#REF!</definedName>
    <definedName name="Inflation">[3]General!#REF!</definedName>
    <definedName name="INVCOST" localSheetId="9">'[5]TechRep-Doc'!#REF!</definedName>
    <definedName name="INVCOST" localSheetId="10">'[5]TechRep-Doc'!#REF!</definedName>
    <definedName name="INVCOST" localSheetId="11">'[5]TechRep-Doc'!#REF!</definedName>
    <definedName name="INVCOST" localSheetId="8">'[5]TechRep-Doc'!#REF!</definedName>
    <definedName name="INVCOST">'[5]TechRep-Doc'!#REF!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LATESTK" hidden="1">1000</definedName>
    <definedName name="IQ_LATESTQ" hidden="1">500</definedName>
    <definedName name="IQ_LTMMONTH" hidden="1">120000</definedName>
    <definedName name="IQ_TODAY" hidden="1">0</definedName>
    <definedName name="IQ_YTDMONTH" hidden="1">130000</definedName>
    <definedName name="j_per_btu" localSheetId="9">#REF!</definedName>
    <definedName name="j_per_btu" localSheetId="10">#REF!</definedName>
    <definedName name="j_per_btu" localSheetId="11">#REF!</definedName>
    <definedName name="j_per_btu" localSheetId="8">#REF!</definedName>
    <definedName name="j_per_btu">#REF!</definedName>
    <definedName name="j_per_pj" localSheetId="9">#REF!</definedName>
    <definedName name="j_per_pj" localSheetId="10">#REF!</definedName>
    <definedName name="j_per_pj" localSheetId="11">#REF!</definedName>
    <definedName name="j_per_pj" localSheetId="8">#REF!</definedName>
    <definedName name="j_per_pj">#REF!</definedName>
    <definedName name="joules_per_btu">[2]Conversions!$D$5</definedName>
    <definedName name="kwhr_per_j" localSheetId="9">#REF!</definedName>
    <definedName name="kwhr_per_j" localSheetId="10">#REF!</definedName>
    <definedName name="kwhr_per_j" localSheetId="11">#REF!</definedName>
    <definedName name="kwhr_per_j" localSheetId="8">#REF!</definedName>
    <definedName name="kwhr_per_j">#REF!</definedName>
    <definedName name="LastPSOYear">[3]Plants!$H$2</definedName>
    <definedName name="Lead_Content_g_per_l" localSheetId="9">#REF!</definedName>
    <definedName name="Lead_Content_g_per_l" localSheetId="10">#REF!</definedName>
    <definedName name="Lead_Content_g_per_l" localSheetId="11">#REF!</definedName>
    <definedName name="Lead_Content_g_per_l" localSheetId="8">#REF!</definedName>
    <definedName name="Lead_Content_g_per_l">#REF!</definedName>
    <definedName name="LIFE" localSheetId="9">'[5]TechRep-Doc'!#REF!</definedName>
    <definedName name="LIFE" localSheetId="10">'[5]TechRep-Doc'!#REF!</definedName>
    <definedName name="LIFE" localSheetId="11">'[5]TechRep-Doc'!#REF!</definedName>
    <definedName name="LIFE" localSheetId="8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9">#REF!</definedName>
    <definedName name="Max_Temperature_oC" localSheetId="10">#REF!</definedName>
    <definedName name="Max_Temperature_oC" localSheetId="11">#REF!</definedName>
    <definedName name="Max_Temperature_oC" localSheetId="8">#REF!</definedName>
    <definedName name="Max_Temperature_oC">#REF!</definedName>
    <definedName name="MAXREC" localSheetId="9">#REF!</definedName>
    <definedName name="MAXREC" localSheetId="10">#REF!</definedName>
    <definedName name="MAXREC" localSheetId="11">#REF!</definedName>
    <definedName name="MAXREC" localSheetId="8">#REF!</definedName>
    <definedName name="MAXREC">#REF!</definedName>
    <definedName name="Mean_Fleet_Mileage_km" localSheetId="9">#REF!</definedName>
    <definedName name="Mean_Fleet_Mileage_km" localSheetId="10">#REF!</definedName>
    <definedName name="Mean_Fleet_Mileage_km" localSheetId="11">#REF!</definedName>
    <definedName name="Mean_Fleet_Mileage_km" localSheetId="8">#REF!</definedName>
    <definedName name="Mean_Fleet_Mileage_km">#REF!</definedName>
    <definedName name="Mileage_km" localSheetId="9">#REF!</definedName>
    <definedName name="Mileage_km" localSheetId="10">#REF!</definedName>
    <definedName name="Mileage_km" localSheetId="11">#REF!</definedName>
    <definedName name="Mileage_km" localSheetId="8">#REF!</definedName>
    <definedName name="Mileage_km">#REF!</definedName>
    <definedName name="Mileage_km_per_year" localSheetId="9">#REF!</definedName>
    <definedName name="Mileage_km_per_year" localSheetId="10">#REF!</definedName>
    <definedName name="Mileage_km_per_year" localSheetId="11">#REF!</definedName>
    <definedName name="Mileage_km_per_year" localSheetId="8">#REF!</definedName>
    <definedName name="Mileage_km_per_year">#REF!</definedName>
    <definedName name="million_short_tons_to_short_ton">[18]Steps!$Y$5</definedName>
    <definedName name="Min_Temperature_oC" localSheetId="9">#REF!</definedName>
    <definedName name="Min_Temperature_oC" localSheetId="10">#REF!</definedName>
    <definedName name="Min_Temperature_oC" localSheetId="11">#REF!</definedName>
    <definedName name="Min_Temperature_oC" localSheetId="8">#REF!</definedName>
    <definedName name="Min_Temperature_oC">#REF!</definedName>
    <definedName name="MINCRD" comment="Activity bound for DK crude oil production based on projection from DEA." localSheetId="9">#REF!</definedName>
    <definedName name="MINCRD" comment="Activity bound for DK crude oil production based on projection from DEA." localSheetId="10">#REF!</definedName>
    <definedName name="MINCRD" comment="Activity bound for DK crude oil production based on projection from DEA." localSheetId="11">#REF!</definedName>
    <definedName name="MINCRD" comment="Activity bound for DK crude oil production based on projection from DEA." localSheetId="8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9">#REF!</definedName>
    <definedName name="MINNGA" comment="Activity bound for DK natural gas  production based on projection from DEA." localSheetId="10">#REF!</definedName>
    <definedName name="MINNGA" comment="Activity bound for DK natural gas  production based on projection from DEA." localSheetId="11">#REF!</definedName>
    <definedName name="MINNGA" comment="Activity bound for DK natural gas  production based on projection from DEA." localSheetId="8">#REF!</definedName>
    <definedName name="MINNGA" comment="Activity bound for DK natural gas  production based on projection from DEA.">#REF!</definedName>
    <definedName name="MMBTU_to_PJ">[18]Steps!$Y$6</definedName>
    <definedName name="NAs_CCAR" localSheetId="9">'[5]TechRep-Doc'!#REF!</definedName>
    <definedName name="NAs_CCAR" localSheetId="10">'[5]TechRep-Doc'!#REF!</definedName>
    <definedName name="NAs_CCAR" localSheetId="11">'[5]TechRep-Doc'!#REF!</definedName>
    <definedName name="NAs_CCAR" localSheetId="8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9">[3]General!#REF!</definedName>
    <definedName name="nhydro" localSheetId="10">[3]General!#REF!</definedName>
    <definedName name="nhydro" localSheetId="11">[3]General!#REF!</definedName>
    <definedName name="nhydro" localSheetId="8">[3]General!#REF!</definedName>
    <definedName name="nhydro">[3]General!#REF!</definedName>
    <definedName name="Nikel_Content_ppm_wt" localSheetId="9">#REF!</definedName>
    <definedName name="Nikel_Content_ppm_wt" localSheetId="10">#REF!</definedName>
    <definedName name="Nikel_Content_ppm_wt" localSheetId="11">#REF!</definedName>
    <definedName name="Nikel_Content_ppm_wt" localSheetId="8">#REF!</definedName>
    <definedName name="Nikel_Content_ppm_wt">#REF!</definedName>
    <definedName name="NyeNGCC">[3]Plants!$J$5</definedName>
    <definedName name="O_C_Ratio" localSheetId="9">#REF!</definedName>
    <definedName name="O_C_Ratio" localSheetId="10">#REF!</definedName>
    <definedName name="O_C_Ratio" localSheetId="11">#REF!</definedName>
    <definedName name="O_C_Ratio" localSheetId="8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9">#REF!</definedName>
    <definedName name="Population" localSheetId="10">#REF!</definedName>
    <definedName name="Population" localSheetId="11">#REF!</definedName>
    <definedName name="Population" localSheetId="8">#REF!</definedName>
    <definedName name="Population">#REF!</definedName>
    <definedName name="PPP">[16]MODEL!$D$12</definedName>
    <definedName name="PPPEX">[16]MODEL!$D$13</definedName>
    <definedName name="Prisår_Til_Ramses" localSheetId="9">#REF!</definedName>
    <definedName name="Prisår_Til_Ramses" localSheetId="10">#REF!</definedName>
    <definedName name="Prisår_Til_Ramses" localSheetId="11">#REF!</definedName>
    <definedName name="Prisår_Til_Ramses" localSheetId="8">#REF!</definedName>
    <definedName name="Prisår_Til_Ramses">#REF!</definedName>
    <definedName name="qr_Profili_insmart_T20_quartieri" localSheetId="9">#REF!</definedName>
    <definedName name="qr_Profili_insmart_T20_quartieri" localSheetId="10">#REF!</definedName>
    <definedName name="qr_Profili_insmart_T20_quartieri" localSheetId="11">#REF!</definedName>
    <definedName name="qr_Profili_insmart_T20_quartieri" localSheetId="8">#REF!</definedName>
    <definedName name="qr_Profili_insmart_T20_quartieri">#REF!</definedName>
    <definedName name="R_Share_perc" localSheetId="9">#REF!</definedName>
    <definedName name="R_Share_perc" localSheetId="10">#REF!</definedName>
    <definedName name="R_Share_perc" localSheetId="11">#REF!</definedName>
    <definedName name="R_Share_perc" localSheetId="8">#REF!</definedName>
    <definedName name="R_Share_perc">#REF!</definedName>
    <definedName name="R_Speed_km_per_h" localSheetId="9">#REF!</definedName>
    <definedName name="R_Speed_km_per_h" localSheetId="10">#REF!</definedName>
    <definedName name="R_Speed_km_per_h" localSheetId="11">#REF!</definedName>
    <definedName name="R_Speed_km_per_h" localSheetId="8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9">#REF!</definedName>
    <definedName name="rail_coal" localSheetId="10">#REF!</definedName>
    <definedName name="rail_coal" localSheetId="11">#REF!</definedName>
    <definedName name="rail_coal" localSheetId="8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9">[21]Macro1!#REF!</definedName>
    <definedName name="RetBE" localSheetId="10">[21]Macro1!#REF!</definedName>
    <definedName name="RetBE" localSheetId="11">[21]Macro1!#REF!</definedName>
    <definedName name="RetBE" localSheetId="8">[21]Macro1!#REF!</definedName>
    <definedName name="RetBE">[21]Macro1!#REF!</definedName>
    <definedName name="RETROFIT">'[4]AEO16 Com Tech'!$O$103:$O$4268</definedName>
    <definedName name="RiskAfterRecalcMacro" hidden="1">""</definedName>
    <definedName name="RiskAfterSimMacro" hidden="1">""</definedName>
    <definedName name="RiskBeforeRecalcMacro" hidden="1">""</definedName>
    <definedName name="RiskBeforeSimMacro" hidden="1">""</definedName>
    <definedName name="RiskCollectDistributionSamples" hidden="1">2</definedName>
    <definedName name="RiskFixedSeed" hidden="1">2030000</definedName>
    <definedName name="RiskHasSettings" hidden="1">5</definedName>
    <definedName name="RiskMinimizeOnStart" hidden="1">FALSE</definedName>
    <definedName name="RiskMonitorConvergence" hidden="1">FALSE</definedName>
    <definedName name="RiskNumIterations" hidden="1">10000</definedName>
    <definedName name="RiskNumSimulations" hidden="1">1</definedName>
    <definedName name="RiskPauseOnError" hidden="1">FALSE</definedName>
    <definedName name="RiskRunAfterRecalcMacro" hidden="1">FALSE</definedName>
    <definedName name="RiskRunAfterSimMacro" hidden="1">FALSE</definedName>
    <definedName name="RiskRunBeforeRecalcMacro" hidden="1">FALSE</definedName>
    <definedName name="RiskRunBeforeSimMacro" hidden="1">FALSE</definedName>
    <definedName name="RiskSamplingType" hidden="1">3</definedName>
    <definedName name="RiskStandardRecalc" hidden="1">2</definedName>
    <definedName name="RiskUpdateDisplay" hidden="1">FALSE</definedName>
    <definedName name="RiskUseDifferentSeedForEachSim" hidden="1">FALSE</definedName>
    <definedName name="RiskUseFixedSeed" hidden="1">TRUE</definedName>
    <definedName name="RiskUseMultipleCPUs" hidden="1">FALSE</definedName>
    <definedName name="rSØK">'[11]Centrale data'!$C$32</definedName>
    <definedName name="RVP_and_beta" localSheetId="9">#REF!</definedName>
    <definedName name="RVP_and_beta" localSheetId="10">#REF!</definedName>
    <definedName name="RVP_and_beta" localSheetId="11">#REF!</definedName>
    <definedName name="RVP_and_beta" localSheetId="8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9">#REF!</definedName>
    <definedName name="Selenium_Content_ppm_wt" localSheetId="10">#REF!</definedName>
    <definedName name="Selenium_Content_ppm_wt" localSheetId="11">#REF!</definedName>
    <definedName name="Selenium_Content_ppm_wt" localSheetId="8">#REF!</definedName>
    <definedName name="Selenium_Content_ppm_wt">#REF!</definedName>
    <definedName name="SERV">'[4]AEO16 Com Tech'!$D$103:$D$4268</definedName>
    <definedName name="SETS" localSheetId="9">'[5]TechRep-Doc'!#REF!</definedName>
    <definedName name="SETS" localSheetId="10">'[5]TechRep-Doc'!#REF!</definedName>
    <definedName name="SETS" localSheetId="11">'[5]TechRep-Doc'!#REF!</definedName>
    <definedName name="SETS" localSheetId="8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9">#REF!</definedName>
    <definedName name="Sulphur_Content_perc_wt" localSheetId="10">#REF!</definedName>
    <definedName name="Sulphur_Content_perc_wt" localSheetId="11">#REF!</definedName>
    <definedName name="Sulphur_Content_perc_wt" localSheetId="8">#REF!</definedName>
    <definedName name="Sulphur_Content_perc_wt">#REF!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9">[1]Cockpit!#REF!</definedName>
    <definedName name="TechName" localSheetId="10">[1]Cockpit!#REF!</definedName>
    <definedName name="TechName" localSheetId="11">[1]Cockpit!#REF!</definedName>
    <definedName name="TechName" localSheetId="8">[1]Cockpit!#REF!</definedName>
    <definedName name="TechName">[1]Cockpit!#REF!</definedName>
    <definedName name="Temperatures" localSheetId="9">#REF!</definedName>
    <definedName name="Temperatures" localSheetId="10">#REF!</definedName>
    <definedName name="Temperatures" localSheetId="11">#REF!</definedName>
    <definedName name="Temperatures" localSheetId="8">#REF!</definedName>
    <definedName name="Temperatures">#REF!</definedName>
    <definedName name="tiket" localSheetId="9">#REF!</definedName>
    <definedName name="tiket" localSheetId="10">#REF!</definedName>
    <definedName name="tiket" localSheetId="11">#REF!</definedName>
    <definedName name="tiket" localSheetId="8">#REF!</definedName>
    <definedName name="tiket">#REF!</definedName>
    <definedName name="TP.Electricity_and_RES" localSheetId="9">#REF!</definedName>
    <definedName name="TP.Electricity_and_RES" localSheetId="10">#REF!</definedName>
    <definedName name="TP.Electricity_and_RES" localSheetId="11">#REF!</definedName>
    <definedName name="TP.Electricity_and_RES" localSheetId="8">#REF!</definedName>
    <definedName name="TP.Electricity_and_RES">#REF!</definedName>
    <definedName name="TP.Petroleum" localSheetId="9">#REF!</definedName>
    <definedName name="TP.Petroleum" localSheetId="10">#REF!</definedName>
    <definedName name="TP.Petroleum" localSheetId="11">#REF!</definedName>
    <definedName name="TP.Petroleum" localSheetId="8">#REF!</definedName>
    <definedName name="TP.Petroleum">#REF!</definedName>
    <definedName name="TP.Solids_and_Gases" localSheetId="9">#REF!</definedName>
    <definedName name="TP.Solids_and_Gases" localSheetId="10">#REF!</definedName>
    <definedName name="TP.Solids_and_Gases" localSheetId="11">#REF!</definedName>
    <definedName name="TP.Solids_and_Gases" localSheetId="8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9">#REF!</definedName>
    <definedName name="TRNDTYPE" localSheetId="10">#REF!</definedName>
    <definedName name="TRNDTYPE" localSheetId="11">#REF!</definedName>
    <definedName name="TRNDTYPE" localSheetId="8">#REF!</definedName>
    <definedName name="TRNDTYPE">#REF!</definedName>
    <definedName name="TRTGAB005" localSheetId="9">'[5]TechRep-Doc'!#REF!</definedName>
    <definedName name="TRTGAB005" localSheetId="10">'[5]TechRep-Doc'!#REF!</definedName>
    <definedName name="TRTGAB005" localSheetId="11">'[5]TechRep-Doc'!#REF!</definedName>
    <definedName name="TRTGAB005" localSheetId="8">'[5]TechRep-Doc'!#REF!</definedName>
    <definedName name="TRTGAB005">'[5]TechRep-Doc'!#REF!</definedName>
    <definedName name="TRTGAC005" localSheetId="9">'[5]TechRep-Doc'!#REF!</definedName>
    <definedName name="TRTGAC005" localSheetId="10">'[5]TechRep-Doc'!#REF!</definedName>
    <definedName name="TRTGAC005" localSheetId="11">'[5]TechRep-Doc'!#REF!</definedName>
    <definedName name="TRTGAC005" localSheetId="8">'[5]TechRep-Doc'!#REF!</definedName>
    <definedName name="TRTGAC005">'[5]TechRep-Doc'!#REF!</definedName>
    <definedName name="Trucks_15" localSheetId="9">'[5]TechRep-Doc'!#REF!</definedName>
    <definedName name="Trucks_15" localSheetId="10">'[5]TechRep-Doc'!#REF!</definedName>
    <definedName name="Trucks_15" localSheetId="11">'[5]TechRep-Doc'!#REF!</definedName>
    <definedName name="Trucks_15" localSheetId="8">'[5]TechRep-Doc'!#REF!</definedName>
    <definedName name="Trucks_15">'[5]TechRep-Doc'!#REF!</definedName>
    <definedName name="TSUB_COST" localSheetId="9">'[5]TechRep-Doc'!#REF!</definedName>
    <definedName name="TSUB_COST" localSheetId="10">'[5]TechRep-Doc'!#REF!</definedName>
    <definedName name="TSUB_COST" localSheetId="11">'[5]TechRep-Doc'!#REF!</definedName>
    <definedName name="TSUB_COST" localSheetId="8">'[5]TechRep-Doc'!#REF!</definedName>
    <definedName name="TSUB_COST">'[5]TechRep-Doc'!#REF!</definedName>
    <definedName name="U_Share_perc" localSheetId="9">#REF!</definedName>
    <definedName name="U_Share_perc" localSheetId="10">#REF!</definedName>
    <definedName name="U_Share_perc" localSheetId="11">#REF!</definedName>
    <definedName name="U_Share_perc" localSheetId="8">#REF!</definedName>
    <definedName name="U_Share_perc">#REF!</definedName>
    <definedName name="U_Speed_km_per_h" localSheetId="9">#REF!</definedName>
    <definedName name="U_Speed_km_per_h" localSheetId="10">#REF!</definedName>
    <definedName name="U_Speed_km_per_h" localSheetId="11">#REF!</definedName>
    <definedName name="U_Speed_km_per_h" localSheetId="8">#REF!</definedName>
    <definedName name="U_Speed_km_per_h">#REF!</definedName>
    <definedName name="unit_per_million_unit" localSheetId="9">#REF!</definedName>
    <definedName name="unit_per_million_unit" localSheetId="10">#REF!</definedName>
    <definedName name="unit_per_million_unit" localSheetId="11">#REF!</definedName>
    <definedName name="unit_per_million_unit" localSheetId="8">#REF!</definedName>
    <definedName name="unit_per_million_unit">#REF!</definedName>
    <definedName name="US.Electricity_and_RES" localSheetId="9">#REF!</definedName>
    <definedName name="US.Electricity_and_RES" localSheetId="10">#REF!</definedName>
    <definedName name="US.Electricity_and_RES" localSheetId="11">#REF!</definedName>
    <definedName name="US.Electricity_and_RES" localSheetId="8">#REF!</definedName>
    <definedName name="US.Electricity_and_RES">#REF!</definedName>
    <definedName name="US.Petroleum" localSheetId="9">#REF!</definedName>
    <definedName name="US.Petroleum" localSheetId="10">#REF!</definedName>
    <definedName name="US.Petroleum" localSheetId="11">#REF!</definedName>
    <definedName name="US.Petroleum" localSheetId="8">#REF!</definedName>
    <definedName name="US.Petroleum">#REF!</definedName>
    <definedName name="US.Solids_and_Gases" localSheetId="9">#REF!</definedName>
    <definedName name="US.Solids_and_Gases" localSheetId="10">#REF!</definedName>
    <definedName name="US.Solids_and_Gases" localSheetId="11">#REF!</definedName>
    <definedName name="US.Solids_and_Gases" localSheetId="8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9">#REF!</definedName>
    <definedName name="yeare" localSheetId="10">#REF!</definedName>
    <definedName name="yeare" localSheetId="11">#REF!</definedName>
    <definedName name="yeare" localSheetId="8">#REF!</definedName>
    <definedName name="yeare">#REF!</definedName>
    <definedName name="yearf" localSheetId="9">#REF!</definedName>
    <definedName name="yearf" localSheetId="10">#REF!</definedName>
    <definedName name="yearf" localSheetId="11">#REF!</definedName>
    <definedName name="yearf" localSheetId="8">#REF!</definedName>
    <definedName name="yearf">#REF!</definedName>
    <definedName name="yearg" localSheetId="9">#REF!</definedName>
    <definedName name="yearg" localSheetId="10">#REF!</definedName>
    <definedName name="yearg" localSheetId="11">#REF!</definedName>
    <definedName name="yearg" localSheetId="8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9">#REF!</definedName>
    <definedName name="Zinc_Content_ppm_wt" localSheetId="10">#REF!</definedName>
    <definedName name="Zinc_Content_ppm_wt" localSheetId="11">#REF!</definedName>
    <definedName name="Zinc_Content_ppm_wt" localSheetId="8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57" i="38" l="1"/>
  <c r="U56" i="38"/>
  <c r="U54" i="38"/>
  <c r="U53" i="38"/>
  <c r="J20" i="38" a="1"/>
  <c r="J20" i="38" s="1"/>
  <c r="J21" i="38" a="1"/>
  <c r="J21" i="38" s="1"/>
  <c r="J22" i="38" a="1"/>
  <c r="J22" i="38" s="1"/>
  <c r="J23" i="38" a="1"/>
  <c r="J23" i="38" s="1"/>
  <c r="J19" i="38" a="1"/>
  <c r="J19" i="38" s="1"/>
  <c r="J14" i="38" a="1"/>
  <c r="J14" i="38" s="1"/>
  <c r="J15" i="38" a="1"/>
  <c r="J15" i="38" s="1"/>
  <c r="J16" i="38" a="1"/>
  <c r="J16" i="38" s="1"/>
  <c r="J17" i="38" a="1"/>
  <c r="J17" i="38" s="1"/>
  <c r="J13" i="38" a="1"/>
  <c r="J13" i="38" s="1"/>
  <c r="J7" i="38" a="1"/>
  <c r="J7" i="38" s="1"/>
  <c r="F169" i="35" l="1"/>
  <c r="G169" i="35"/>
  <c r="H169" i="35"/>
  <c r="I169" i="35"/>
  <c r="G168" i="35"/>
  <c r="H168" i="35"/>
  <c r="I168" i="35"/>
  <c r="F168" i="35"/>
  <c r="F109" i="35"/>
  <c r="F164" i="35"/>
  <c r="G164" i="35"/>
  <c r="H164" i="35"/>
  <c r="I164" i="35"/>
  <c r="F165" i="35"/>
  <c r="G165" i="35"/>
  <c r="H165" i="35"/>
  <c r="I165" i="35"/>
  <c r="F166" i="35"/>
  <c r="G166" i="35"/>
  <c r="H166" i="35"/>
  <c r="I166" i="35"/>
  <c r="G163" i="35"/>
  <c r="H163" i="35"/>
  <c r="I163" i="35"/>
  <c r="F163" i="35"/>
  <c r="F113" i="35"/>
  <c r="G113" i="35"/>
  <c r="H113" i="35"/>
  <c r="I113" i="35"/>
  <c r="F114" i="35"/>
  <c r="G114" i="35"/>
  <c r="H114" i="35"/>
  <c r="I114" i="35"/>
  <c r="F115" i="35"/>
  <c r="G115" i="35"/>
  <c r="H115" i="35"/>
  <c r="I115" i="35"/>
  <c r="F116" i="35"/>
  <c r="G116" i="35"/>
  <c r="H116" i="35"/>
  <c r="I116" i="35"/>
  <c r="F117" i="35"/>
  <c r="G117" i="35"/>
  <c r="H117" i="35"/>
  <c r="I117" i="35"/>
  <c r="F118" i="35"/>
  <c r="G118" i="35"/>
  <c r="H118" i="35"/>
  <c r="I118" i="35"/>
  <c r="F119" i="35"/>
  <c r="G119" i="35"/>
  <c r="H119" i="35"/>
  <c r="I119" i="35"/>
  <c r="F120" i="35"/>
  <c r="G120" i="35"/>
  <c r="H120" i="35"/>
  <c r="I120" i="35"/>
  <c r="F121" i="35"/>
  <c r="G121" i="35"/>
  <c r="H121" i="35"/>
  <c r="I121" i="35"/>
  <c r="F122" i="35"/>
  <c r="G122" i="35"/>
  <c r="H122" i="35"/>
  <c r="I122" i="35"/>
  <c r="F123" i="35"/>
  <c r="G123" i="35"/>
  <c r="H123" i="35"/>
  <c r="I123" i="35"/>
  <c r="F124" i="35"/>
  <c r="G124" i="35"/>
  <c r="H124" i="35"/>
  <c r="I124" i="35"/>
  <c r="F125" i="35"/>
  <c r="G125" i="35"/>
  <c r="H125" i="35"/>
  <c r="I125" i="35"/>
  <c r="F126" i="35"/>
  <c r="G126" i="35"/>
  <c r="H126" i="35"/>
  <c r="I126" i="35"/>
  <c r="F127" i="35"/>
  <c r="G127" i="35"/>
  <c r="H127" i="35"/>
  <c r="I127" i="35"/>
  <c r="F128" i="35"/>
  <c r="G128" i="35"/>
  <c r="H128" i="35"/>
  <c r="I128" i="35"/>
  <c r="F129" i="35"/>
  <c r="G129" i="35"/>
  <c r="H129" i="35"/>
  <c r="I129" i="35"/>
  <c r="F130" i="35"/>
  <c r="G130" i="35"/>
  <c r="H130" i="35"/>
  <c r="I130" i="35"/>
  <c r="F131" i="35"/>
  <c r="G131" i="35"/>
  <c r="H131" i="35"/>
  <c r="I131" i="35"/>
  <c r="F132" i="35"/>
  <c r="G132" i="35"/>
  <c r="H132" i="35"/>
  <c r="I132" i="35"/>
  <c r="F133" i="35"/>
  <c r="G133" i="35"/>
  <c r="H133" i="35"/>
  <c r="I133" i="35"/>
  <c r="F134" i="35"/>
  <c r="G134" i="35"/>
  <c r="H134" i="35"/>
  <c r="I134" i="35"/>
  <c r="F135" i="35"/>
  <c r="G135" i="35"/>
  <c r="H135" i="35"/>
  <c r="I135" i="35"/>
  <c r="F136" i="35"/>
  <c r="G136" i="35"/>
  <c r="H136" i="35"/>
  <c r="I136" i="35"/>
  <c r="F137" i="35"/>
  <c r="G137" i="35"/>
  <c r="H137" i="35"/>
  <c r="I137" i="35"/>
  <c r="F138" i="35"/>
  <c r="G138" i="35"/>
  <c r="H138" i="35"/>
  <c r="I138" i="35"/>
  <c r="F139" i="35"/>
  <c r="G139" i="35"/>
  <c r="H139" i="35"/>
  <c r="I139" i="35"/>
  <c r="F140" i="35"/>
  <c r="G140" i="35"/>
  <c r="H140" i="35"/>
  <c r="I140" i="35"/>
  <c r="F141" i="35"/>
  <c r="G141" i="35"/>
  <c r="H141" i="35"/>
  <c r="I141" i="35"/>
  <c r="F142" i="35"/>
  <c r="G142" i="35"/>
  <c r="H142" i="35"/>
  <c r="I142" i="35"/>
  <c r="F143" i="35"/>
  <c r="G143" i="35"/>
  <c r="H143" i="35"/>
  <c r="I143" i="35"/>
  <c r="F144" i="35"/>
  <c r="G144" i="35"/>
  <c r="H144" i="35"/>
  <c r="I144" i="35"/>
  <c r="F145" i="35"/>
  <c r="G145" i="35"/>
  <c r="H145" i="35"/>
  <c r="I145" i="35"/>
  <c r="F146" i="35"/>
  <c r="G146" i="35"/>
  <c r="H146" i="35"/>
  <c r="I146" i="35"/>
  <c r="F147" i="35"/>
  <c r="G147" i="35"/>
  <c r="H147" i="35"/>
  <c r="I147" i="35"/>
  <c r="F148" i="35"/>
  <c r="G148" i="35"/>
  <c r="H148" i="35"/>
  <c r="I148" i="35"/>
  <c r="F149" i="35"/>
  <c r="G149" i="35"/>
  <c r="H149" i="35"/>
  <c r="I149" i="35"/>
  <c r="F150" i="35"/>
  <c r="G150" i="35"/>
  <c r="H150" i="35"/>
  <c r="I150" i="35"/>
  <c r="F151" i="35"/>
  <c r="G151" i="35"/>
  <c r="H151" i="35"/>
  <c r="I151" i="35"/>
  <c r="F152" i="35"/>
  <c r="G152" i="35"/>
  <c r="H152" i="35"/>
  <c r="I152" i="35"/>
  <c r="F153" i="35"/>
  <c r="G153" i="35"/>
  <c r="H153" i="35"/>
  <c r="I153" i="35"/>
  <c r="F154" i="35"/>
  <c r="G154" i="35"/>
  <c r="H154" i="35"/>
  <c r="I154" i="35"/>
  <c r="F155" i="35"/>
  <c r="G155" i="35"/>
  <c r="H155" i="35"/>
  <c r="I155" i="35"/>
  <c r="F156" i="35"/>
  <c r="G156" i="35"/>
  <c r="H156" i="35"/>
  <c r="I156" i="35"/>
  <c r="F157" i="35"/>
  <c r="G157" i="35"/>
  <c r="H157" i="35"/>
  <c r="I157" i="35"/>
  <c r="F158" i="35"/>
  <c r="G158" i="35"/>
  <c r="H158" i="35"/>
  <c r="I158" i="35"/>
  <c r="F159" i="35"/>
  <c r="G159" i="35"/>
  <c r="H159" i="35"/>
  <c r="I159" i="35"/>
  <c r="F160" i="35"/>
  <c r="G160" i="35"/>
  <c r="H160" i="35"/>
  <c r="I160" i="35"/>
  <c r="F161" i="35"/>
  <c r="G161" i="35"/>
  <c r="H161" i="35"/>
  <c r="I161" i="35"/>
  <c r="G112" i="35"/>
  <c r="H112" i="35"/>
  <c r="I112" i="35"/>
  <c r="F112" i="35"/>
  <c r="L112" i="35"/>
  <c r="L109" i="35"/>
  <c r="G109" i="35"/>
  <c r="H109" i="35"/>
  <c r="I109" i="35"/>
  <c r="G110" i="35"/>
  <c r="H110" i="35"/>
  <c r="I110" i="35"/>
  <c r="F110" i="35"/>
  <c r="F105" i="35"/>
  <c r="G105" i="35"/>
  <c r="H105" i="35"/>
  <c r="I105" i="35"/>
  <c r="F106" i="35"/>
  <c r="G106" i="35"/>
  <c r="H106" i="35"/>
  <c r="I106" i="35"/>
  <c r="F107" i="35"/>
  <c r="G107" i="35"/>
  <c r="H107" i="35"/>
  <c r="I107" i="35"/>
  <c r="G104" i="35"/>
  <c r="H104" i="35"/>
  <c r="I104" i="35"/>
  <c r="F104" i="35"/>
  <c r="F54" i="35"/>
  <c r="G54" i="35"/>
  <c r="H54" i="35"/>
  <c r="I54" i="35"/>
  <c r="F55" i="35"/>
  <c r="G55" i="35"/>
  <c r="H55" i="35"/>
  <c r="I55" i="35"/>
  <c r="F56" i="35"/>
  <c r="G56" i="35"/>
  <c r="H56" i="35"/>
  <c r="I56" i="35"/>
  <c r="F57" i="35"/>
  <c r="G57" i="35"/>
  <c r="H57" i="35"/>
  <c r="I57" i="35"/>
  <c r="F58" i="35"/>
  <c r="G58" i="35"/>
  <c r="H58" i="35"/>
  <c r="I58" i="35"/>
  <c r="F59" i="35"/>
  <c r="G59" i="35"/>
  <c r="H59" i="35"/>
  <c r="I59" i="35"/>
  <c r="F60" i="35"/>
  <c r="G60" i="35"/>
  <c r="H60" i="35"/>
  <c r="I60" i="35"/>
  <c r="F61" i="35"/>
  <c r="G61" i="35"/>
  <c r="H61" i="35"/>
  <c r="I61" i="35"/>
  <c r="F62" i="35"/>
  <c r="G62" i="35"/>
  <c r="H62" i="35"/>
  <c r="I62" i="35"/>
  <c r="F63" i="35"/>
  <c r="G63" i="35"/>
  <c r="H63" i="35"/>
  <c r="I63" i="35"/>
  <c r="F64" i="35"/>
  <c r="G64" i="35"/>
  <c r="H64" i="35"/>
  <c r="I64" i="35"/>
  <c r="F65" i="35"/>
  <c r="G65" i="35"/>
  <c r="H65" i="35"/>
  <c r="I65" i="35"/>
  <c r="F66" i="35"/>
  <c r="G66" i="35"/>
  <c r="H66" i="35"/>
  <c r="I66" i="35"/>
  <c r="F67" i="35"/>
  <c r="G67" i="35"/>
  <c r="H67" i="35"/>
  <c r="I67" i="35"/>
  <c r="F68" i="35"/>
  <c r="G68" i="35"/>
  <c r="H68" i="35"/>
  <c r="I68" i="35"/>
  <c r="F69" i="35"/>
  <c r="G69" i="35"/>
  <c r="H69" i="35"/>
  <c r="I69" i="35"/>
  <c r="F70" i="35"/>
  <c r="G70" i="35"/>
  <c r="H70" i="35"/>
  <c r="I70" i="35"/>
  <c r="F71" i="35"/>
  <c r="G71" i="35"/>
  <c r="H71" i="35"/>
  <c r="I71" i="35"/>
  <c r="F72" i="35"/>
  <c r="G72" i="35"/>
  <c r="H72" i="35"/>
  <c r="I72" i="35"/>
  <c r="F73" i="35"/>
  <c r="G73" i="35"/>
  <c r="H73" i="35"/>
  <c r="I73" i="35"/>
  <c r="F74" i="35"/>
  <c r="G74" i="35"/>
  <c r="H74" i="35"/>
  <c r="I74" i="35"/>
  <c r="F75" i="35"/>
  <c r="G75" i="35"/>
  <c r="H75" i="35"/>
  <c r="I75" i="35"/>
  <c r="F76" i="35"/>
  <c r="G76" i="35"/>
  <c r="H76" i="35"/>
  <c r="I76" i="35"/>
  <c r="F77" i="35"/>
  <c r="G77" i="35"/>
  <c r="H77" i="35"/>
  <c r="I77" i="35"/>
  <c r="F78" i="35"/>
  <c r="G78" i="35"/>
  <c r="H78" i="35"/>
  <c r="I78" i="35"/>
  <c r="F79" i="35"/>
  <c r="G79" i="35"/>
  <c r="H79" i="35"/>
  <c r="I79" i="35"/>
  <c r="F80" i="35"/>
  <c r="G80" i="35"/>
  <c r="H80" i="35"/>
  <c r="I80" i="35"/>
  <c r="F81" i="35"/>
  <c r="G81" i="35"/>
  <c r="H81" i="35"/>
  <c r="I81" i="35"/>
  <c r="F82" i="35"/>
  <c r="G82" i="35"/>
  <c r="H82" i="35"/>
  <c r="I82" i="35"/>
  <c r="F83" i="35"/>
  <c r="G83" i="35"/>
  <c r="H83" i="35"/>
  <c r="I83" i="35"/>
  <c r="F84" i="35"/>
  <c r="G84" i="35"/>
  <c r="H84" i="35"/>
  <c r="I84" i="35"/>
  <c r="F85" i="35"/>
  <c r="G85" i="35"/>
  <c r="H85" i="35"/>
  <c r="I85" i="35"/>
  <c r="F86" i="35"/>
  <c r="G86" i="35"/>
  <c r="H86" i="35"/>
  <c r="I86" i="35"/>
  <c r="F87" i="35"/>
  <c r="G87" i="35"/>
  <c r="H87" i="35"/>
  <c r="I87" i="35"/>
  <c r="F88" i="35"/>
  <c r="G88" i="35"/>
  <c r="H88" i="35"/>
  <c r="I88" i="35"/>
  <c r="F89" i="35"/>
  <c r="G89" i="35"/>
  <c r="H89" i="35"/>
  <c r="I89" i="35"/>
  <c r="F90" i="35"/>
  <c r="G90" i="35"/>
  <c r="H90" i="35"/>
  <c r="I90" i="35"/>
  <c r="F91" i="35"/>
  <c r="G91" i="35"/>
  <c r="H91" i="35"/>
  <c r="I91" i="35"/>
  <c r="F92" i="35"/>
  <c r="G92" i="35"/>
  <c r="H92" i="35"/>
  <c r="I92" i="35"/>
  <c r="F93" i="35"/>
  <c r="G93" i="35"/>
  <c r="H93" i="35"/>
  <c r="I93" i="35"/>
  <c r="F94" i="35"/>
  <c r="G94" i="35"/>
  <c r="H94" i="35"/>
  <c r="I94" i="35"/>
  <c r="F95" i="35"/>
  <c r="G95" i="35"/>
  <c r="H95" i="35"/>
  <c r="I95" i="35"/>
  <c r="F96" i="35"/>
  <c r="G96" i="35"/>
  <c r="H96" i="35"/>
  <c r="I96" i="35"/>
  <c r="F97" i="35"/>
  <c r="G97" i="35"/>
  <c r="H97" i="35"/>
  <c r="I97" i="35"/>
  <c r="F98" i="35"/>
  <c r="G98" i="35"/>
  <c r="H98" i="35"/>
  <c r="I98" i="35"/>
  <c r="F99" i="35"/>
  <c r="G99" i="35"/>
  <c r="H99" i="35"/>
  <c r="I99" i="35"/>
  <c r="F100" i="35"/>
  <c r="G100" i="35"/>
  <c r="H100" i="35"/>
  <c r="I100" i="35"/>
  <c r="F101" i="35"/>
  <c r="G101" i="35"/>
  <c r="H101" i="35"/>
  <c r="I101" i="35"/>
  <c r="F102" i="35"/>
  <c r="G102" i="35"/>
  <c r="H102" i="35"/>
  <c r="I102" i="35"/>
  <c r="G53" i="35"/>
  <c r="H53" i="35"/>
  <c r="I53" i="35"/>
  <c r="F53" i="35"/>
  <c r="G50" i="35"/>
  <c r="H50" i="35"/>
  <c r="I50" i="35"/>
  <c r="G51" i="35"/>
  <c r="H51" i="35"/>
  <c r="I51" i="35"/>
  <c r="F51" i="35"/>
  <c r="F50" i="35"/>
  <c r="F46" i="35"/>
  <c r="G46" i="35"/>
  <c r="H46" i="35"/>
  <c r="I46" i="35"/>
  <c r="F47" i="35"/>
  <c r="G47" i="35"/>
  <c r="H47" i="35"/>
  <c r="I47" i="35"/>
  <c r="F48" i="35"/>
  <c r="G48" i="35"/>
  <c r="H48" i="35"/>
  <c r="I48" i="35"/>
  <c r="G45" i="35"/>
  <c r="H45" i="35"/>
  <c r="I45" i="35"/>
  <c r="F45" i="35"/>
  <c r="F7" i="35"/>
  <c r="G7" i="35"/>
  <c r="H7" i="35"/>
  <c r="I7" i="35"/>
  <c r="F8" i="35"/>
  <c r="G8" i="35"/>
  <c r="H8" i="35"/>
  <c r="I8" i="35"/>
  <c r="F9" i="35"/>
  <c r="G9" i="35"/>
  <c r="H9" i="35"/>
  <c r="I9" i="35"/>
  <c r="F10" i="35"/>
  <c r="G10" i="35"/>
  <c r="H10" i="35"/>
  <c r="I10" i="35"/>
  <c r="F11" i="35"/>
  <c r="G11" i="35"/>
  <c r="H11" i="35"/>
  <c r="I11" i="35"/>
  <c r="F12" i="35"/>
  <c r="G12" i="35"/>
  <c r="H12" i="35"/>
  <c r="I12" i="35"/>
  <c r="F13" i="35"/>
  <c r="G13" i="35"/>
  <c r="H13" i="35"/>
  <c r="I13" i="35"/>
  <c r="F14" i="35"/>
  <c r="G14" i="35"/>
  <c r="H14" i="35"/>
  <c r="I14" i="35"/>
  <c r="F15" i="35"/>
  <c r="G15" i="35"/>
  <c r="H15" i="35"/>
  <c r="I15" i="35"/>
  <c r="F16" i="35"/>
  <c r="G16" i="35"/>
  <c r="H16" i="35"/>
  <c r="I16" i="35"/>
  <c r="F17" i="35"/>
  <c r="G17" i="35"/>
  <c r="H17" i="35"/>
  <c r="I17" i="35"/>
  <c r="F18" i="35"/>
  <c r="G18" i="35"/>
  <c r="H18" i="35"/>
  <c r="I18" i="35"/>
  <c r="F19" i="35"/>
  <c r="G19" i="35"/>
  <c r="H19" i="35"/>
  <c r="I19" i="35"/>
  <c r="F20" i="35"/>
  <c r="G20" i="35"/>
  <c r="H20" i="35"/>
  <c r="I20" i="35"/>
  <c r="F21" i="35"/>
  <c r="G21" i="35"/>
  <c r="H21" i="35"/>
  <c r="I21" i="35"/>
  <c r="F22" i="35"/>
  <c r="G22" i="35"/>
  <c r="H22" i="35"/>
  <c r="I22" i="35"/>
  <c r="F23" i="35"/>
  <c r="G23" i="35"/>
  <c r="H23" i="35"/>
  <c r="I23" i="35"/>
  <c r="F24" i="35"/>
  <c r="G24" i="35"/>
  <c r="H24" i="35"/>
  <c r="I24" i="35"/>
  <c r="F25" i="35"/>
  <c r="G25" i="35"/>
  <c r="H25" i="35"/>
  <c r="I25" i="35"/>
  <c r="F26" i="35"/>
  <c r="G26" i="35"/>
  <c r="H26" i="35"/>
  <c r="I26" i="35"/>
  <c r="F27" i="35"/>
  <c r="G27" i="35"/>
  <c r="H27" i="35"/>
  <c r="I27" i="35"/>
  <c r="F28" i="35"/>
  <c r="G28" i="35"/>
  <c r="H28" i="35"/>
  <c r="I28" i="35"/>
  <c r="F29" i="35"/>
  <c r="G29" i="35"/>
  <c r="H29" i="35"/>
  <c r="I29" i="35"/>
  <c r="F30" i="35"/>
  <c r="G30" i="35"/>
  <c r="H30" i="35"/>
  <c r="I30" i="35"/>
  <c r="F31" i="35"/>
  <c r="G31" i="35"/>
  <c r="H31" i="35"/>
  <c r="I31" i="35"/>
  <c r="F32" i="35"/>
  <c r="G32" i="35"/>
  <c r="H32" i="35"/>
  <c r="I32" i="35"/>
  <c r="F33" i="35"/>
  <c r="G33" i="35"/>
  <c r="H33" i="35"/>
  <c r="I33" i="35"/>
  <c r="F34" i="35"/>
  <c r="G34" i="35"/>
  <c r="H34" i="35"/>
  <c r="I34" i="35"/>
  <c r="F35" i="35"/>
  <c r="G35" i="35"/>
  <c r="H35" i="35"/>
  <c r="I35" i="35"/>
  <c r="F36" i="35"/>
  <c r="G36" i="35"/>
  <c r="H36" i="35"/>
  <c r="I36" i="35"/>
  <c r="F37" i="35"/>
  <c r="G37" i="35"/>
  <c r="H37" i="35"/>
  <c r="I37" i="35"/>
  <c r="F38" i="35"/>
  <c r="G38" i="35"/>
  <c r="H38" i="35"/>
  <c r="I38" i="35"/>
  <c r="F39" i="35"/>
  <c r="G39" i="35"/>
  <c r="H39" i="35"/>
  <c r="I39" i="35"/>
  <c r="F40" i="35"/>
  <c r="G40" i="35"/>
  <c r="H40" i="35"/>
  <c r="I40" i="35"/>
  <c r="F41" i="35"/>
  <c r="G41" i="35"/>
  <c r="H41" i="35"/>
  <c r="I41" i="35"/>
  <c r="F42" i="35"/>
  <c r="G42" i="35"/>
  <c r="H42" i="35"/>
  <c r="I42" i="35"/>
  <c r="F43" i="35"/>
  <c r="G43" i="35"/>
  <c r="H43" i="35"/>
  <c r="I43" i="35"/>
  <c r="H6" i="35"/>
  <c r="I6" i="35"/>
  <c r="G6" i="35"/>
  <c r="F6" i="35"/>
  <c r="AA18" i="35" l="1"/>
  <c r="AA13" i="35"/>
  <c r="Y14" i="35"/>
  <c r="Y13" i="35"/>
  <c r="Y19" i="35"/>
  <c r="Y18" i="35"/>
  <c r="X15" i="35"/>
  <c r="X20" i="35"/>
  <c r="AU38" i="38" l="1"/>
  <c r="AT38" i="38"/>
  <c r="AS38" i="38"/>
  <c r="AR38" i="38"/>
  <c r="AQ38" i="38"/>
  <c r="AG52" i="38" s="1"/>
  <c r="AP38" i="38"/>
  <c r="AB52" i="38" s="1"/>
  <c r="AO38" i="38"/>
  <c r="W52" i="38" s="1"/>
  <c r="AK38" i="38"/>
  <c r="AJ38" i="38"/>
  <c r="AI38" i="38"/>
  <c r="AH38" i="38"/>
  <c r="AG38" i="38"/>
  <c r="AF52" i="38" s="1"/>
  <c r="AF38" i="38"/>
  <c r="AA52" i="38" s="1"/>
  <c r="AE38" i="38"/>
  <c r="V52" i="38" s="1"/>
  <c r="AU37" i="38"/>
  <c r="AT37" i="38"/>
  <c r="AS37" i="38"/>
  <c r="AR37" i="38"/>
  <c r="AQ37" i="38"/>
  <c r="AG51" i="38" s="1"/>
  <c r="AP37" i="38"/>
  <c r="AB51" i="38" s="1"/>
  <c r="AO37" i="38"/>
  <c r="W51" i="38" s="1"/>
  <c r="AK37" i="38"/>
  <c r="AJ37" i="38"/>
  <c r="AI37" i="38"/>
  <c r="AH37" i="38"/>
  <c r="AG37" i="38"/>
  <c r="AF51" i="38" s="1"/>
  <c r="AF37" i="38"/>
  <c r="AA51" i="38" s="1"/>
  <c r="AE37" i="38"/>
  <c r="V51" i="38" s="1"/>
  <c r="AA37" i="38"/>
  <c r="Z37" i="38"/>
  <c r="Y37" i="38"/>
  <c r="X37" i="38"/>
  <c r="W37" i="38"/>
  <c r="AE51" i="38" s="1"/>
  <c r="V37" i="38"/>
  <c r="Z51" i="38" s="1"/>
  <c r="U37" i="38"/>
  <c r="U51" i="38" s="1"/>
  <c r="AU36" i="38"/>
  <c r="AT36" i="38"/>
  <c r="AS36" i="38"/>
  <c r="AR36" i="38"/>
  <c r="AQ36" i="38"/>
  <c r="AG50" i="38" s="1"/>
  <c r="AP36" i="38"/>
  <c r="AB50" i="38" s="1"/>
  <c r="AO36" i="38"/>
  <c r="W50" i="38" s="1"/>
  <c r="AK36" i="38"/>
  <c r="AJ36" i="38"/>
  <c r="AI36" i="38"/>
  <c r="AH36" i="38"/>
  <c r="AG36" i="38"/>
  <c r="AF50" i="38" s="1"/>
  <c r="AF36" i="38"/>
  <c r="AA50" i="38" s="1"/>
  <c r="AE36" i="38"/>
  <c r="V50" i="38" s="1"/>
  <c r="AA36" i="38"/>
  <c r="Z36" i="38"/>
  <c r="Y36" i="38"/>
  <c r="X36" i="38"/>
  <c r="W36" i="38"/>
  <c r="AE50" i="38" s="1"/>
  <c r="V36" i="38"/>
  <c r="Z50" i="38" s="1"/>
  <c r="U36" i="38"/>
  <c r="U50" i="38" s="1"/>
  <c r="AU35" i="38"/>
  <c r="AT35" i="38"/>
  <c r="AS35" i="38"/>
  <c r="AR35" i="38"/>
  <c r="AQ35" i="38"/>
  <c r="AG49" i="38" s="1"/>
  <c r="AP35" i="38"/>
  <c r="AB49" i="38" s="1"/>
  <c r="AO35" i="38"/>
  <c r="W49" i="38" s="1"/>
  <c r="AK35" i="38"/>
  <c r="AJ35" i="38"/>
  <c r="AI35" i="38"/>
  <c r="AH35" i="38"/>
  <c r="AG35" i="38"/>
  <c r="AF49" i="38" s="1"/>
  <c r="AF35" i="38"/>
  <c r="AA49" i="38" s="1"/>
  <c r="AE35" i="38"/>
  <c r="V49" i="38" s="1"/>
  <c r="AA35" i="38"/>
  <c r="Z35" i="38"/>
  <c r="Y35" i="38"/>
  <c r="X35" i="38"/>
  <c r="W35" i="38"/>
  <c r="AE49" i="38" s="1"/>
  <c r="V35" i="38"/>
  <c r="Z49" i="38" s="1"/>
  <c r="U35" i="38"/>
  <c r="U49" i="38" s="1"/>
  <c r="AU34" i="38"/>
  <c r="AT34" i="38"/>
  <c r="AS34" i="38"/>
  <c r="AR34" i="38"/>
  <c r="AQ34" i="38"/>
  <c r="AG48" i="38" s="1"/>
  <c r="AP34" i="38"/>
  <c r="AB48" i="38" s="1"/>
  <c r="AO34" i="38"/>
  <c r="W48" i="38" s="1"/>
  <c r="AK34" i="38"/>
  <c r="AJ34" i="38"/>
  <c r="AI34" i="38"/>
  <c r="AH34" i="38"/>
  <c r="AG34" i="38"/>
  <c r="AF48" i="38" s="1"/>
  <c r="AF34" i="38"/>
  <c r="AA48" i="38" s="1"/>
  <c r="AE34" i="38"/>
  <c r="V48" i="38" s="1"/>
  <c r="AA34" i="38"/>
  <c r="Z34" i="38"/>
  <c r="Y34" i="38"/>
  <c r="X34" i="38"/>
  <c r="W34" i="38"/>
  <c r="AE48" i="38" s="1"/>
  <c r="V34" i="38"/>
  <c r="Z48" i="38" s="1"/>
  <c r="U34" i="38"/>
  <c r="AU33" i="38"/>
  <c r="AT33" i="38"/>
  <c r="AS33" i="38"/>
  <c r="AR33" i="38"/>
  <c r="AQ33" i="38"/>
  <c r="AG47" i="38" s="1"/>
  <c r="AP33" i="38"/>
  <c r="AB47" i="38" s="1"/>
  <c r="AO33" i="38"/>
  <c r="AK33" i="38"/>
  <c r="AJ33" i="38"/>
  <c r="AI33" i="38"/>
  <c r="AH33" i="38"/>
  <c r="AG33" i="38"/>
  <c r="AF47" i="38" s="1"/>
  <c r="AF33" i="38"/>
  <c r="AA47" i="38" s="1"/>
  <c r="AE33" i="38"/>
  <c r="AA33" i="38"/>
  <c r="Z33" i="38"/>
  <c r="Y33" i="38"/>
  <c r="X33" i="38"/>
  <c r="W33" i="38"/>
  <c r="AE47" i="38" s="1"/>
  <c r="V33" i="38"/>
  <c r="Z47" i="38" s="1"/>
  <c r="U33" i="38"/>
  <c r="AU32" i="38"/>
  <c r="AT32" i="38"/>
  <c r="AS32" i="38"/>
  <c r="AR32" i="38"/>
  <c r="AQ32" i="38"/>
  <c r="AG46" i="38" s="1"/>
  <c r="AP32" i="38"/>
  <c r="AB46" i="38" s="1"/>
  <c r="AO32" i="38"/>
  <c r="W46" i="38" s="1"/>
  <c r="AK32" i="38"/>
  <c r="AJ32" i="38"/>
  <c r="AI32" i="38"/>
  <c r="AH32" i="38"/>
  <c r="AG32" i="38"/>
  <c r="AF46" i="38" s="1"/>
  <c r="AF32" i="38"/>
  <c r="AA46" i="38" s="1"/>
  <c r="AE32" i="38"/>
  <c r="V46" i="38" s="1"/>
  <c r="AA32" i="38"/>
  <c r="Z32" i="38"/>
  <c r="Y32" i="38"/>
  <c r="X32" i="38"/>
  <c r="W32" i="38"/>
  <c r="AE46" i="38" s="1"/>
  <c r="V32" i="38"/>
  <c r="Z46" i="38" s="1"/>
  <c r="U32" i="38"/>
  <c r="U46" i="38" s="1"/>
  <c r="AU31" i="38"/>
  <c r="AT31" i="38"/>
  <c r="AS31" i="38"/>
  <c r="AR31" i="38"/>
  <c r="AQ31" i="38"/>
  <c r="AG45" i="38" s="1"/>
  <c r="AP31" i="38"/>
  <c r="AB45" i="38" s="1"/>
  <c r="AO31" i="38"/>
  <c r="W45" i="38" s="1"/>
  <c r="AK31" i="38"/>
  <c r="AJ31" i="38"/>
  <c r="AI31" i="38"/>
  <c r="AH31" i="38"/>
  <c r="AG31" i="38"/>
  <c r="AF45" i="38" s="1"/>
  <c r="AF31" i="38"/>
  <c r="AA45" i="38" s="1"/>
  <c r="AE31" i="38"/>
  <c r="V45" i="38" s="1"/>
  <c r="AA31" i="38"/>
  <c r="Z31" i="38"/>
  <c r="Y31" i="38"/>
  <c r="X31" i="38"/>
  <c r="W31" i="38"/>
  <c r="AE45" i="38" s="1"/>
  <c r="V31" i="38"/>
  <c r="Z45" i="38" s="1"/>
  <c r="U31" i="38"/>
  <c r="U45" i="38" s="1"/>
  <c r="AU30" i="38"/>
  <c r="AT30" i="38"/>
  <c r="AS30" i="38"/>
  <c r="AR30" i="38"/>
  <c r="AQ30" i="38"/>
  <c r="AG44" i="38" s="1"/>
  <c r="AP30" i="38"/>
  <c r="AB44" i="38" s="1"/>
  <c r="AO30" i="38"/>
  <c r="W44" i="38" s="1"/>
  <c r="AK30" i="38"/>
  <c r="AJ30" i="38"/>
  <c r="AI30" i="38"/>
  <c r="AH30" i="38"/>
  <c r="AG30" i="38"/>
  <c r="AF44" i="38" s="1"/>
  <c r="AF30" i="38"/>
  <c r="AA44" i="38" s="1"/>
  <c r="AE30" i="38"/>
  <c r="V44" i="38" s="1"/>
  <c r="AA30" i="38"/>
  <c r="Z30" i="38"/>
  <c r="Y30" i="38"/>
  <c r="X30" i="38"/>
  <c r="W30" i="38"/>
  <c r="AE44" i="38" s="1"/>
  <c r="V30" i="38"/>
  <c r="Z44" i="38" s="1"/>
  <c r="U30" i="38"/>
  <c r="U44" i="38" s="1"/>
  <c r="AE15" i="38"/>
  <c r="X38" i="38" s="1"/>
  <c r="U47" i="38" l="1"/>
  <c r="J10" i="38" a="1"/>
  <c r="J10" i="38" s="1"/>
  <c r="J9" i="38" a="1"/>
  <c r="J9" i="38" s="1"/>
  <c r="J8" i="38" a="1"/>
  <c r="J8" i="38" s="1"/>
  <c r="V38" i="38"/>
  <c r="Z52" i="38" s="1"/>
  <c r="U48" i="38"/>
  <c r="W47" i="38"/>
  <c r="V47" i="38"/>
  <c r="W53" i="38"/>
  <c r="W54" i="38" s="1"/>
  <c r="W56" i="38"/>
  <c r="W57" i="38" s="1"/>
  <c r="AB56" i="38"/>
  <c r="AB57" i="38" s="1"/>
  <c r="AB53" i="38"/>
  <c r="AB54" i="38" s="1"/>
  <c r="V53" i="38"/>
  <c r="V54" i="38" s="1"/>
  <c r="V56" i="38"/>
  <c r="V57" i="38" s="1"/>
  <c r="AA56" i="38"/>
  <c r="AA57" i="38" s="1"/>
  <c r="AA53" i="38"/>
  <c r="AA54" i="38" s="1"/>
  <c r="AG53" i="38"/>
  <c r="AG54" i="38" s="1"/>
  <c r="AG56" i="38"/>
  <c r="AG57" i="38" s="1"/>
  <c r="Z53" i="38"/>
  <c r="Z54" i="38" s="1"/>
  <c r="Z56" i="38"/>
  <c r="Z57" i="38" s="1"/>
  <c r="AF56" i="38"/>
  <c r="AF57" i="38" s="1"/>
  <c r="AF53" i="38"/>
  <c r="AF54" i="38" s="1"/>
  <c r="AE56" i="38"/>
  <c r="AE57" i="38" s="1"/>
  <c r="Y38" i="38"/>
  <c r="Z38" i="38"/>
  <c r="AA38" i="38"/>
  <c r="W38" i="38"/>
  <c r="AE52" i="38" s="1"/>
  <c r="AE53" i="38" s="1"/>
  <c r="AE54" i="38" s="1"/>
  <c r="U38" i="38"/>
  <c r="U52" i="38" s="1"/>
  <c r="J11" i="38" l="1" a="1"/>
  <c r="J11" i="38" s="1"/>
  <c r="D66" i="31"/>
  <c r="H66" i="31"/>
  <c r="F66" i="31" s="1"/>
  <c r="E66" i="31"/>
  <c r="F74" i="28" l="1"/>
  <c r="F75" i="28"/>
  <c r="F76" i="28"/>
  <c r="F77" i="28"/>
  <c r="F78" i="28"/>
  <c r="F79" i="28"/>
  <c r="F80" i="28"/>
  <c r="F81" i="28"/>
  <c r="F82" i="28"/>
  <c r="F83" i="28"/>
  <c r="F84" i="28"/>
  <c r="F73" i="28"/>
  <c r="F47" i="28"/>
  <c r="F48" i="28"/>
  <c r="F49" i="28"/>
  <c r="F50" i="28"/>
  <c r="F51" i="28"/>
  <c r="F52" i="28"/>
  <c r="F53" i="28"/>
  <c r="F54" i="28"/>
  <c r="F55" i="28"/>
  <c r="F56" i="28"/>
  <c r="F57" i="28"/>
  <c r="F46" i="28"/>
  <c r="D94" i="28" l="1"/>
  <c r="S41" i="33" l="1"/>
  <c r="D7" i="36" l="1"/>
  <c r="C7" i="36"/>
  <c r="D6" i="36"/>
  <c r="C6" i="36"/>
  <c r="AD5" i="36"/>
  <c r="AD7" i="36" s="1"/>
  <c r="AC5" i="36"/>
  <c r="AC7" i="36" s="1"/>
  <c r="AB5" i="36"/>
  <c r="AB7" i="36" s="1"/>
  <c r="AA5" i="36"/>
  <c r="AA7" i="36" s="1"/>
  <c r="Z5" i="36"/>
  <c r="Z6" i="36" s="1"/>
  <c r="Y5" i="36"/>
  <c r="Y7" i="36" s="1"/>
  <c r="X5" i="36"/>
  <c r="X7" i="36" s="1"/>
  <c r="W5" i="36"/>
  <c r="W3" i="36" s="1" a="1"/>
  <c r="W3" i="36" s="1"/>
  <c r="V5" i="36"/>
  <c r="V7" i="36" s="1"/>
  <c r="U5" i="36"/>
  <c r="U7" i="36" s="1"/>
  <c r="T5" i="36"/>
  <c r="T7" i="36" s="1"/>
  <c r="S5" i="36"/>
  <c r="S7" i="36" s="1"/>
  <c r="R5" i="36"/>
  <c r="R6" i="36" s="1"/>
  <c r="Q5" i="36"/>
  <c r="Q7" i="36" s="1"/>
  <c r="P5" i="36"/>
  <c r="P7" i="36" s="1"/>
  <c r="O5" i="36"/>
  <c r="O6" i="36" s="1"/>
  <c r="N5" i="36"/>
  <c r="N7" i="36" s="1"/>
  <c r="M5" i="36"/>
  <c r="M7" i="36" s="1"/>
  <c r="L5" i="36"/>
  <c r="L7" i="36" s="1"/>
  <c r="K5" i="36"/>
  <c r="K7" i="36" s="1"/>
  <c r="J5" i="36"/>
  <c r="J6" i="36" s="1"/>
  <c r="I5" i="36"/>
  <c r="I7" i="36" s="1"/>
  <c r="H5" i="36"/>
  <c r="H7" i="36" s="1"/>
  <c r="G5" i="36"/>
  <c r="G6" i="36" s="1"/>
  <c r="F5" i="36"/>
  <c r="F7" i="36" s="1"/>
  <c r="E5" i="36"/>
  <c r="E7" i="36" s="1"/>
  <c r="AC3" i="36" a="1"/>
  <c r="AC3" i="36" s="1"/>
  <c r="AB3" i="36" a="1"/>
  <c r="AB3" i="36" s="1"/>
  <c r="Z3" i="36" a="1"/>
  <c r="Z3" i="36" s="1"/>
  <c r="Y3" i="36" a="1"/>
  <c r="Y3" i="36" s="1"/>
  <c r="X3" i="36" a="1"/>
  <c r="X3" i="36" s="1"/>
  <c r="U3" i="36" a="1"/>
  <c r="U3" i="36" s="1"/>
  <c r="T3" i="36" a="1"/>
  <c r="T3" i="36" s="1"/>
  <c r="S3" i="36" a="1"/>
  <c r="S3" i="36" s="1"/>
  <c r="Q3" i="36" a="1"/>
  <c r="Q3" i="36" s="1"/>
  <c r="P3" i="36" a="1"/>
  <c r="P3" i="36" s="1"/>
  <c r="M3" i="36" a="1"/>
  <c r="M3" i="36" s="1"/>
  <c r="L3" i="36" a="1"/>
  <c r="L3" i="36" s="1"/>
  <c r="K3" i="36" a="1"/>
  <c r="K3" i="36" s="1"/>
  <c r="I3" i="36" a="1"/>
  <c r="I3" i="36" s="1"/>
  <c r="H3" i="36" a="1"/>
  <c r="H3" i="36" s="1"/>
  <c r="E3" i="36" a="1"/>
  <c r="E3" i="36" s="1"/>
  <c r="D3" i="36" a="1"/>
  <c r="D3" i="36" s="1"/>
  <c r="C3" i="36" a="1"/>
  <c r="C3" i="36" s="1"/>
  <c r="S6" i="36" l="1"/>
  <c r="O3" i="36" a="1"/>
  <c r="O3" i="36" s="1"/>
  <c r="Y6" i="36"/>
  <c r="G3" i="36" a="1"/>
  <c r="G3" i="36" s="1"/>
  <c r="F3" i="36" a="1"/>
  <c r="F3" i="36" s="1"/>
  <c r="N3" i="36" a="1"/>
  <c r="N3" i="36" s="1"/>
  <c r="V3" i="36" a="1"/>
  <c r="V3" i="36" s="1"/>
  <c r="Q6" i="36"/>
  <c r="X6" i="36"/>
  <c r="J3" i="36" a="1"/>
  <c r="J3" i="36" s="1"/>
  <c r="R3" i="36" a="1"/>
  <c r="R3" i="36" s="1"/>
  <c r="AA3" i="36" a="1"/>
  <c r="AA3" i="36" s="1"/>
  <c r="H6" i="36"/>
  <c r="AA6" i="36"/>
  <c r="I6" i="36"/>
  <c r="K6" i="36"/>
  <c r="AD3" i="36" a="1"/>
  <c r="AD3" i="36" s="1"/>
  <c r="P6" i="36"/>
  <c r="G7" i="36"/>
  <c r="O7" i="36"/>
  <c r="W7" i="36"/>
  <c r="L6" i="36"/>
  <c r="T6" i="36"/>
  <c r="AB6" i="36"/>
  <c r="E6" i="36"/>
  <c r="M6" i="36"/>
  <c r="U6" i="36"/>
  <c r="AC6" i="36"/>
  <c r="F6" i="36"/>
  <c r="N6" i="36"/>
  <c r="V6" i="36"/>
  <c r="AD6" i="36"/>
  <c r="J7" i="36"/>
  <c r="R7" i="36"/>
  <c r="Z7" i="36"/>
  <c r="W6" i="36"/>
  <c r="E75" i="28" l="1"/>
  <c r="Q7" i="31" l="1"/>
  <c r="P7" i="31"/>
  <c r="O7" i="31" l="1"/>
  <c r="N7" i="31"/>
  <c r="M7" i="31"/>
  <c r="L7" i="31"/>
  <c r="L7" i="32"/>
  <c r="Q7" i="32"/>
  <c r="P7" i="32"/>
  <c r="O7" i="32"/>
  <c r="N7" i="32"/>
  <c r="M7" i="32"/>
  <c r="E94" i="28" l="1"/>
  <c r="H94" i="28"/>
  <c r="F94" i="28" s="1"/>
  <c r="K94" i="28"/>
  <c r="L94" i="28"/>
  <c r="M94" i="28"/>
  <c r="N94" i="28"/>
  <c r="D53" i="32" l="1"/>
  <c r="H40" i="33" l="1"/>
  <c r="I40" i="33"/>
  <c r="J40" i="33"/>
  <c r="K40" i="33"/>
  <c r="L40" i="33"/>
  <c r="M40" i="33"/>
  <c r="N40" i="33"/>
  <c r="O40" i="33"/>
  <c r="P40" i="33"/>
  <c r="Q40" i="33"/>
  <c r="R40" i="33"/>
  <c r="S40" i="33"/>
  <c r="H41" i="33"/>
  <c r="I41" i="33"/>
  <c r="J41" i="33"/>
  <c r="K41" i="33"/>
  <c r="L41" i="33"/>
  <c r="M41" i="33"/>
  <c r="N41" i="33"/>
  <c r="O41" i="33"/>
  <c r="P41" i="33"/>
  <c r="Q41" i="33"/>
  <c r="R41" i="33"/>
  <c r="G41" i="33"/>
  <c r="G40" i="33"/>
  <c r="T7" i="33" s="1"/>
  <c r="G85" i="28" l="1"/>
  <c r="D93" i="28"/>
  <c r="E93" i="28"/>
  <c r="H93" i="28"/>
  <c r="F93" i="28" s="1"/>
  <c r="G92" i="32" l="1"/>
  <c r="G93" i="32"/>
  <c r="G94" i="32"/>
  <c r="G95" i="32"/>
  <c r="G96" i="32"/>
  <c r="G97" i="32"/>
  <c r="G98" i="32"/>
  <c r="G100" i="32"/>
  <c r="G101" i="32"/>
  <c r="G91" i="32" l="1"/>
  <c r="G61" i="32"/>
  <c r="G62" i="32"/>
  <c r="G63" i="32"/>
  <c r="G64" i="32"/>
  <c r="G65" i="32"/>
  <c r="G66" i="32"/>
  <c r="G67" i="32"/>
  <c r="G68" i="32"/>
  <c r="G70" i="32"/>
  <c r="G71" i="32"/>
  <c r="G72" i="32"/>
  <c r="G60" i="32"/>
  <c r="G58" i="28"/>
  <c r="G59" i="28"/>
  <c r="G60" i="28"/>
  <c r="G61" i="28"/>
  <c r="G62" i="28"/>
  <c r="G63" i="28"/>
  <c r="G64" i="28"/>
  <c r="G65" i="28"/>
  <c r="G66" i="28"/>
  <c r="G67" i="28"/>
  <c r="G68" i="28"/>
  <c r="G69" i="28"/>
  <c r="G86" i="28"/>
  <c r="G87" i="28"/>
  <c r="G88" i="28"/>
  <c r="G89" i="28"/>
  <c r="G90" i="28"/>
  <c r="G91" i="28"/>
  <c r="G92" i="28"/>
  <c r="G95" i="28"/>
  <c r="G96" i="28"/>
  <c r="H22" i="33" l="1"/>
  <c r="F22" i="33" s="1"/>
  <c r="E22" i="33"/>
  <c r="D22" i="33"/>
  <c r="H21" i="33"/>
  <c r="F21" i="33" s="1"/>
  <c r="E21" i="33"/>
  <c r="D21" i="33"/>
  <c r="H20" i="33"/>
  <c r="F20" i="33" s="1"/>
  <c r="E20" i="33"/>
  <c r="D20" i="33"/>
  <c r="S26" i="32" l="1"/>
  <c r="S11" i="32"/>
  <c r="S26" i="31"/>
  <c r="S11" i="31"/>
  <c r="S11" i="28"/>
  <c r="S26" i="28"/>
  <c r="D50" i="28"/>
  <c r="D47" i="28" l="1"/>
  <c r="E89" i="32" l="1"/>
  <c r="E101" i="32"/>
  <c r="E100" i="32"/>
  <c r="E98" i="32"/>
  <c r="E90" i="32"/>
  <c r="E97" i="32"/>
  <c r="E96" i="32"/>
  <c r="E95" i="32"/>
  <c r="E94" i="32"/>
  <c r="E93" i="32"/>
  <c r="E92" i="32"/>
  <c r="E91" i="32"/>
  <c r="E88" i="32"/>
  <c r="E87" i="32"/>
  <c r="E86" i="32"/>
  <c r="E84" i="32"/>
  <c r="E76" i="32"/>
  <c r="E83" i="32"/>
  <c r="E82" i="32"/>
  <c r="E77" i="32"/>
  <c r="E81" i="32"/>
  <c r="E80" i="32"/>
  <c r="E79" i="32"/>
  <c r="E78" i="32"/>
  <c r="E72" i="32"/>
  <c r="E71" i="32"/>
  <c r="E70" i="32"/>
  <c r="E68" i="32"/>
  <c r="E67" i="32"/>
  <c r="E66" i="32"/>
  <c r="E65" i="32"/>
  <c r="E64" i="32"/>
  <c r="E63" i="32"/>
  <c r="E62" i="32"/>
  <c r="E61" i="32"/>
  <c r="E60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64" i="31"/>
  <c r="E65" i="31"/>
  <c r="E79" i="31"/>
  <c r="E78" i="31"/>
  <c r="E77" i="31"/>
  <c r="E75" i="31"/>
  <c r="E67" i="31"/>
  <c r="E74" i="31"/>
  <c r="E73" i="31"/>
  <c r="E68" i="31"/>
  <c r="E72" i="31"/>
  <c r="E71" i="31"/>
  <c r="E70" i="31"/>
  <c r="E6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89" i="32"/>
  <c r="D101" i="32"/>
  <c r="D100" i="32"/>
  <c r="D99" i="32"/>
  <c r="D98" i="32"/>
  <c r="D90" i="32"/>
  <c r="D97" i="32"/>
  <c r="D96" i="32"/>
  <c r="D95" i="32"/>
  <c r="D94" i="32"/>
  <c r="D93" i="32"/>
  <c r="D92" i="32"/>
  <c r="D91" i="32"/>
  <c r="D88" i="32"/>
  <c r="D87" i="32"/>
  <c r="D86" i="32"/>
  <c r="D85" i="32"/>
  <c r="D84" i="32"/>
  <c r="D76" i="32"/>
  <c r="D83" i="32"/>
  <c r="D82" i="32"/>
  <c r="D77" i="32"/>
  <c r="D81" i="32"/>
  <c r="D80" i="32"/>
  <c r="D79" i="32"/>
  <c r="D78" i="32"/>
  <c r="D72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8" i="32"/>
  <c r="D57" i="32"/>
  <c r="D56" i="32"/>
  <c r="D55" i="32"/>
  <c r="D54" i="32"/>
  <c r="D52" i="32"/>
  <c r="D51" i="32"/>
  <c r="D50" i="32"/>
  <c r="D49" i="32"/>
  <c r="D48" i="32"/>
  <c r="D47" i="32"/>
  <c r="D46" i="32"/>
  <c r="D64" i="31"/>
  <c r="D65" i="31"/>
  <c r="D79" i="31"/>
  <c r="D78" i="31"/>
  <c r="D77" i="31"/>
  <c r="D76" i="31"/>
  <c r="D75" i="31"/>
  <c r="D67" i="31"/>
  <c r="D74" i="31"/>
  <c r="D73" i="31"/>
  <c r="D68" i="31"/>
  <c r="D72" i="31"/>
  <c r="D71" i="31"/>
  <c r="D70" i="31"/>
  <c r="D6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96" i="28"/>
  <c r="D95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73" i="28"/>
  <c r="D80" i="28"/>
  <c r="D79" i="28"/>
  <c r="D74" i="28"/>
  <c r="D78" i="28"/>
  <c r="D77" i="28"/>
  <c r="D76" i="28"/>
  <c r="D75" i="28"/>
  <c r="D54" i="28"/>
  <c r="D57" i="28"/>
  <c r="D56" i="28"/>
  <c r="D55" i="28"/>
  <c r="D69" i="28"/>
  <c r="D68" i="28"/>
  <c r="D67" i="28"/>
  <c r="D66" i="28"/>
  <c r="D65" i="28"/>
  <c r="D64" i="28"/>
  <c r="D63" i="28"/>
  <c r="D62" i="28"/>
  <c r="D61" i="28"/>
  <c r="D60" i="28"/>
  <c r="D59" i="28"/>
  <c r="D58" i="28"/>
  <c r="D53" i="28"/>
  <c r="D52" i="28"/>
  <c r="D51" i="28"/>
  <c r="D49" i="28"/>
  <c r="D48" i="28"/>
  <c r="D46" i="28"/>
  <c r="E76" i="28"/>
  <c r="E77" i="28"/>
  <c r="E78" i="28"/>
  <c r="E74" i="28"/>
  <c r="E79" i="28"/>
  <c r="E80" i="28"/>
  <c r="E73" i="28"/>
  <c r="E81" i="28"/>
  <c r="E82" i="28"/>
  <c r="E83" i="28"/>
  <c r="E84" i="28"/>
  <c r="E85" i="28"/>
  <c r="E86" i="28"/>
  <c r="E87" i="28"/>
  <c r="E88" i="28"/>
  <c r="E89" i="28"/>
  <c r="E90" i="28"/>
  <c r="E91" i="28"/>
  <c r="E92" i="28"/>
  <c r="E95" i="28"/>
  <c r="E96" i="28"/>
  <c r="E47" i="28"/>
  <c r="E48" i="28"/>
  <c r="E49" i="28"/>
  <c r="E50" i="28"/>
  <c r="E51" i="28"/>
  <c r="E52" i="28"/>
  <c r="E53" i="28"/>
  <c r="E54" i="28"/>
  <c r="E55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8" i="28"/>
  <c r="E69" i="28"/>
  <c r="E46" i="28"/>
  <c r="O102" i="32" l="1"/>
  <c r="N102" i="32"/>
  <c r="M102" i="32"/>
  <c r="L102" i="32"/>
  <c r="K102" i="32"/>
  <c r="J102" i="32"/>
  <c r="H89" i="32"/>
  <c r="F89" i="32" s="1"/>
  <c r="H101" i="32"/>
  <c r="F101" i="32" s="1"/>
  <c r="H100" i="32"/>
  <c r="F100" i="32" s="1"/>
  <c r="H99" i="32"/>
  <c r="F99" i="32" s="1"/>
  <c r="H98" i="32"/>
  <c r="F98" i="32" s="1"/>
  <c r="H90" i="32"/>
  <c r="F90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88" i="32"/>
  <c r="F88" i="32" s="1"/>
  <c r="H87" i="32"/>
  <c r="F87" i="32" s="1"/>
  <c r="H86" i="32"/>
  <c r="F86" i="32" s="1"/>
  <c r="H85" i="32"/>
  <c r="F85" i="32" s="1"/>
  <c r="H84" i="32"/>
  <c r="F84" i="32" s="1"/>
  <c r="H76" i="32"/>
  <c r="F76" i="32" s="1"/>
  <c r="H83" i="32"/>
  <c r="F83" i="32" s="1"/>
  <c r="H82" i="32"/>
  <c r="F82" i="32" s="1"/>
  <c r="H77" i="32"/>
  <c r="F77" i="32" s="1"/>
  <c r="H81" i="32"/>
  <c r="F81" i="32" s="1"/>
  <c r="H80" i="32"/>
  <c r="F80" i="32" s="1"/>
  <c r="H79" i="32"/>
  <c r="F79" i="32" s="1"/>
  <c r="H78" i="32"/>
  <c r="F78" i="32" s="1"/>
  <c r="H72" i="32"/>
  <c r="F72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82" i="31"/>
  <c r="O82" i="31"/>
  <c r="N82" i="31"/>
  <c r="M82" i="31"/>
  <c r="L82" i="31"/>
  <c r="K82" i="31"/>
  <c r="H64" i="31"/>
  <c r="F64" i="31" s="1"/>
  <c r="H65" i="31"/>
  <c r="F65" i="31" s="1"/>
  <c r="H79" i="31"/>
  <c r="F79" i="31" s="1"/>
  <c r="H78" i="31"/>
  <c r="F78" i="31" s="1"/>
  <c r="H77" i="31"/>
  <c r="F77" i="31" s="1"/>
  <c r="H76" i="31"/>
  <c r="F76" i="31" s="1"/>
  <c r="H75" i="31"/>
  <c r="F75" i="31" s="1"/>
  <c r="H67" i="31"/>
  <c r="F67" i="31" s="1"/>
  <c r="H74" i="31"/>
  <c r="F74" i="31" s="1"/>
  <c r="H73" i="31"/>
  <c r="F73" i="31" s="1"/>
  <c r="H68" i="31"/>
  <c r="F68" i="31" s="1"/>
  <c r="H72" i="31"/>
  <c r="F72" i="31" s="1"/>
  <c r="H71" i="31"/>
  <c r="F71" i="31" s="1"/>
  <c r="H70" i="31"/>
  <c r="F70" i="31" s="1"/>
  <c r="H69" i="31"/>
  <c r="F6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5" i="23" l="1"/>
  <c r="C13" i="23"/>
  <c r="C21" i="23"/>
  <c r="C29" i="23"/>
  <c r="C37" i="23"/>
  <c r="C45" i="23"/>
  <c r="C53" i="23"/>
  <c r="C61" i="23"/>
  <c r="C69" i="23"/>
  <c r="C77" i="23"/>
  <c r="C15" i="23"/>
  <c r="C23" i="23"/>
  <c r="C39" i="23"/>
  <c r="C47" i="23"/>
  <c r="C71" i="23"/>
  <c r="C16" i="23"/>
  <c r="C32" i="23"/>
  <c r="C40" i="23"/>
  <c r="C56" i="23"/>
  <c r="C72" i="23"/>
  <c r="C3" i="23"/>
  <c r="C35" i="23"/>
  <c r="C51" i="23"/>
  <c r="C4" i="23"/>
  <c r="C44" i="23"/>
  <c r="C76" i="23"/>
  <c r="C6" i="23"/>
  <c r="C14" i="23"/>
  <c r="C22" i="23"/>
  <c r="C30" i="23"/>
  <c r="C38" i="23"/>
  <c r="C46" i="23"/>
  <c r="C54" i="23"/>
  <c r="C62" i="23"/>
  <c r="C70" i="23"/>
  <c r="C78" i="23"/>
  <c r="C7" i="23"/>
  <c r="C31" i="23"/>
  <c r="C55" i="23"/>
  <c r="C63" i="23"/>
  <c r="C79" i="23"/>
  <c r="C8" i="23"/>
  <c r="C24" i="23"/>
  <c r="C48" i="23"/>
  <c r="C64" i="23"/>
  <c r="C11" i="23"/>
  <c r="C43" i="23"/>
  <c r="C59" i="23"/>
  <c r="C12" i="23"/>
  <c r="C36" i="23"/>
  <c r="C68" i="23"/>
  <c r="C9" i="23"/>
  <c r="C17" i="23"/>
  <c r="C25" i="23"/>
  <c r="C33" i="23"/>
  <c r="C41" i="23"/>
  <c r="C49" i="23"/>
  <c r="C57" i="23"/>
  <c r="C65" i="23"/>
  <c r="C73" i="23"/>
  <c r="C27" i="23"/>
  <c r="C75" i="23"/>
  <c r="C20" i="23"/>
  <c r="C60" i="23"/>
  <c r="C10" i="23"/>
  <c r="C18" i="23"/>
  <c r="C26" i="23"/>
  <c r="C34" i="23"/>
  <c r="C42" i="23"/>
  <c r="C50" i="23"/>
  <c r="C58" i="23"/>
  <c r="C66" i="23"/>
  <c r="C74" i="23"/>
  <c r="C19" i="23"/>
  <c r="C67" i="23"/>
  <c r="C28" i="23"/>
  <c r="C52" i="23"/>
  <c r="C2" i="23"/>
  <c r="H96" i="28"/>
  <c r="F96" i="28" s="1"/>
  <c r="I98" i="28"/>
  <c r="J98" i="28"/>
  <c r="K98" i="28"/>
  <c r="L98" i="28"/>
  <c r="M98" i="28"/>
  <c r="N98" i="28"/>
  <c r="H68" i="28"/>
  <c r="F68" i="28" s="1"/>
  <c r="H69" i="28"/>
  <c r="F69" i="28" s="1"/>
  <c r="C80" i="20" l="1"/>
  <c r="C82" i="20"/>
  <c r="D8" i="33" s="1"/>
  <c r="C81" i="20"/>
  <c r="D7" i="33" s="1"/>
  <c r="H95" i="28"/>
  <c r="F95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4" i="28"/>
  <c r="H83" i="28"/>
  <c r="H82" i="28"/>
  <c r="H81" i="28"/>
  <c r="H73" i="28"/>
  <c r="H80" i="28"/>
  <c r="H79" i="28"/>
  <c r="H74" i="28"/>
  <c r="H78" i="28"/>
  <c r="H77" i="28"/>
  <c r="H76" i="28"/>
  <c r="H75" i="28"/>
  <c r="D82" i="20" l="1"/>
  <c r="H57" i="28"/>
  <c r="H58" i="28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47" i="28"/>
  <c r="H48" i="28"/>
  <c r="H49" i="28"/>
  <c r="H50" i="28"/>
  <c r="H51" i="28"/>
  <c r="H52" i="28"/>
  <c r="H53" i="28"/>
  <c r="H54" i="28"/>
  <c r="H55" i="28"/>
  <c r="A79" i="20"/>
  <c r="C79" i="20" s="1"/>
  <c r="A78" i="20"/>
  <c r="C78" i="20" s="1"/>
  <c r="A77" i="20"/>
  <c r="C77" i="20" s="1"/>
  <c r="D30" i="32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D14" i="28"/>
  <c r="D16" i="28"/>
  <c r="D23" i="32"/>
  <c r="D10" i="32"/>
  <c r="T10" i="32" s="1"/>
  <c r="D26" i="32"/>
  <c r="D11" i="32"/>
  <c r="D15" i="32"/>
  <c r="Q15" i="32" s="1"/>
  <c r="D32" i="32"/>
  <c r="D8" i="32"/>
  <c r="Q8" i="32" s="1"/>
  <c r="D28" i="32"/>
  <c r="T28" i="32" s="1"/>
  <c r="D25" i="32"/>
  <c r="T25" i="32" s="1"/>
  <c r="D7" i="32"/>
  <c r="D12" i="32"/>
  <c r="D13" i="32"/>
  <c r="T13" i="32" s="1"/>
  <c r="D17" i="32"/>
  <c r="D22" i="32"/>
  <c r="D24" i="32"/>
  <c r="D9" i="32"/>
  <c r="D33" i="32"/>
  <c r="D27" i="32"/>
  <c r="D18" i="32"/>
  <c r="D9" i="28"/>
  <c r="D9" i="31"/>
  <c r="D25" i="28"/>
  <c r="T25" i="28" s="1"/>
  <c r="D25" i="31"/>
  <c r="T25" i="31" s="1"/>
  <c r="D30" i="28"/>
  <c r="D30" i="31"/>
  <c r="D10" i="28"/>
  <c r="T10" i="28" s="1"/>
  <c r="D10" i="31"/>
  <c r="T10" i="31" s="1"/>
  <c r="D26" i="28"/>
  <c r="D26" i="31"/>
  <c r="D33" i="28"/>
  <c r="D33" i="31"/>
  <c r="O33" i="31" s="1"/>
  <c r="D12" i="28"/>
  <c r="D12" i="31"/>
  <c r="D15" i="31"/>
  <c r="D23" i="28"/>
  <c r="D23" i="31"/>
  <c r="D8" i="28"/>
  <c r="D8" i="31"/>
  <c r="D28" i="28"/>
  <c r="D28" i="31"/>
  <c r="T28" i="31" s="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6" i="28"/>
  <c r="H46" i="28"/>
  <c r="M33" i="28" l="1"/>
  <c r="Q33" i="28"/>
  <c r="T13" i="31"/>
  <c r="M13" i="31" s="1"/>
  <c r="K67" i="31" s="1"/>
  <c r="L13" i="28"/>
  <c r="T13" i="28"/>
  <c r="L28" i="28"/>
  <c r="J94" i="28" s="1"/>
  <c r="T28" i="28"/>
  <c r="Q28" i="28" s="1"/>
  <c r="O94" i="28" s="1"/>
  <c r="E6" i="28"/>
  <c r="J46" i="28" s="1"/>
  <c r="T6" i="28"/>
  <c r="L25" i="31"/>
  <c r="O25" i="31"/>
  <c r="Q25" i="31"/>
  <c r="M25" i="31"/>
  <c r="N25" i="31"/>
  <c r="P25" i="31"/>
  <c r="L26" i="31"/>
  <c r="M26" i="31"/>
  <c r="N26" i="31"/>
  <c r="O26" i="31"/>
  <c r="P26" i="31"/>
  <c r="Q26" i="31"/>
  <c r="L33" i="31"/>
  <c r="J64" i="31" s="1"/>
  <c r="Q33" i="31"/>
  <c r="O64" i="31" s="1"/>
  <c r="M33" i="31"/>
  <c r="K64" i="31" s="1"/>
  <c r="M64" i="31"/>
  <c r="N33" i="31"/>
  <c r="L64" i="31" s="1"/>
  <c r="P33" i="31"/>
  <c r="N64" i="31" s="1"/>
  <c r="P32" i="31"/>
  <c r="Q32" i="31"/>
  <c r="M32" i="31"/>
  <c r="L32" i="31"/>
  <c r="O32" i="31"/>
  <c r="N32" i="31"/>
  <c r="L22" i="31"/>
  <c r="M22" i="31"/>
  <c r="N22" i="31"/>
  <c r="O22" i="31"/>
  <c r="P22" i="31"/>
  <c r="Q22" i="31"/>
  <c r="N23" i="31"/>
  <c r="O23" i="31"/>
  <c r="P23" i="31"/>
  <c r="Q23" i="31"/>
  <c r="L23" i="31"/>
  <c r="M23" i="31"/>
  <c r="P24" i="31"/>
  <c r="Q24" i="31"/>
  <c r="L24" i="31"/>
  <c r="M24" i="31"/>
  <c r="N24" i="31"/>
  <c r="O24" i="31"/>
  <c r="L30" i="31"/>
  <c r="M30" i="31"/>
  <c r="N30" i="31"/>
  <c r="O30" i="31"/>
  <c r="P30" i="31"/>
  <c r="Q30" i="31"/>
  <c r="N27" i="31"/>
  <c r="O27" i="31"/>
  <c r="P27" i="31"/>
  <c r="Q27" i="31"/>
  <c r="L27" i="31"/>
  <c r="M27" i="31"/>
  <c r="P28" i="31"/>
  <c r="N65" i="31" s="1"/>
  <c r="Q28" i="31"/>
  <c r="O65" i="31" s="1"/>
  <c r="M28" i="31"/>
  <c r="K65" i="31" s="1"/>
  <c r="L28" i="31"/>
  <c r="J65" i="31" s="1"/>
  <c r="O28" i="31"/>
  <c r="M65" i="31" s="1"/>
  <c r="N28" i="31"/>
  <c r="L65" i="31" s="1"/>
  <c r="G23" i="31"/>
  <c r="H23" i="31"/>
  <c r="F23" i="31"/>
  <c r="I23" i="31"/>
  <c r="J23" i="31"/>
  <c r="E23" i="31"/>
  <c r="I32" i="31"/>
  <c r="G32" i="31"/>
  <c r="J32" i="31"/>
  <c r="E32" i="31"/>
  <c r="H32" i="31"/>
  <c r="F32" i="31"/>
  <c r="E26" i="31"/>
  <c r="I26" i="31"/>
  <c r="F26" i="31"/>
  <c r="G26" i="31"/>
  <c r="H26" i="31"/>
  <c r="J26" i="31"/>
  <c r="I24" i="31"/>
  <c r="J24" i="31"/>
  <c r="E24" i="31"/>
  <c r="F24" i="31"/>
  <c r="G24" i="31"/>
  <c r="H24" i="31"/>
  <c r="E30" i="31"/>
  <c r="F30" i="31"/>
  <c r="G30" i="31"/>
  <c r="H30" i="31"/>
  <c r="I30" i="31"/>
  <c r="J30" i="31"/>
  <c r="G27" i="31"/>
  <c r="H27" i="31"/>
  <c r="I27" i="31"/>
  <c r="J27" i="31"/>
  <c r="F27" i="31"/>
  <c r="E27" i="31"/>
  <c r="I28" i="31"/>
  <c r="J28" i="31"/>
  <c r="E28" i="31"/>
  <c r="H28" i="31"/>
  <c r="F28" i="31"/>
  <c r="G28" i="31"/>
  <c r="E22" i="31"/>
  <c r="F22" i="31"/>
  <c r="G22" i="31"/>
  <c r="H22" i="31"/>
  <c r="I22" i="31"/>
  <c r="J22" i="31"/>
  <c r="G33" i="31"/>
  <c r="E33" i="31"/>
  <c r="I33" i="31"/>
  <c r="F33" i="31"/>
  <c r="H33" i="31"/>
  <c r="J33" i="31"/>
  <c r="G25" i="31"/>
  <c r="E25" i="31"/>
  <c r="F25" i="31"/>
  <c r="J25" i="31"/>
  <c r="H25" i="31"/>
  <c r="I25" i="31"/>
  <c r="G18" i="31"/>
  <c r="L58" i="31" s="1"/>
  <c r="I18" i="31"/>
  <c r="N58" i="31" s="1"/>
  <c r="F18" i="31"/>
  <c r="K58" i="31" s="1"/>
  <c r="E18" i="31"/>
  <c r="J58" i="31" s="1"/>
  <c r="H18" i="31"/>
  <c r="M58" i="31" s="1"/>
  <c r="J18" i="31"/>
  <c r="O58" i="31" s="1"/>
  <c r="G8" i="31"/>
  <c r="L48" i="31" s="1"/>
  <c r="J8" i="31"/>
  <c r="O48" i="31" s="1"/>
  <c r="H8" i="31"/>
  <c r="M48" i="31" s="1"/>
  <c r="I8" i="31"/>
  <c r="N48" i="31" s="1"/>
  <c r="F8" i="31"/>
  <c r="K48" i="31" s="1"/>
  <c r="E8" i="31"/>
  <c r="J48" i="31" s="1"/>
  <c r="I13" i="31"/>
  <c r="N53" i="31" s="1"/>
  <c r="H13" i="31"/>
  <c r="M53" i="31" s="1"/>
  <c r="J13" i="31"/>
  <c r="O53" i="31" s="1"/>
  <c r="F13" i="31"/>
  <c r="K53" i="31" s="1"/>
  <c r="E13" i="31"/>
  <c r="J53" i="31" s="1"/>
  <c r="G13" i="31"/>
  <c r="L53" i="31" s="1"/>
  <c r="I9" i="31"/>
  <c r="N49" i="31" s="1"/>
  <c r="J9" i="31"/>
  <c r="O49" i="31" s="1"/>
  <c r="E9" i="31"/>
  <c r="J49" i="31" s="1"/>
  <c r="F9" i="31"/>
  <c r="K49" i="31" s="1"/>
  <c r="H9" i="31"/>
  <c r="M49" i="31" s="1"/>
  <c r="G9" i="31"/>
  <c r="L49" i="31" s="1"/>
  <c r="E11" i="31"/>
  <c r="J51" i="31" s="1"/>
  <c r="F11" i="31"/>
  <c r="K51" i="31" s="1"/>
  <c r="G11" i="31"/>
  <c r="L51" i="31" s="1"/>
  <c r="H11" i="31"/>
  <c r="M51" i="31" s="1"/>
  <c r="J11" i="31"/>
  <c r="O51" i="31" s="1"/>
  <c r="I11" i="31"/>
  <c r="N51" i="31" s="1"/>
  <c r="F10" i="31"/>
  <c r="J10" i="31"/>
  <c r="E10" i="31"/>
  <c r="G10" i="31"/>
  <c r="H10" i="31"/>
  <c r="I10" i="31"/>
  <c r="E7" i="31"/>
  <c r="J47" i="31" s="1"/>
  <c r="F7" i="31"/>
  <c r="K47" i="31" s="1"/>
  <c r="G7" i="31"/>
  <c r="L47" i="31" s="1"/>
  <c r="H7" i="31"/>
  <c r="M47" i="31" s="1"/>
  <c r="I7" i="31"/>
  <c r="N47" i="31" s="1"/>
  <c r="J7" i="31"/>
  <c r="O47" i="31" s="1"/>
  <c r="E15" i="31"/>
  <c r="J55" i="31" s="1"/>
  <c r="G15" i="31"/>
  <c r="L55" i="31" s="1"/>
  <c r="H15" i="31"/>
  <c r="M55" i="31" s="1"/>
  <c r="J15" i="31"/>
  <c r="O55" i="31" s="1"/>
  <c r="F15" i="31"/>
  <c r="K55" i="31" s="1"/>
  <c r="I15" i="31"/>
  <c r="N55" i="31" s="1"/>
  <c r="G12" i="31"/>
  <c r="L52" i="31" s="1"/>
  <c r="I12" i="31"/>
  <c r="N52" i="31" s="1"/>
  <c r="H12" i="31"/>
  <c r="M52" i="31" s="1"/>
  <c r="J12" i="31"/>
  <c r="O52" i="31" s="1"/>
  <c r="F12" i="31"/>
  <c r="K52" i="31" s="1"/>
  <c r="E12" i="31"/>
  <c r="J52" i="31" s="1"/>
  <c r="I17" i="31"/>
  <c r="N57" i="31" s="1"/>
  <c r="H17" i="31"/>
  <c r="M57" i="31" s="1"/>
  <c r="J17" i="31"/>
  <c r="O57" i="31" s="1"/>
  <c r="E17" i="31"/>
  <c r="J57" i="31" s="1"/>
  <c r="G17" i="31"/>
  <c r="L57" i="31" s="1"/>
  <c r="F17" i="31"/>
  <c r="K57" i="31" s="1"/>
  <c r="P17" i="31"/>
  <c r="N78" i="31" s="1"/>
  <c r="Q17" i="31"/>
  <c r="O78" i="31" s="1"/>
  <c r="L17" i="31"/>
  <c r="J78" i="31" s="1"/>
  <c r="O17" i="31"/>
  <c r="M78" i="31" s="1"/>
  <c r="M17" i="31"/>
  <c r="K78" i="31" s="1"/>
  <c r="N17" i="31"/>
  <c r="L78" i="31" s="1"/>
  <c r="P9" i="31"/>
  <c r="N72" i="31" s="1"/>
  <c r="Q9" i="31"/>
  <c r="O72" i="31" s="1"/>
  <c r="N9" i="31"/>
  <c r="L72" i="31" s="1"/>
  <c r="O9" i="31"/>
  <c r="M72" i="31" s="1"/>
  <c r="L9" i="31"/>
  <c r="J72" i="31" s="1"/>
  <c r="M9" i="31"/>
  <c r="K72" i="31" s="1"/>
  <c r="P13" i="31"/>
  <c r="N67" i="31" s="1"/>
  <c r="Q13" i="31"/>
  <c r="O67" i="31" s="1"/>
  <c r="L13" i="31"/>
  <c r="J67" i="31" s="1"/>
  <c r="N13" i="31"/>
  <c r="L67" i="31" s="1"/>
  <c r="O13" i="31"/>
  <c r="M67" i="31" s="1"/>
  <c r="L11" i="31"/>
  <c r="J73" i="31" s="1"/>
  <c r="M11" i="31"/>
  <c r="K73" i="31" s="1"/>
  <c r="N11" i="31"/>
  <c r="L73" i="31" s="1"/>
  <c r="O11" i="31"/>
  <c r="M73" i="31" s="1"/>
  <c r="P11" i="31"/>
  <c r="N73" i="31" s="1"/>
  <c r="Q11" i="31"/>
  <c r="O73" i="31" s="1"/>
  <c r="N10" i="31"/>
  <c r="Q10" i="31"/>
  <c r="L10" i="31"/>
  <c r="O10" i="31"/>
  <c r="M10" i="31"/>
  <c r="P10" i="31"/>
  <c r="L15" i="31"/>
  <c r="J76" i="31" s="1"/>
  <c r="M15" i="31"/>
  <c r="K76" i="31" s="1"/>
  <c r="N15" i="31"/>
  <c r="L76" i="31" s="1"/>
  <c r="O15" i="31"/>
  <c r="M76" i="31" s="1"/>
  <c r="P15" i="31"/>
  <c r="N76" i="31" s="1"/>
  <c r="Q15" i="31"/>
  <c r="O76" i="31" s="1"/>
  <c r="N8" i="31"/>
  <c r="L71" i="31" s="1"/>
  <c r="O8" i="31"/>
  <c r="M71" i="31" s="1"/>
  <c r="P8" i="31"/>
  <c r="N71" i="31" s="1"/>
  <c r="Q8" i="31"/>
  <c r="O71" i="31" s="1"/>
  <c r="L8" i="31"/>
  <c r="J71" i="31" s="1"/>
  <c r="M8" i="31"/>
  <c r="K71" i="31" s="1"/>
  <c r="J70" i="31"/>
  <c r="K70" i="31"/>
  <c r="O70" i="31"/>
  <c r="L70" i="31"/>
  <c r="N70" i="31"/>
  <c r="M70" i="31"/>
  <c r="N12" i="31"/>
  <c r="L74" i="31" s="1"/>
  <c r="O12" i="31"/>
  <c r="M74" i="31" s="1"/>
  <c r="L12" i="31"/>
  <c r="J74" i="31" s="1"/>
  <c r="P12" i="31"/>
  <c r="N74" i="31" s="1"/>
  <c r="M12" i="31"/>
  <c r="K74" i="31" s="1"/>
  <c r="Q12" i="31"/>
  <c r="O74" i="31" s="1"/>
  <c r="O18" i="31"/>
  <c r="M79" i="31" s="1"/>
  <c r="L18" i="31"/>
  <c r="J79" i="31" s="1"/>
  <c r="N18" i="31"/>
  <c r="L79" i="31" s="1"/>
  <c r="P18" i="31"/>
  <c r="N79" i="31" s="1"/>
  <c r="Q18" i="31"/>
  <c r="O79" i="31" s="1"/>
  <c r="M18" i="31"/>
  <c r="K79" i="31" s="1"/>
  <c r="Q6" i="28"/>
  <c r="O75" i="28" s="1"/>
  <c r="L6" i="28"/>
  <c r="J75" i="28" s="1"/>
  <c r="I27" i="28"/>
  <c r="N64" i="28" s="1"/>
  <c r="J27" i="28"/>
  <c r="O64" i="28" s="1"/>
  <c r="H27" i="28"/>
  <c r="M64" i="28" s="1"/>
  <c r="L27" i="28"/>
  <c r="J91" i="28" s="1"/>
  <c r="F27" i="28"/>
  <c r="K64" i="28" s="1"/>
  <c r="G27" i="28"/>
  <c r="L64" i="28" s="1"/>
  <c r="M27" i="28"/>
  <c r="K91" i="28" s="1"/>
  <c r="P27" i="28"/>
  <c r="N91" i="28" s="1"/>
  <c r="E27" i="28"/>
  <c r="J64" i="28" s="1"/>
  <c r="N27" i="28"/>
  <c r="L91" i="28" s="1"/>
  <c r="O27" i="28"/>
  <c r="M91" i="28" s="1"/>
  <c r="Q27" i="28"/>
  <c r="O91" i="28" s="1"/>
  <c r="E28" i="28"/>
  <c r="J65" i="28" s="1"/>
  <c r="F28" i="28"/>
  <c r="K65" i="28" s="1"/>
  <c r="G28" i="28"/>
  <c r="L65" i="28" s="1"/>
  <c r="H28" i="28"/>
  <c r="M65" i="28" s="1"/>
  <c r="J28" i="28"/>
  <c r="O65" i="28" s="1"/>
  <c r="I28" i="28"/>
  <c r="N65" i="28" s="1"/>
  <c r="E16" i="28"/>
  <c r="J55" i="28" s="1"/>
  <c r="N16" i="28"/>
  <c r="L82" i="28" s="1"/>
  <c r="F16" i="28"/>
  <c r="K55" i="28" s="1"/>
  <c r="O16" i="28"/>
  <c r="M82" i="28" s="1"/>
  <c r="G16" i="28"/>
  <c r="L55" i="28" s="1"/>
  <c r="P16" i="28"/>
  <c r="N82" i="28" s="1"/>
  <c r="H16" i="28"/>
  <c r="M55" i="28" s="1"/>
  <c r="Q16" i="28"/>
  <c r="O82" i="28" s="1"/>
  <c r="J16" i="28"/>
  <c r="O55" i="28" s="1"/>
  <c r="L16" i="28"/>
  <c r="J82" i="28" s="1"/>
  <c r="I16" i="28"/>
  <c r="N55" i="28" s="1"/>
  <c r="K82" i="28"/>
  <c r="I33" i="28"/>
  <c r="N69" i="28" s="1"/>
  <c r="J33" i="28"/>
  <c r="O69" i="28" s="1"/>
  <c r="L33" i="28"/>
  <c r="J93" i="28" s="1"/>
  <c r="F33" i="28"/>
  <c r="K69" i="28" s="1"/>
  <c r="K93" i="28"/>
  <c r="G33" i="28"/>
  <c r="L69" i="28" s="1"/>
  <c r="E33" i="28"/>
  <c r="J69" i="28" s="1"/>
  <c r="N33" i="28"/>
  <c r="L93" i="28" s="1"/>
  <c r="O33" i="28"/>
  <c r="M93" i="28" s="1"/>
  <c r="P33" i="28"/>
  <c r="N93" i="28" s="1"/>
  <c r="O93" i="28"/>
  <c r="H33" i="28"/>
  <c r="M69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1" i="28" s="1"/>
  <c r="F14" i="28"/>
  <c r="K54" i="28" s="1"/>
  <c r="O14" i="28"/>
  <c r="M81" i="28" s="1"/>
  <c r="G14" i="28"/>
  <c r="L54" i="28" s="1"/>
  <c r="P14" i="28"/>
  <c r="N81" i="28" s="1"/>
  <c r="M14" i="28"/>
  <c r="K81" i="28" s="1"/>
  <c r="H14" i="28"/>
  <c r="M54" i="28" s="1"/>
  <c r="Q14" i="28"/>
  <c r="O81" i="28" s="1"/>
  <c r="J14" i="28"/>
  <c r="O54" i="28" s="1"/>
  <c r="L14" i="28"/>
  <c r="J81" i="28" s="1"/>
  <c r="I14" i="28"/>
  <c r="N54" i="28" s="1"/>
  <c r="I17" i="28"/>
  <c r="N56" i="28" s="1"/>
  <c r="J17" i="28"/>
  <c r="O56" i="28" s="1"/>
  <c r="G17" i="28"/>
  <c r="L56" i="28" s="1"/>
  <c r="H17" i="28"/>
  <c r="M56" i="28" s="1"/>
  <c r="L17" i="28"/>
  <c r="J83" i="28" s="1"/>
  <c r="O17" i="28"/>
  <c r="M83" i="28" s="1"/>
  <c r="M17" i="28"/>
  <c r="K83" i="28" s="1"/>
  <c r="E17" i="28"/>
  <c r="J56" i="28" s="1"/>
  <c r="N17" i="28"/>
  <c r="L83" i="28" s="1"/>
  <c r="F17" i="28"/>
  <c r="K56" i="28" s="1"/>
  <c r="P17" i="28"/>
  <c r="N83" i="28" s="1"/>
  <c r="Q17" i="28"/>
  <c r="O83" i="28" s="1"/>
  <c r="E18" i="28"/>
  <c r="J57" i="28" s="1"/>
  <c r="N18" i="28"/>
  <c r="F18" i="28"/>
  <c r="K57" i="28" s="1"/>
  <c r="O18" i="28"/>
  <c r="G18" i="28"/>
  <c r="L57" i="28" s="1"/>
  <c r="P18" i="28"/>
  <c r="J18" i="28"/>
  <c r="O57" i="28" s="1"/>
  <c r="L18" i="28"/>
  <c r="H18" i="28"/>
  <c r="M57" i="28" s="1"/>
  <c r="Q18" i="28"/>
  <c r="M18" i="28"/>
  <c r="I18" i="28"/>
  <c r="N57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I6" i="28"/>
  <c r="N46" i="28" s="1"/>
  <c r="J6" i="28"/>
  <c r="O46" i="28" s="1"/>
  <c r="M6" i="28"/>
  <c r="K75" i="28" s="1"/>
  <c r="E26" i="28"/>
  <c r="J63" i="28" s="1"/>
  <c r="N26" i="28"/>
  <c r="L90" i="28" s="1"/>
  <c r="F26" i="28"/>
  <c r="K63" i="28" s="1"/>
  <c r="O26" i="28"/>
  <c r="M90" i="28" s="1"/>
  <c r="L26" i="28"/>
  <c r="J90" i="28" s="1"/>
  <c r="M26" i="28"/>
  <c r="K90" i="28" s="1"/>
  <c r="G26" i="28"/>
  <c r="L63" i="28" s="1"/>
  <c r="P26" i="28"/>
  <c r="N90" i="28" s="1"/>
  <c r="H26" i="28"/>
  <c r="M63" i="28" s="1"/>
  <c r="Q26" i="28"/>
  <c r="O90" i="28" s="1"/>
  <c r="I26" i="28"/>
  <c r="N63" i="28" s="1"/>
  <c r="J26" i="28"/>
  <c r="O63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59" i="28" s="1"/>
  <c r="N22" i="28"/>
  <c r="L86" i="28" s="1"/>
  <c r="F22" i="28"/>
  <c r="K59" i="28" s="1"/>
  <c r="O22" i="28"/>
  <c r="M86" i="28" s="1"/>
  <c r="G22" i="28"/>
  <c r="L59" i="28" s="1"/>
  <c r="P22" i="28"/>
  <c r="N86" i="28" s="1"/>
  <c r="J22" i="28"/>
  <c r="O59" i="28" s="1"/>
  <c r="H22" i="28"/>
  <c r="M59" i="28" s="1"/>
  <c r="Q22" i="28"/>
  <c r="O86" i="28" s="1"/>
  <c r="I22" i="28"/>
  <c r="N59" i="28" s="1"/>
  <c r="L22" i="28"/>
  <c r="J86" i="28" s="1"/>
  <c r="M22" i="28"/>
  <c r="K86" i="28" s="1"/>
  <c r="I11" i="28"/>
  <c r="N51" i="28" s="1"/>
  <c r="H11" i="28"/>
  <c r="M51" i="28" s="1"/>
  <c r="Q11" i="28"/>
  <c r="O79" i="28" s="1"/>
  <c r="J11" i="28"/>
  <c r="O51" i="28" s="1"/>
  <c r="L11" i="28"/>
  <c r="J79" i="28" s="1"/>
  <c r="F11" i="28"/>
  <c r="K51" i="28" s="1"/>
  <c r="M11" i="28"/>
  <c r="K79" i="28" s="1"/>
  <c r="G11" i="28"/>
  <c r="L51" i="28" s="1"/>
  <c r="E11" i="28"/>
  <c r="J51" i="28" s="1"/>
  <c r="N11" i="28"/>
  <c r="L79" i="28" s="1"/>
  <c r="O11" i="28"/>
  <c r="M79" i="28" s="1"/>
  <c r="P11" i="28"/>
  <c r="N79" i="28" s="1"/>
  <c r="I13" i="28"/>
  <c r="N53" i="28" s="1"/>
  <c r="J13" i="28"/>
  <c r="O53" i="28" s="1"/>
  <c r="H13" i="28"/>
  <c r="M53" i="28" s="1"/>
  <c r="J73" i="28"/>
  <c r="M73" i="28"/>
  <c r="G13" i="28"/>
  <c r="L53" i="28" s="1"/>
  <c r="K73" i="28"/>
  <c r="Q13" i="28"/>
  <c r="O73" i="28" s="1"/>
  <c r="E13" i="28"/>
  <c r="J53" i="28" s="1"/>
  <c r="L73" i="28"/>
  <c r="F13" i="28"/>
  <c r="K53" i="28" s="1"/>
  <c r="N73" i="28"/>
  <c r="I23" i="28"/>
  <c r="N60" i="28" s="1"/>
  <c r="J23" i="28"/>
  <c r="O60" i="28" s="1"/>
  <c r="P23" i="28"/>
  <c r="N87" i="28" s="1"/>
  <c r="H23" i="28"/>
  <c r="M60" i="28" s="1"/>
  <c r="L23" i="28"/>
  <c r="J87" i="28" s="1"/>
  <c r="O23" i="28"/>
  <c r="M87" i="28" s="1"/>
  <c r="M23" i="28"/>
  <c r="K87" i="28" s="1"/>
  <c r="F23" i="28"/>
  <c r="K60" i="28" s="1"/>
  <c r="G23" i="28"/>
  <c r="L60" i="28" s="1"/>
  <c r="E23" i="28"/>
  <c r="J60" i="28" s="1"/>
  <c r="N23" i="28"/>
  <c r="L87" i="28" s="1"/>
  <c r="Q23" i="28"/>
  <c r="O87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1" i="28" s="1"/>
  <c r="N24" i="28"/>
  <c r="L88" i="28" s="1"/>
  <c r="F24" i="28"/>
  <c r="K61" i="28" s="1"/>
  <c r="O24" i="28"/>
  <c r="M88" i="28" s="1"/>
  <c r="G24" i="28"/>
  <c r="L61" i="28" s="1"/>
  <c r="P24" i="28"/>
  <c r="N88" i="28" s="1"/>
  <c r="L24" i="28"/>
  <c r="J88" i="28" s="1"/>
  <c r="H24" i="28"/>
  <c r="M61" i="28" s="1"/>
  <c r="Q24" i="28"/>
  <c r="O88" i="28" s="1"/>
  <c r="I24" i="28"/>
  <c r="N61" i="28" s="1"/>
  <c r="J24" i="28"/>
  <c r="O61" i="28" s="1"/>
  <c r="M24" i="28"/>
  <c r="K88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68" i="28" s="1"/>
  <c r="N32" i="28"/>
  <c r="L96" i="28" s="1"/>
  <c r="F32" i="28"/>
  <c r="K68" i="28" s="1"/>
  <c r="O32" i="28"/>
  <c r="M96" i="28" s="1"/>
  <c r="L32" i="28"/>
  <c r="J96" i="28" s="1"/>
  <c r="G32" i="28"/>
  <c r="L68" i="28" s="1"/>
  <c r="P32" i="28"/>
  <c r="N96" i="28" s="1"/>
  <c r="H32" i="28"/>
  <c r="M68" i="28" s="1"/>
  <c r="Q32" i="28"/>
  <c r="O96" i="28" s="1"/>
  <c r="J32" i="28"/>
  <c r="O68" i="28" s="1"/>
  <c r="I32" i="28"/>
  <c r="N68" i="28" s="1"/>
  <c r="M32" i="28"/>
  <c r="K96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7" i="32" s="1"/>
  <c r="O27" i="32"/>
  <c r="M97" i="32" s="1"/>
  <c r="L27" i="32"/>
  <c r="J97" i="32" s="1"/>
  <c r="P27" i="32"/>
  <c r="N97" i="32" s="1"/>
  <c r="Q27" i="32"/>
  <c r="O97" i="32" s="1"/>
  <c r="M27" i="32"/>
  <c r="K97" i="32" s="1"/>
  <c r="L33" i="32"/>
  <c r="J89" i="32" s="1"/>
  <c r="M33" i="32"/>
  <c r="K89" i="32" s="1"/>
  <c r="N33" i="32"/>
  <c r="L89" i="32" s="1"/>
  <c r="P33" i="32"/>
  <c r="N89" i="32" s="1"/>
  <c r="O33" i="32"/>
  <c r="M89" i="32" s="1"/>
  <c r="Q33" i="32"/>
  <c r="O89" i="32" s="1"/>
  <c r="L30" i="32"/>
  <c r="J99" i="32" s="1"/>
  <c r="M30" i="32"/>
  <c r="K99" i="32" s="1"/>
  <c r="N30" i="32"/>
  <c r="L99" i="32" s="1"/>
  <c r="O30" i="32"/>
  <c r="M99" i="32" s="1"/>
  <c r="P30" i="32"/>
  <c r="N99" i="32" s="1"/>
  <c r="Q30" i="32"/>
  <c r="O99" i="32" s="1"/>
  <c r="L25" i="32"/>
  <c r="M25" i="32"/>
  <c r="P25" i="32"/>
  <c r="N25" i="32"/>
  <c r="O25" i="32"/>
  <c r="Q25" i="32"/>
  <c r="N23" i="32"/>
  <c r="L93" i="32" s="1"/>
  <c r="O23" i="32"/>
  <c r="M93" i="32" s="1"/>
  <c r="P23" i="32"/>
  <c r="N93" i="32" s="1"/>
  <c r="Q23" i="32"/>
  <c r="O93" i="32" s="1"/>
  <c r="L23" i="32"/>
  <c r="J93" i="32" s="1"/>
  <c r="M23" i="32"/>
  <c r="K93" i="32" s="1"/>
  <c r="P24" i="32"/>
  <c r="N94" i="32" s="1"/>
  <c r="Q24" i="32"/>
  <c r="O94" i="32" s="1"/>
  <c r="L24" i="32"/>
  <c r="J94" i="32" s="1"/>
  <c r="N24" i="32"/>
  <c r="L94" i="32" s="1"/>
  <c r="M24" i="32"/>
  <c r="K94" i="32" s="1"/>
  <c r="O24" i="32"/>
  <c r="M94" i="32" s="1"/>
  <c r="P28" i="32"/>
  <c r="N90" i="32" s="1"/>
  <c r="Q28" i="32"/>
  <c r="O90" i="32" s="1"/>
  <c r="N28" i="32"/>
  <c r="L90" i="32" s="1"/>
  <c r="L28" i="32"/>
  <c r="J90" i="32" s="1"/>
  <c r="M28" i="32"/>
  <c r="K90" i="32" s="1"/>
  <c r="O28" i="32"/>
  <c r="M90" i="32" s="1"/>
  <c r="L22" i="32"/>
  <c r="J92" i="32" s="1"/>
  <c r="M22" i="32"/>
  <c r="K92" i="32" s="1"/>
  <c r="N22" i="32"/>
  <c r="L92" i="32" s="1"/>
  <c r="O22" i="32"/>
  <c r="M92" i="32" s="1"/>
  <c r="P22" i="32"/>
  <c r="N92" i="32" s="1"/>
  <c r="Q22" i="32"/>
  <c r="O92" i="32" s="1"/>
  <c r="L26" i="32"/>
  <c r="J96" i="32" s="1"/>
  <c r="M26" i="32"/>
  <c r="K96" i="32" s="1"/>
  <c r="N26" i="32"/>
  <c r="L96" i="32" s="1"/>
  <c r="O26" i="32"/>
  <c r="M96" i="32" s="1"/>
  <c r="P26" i="32"/>
  <c r="N96" i="32" s="1"/>
  <c r="Q26" i="32"/>
  <c r="O96" i="32" s="1"/>
  <c r="P32" i="32"/>
  <c r="N101" i="32" s="1"/>
  <c r="N32" i="32"/>
  <c r="L101" i="32" s="1"/>
  <c r="Q32" i="32"/>
  <c r="O101" i="32" s="1"/>
  <c r="L32" i="32"/>
  <c r="J101" i="32" s="1"/>
  <c r="M32" i="32"/>
  <c r="K101" i="32" s="1"/>
  <c r="O32" i="32"/>
  <c r="M101" i="32" s="1"/>
  <c r="E33" i="32"/>
  <c r="J72" i="32" s="1"/>
  <c r="I33" i="32"/>
  <c r="N72" i="32" s="1"/>
  <c r="F33" i="32"/>
  <c r="K72" i="32" s="1"/>
  <c r="G33" i="32"/>
  <c r="L72" i="32" s="1"/>
  <c r="H33" i="32"/>
  <c r="M72" i="32" s="1"/>
  <c r="J33" i="32"/>
  <c r="O72" i="32" s="1"/>
  <c r="E30" i="32"/>
  <c r="J69" i="32" s="1"/>
  <c r="F30" i="32"/>
  <c r="K69" i="32" s="1"/>
  <c r="G30" i="32"/>
  <c r="L69" i="32" s="1"/>
  <c r="H30" i="32"/>
  <c r="M69" i="32" s="1"/>
  <c r="I30" i="32"/>
  <c r="N69" i="32" s="1"/>
  <c r="J30" i="32"/>
  <c r="O69" i="32" s="1"/>
  <c r="E25" i="32"/>
  <c r="I25" i="32"/>
  <c r="F25" i="32"/>
  <c r="G25" i="32"/>
  <c r="H25" i="32"/>
  <c r="J25" i="32"/>
  <c r="G23" i="32"/>
  <c r="L62" i="32" s="1"/>
  <c r="H23" i="32"/>
  <c r="M62" i="32" s="1"/>
  <c r="I23" i="32"/>
  <c r="N62" i="32" s="1"/>
  <c r="J23" i="32"/>
  <c r="O62" i="32" s="1"/>
  <c r="E23" i="32"/>
  <c r="J62" i="32" s="1"/>
  <c r="F23" i="32"/>
  <c r="K62" i="32" s="1"/>
  <c r="I24" i="32"/>
  <c r="N63" i="32" s="1"/>
  <c r="J24" i="32"/>
  <c r="O63" i="32" s="1"/>
  <c r="E24" i="32"/>
  <c r="J63" i="32" s="1"/>
  <c r="F24" i="32"/>
  <c r="K63" i="32" s="1"/>
  <c r="H24" i="32"/>
  <c r="M63" i="32" s="1"/>
  <c r="G24" i="32"/>
  <c r="L63" i="32" s="1"/>
  <c r="I28" i="32"/>
  <c r="N67" i="32" s="1"/>
  <c r="J28" i="32"/>
  <c r="O67" i="32" s="1"/>
  <c r="G28" i="32"/>
  <c r="L67" i="32" s="1"/>
  <c r="E28" i="32"/>
  <c r="J67" i="32" s="1"/>
  <c r="F28" i="32"/>
  <c r="K67" i="32" s="1"/>
  <c r="H28" i="32"/>
  <c r="M67" i="32" s="1"/>
  <c r="G27" i="32"/>
  <c r="L66" i="32" s="1"/>
  <c r="E27" i="32"/>
  <c r="J66" i="32" s="1"/>
  <c r="H27" i="32"/>
  <c r="M66" i="32" s="1"/>
  <c r="I27" i="32"/>
  <c r="N66" i="32" s="1"/>
  <c r="J27" i="32"/>
  <c r="O66" i="32" s="1"/>
  <c r="F27" i="32"/>
  <c r="K66" i="32" s="1"/>
  <c r="E22" i="32"/>
  <c r="J61" i="32" s="1"/>
  <c r="F22" i="32"/>
  <c r="K61" i="32" s="1"/>
  <c r="G22" i="32"/>
  <c r="L61" i="32" s="1"/>
  <c r="H22" i="32"/>
  <c r="M61" i="32" s="1"/>
  <c r="I22" i="32"/>
  <c r="N61" i="32" s="1"/>
  <c r="J22" i="32"/>
  <c r="O61" i="32" s="1"/>
  <c r="E26" i="32"/>
  <c r="J65" i="32" s="1"/>
  <c r="F26" i="32"/>
  <c r="K65" i="32" s="1"/>
  <c r="G26" i="32"/>
  <c r="L65" i="32" s="1"/>
  <c r="H26" i="32"/>
  <c r="M65" i="32" s="1"/>
  <c r="I26" i="32"/>
  <c r="N65" i="32" s="1"/>
  <c r="J26" i="32"/>
  <c r="O65" i="32" s="1"/>
  <c r="I32" i="32"/>
  <c r="N71" i="32" s="1"/>
  <c r="J32" i="32"/>
  <c r="O71" i="32" s="1"/>
  <c r="E32" i="32"/>
  <c r="J71" i="32" s="1"/>
  <c r="F32" i="32"/>
  <c r="K71" i="32" s="1"/>
  <c r="G32" i="32"/>
  <c r="L71" i="32" s="1"/>
  <c r="H32" i="32"/>
  <c r="M71" i="32" s="1"/>
  <c r="P18" i="32"/>
  <c r="N88" i="32" s="1"/>
  <c r="Q18" i="32"/>
  <c r="O88" i="32" s="1"/>
  <c r="P12" i="32"/>
  <c r="N83" i="32" s="1"/>
  <c r="Q12" i="32"/>
  <c r="O83" i="32" s="1"/>
  <c r="P11" i="32"/>
  <c r="N82" i="32" s="1"/>
  <c r="Q11" i="32"/>
  <c r="O82" i="32" s="1"/>
  <c r="P10" i="32"/>
  <c r="Q10" i="32"/>
  <c r="P9" i="32"/>
  <c r="N81" i="32" s="1"/>
  <c r="Q9" i="32"/>
  <c r="O81" i="32" s="1"/>
  <c r="P8" i="32"/>
  <c r="N80" i="32" s="1"/>
  <c r="O80" i="32"/>
  <c r="N79" i="32"/>
  <c r="O79" i="32"/>
  <c r="P17" i="32"/>
  <c r="N87" i="32" s="1"/>
  <c r="Q17" i="32"/>
  <c r="O87" i="32" s="1"/>
  <c r="P13" i="32"/>
  <c r="N76" i="32" s="1"/>
  <c r="Q13" i="32"/>
  <c r="O76" i="32" s="1"/>
  <c r="O15" i="32"/>
  <c r="M85" i="32" s="1"/>
  <c r="P15" i="32"/>
  <c r="N85" i="32" s="1"/>
  <c r="N10" i="32"/>
  <c r="O10" i="32"/>
  <c r="N18" i="32"/>
  <c r="L88" i="32" s="1"/>
  <c r="O18" i="32"/>
  <c r="M88" i="32" s="1"/>
  <c r="N12" i="32"/>
  <c r="L83" i="32" s="1"/>
  <c r="O12" i="32"/>
  <c r="M83" i="32" s="1"/>
  <c r="N11" i="32"/>
  <c r="L82" i="32" s="1"/>
  <c r="O11" i="32"/>
  <c r="M82" i="32" s="1"/>
  <c r="N9" i="32"/>
  <c r="L81" i="32" s="1"/>
  <c r="O9" i="32"/>
  <c r="M81" i="32" s="1"/>
  <c r="L79" i="32"/>
  <c r="M79" i="32"/>
  <c r="N8" i="32"/>
  <c r="L80" i="32" s="1"/>
  <c r="O8" i="32"/>
  <c r="M80" i="32" s="1"/>
  <c r="N17" i="32"/>
  <c r="L87" i="32" s="1"/>
  <c r="O17" i="32"/>
  <c r="M87" i="32" s="1"/>
  <c r="N13" i="32"/>
  <c r="L76" i="32" s="1"/>
  <c r="O13" i="32"/>
  <c r="M76" i="32" s="1"/>
  <c r="M15" i="32"/>
  <c r="K85" i="32" s="1"/>
  <c r="N15" i="32"/>
  <c r="L85" i="32" s="1"/>
  <c r="L12" i="32"/>
  <c r="J83" i="32" s="1"/>
  <c r="M12" i="32"/>
  <c r="K83" i="32" s="1"/>
  <c r="J79" i="32"/>
  <c r="K79" i="32"/>
  <c r="L18" i="32"/>
  <c r="J88" i="32" s="1"/>
  <c r="M18" i="32"/>
  <c r="K88" i="32" s="1"/>
  <c r="L11" i="32"/>
  <c r="J82" i="32" s="1"/>
  <c r="M11" i="32"/>
  <c r="K82" i="32" s="1"/>
  <c r="L10" i="32"/>
  <c r="M10" i="32"/>
  <c r="L9" i="32"/>
  <c r="J81" i="32" s="1"/>
  <c r="M9" i="32"/>
  <c r="K81" i="32" s="1"/>
  <c r="L8" i="32"/>
  <c r="J80" i="32" s="1"/>
  <c r="M8" i="32"/>
  <c r="K80" i="32" s="1"/>
  <c r="L17" i="32"/>
  <c r="J87" i="32" s="1"/>
  <c r="M17" i="32"/>
  <c r="K87" i="32" s="1"/>
  <c r="L13" i="32"/>
  <c r="J76" i="32" s="1"/>
  <c r="M13" i="32"/>
  <c r="K76" i="32" s="1"/>
  <c r="J15" i="32"/>
  <c r="O55" i="32" s="1"/>
  <c r="L15" i="32"/>
  <c r="J85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J47" i="32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K47" i="32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T21" i="32" s="1"/>
  <c r="D14" i="32"/>
  <c r="D6" i="32"/>
  <c r="D16" i="32"/>
  <c r="D21" i="31"/>
  <c r="T21" i="31" s="1"/>
  <c r="D31" i="31"/>
  <c r="D14" i="31"/>
  <c r="D16" i="31"/>
  <c r="D21" i="28"/>
  <c r="T21" i="28" s="1"/>
  <c r="D29" i="28"/>
  <c r="V18" i="28"/>
  <c r="O85" i="32"/>
  <c r="C1" i="20"/>
  <c r="J6" i="31" l="1"/>
  <c r="O46" i="31" s="1"/>
  <c r="T6" i="31"/>
  <c r="E6" i="32"/>
  <c r="T6" i="32"/>
  <c r="K84" i="28"/>
  <c r="O84" i="28"/>
  <c r="L84" i="28"/>
  <c r="J84" i="28"/>
  <c r="N84" i="28"/>
  <c r="M84" i="28"/>
  <c r="L29" i="31"/>
  <c r="J66" i="31" s="1"/>
  <c r="O29" i="31"/>
  <c r="M66" i="31" s="1"/>
  <c r="M29" i="31"/>
  <c r="K66" i="31" s="1"/>
  <c r="Q29" i="31"/>
  <c r="O66" i="31" s="1"/>
  <c r="N29" i="31"/>
  <c r="L66" i="31" s="1"/>
  <c r="P29" i="31"/>
  <c r="N66" i="31" s="1"/>
  <c r="N31" i="31"/>
  <c r="O31" i="31"/>
  <c r="P31" i="31"/>
  <c r="Q31" i="31"/>
  <c r="L31" i="31"/>
  <c r="M31" i="31"/>
  <c r="P21" i="31"/>
  <c r="Q21" i="31"/>
  <c r="N21" i="31"/>
  <c r="O21" i="31"/>
  <c r="L21" i="31"/>
  <c r="M21" i="31"/>
  <c r="G31" i="31"/>
  <c r="F31" i="31"/>
  <c r="H31" i="31"/>
  <c r="I31" i="31"/>
  <c r="J31" i="31"/>
  <c r="E31" i="31"/>
  <c r="M68" i="31"/>
  <c r="G29" i="31"/>
  <c r="E29" i="31"/>
  <c r="J29" i="31"/>
  <c r="F29" i="31"/>
  <c r="H29" i="31"/>
  <c r="I29" i="31"/>
  <c r="I21" i="31"/>
  <c r="J21" i="31"/>
  <c r="G21" i="31"/>
  <c r="H21" i="31"/>
  <c r="E21" i="31"/>
  <c r="F21" i="31"/>
  <c r="G16" i="31"/>
  <c r="L56" i="31" s="1"/>
  <c r="H16" i="31"/>
  <c r="M56" i="31" s="1"/>
  <c r="I16" i="31"/>
  <c r="N56" i="31" s="1"/>
  <c r="J16" i="31"/>
  <c r="O56" i="31" s="1"/>
  <c r="F16" i="31"/>
  <c r="K56" i="31" s="1"/>
  <c r="E16" i="31"/>
  <c r="J56" i="31" s="1"/>
  <c r="F14" i="31"/>
  <c r="K54" i="31" s="1"/>
  <c r="E14" i="31"/>
  <c r="J54" i="31" s="1"/>
  <c r="G14" i="31"/>
  <c r="L54" i="31" s="1"/>
  <c r="H14" i="31"/>
  <c r="M54" i="31" s="1"/>
  <c r="I14" i="31"/>
  <c r="N54" i="31" s="1"/>
  <c r="J14" i="31"/>
  <c r="O54" i="31" s="1"/>
  <c r="H6" i="31"/>
  <c r="M46" i="31" s="1"/>
  <c r="I6" i="31"/>
  <c r="N46" i="31" s="1"/>
  <c r="F6" i="31"/>
  <c r="K46" i="31" s="1"/>
  <c r="G6" i="31"/>
  <c r="L46" i="31" s="1"/>
  <c r="E6" i="31"/>
  <c r="J46" i="31" s="1"/>
  <c r="N16" i="31"/>
  <c r="L77" i="31" s="1"/>
  <c r="O16" i="31"/>
  <c r="M77" i="31" s="1"/>
  <c r="L16" i="31"/>
  <c r="J77" i="31" s="1"/>
  <c r="M16" i="31"/>
  <c r="K77" i="31" s="1"/>
  <c r="P16" i="31"/>
  <c r="N77" i="31" s="1"/>
  <c r="Q16" i="31"/>
  <c r="O77" i="31" s="1"/>
  <c r="O14" i="31"/>
  <c r="M75" i="31" s="1"/>
  <c r="L14" i="31"/>
  <c r="J75" i="31" s="1"/>
  <c r="M14" i="31"/>
  <c r="K75" i="31" s="1"/>
  <c r="N14" i="31"/>
  <c r="L75" i="31" s="1"/>
  <c r="Q14" i="31"/>
  <c r="O75" i="31" s="1"/>
  <c r="P14" i="31"/>
  <c r="N75" i="31" s="1"/>
  <c r="O6" i="31"/>
  <c r="M69" i="31" s="1"/>
  <c r="P6" i="31"/>
  <c r="N69" i="31" s="1"/>
  <c r="M6" i="31"/>
  <c r="K69" i="31" s="1"/>
  <c r="N6" i="31"/>
  <c r="L69" i="31" s="1"/>
  <c r="L6" i="31"/>
  <c r="J69" i="31" s="1"/>
  <c r="Q6" i="31"/>
  <c r="O69" i="31" s="1"/>
  <c r="L77" i="32"/>
  <c r="M50" i="32"/>
  <c r="J77" i="32"/>
  <c r="K77" i="32"/>
  <c r="O77" i="32"/>
  <c r="N77" i="32"/>
  <c r="M77" i="32"/>
  <c r="O50" i="32"/>
  <c r="J50" i="32"/>
  <c r="L50" i="32"/>
  <c r="K50" i="32"/>
  <c r="N50" i="32"/>
  <c r="M50" i="28"/>
  <c r="I21" i="28"/>
  <c r="N58" i="28" s="1"/>
  <c r="J21" i="28"/>
  <c r="O58" i="28" s="1"/>
  <c r="H21" i="28"/>
  <c r="M58" i="28" s="1"/>
  <c r="L21" i="28"/>
  <c r="J85" i="28" s="1"/>
  <c r="P21" i="28"/>
  <c r="N85" i="28" s="1"/>
  <c r="Q21" i="28"/>
  <c r="O85" i="28" s="1"/>
  <c r="M21" i="28"/>
  <c r="K85" i="28" s="1"/>
  <c r="F21" i="28"/>
  <c r="K58" i="28" s="1"/>
  <c r="G21" i="28"/>
  <c r="L58" i="28" s="1"/>
  <c r="E21" i="28"/>
  <c r="J58" i="28" s="1"/>
  <c r="N21" i="28"/>
  <c r="L85" i="28" s="1"/>
  <c r="O21" i="28"/>
  <c r="M85" i="28" s="1"/>
  <c r="I31" i="28"/>
  <c r="N67" i="28" s="1"/>
  <c r="J31" i="28"/>
  <c r="O67" i="28" s="1"/>
  <c r="L31" i="28"/>
  <c r="J95" i="28" s="1"/>
  <c r="F31" i="28"/>
  <c r="K67" i="28" s="1"/>
  <c r="P31" i="28"/>
  <c r="N95" i="28" s="1"/>
  <c r="M31" i="28"/>
  <c r="K95" i="28" s="1"/>
  <c r="E31" i="28"/>
  <c r="J67" i="28" s="1"/>
  <c r="N31" i="28"/>
  <c r="L95" i="28" s="1"/>
  <c r="O31" i="28"/>
  <c r="M95" i="28" s="1"/>
  <c r="G31" i="28"/>
  <c r="L67" i="28" s="1"/>
  <c r="H31" i="28"/>
  <c r="M67" i="28" s="1"/>
  <c r="Q31" i="28"/>
  <c r="O95" i="28" s="1"/>
  <c r="I29" i="28"/>
  <c r="N66" i="28" s="1"/>
  <c r="J29" i="28"/>
  <c r="O66" i="28" s="1"/>
  <c r="G29" i="28"/>
  <c r="L66" i="28" s="1"/>
  <c r="L29" i="28"/>
  <c r="J92" i="28" s="1"/>
  <c r="F29" i="28"/>
  <c r="K66" i="28" s="1"/>
  <c r="P29" i="28"/>
  <c r="N92" i="28" s="1"/>
  <c r="M29" i="28"/>
  <c r="K92" i="28" s="1"/>
  <c r="E29" i="28"/>
  <c r="J66" i="28" s="1"/>
  <c r="N29" i="28"/>
  <c r="L92" i="28" s="1"/>
  <c r="O29" i="28"/>
  <c r="M92" i="28" s="1"/>
  <c r="H29" i="28"/>
  <c r="M66" i="28" s="1"/>
  <c r="Q29" i="28"/>
  <c r="O92" i="28" s="1"/>
  <c r="N31" i="32"/>
  <c r="L100" i="32" s="1"/>
  <c r="O31" i="32"/>
  <c r="M100" i="32" s="1"/>
  <c r="P31" i="32"/>
  <c r="N100" i="32" s="1"/>
  <c r="Q31" i="32"/>
  <c r="O100" i="32" s="1"/>
  <c r="M31" i="32"/>
  <c r="K100" i="32" s="1"/>
  <c r="L31" i="32"/>
  <c r="J100" i="32" s="1"/>
  <c r="P29" i="32"/>
  <c r="N98" i="32" s="1"/>
  <c r="L29" i="32"/>
  <c r="J98" i="32" s="1"/>
  <c r="M29" i="32"/>
  <c r="K98" i="32" s="1"/>
  <c r="N29" i="32"/>
  <c r="L98" i="32" s="1"/>
  <c r="O29" i="32"/>
  <c r="M98" i="32" s="1"/>
  <c r="Q29" i="32"/>
  <c r="O98" i="32" s="1"/>
  <c r="Q21" i="32"/>
  <c r="O91" i="32" s="1"/>
  <c r="O21" i="32"/>
  <c r="M91" i="32" s="1"/>
  <c r="N21" i="32"/>
  <c r="L91" i="32" s="1"/>
  <c r="M21" i="32"/>
  <c r="K91" i="32" s="1"/>
  <c r="L21" i="32"/>
  <c r="J91" i="32" s="1"/>
  <c r="P21" i="32"/>
  <c r="N91" i="32" s="1"/>
  <c r="G31" i="32"/>
  <c r="L70" i="32" s="1"/>
  <c r="H31" i="32"/>
  <c r="M70" i="32" s="1"/>
  <c r="I31" i="32"/>
  <c r="N70" i="32" s="1"/>
  <c r="J31" i="32"/>
  <c r="O70" i="32" s="1"/>
  <c r="E31" i="32"/>
  <c r="J70" i="32" s="1"/>
  <c r="F31" i="32"/>
  <c r="K70" i="32" s="1"/>
  <c r="M95" i="32"/>
  <c r="E29" i="32"/>
  <c r="J68" i="32" s="1"/>
  <c r="F29" i="32"/>
  <c r="K68" i="32" s="1"/>
  <c r="I29" i="32"/>
  <c r="N68" i="32" s="1"/>
  <c r="G29" i="32"/>
  <c r="L68" i="32" s="1"/>
  <c r="H29" i="32"/>
  <c r="M68" i="32" s="1"/>
  <c r="J29" i="32"/>
  <c r="O68" i="32" s="1"/>
  <c r="J21" i="32"/>
  <c r="O60" i="32" s="1"/>
  <c r="I21" i="32"/>
  <c r="N60" i="32" s="1"/>
  <c r="H21" i="32"/>
  <c r="M60" i="32" s="1"/>
  <c r="G21" i="32"/>
  <c r="L60" i="32" s="1"/>
  <c r="F21" i="32"/>
  <c r="K60" i="32" s="1"/>
  <c r="E21" i="32"/>
  <c r="J60" i="32" s="1"/>
  <c r="P16" i="32"/>
  <c r="N86" i="32" s="1"/>
  <c r="Q16" i="32"/>
  <c r="O86" i="32" s="1"/>
  <c r="P14" i="32"/>
  <c r="N84" i="32" s="1"/>
  <c r="Q14" i="32"/>
  <c r="O84" i="32" s="1"/>
  <c r="P6" i="32"/>
  <c r="N78" i="32" s="1"/>
  <c r="Q6" i="32"/>
  <c r="O78" i="32" s="1"/>
  <c r="N16" i="32"/>
  <c r="L86" i="32" s="1"/>
  <c r="O16" i="32"/>
  <c r="M86" i="32" s="1"/>
  <c r="N14" i="32"/>
  <c r="L84" i="32" s="1"/>
  <c r="O14" i="32"/>
  <c r="M84" i="32" s="1"/>
  <c r="N6" i="32"/>
  <c r="L78" i="32" s="1"/>
  <c r="O6" i="32"/>
  <c r="M78" i="32" s="1"/>
  <c r="L16" i="32"/>
  <c r="J86" i="32" s="1"/>
  <c r="M16" i="32"/>
  <c r="K86" i="32" s="1"/>
  <c r="L14" i="32"/>
  <c r="J84" i="32" s="1"/>
  <c r="M14" i="32"/>
  <c r="K84" i="32" s="1"/>
  <c r="L6" i="32"/>
  <c r="J78" i="32" s="1"/>
  <c r="M6" i="32"/>
  <c r="K78" i="32" s="1"/>
  <c r="E16" i="32"/>
  <c r="J56" i="32" s="1"/>
  <c r="J16" i="32"/>
  <c r="O56" i="32" s="1"/>
  <c r="E14" i="32"/>
  <c r="J54" i="32" s="1"/>
  <c r="J14" i="32"/>
  <c r="O54" i="32" s="1"/>
  <c r="J46" i="32"/>
  <c r="J6" i="32"/>
  <c r="O46" i="32" s="1"/>
  <c r="L95" i="32"/>
  <c r="H16" i="32"/>
  <c r="M56" i="32" s="1"/>
  <c r="I16" i="32"/>
  <c r="N56" i="32" s="1"/>
  <c r="H14" i="32"/>
  <c r="M54" i="32" s="1"/>
  <c r="I14" i="32"/>
  <c r="N54" i="32" s="1"/>
  <c r="N95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68" i="31"/>
  <c r="O50" i="31"/>
  <c r="M64" i="32"/>
  <c r="K95" i="32"/>
  <c r="O95" i="32"/>
  <c r="J89" i="28"/>
  <c r="J95" i="32"/>
  <c r="J74" i="28"/>
  <c r="L64" i="32"/>
  <c r="J64" i="32"/>
  <c r="K64" i="32"/>
  <c r="O64" i="32"/>
  <c r="N64" i="32"/>
  <c r="J62" i="28"/>
  <c r="K68" i="31"/>
  <c r="K50" i="31"/>
  <c r="J50" i="28"/>
  <c r="M50" i="31"/>
  <c r="J68" i="31"/>
  <c r="O74" i="28"/>
  <c r="N68" i="31"/>
  <c r="L68" i="31"/>
  <c r="M74" i="28"/>
  <c r="L50" i="28"/>
  <c r="M89" i="28"/>
  <c r="L50" i="31"/>
  <c r="N50" i="31"/>
  <c r="O89" i="28"/>
  <c r="J50" i="31"/>
  <c r="M62" i="28"/>
  <c r="L89" i="28"/>
  <c r="L62" i="28"/>
  <c r="N74" i="28"/>
  <c r="K74" i="28"/>
  <c r="N89" i="28"/>
  <c r="K89" i="28"/>
  <c r="K50" i="28"/>
  <c r="K62" i="28"/>
  <c r="L74" i="28"/>
  <c r="O50" i="28"/>
  <c r="O62" i="28"/>
  <c r="N62" i="28"/>
  <c r="N50" i="28"/>
  <c r="V33" i="32"/>
  <c r="V18" i="32"/>
  <c r="V33" i="31"/>
  <c r="V18" i="31"/>
  <c r="V33" i="28"/>
  <c r="K52" i="28"/>
  <c r="N52" i="28"/>
  <c r="O52" i="28"/>
  <c r="L52" i="28"/>
  <c r="J52" i="28"/>
  <c r="M80" i="28"/>
  <c r="N80" i="28"/>
  <c r="L80" i="28"/>
  <c r="O80" i="28"/>
  <c r="K80" i="28"/>
  <c r="J80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Gary Goldstein</author>
  </authors>
  <commentList>
    <comment ref="I35" authorId="0" shapeId="0" xr:uid="{436B92B7-A59C-4A3F-9412-DA05446E07D3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  <comment ref="I51" authorId="0" shapeId="0" xr:uid="{BFF8523D-8767-4841-8555-CA0EEFD6E58B}">
      <text>
        <r>
          <rPr>
            <sz val="8"/>
            <color indexed="81"/>
            <rFont val="Tahoma"/>
            <family val="2"/>
          </rPr>
          <t>Define the qualifiers based upon technology set + topology + name + descriptions, according to both include and exclude specifications.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7" authorId="1" shapeId="0" xr:uid="{91AB072F-8BED-4493-AC90-B20391706960}">
      <text>
        <r>
          <rPr>
            <b/>
            <sz val="9"/>
            <color indexed="81"/>
            <rFont val="Tahoma"/>
            <family val="2"/>
          </rPr>
          <t xml:space="preserve">Mc Guire, Jason:
Allowing for 90% of new Apartments and 40% of new Attached &amp; 5% new Detached to have access to gas network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E2EF05B5-AEE2-4641-9EEF-75776340ABFC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7319BB70-D2C4-4F7C-AAD4-315751935062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90% of new apartments can use gas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3AD9731E-21F8-4E50-BADF-796B870E0AE5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0B491A9-640A-4B71-B34B-61C3FEC35F21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50% of new aattached can use gas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  <author>Mc Guire, Jason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13" authorId="1" shapeId="0" xr:uid="{7466DE88-CC2F-4F99-B321-4FCFBED4A6A6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T28" authorId="1" shapeId="0" xr:uid="{959CEC42-DFB8-44AD-B936-CCB8ACBBA4BF}">
      <text>
        <r>
          <rPr>
            <b/>
            <sz val="9"/>
            <color indexed="81"/>
            <rFont val="Tahoma"/>
            <family val="2"/>
          </rPr>
          <t>Mc Guire, Jason:</t>
        </r>
        <r>
          <rPr>
            <sz val="9"/>
            <color indexed="81"/>
            <rFont val="Tahoma"/>
            <family val="2"/>
          </rPr>
          <t xml:space="preserve">
Allow for share of existing gas heating, then assume maximum 10% of new detached can use gas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<sst xmlns="http://schemas.openxmlformats.org/spreadsheetml/2006/main" count="11829" uniqueCount="687">
  <si>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</si>
  <si>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</si>
  <si>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</si>
  <si>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</si>
  <si>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</si>
  <si>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</si>
  <si>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</si>
  <si>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</si>
  <si>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</si>
  <si>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</si>
  <si>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</si>
  <si>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</si>
  <si>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</si>
  <si>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</si>
  <si>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</si>
  <si>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</si>
  <si>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</si>
  <si>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</si>
  <si>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</si>
  <si>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</si>
  <si>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</si>
  <si>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</si>
  <si>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</si>
  <si>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</si>
  <si>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</si>
  <si>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</si>
  <si>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</si>
  <si>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</si>
  <si>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</si>
  <si>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</si>
  <si>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</si>
  <si>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</si>
  <si>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</si>
  <si>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</si>
  <si>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</si>
  <si>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</si>
  <si>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</si>
  <si>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</si>
  <si>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</si>
  <si>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</si>
  <si>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</si>
  <si>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</si>
  <si>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</si>
  <si>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</si>
  <si>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</si>
  <si>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</si>
  <si>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</si>
  <si>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</si>
  <si>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</si>
  <si>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</si>
  <si>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</si>
  <si>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</si>
  <si>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</si>
  <si>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</si>
  <si>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</si>
  <si>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</si>
  <si>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</si>
  <si>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</si>
  <si>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</si>
  <si>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</si>
  <si>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</si>
  <si>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</si>
  <si>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</si>
  <si>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</si>
  <si>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</si>
  <si>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</si>
  <si>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</si>
  <si>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</si>
  <si>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</si>
  <si>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</si>
  <si>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</si>
  <si>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</si>
  <si>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</si>
  <si>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</si>
  <si>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</si>
  <si>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</si>
  <si>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</si>
  <si>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</si>
  <si>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</si>
  <si>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</si>
  <si>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</si>
  <si>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</si>
  <si>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</si>
  <si>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</si>
  <si>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</si>
  <si>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</si>
  <si>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</si>
  <si>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</si>
  <si>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</si>
  <si>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</si>
  <si>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</si>
  <si>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</si>
  <si>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</si>
  <si>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</si>
  <si>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</si>
  <si>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</si>
  <si>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</si>
  <si>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</si>
  <si>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</si>
  <si>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</si>
  <si>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</si>
  <si>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</si>
  <si>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</si>
  <si>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</si>
  <si>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</si>
  <si>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</si>
  <si>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</si>
  <si>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</si>
  <si>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</si>
  <si>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</si>
  <si>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</si>
  <si>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</si>
  <si>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</si>
  <si>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</si>
  <si>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</si>
  <si>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</si>
  <si>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</si>
  <si>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</si>
  <si>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</si>
  <si>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</si>
  <si>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</si>
  <si>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</si>
  <si>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</si>
  <si>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</si>
  <si>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</si>
  <si>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</si>
  <si>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</si>
  <si>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</si>
  <si>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</si>
  <si>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</si>
  <si>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</si>
  <si>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</si>
  <si>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</si>
  <si>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</si>
  <si>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</si>
  <si>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</si>
  <si>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</si>
  <si>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</si>
  <si>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</si>
  <si>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</si>
  <si>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</si>
  <si>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</si>
  <si>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</si>
  <si>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</si>
  <si>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</si>
  <si>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</si>
  <si>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</si>
  <si>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</si>
  <si>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</si>
  <si>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</si>
  <si>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</si>
  <si>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</si>
  <si>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</si>
  <si>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</si>
  <si>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</si>
  <si>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</si>
  <si>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</si>
  <si>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</si>
  <si>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</si>
  <si>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</si>
  <si>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</si>
  <si>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</si>
  <si>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</si>
  <si>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</si>
  <si>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</si>
  <si>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</si>
  <si>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</si>
  <si>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</si>
  <si>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</si>
  <si>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</si>
  <si>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</si>
  <si>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</si>
  <si>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</si>
  <si>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</si>
  <si>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</si>
  <si>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</si>
  <si>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</si>
  <si>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</si>
  <si>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</si>
  <si>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</si>
  <si>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</si>
  <si>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</si>
  <si>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</si>
  <si>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</si>
  <si>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</si>
  <si>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</si>
  <si>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</si>
  <si>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</si>
  <si>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</si>
  <si>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</si>
  <si>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</si>
  <si>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</si>
  <si>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</si>
  <si>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</si>
  <si>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</si>
  <si>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</si>
  <si>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</si>
  <si>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</si>
  <si>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</si>
  <si>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</si>
  <si>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</si>
  <si>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</si>
  <si>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</si>
  <si>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</si>
  <si>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</si>
  <si>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</si>
  <si>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</si>
  <si>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</si>
  <si>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</si>
  <si>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</si>
  <si>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</si>
  <si>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</si>
  <si>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</si>
  <si>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</si>
  <si>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</si>
  <si>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</si>
  <si>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</si>
  <si>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</si>
  <si>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</si>
  <si>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</si>
  <si>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</si>
  <si>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</si>
  <si>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</si>
  <si>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</si>
  <si>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</si>
  <si>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</si>
  <si>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</si>
  <si>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</si>
  <si>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</si>
  <si>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</si>
  <si>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</si>
  <si>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</si>
  <si>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</si>
  <si>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</si>
  <si>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</si>
  <si>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</si>
  <si>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</si>
  <si>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</si>
  <si>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</si>
  <si>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</si>
  <si>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</si>
  <si>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</si>
  <si>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</si>
  <si>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Gas in residential Attached water heating</t>
  </si>
  <si>
    <t>Maximum share of Solar in residential Attached water heating</t>
  </si>
  <si>
    <t>RSDWH_Det</t>
  </si>
  <si>
    <t>PSET_CI</t>
  </si>
  <si>
    <t>MIN</t>
  </si>
  <si>
    <t>MAX</t>
  </si>
  <si>
    <t>COA</t>
  </si>
  <si>
    <t>PEA</t>
  </si>
  <si>
    <t>SMF</t>
  </si>
  <si>
    <t>CHECK</t>
  </si>
  <si>
    <t>WOO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</si>
  <si>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</si>
  <si>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</si>
  <si>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</si>
  <si>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</si>
  <si>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</si>
  <si>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</si>
  <si>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</si>
  <si>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</si>
  <si>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</si>
  <si>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</si>
  <si>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</si>
  <si>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</si>
  <si>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</si>
  <si>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</si>
  <si>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</si>
  <si>
    <t>~UC_T: UC_COMPRD~LO</t>
  </si>
  <si>
    <t>~TFM_Fill-R: w=COP; Hcol=Region</t>
  </si>
  <si>
    <t>CEFF</t>
  </si>
  <si>
    <t>R-S*HPN*, R-H*HPN*,</t>
  </si>
  <si>
    <t>R-HC_Apt_ELC_HPN1</t>
  </si>
  <si>
    <t>RSDSC_Apt</t>
  </si>
  <si>
    <t>ANNUAL</t>
  </si>
  <si>
    <t>R-HC_Att_ELC_HPN1</t>
  </si>
  <si>
    <t>RSDSC_Att</t>
  </si>
  <si>
    <t>R-HC_Det_ELC_HPN1</t>
  </si>
  <si>
    <t>RSDSC_Det</t>
  </si>
  <si>
    <t>R-SH_Apt_ELC_HPN1</t>
  </si>
  <si>
    <t>R-SH_Att_ELC_HPN1</t>
  </si>
  <si>
    <t>R-SH_Det_ELC_HPN1</t>
  </si>
  <si>
    <t>R-SW_Apt_GAS_HHPN1</t>
  </si>
  <si>
    <t>R-SW_Apt_GAS_HPN1</t>
  </si>
  <si>
    <t>R-SW_Apt_GAS_HPN2</t>
  </si>
  <si>
    <t>R-SW_Att_GAS_HHPN1</t>
  </si>
  <si>
    <t>R-SW_Att_GAS_HPN1</t>
  </si>
  <si>
    <t>R-SW_Att_GAS_HPN2</t>
  </si>
  <si>
    <t>R-SW_Det_GAS_HHPN1</t>
  </si>
  <si>
    <t>R-SW_Det_GAS_HPN1</t>
  </si>
  <si>
    <t>R-SW_Det_GAS_HPN2</t>
  </si>
  <si>
    <t>~TFM_INS-TS</t>
  </si>
  <si>
    <t>PSET_PN</t>
  </si>
  <si>
    <t>Cset_CN</t>
  </si>
  <si>
    <t>Other_Indexes</t>
  </si>
  <si>
    <t>\I: Gas Heat Pumps</t>
  </si>
  <si>
    <t>\I: Hybrid Heat Pumps</t>
  </si>
  <si>
    <t>RSDAHT</t>
  </si>
  <si>
    <t>\I: Electrical Heat Pumps</t>
  </si>
  <si>
    <t>Input to control ambient heat per unit of heat produced</t>
  </si>
  <si>
    <t>FLO_SHAR</t>
  </si>
  <si>
    <t>Minimum share of Coal in residential Detached space heating</t>
  </si>
  <si>
    <t>Minimum share of Biodiesel in residential Detached space heating</t>
  </si>
  <si>
    <t>Minimum share of Ethanol in residential Detached space heating</t>
  </si>
  <si>
    <t>Minimum share of LPG in residential Detached space heating</t>
  </si>
  <si>
    <t>Minimum share of Electricity ( Non-HP ) in residential Detached space heating</t>
  </si>
  <si>
    <t>Minimum share of Electricity ( HP ) in residential Detached space heating</t>
  </si>
  <si>
    <t>Minimum share of Oil in residential Detached space heating</t>
  </si>
  <si>
    <t>Minimum share of Gas in residential Detached space heating</t>
  </si>
  <si>
    <t>Minimum share of Peat in residential Detached space heating</t>
  </si>
  <si>
    <t>Minimum share of Solid Multi-Fuel in residential Detached space heating</t>
  </si>
  <si>
    <t>Minimum share of Wood in residential Detached space heating</t>
  </si>
  <si>
    <t>Minimum share of Heat in residential Detached space heating</t>
  </si>
  <si>
    <t>Minimum share of Geothermal in residential Detached space heating</t>
  </si>
  <si>
    <t>Minimum share of Coal in residential Detached water heating</t>
  </si>
  <si>
    <t>Minimum share of Biodiesel in residential Detached water heating</t>
  </si>
  <si>
    <t>Minimum share of Ethanol in residential Detached water heating</t>
  </si>
  <si>
    <t>Minimum share of LPG in residential Detached water heating</t>
  </si>
  <si>
    <t>Minimum share of Electricity ( Non-HP ) in residential Detached water heating</t>
  </si>
  <si>
    <t>Minimum share of Electricity ( HP ) in residential Detached water heating</t>
  </si>
  <si>
    <t>Minimum share of Oil in residential Detached water heating</t>
  </si>
  <si>
    <t>Minimum share of Gas in residential Detached water heating</t>
  </si>
  <si>
    <t>Minimum share of Peat in residential Detached water heating</t>
  </si>
  <si>
    <t>Minimum share of Solid Multi-Fuel in residential Detached water heating</t>
  </si>
  <si>
    <t>Minimum share of Wood in residential Detached water heating</t>
  </si>
  <si>
    <t>Minimum share of Heat in residential Detached water heating</t>
  </si>
  <si>
    <t>Minimum share of Solar in residential Detached water heating</t>
  </si>
  <si>
    <t>Maximum share of Solar in residential Detached water heating</t>
  </si>
  <si>
    <t>Maximum share of Gas in residential Detached water heating</t>
  </si>
  <si>
    <t>Maximum share of Gas in residential Detached space heating</t>
  </si>
  <si>
    <t>Maximum share of Coal in residential Detached space heating</t>
  </si>
  <si>
    <t>Maximum share of Biodiesel in residential Detached space heating</t>
  </si>
  <si>
    <t>Maximum share of Ethanol in residential Detached space heating</t>
  </si>
  <si>
    <t>Maximum share of LPG in residential Detached space heating</t>
  </si>
  <si>
    <t>Maximum share of Electricity ( Non-HP ) in residential Detached space heating</t>
  </si>
  <si>
    <t>Maximum share of Electricity ( HP ) in residential Detached space heating</t>
  </si>
  <si>
    <t>Maximum share of Oil in residential Detached space heating</t>
  </si>
  <si>
    <t>Maximum share of Peat in residential Detached space heating</t>
  </si>
  <si>
    <t>Maximum share of Solid Multi-Fuel in residential Detached space heating</t>
  </si>
  <si>
    <t>Maximum share of Wood in residential Detached space heating</t>
  </si>
  <si>
    <t>Maximum share of Heat in residential Detached space heating</t>
  </si>
  <si>
    <t>Maximum share of Geothermal in residential Detached space heating</t>
  </si>
  <si>
    <t>Maximum share of Coal in residential Detached water heating</t>
  </si>
  <si>
    <t>Maximum share of Biodiesel in residential Detached water heating</t>
  </si>
  <si>
    <t>Maximum share of Ethanol in residential Detached water heating</t>
  </si>
  <si>
    <t>Maximum share of LPG in residential Detached water heating</t>
  </si>
  <si>
    <t>Maximum share of Electricity ( Non-HP ) in residential Detached water heating</t>
  </si>
  <si>
    <t>Maximum share of Electricity ( HP ) in residential Detached water heating</t>
  </si>
  <si>
    <t>Maximum share of Oil in residential Detached water heating</t>
  </si>
  <si>
    <t>Maximum share of Peat in residential Detached water heating</t>
  </si>
  <si>
    <t>Maximum share of Solid Multi-Fuel in residential Detached water heating</t>
  </si>
  <si>
    <t>Maximum share of Wood in residential Detached water heating</t>
  </si>
  <si>
    <t>Maximum share of Heat in residential Detached water heating</t>
  </si>
  <si>
    <t>Sum of Pv</t>
  </si>
  <si>
    <t/>
  </si>
  <si>
    <t>Period</t>
  </si>
  <si>
    <t>Processset</t>
  </si>
  <si>
    <t>Region</t>
  </si>
  <si>
    <t>R-BLD_Apt</t>
  </si>
  <si>
    <t>DMD_RSD-BLD-APT</t>
  </si>
  <si>
    <t>R-BLD_AptN1</t>
  </si>
  <si>
    <t>R-BLD_Att</t>
  </si>
  <si>
    <t>DMD_RSD-BLD-ATT</t>
  </si>
  <si>
    <t>R-BLD_Att-N1</t>
  </si>
  <si>
    <t>R-BLD_Det</t>
  </si>
  <si>
    <t>DMD_RSD-BLD-DET</t>
  </si>
  <si>
    <t>R-BLD_Det-N1</t>
  </si>
  <si>
    <t>This table is used to calculated the % share of fuels</t>
  </si>
  <si>
    <t>Total-E</t>
  </si>
  <si>
    <t>Total-N</t>
  </si>
  <si>
    <t>ELC</t>
  </si>
  <si>
    <t>FOLD INCREASE</t>
  </si>
  <si>
    <t>SEED VALUE</t>
  </si>
  <si>
    <t>BDL</t>
  </si>
  <si>
    <t>Maximum Biodiesel Share change per year</t>
  </si>
  <si>
    <t>RSDAHT2</t>
  </si>
  <si>
    <t>~TFM_TOPINS</t>
  </si>
  <si>
    <t>TimeSlice</t>
  </si>
  <si>
    <t>Development</t>
  </si>
  <si>
    <t>Single-region</t>
  </si>
  <si>
    <t>Multi-region</t>
  </si>
  <si>
    <t>Code</t>
  </si>
  <si>
    <t>County name</t>
  </si>
  <si>
    <t>IE-CW</t>
  </si>
  <si>
    <t>Carlow</t>
  </si>
  <si>
    <t>IE-CN</t>
  </si>
  <si>
    <t>Cavan</t>
  </si>
  <si>
    <t>IE-CE</t>
  </si>
  <si>
    <t>Clare</t>
  </si>
  <si>
    <t>IE-CO</t>
  </si>
  <si>
    <t>Cork</t>
  </si>
  <si>
    <t>IE-DL</t>
  </si>
  <si>
    <t>Donegal</t>
  </si>
  <si>
    <t>IE-D</t>
  </si>
  <si>
    <t>Dublin</t>
  </si>
  <si>
    <t>IE-G</t>
  </si>
  <si>
    <t>Galway</t>
  </si>
  <si>
    <t>IE-KY</t>
  </si>
  <si>
    <t>Kerry</t>
  </si>
  <si>
    <t>IE-KE</t>
  </si>
  <si>
    <t>Kildare</t>
  </si>
  <si>
    <t>IE-KK</t>
  </si>
  <si>
    <t>Kilkenny</t>
  </si>
  <si>
    <t>IE-LS</t>
  </si>
  <si>
    <t>Laois</t>
  </si>
  <si>
    <t>IE-LM</t>
  </si>
  <si>
    <t>Leitrim</t>
  </si>
  <si>
    <t>IE-LK</t>
  </si>
  <si>
    <t>Limerick</t>
  </si>
  <si>
    <t>IE-LD</t>
  </si>
  <si>
    <t>Longford</t>
  </si>
  <si>
    <t>IE-LH</t>
  </si>
  <si>
    <t>Louth</t>
  </si>
  <si>
    <t>IE-MO</t>
  </si>
  <si>
    <t>Mayo</t>
  </si>
  <si>
    <t>IE-MH</t>
  </si>
  <si>
    <t>Meath</t>
  </si>
  <si>
    <t>IE-MN</t>
  </si>
  <si>
    <t>Monaghan</t>
  </si>
  <si>
    <t>IE-OY</t>
  </si>
  <si>
    <t>Offaly</t>
  </si>
  <si>
    <t>IE-RN</t>
  </si>
  <si>
    <t>Roscommon</t>
  </si>
  <si>
    <t>IE-SO</t>
  </si>
  <si>
    <t>Sligo</t>
  </si>
  <si>
    <t>IE-TA</t>
  </si>
  <si>
    <t>Tipperary</t>
  </si>
  <si>
    <t>IE-WD</t>
  </si>
  <si>
    <t>Waterford</t>
  </si>
  <si>
    <t>IE-WH</t>
  </si>
  <si>
    <t>Westmeath</t>
  </si>
  <si>
    <t>IE-WX</t>
  </si>
  <si>
    <t>Wexford</t>
  </si>
  <si>
    <t>IE-WW</t>
  </si>
  <si>
    <t>Wicklow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</si>
  <si>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</si>
  <si>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OUT</t>
  </si>
  <si>
    <t>RSD_NewTechs</t>
  </si>
  <si>
    <t>TIMES-Ireland Model</t>
  </si>
  <si>
    <t>Sector(s):</t>
  </si>
  <si>
    <t>Purpose:</t>
  </si>
  <si>
    <t>Original developer(s):</t>
  </si>
  <si>
    <t>Current maintainer(s):</t>
  </si>
  <si>
    <t>Part of TIM version:</t>
  </si>
  <si>
    <t>Model repository:</t>
  </si>
  <si>
    <t>https://github.com/MaREI-EPMG/TIMES-Ireland-model</t>
  </si>
  <si>
    <t>Licence:</t>
  </si>
  <si>
    <t>CC BY-NC-SA 4.0 (unless specified otherwise)</t>
  </si>
  <si>
    <t>https://creativecommons.org/licenses/by-nc-sa/4.0/</t>
  </si>
  <si>
    <t>Residential sector (RSD)</t>
  </si>
  <si>
    <t xml:space="preserve">Jason Mc Guire ( MaREI, jason.mcguire@ucc.ie) </t>
  </si>
  <si>
    <t xml:space="preserve">Alessandro Chiodi ( E4SMA, alessandro.chiodi@e4sma.com) </t>
  </si>
  <si>
    <t xml:space="preserve">Olexandr Balyk ( MaREI, olexandr.balyk@ucc.ie) </t>
  </si>
  <si>
    <t>Assigns fuel contraints and share of ambient heat from heat pumps</t>
  </si>
  <si>
    <t>APT</t>
  </si>
  <si>
    <t>ATT</t>
  </si>
  <si>
    <t>DET</t>
  </si>
  <si>
    <t>NEW GAS UP</t>
  </si>
  <si>
    <t>R-SH_Apt_GAS,RSDBGS_X0</t>
  </si>
  <si>
    <t>R-SH_Att_GAS,RSDBGS_X0</t>
  </si>
  <si>
    <t>R-SH_Det_GAS,RSDBGS_X0</t>
  </si>
  <si>
    <t>R-WH_Apt_GAS,RSDBGS_X0</t>
  </si>
  <si>
    <t>R-WH_Att_GAS,RSDBGS_X0</t>
  </si>
  <si>
    <t>R-WH_Det_GAS,RSDBGS_X0</t>
  </si>
  <si>
    <t>RSDSH_Apt-AB,RSDSH_Apt-C,RSDSH_Apt-D,RSDSH_Apt-E,RSDSH_Apt-F,RSDSH_Apt-G</t>
  </si>
  <si>
    <t>RSDSH_Att-AB,RSDSH_Att-C,RSDSH_Att-D,RSDSH_Att-E,RSDSH_Att-F,RSDSH_Att-G</t>
  </si>
  <si>
    <t>RSDSH_Det-AB,RSDSH_Det-C,RSDSH_Det-D,RSDSH_Det-E,RSDSH_Det-F,RSDSH_Det-G</t>
  </si>
  <si>
    <t>R-WH_Det_GAS_X0</t>
  </si>
  <si>
    <t>R-WH_Att_GAS_X0</t>
  </si>
  <si>
    <t>R-SH_Apt_GAS_X0</t>
  </si>
  <si>
    <t>R-SH_Att_GAS_X0</t>
  </si>
  <si>
    <t>R-SH_Det_GAS_X0</t>
  </si>
  <si>
    <t>R-WH_Apt_GAS_X0</t>
  </si>
  <si>
    <t>R-SH_Apt_ELC_HPN2-AB</t>
  </si>
  <si>
    <t>R-SH_Apt_ELC_HPN2-C</t>
  </si>
  <si>
    <t>R-SH_Apt_ELC_HPN2-D</t>
  </si>
  <si>
    <t>R-SH_Apt_ELC_HPN2-E</t>
  </si>
  <si>
    <t>R-SH_Apt_ELC_HPN2-F</t>
  </si>
  <si>
    <t>R-SH_Apt_ELC_HPN2-G</t>
  </si>
  <si>
    <t>RSDSH_Apt-G</t>
  </si>
  <si>
    <t>RSDSH_Apt-C</t>
  </si>
  <si>
    <t>RSDSH_Apt-D</t>
  </si>
  <si>
    <t>RSDSH_Apt-E</t>
  </si>
  <si>
    <t>RSDSH_Apt-F</t>
  </si>
  <si>
    <t>R-SW_Apt_ELC_HPN1-AB</t>
  </si>
  <si>
    <t>R-SW_Apt_ELC_HPN1-C</t>
  </si>
  <si>
    <t>R-SW_Apt_ELC_HPN1-D</t>
  </si>
  <si>
    <t>R-SW_Apt_ELC_HPN1-E</t>
  </si>
  <si>
    <t>R-SW_Apt_ELC_HPN1-F</t>
  </si>
  <si>
    <t>R-SW_Apt_ELC_HPN1-G</t>
  </si>
  <si>
    <t>R-SH_Apt_ELC_HPN3-AB</t>
  </si>
  <si>
    <t>R-SH_Apt_ELC_HPN3-C</t>
  </si>
  <si>
    <t>R-SH_Apt_ELC_HPN3-D</t>
  </si>
  <si>
    <t>R-SH_Apt_ELC_HPN3-E</t>
  </si>
  <si>
    <t>R-SH_Apt_ELC_HPN3-F</t>
  </si>
  <si>
    <t>R-SH_Apt_ELC_HPN3-G</t>
  </si>
  <si>
    <t>R-HC_Apt_ELC_HPN2-AB</t>
  </si>
  <si>
    <t>R-HC_Apt_ELC_HPN2-C</t>
  </si>
  <si>
    <t>R-HC_Apt_ELC_HPN2-D</t>
  </si>
  <si>
    <t>R-HC_Apt_ELC_HPN2-E</t>
  </si>
  <si>
    <t>R-HC_Apt_ELC_HPN2-F</t>
  </si>
  <si>
    <t>R-HC_Apt_ELC_HPN2-G</t>
  </si>
  <si>
    <t>R-SH_Att_ELC_HPN2-AB</t>
  </si>
  <si>
    <t>R-SH_Att_ELC_HPN2-C</t>
  </si>
  <si>
    <t>R-SH_Att_ELC_HPN2-D</t>
  </si>
  <si>
    <t>R-SH_Att_ELC_HPN2-E</t>
  </si>
  <si>
    <t>R-SH_Att_ELC_HPN2-F</t>
  </si>
  <si>
    <t>R-SH_Att_ELC_HPN2-G</t>
  </si>
  <si>
    <t>R-SW_Att_ELC_HPN1-AB</t>
  </si>
  <si>
    <t>R-SW_Att_ELC_HPN1-C</t>
  </si>
  <si>
    <t>R-SW_Att_ELC_HPN1-D</t>
  </si>
  <si>
    <t>R-SW_Att_ELC_HPN1-E</t>
  </si>
  <si>
    <t>R-SW_Att_ELC_HPN1-F</t>
  </si>
  <si>
    <t>R-SW_Att_ELC_HPN1-G</t>
  </si>
  <si>
    <t>R-SW_Att_ELC_HPN2-AB</t>
  </si>
  <si>
    <t>R-SW_Att_ELC_HPN2-C</t>
  </si>
  <si>
    <t>R-SW_Att_ELC_HPN2-D</t>
  </si>
  <si>
    <t>R-SW_Att_ELC_HPN2-E</t>
  </si>
  <si>
    <t>R-SW_Att_ELC_HPN2-F</t>
  </si>
  <si>
    <t>R-SW_Att_ELC_HPN2-G</t>
  </si>
  <si>
    <t>RSDSH_Att-C</t>
  </si>
  <si>
    <t>RSDSH_Att-D</t>
  </si>
  <si>
    <t>RSDSH_Att-E</t>
  </si>
  <si>
    <t>RSDSH_Att-F</t>
  </si>
  <si>
    <t>RSDSH_Att-G</t>
  </si>
  <si>
    <t>R-SH_Att_ELC_HPN3-AB</t>
  </si>
  <si>
    <t>R-SH_Att_ELC_HPN3-C</t>
  </si>
  <si>
    <t>R-SH_Att_ELC_HPN3-D</t>
  </si>
  <si>
    <t>R-SH_Att_ELC_HPN3-E</t>
  </si>
  <si>
    <t>R-SH_Att_ELC_HPN3-F</t>
  </si>
  <si>
    <t>R-SH_Att_ELC_HPN3-G</t>
  </si>
  <si>
    <t>R-HC_Att_ELC_HPN2-AB</t>
  </si>
  <si>
    <t>R-HC_Att_ELC_HPN2-C</t>
  </si>
  <si>
    <t>R-HC_Att_ELC_HPN2-D</t>
  </si>
  <si>
    <t>R-HC_Att_ELC_HPN2-E</t>
  </si>
  <si>
    <t>R-HC_Att_ELC_HPN2-F</t>
  </si>
  <si>
    <t>R-HC_Att_ELC_HPN2-G</t>
  </si>
  <si>
    <t>R-SH_Det_ELC_HPN2-AB</t>
  </si>
  <si>
    <t>R-SH_Det_ELC_HPN2-C</t>
  </si>
  <si>
    <t>RSDSH_Det-C</t>
  </si>
  <si>
    <t>R-SH_Det_ELC_HPN2-D</t>
  </si>
  <si>
    <t>RSDSH_Det-D</t>
  </si>
  <si>
    <t>R-SH_Det_ELC_HPN2-E</t>
  </si>
  <si>
    <t>RSDSH_Det-E</t>
  </si>
  <si>
    <t>R-SH_Det_ELC_HPN2-F</t>
  </si>
  <si>
    <t>RSDSH_Det-F</t>
  </si>
  <si>
    <t>R-SH_Det_ELC_HPN2-G</t>
  </si>
  <si>
    <t>RSDSH_Det-G</t>
  </si>
  <si>
    <t>R-SW_Det_ELC_HPN1-AB</t>
  </si>
  <si>
    <t>R-SW_Det_ELC_HPN1-C</t>
  </si>
  <si>
    <t>R-SW_Det_ELC_HPN1-D</t>
  </si>
  <si>
    <t>R-SW_Det_ELC_HPN1-E</t>
  </si>
  <si>
    <t>R-SW_Det_ELC_HPN1-F</t>
  </si>
  <si>
    <t>R-SW_Det_ELC_HPN1-G</t>
  </si>
  <si>
    <t>R-SW_Det_ELC_HPN2-AB</t>
  </si>
  <si>
    <t>R-SW_Det_ELC_HPN2-C</t>
  </si>
  <si>
    <t>R-SW_Det_ELC_HPN2-D</t>
  </si>
  <si>
    <t>R-SW_Det_ELC_HPN2-E</t>
  </si>
  <si>
    <t>R-SW_Det_ELC_HPN2-F</t>
  </si>
  <si>
    <t>R-SW_Det_ELC_HPN2-G</t>
  </si>
  <si>
    <t>R-SH_Det_ELC_HPN3-AB</t>
  </si>
  <si>
    <t>R-SH_Det_ELC_HPN3-C</t>
  </si>
  <si>
    <t>R-SH_Det_ELC_HPN3-D</t>
  </si>
  <si>
    <t>R-SH_Det_ELC_HPN3-E</t>
  </si>
  <si>
    <t>R-SH_Det_ELC_HPN3-F</t>
  </si>
  <si>
    <t>R-SH_Det_ELC_HPN3-G</t>
  </si>
  <si>
    <t>R-HC_Det_ELC_HPN2-AB</t>
  </si>
  <si>
    <t>R-HC_Det_ELC_HPN2-C</t>
  </si>
  <si>
    <t>R-HC_Det_ELC_HPN2-D</t>
  </si>
  <si>
    <t>R-HC_Det_ELC_HPN2-E</t>
  </si>
  <si>
    <t>R-HC_Det_ELC_HPN2-F</t>
  </si>
  <si>
    <t>R-HC_Det_ELC_HPN2-G</t>
  </si>
  <si>
    <t>R-SH_Apt_ELC_N1</t>
  </si>
  <si>
    <t>R-SH_Att_ELC_N1</t>
  </si>
  <si>
    <t>R-SH_Det_ELC_N1</t>
  </si>
  <si>
    <t>RSD?H*,R-RSDCK*</t>
  </si>
  <si>
    <t>LO</t>
  </si>
  <si>
    <t>RSDBGS</t>
  </si>
  <si>
    <t>UC - Each Region/Period</t>
  </si>
  <si>
    <t>~UC_T</t>
  </si>
  <si>
    <t>https://keisan.casio.com/exec/system/1180573188</t>
  </si>
  <si>
    <t>Pset_Set</t>
  </si>
  <si>
    <t>Pset_CI</t>
  </si>
  <si>
    <t>UC_CAP</t>
  </si>
  <si>
    <t>UC_RHSRTS</t>
  </si>
  <si>
    <t>Caculated HLIs from Tableau</t>
  </si>
  <si>
    <t>Final Dwelling Stock Table</t>
  </si>
  <si>
    <t xml:space="preserve">Mean HLI to BER </t>
  </si>
  <si>
    <t xml:space="preserve">SD HLI to BER </t>
  </si>
  <si>
    <t>Apartment</t>
  </si>
  <si>
    <t>Attached</t>
  </si>
  <si>
    <t>Detached</t>
  </si>
  <si>
    <t xml:space="preserve">BER </t>
  </si>
  <si>
    <t>Sum</t>
  </si>
  <si>
    <t>R-BLD_Apt_B3</t>
  </si>
  <si>
    <t>&lt;2.0</t>
  </si>
  <si>
    <t>A</t>
  </si>
  <si>
    <t>&lt;2.3</t>
  </si>
  <si>
    <t>B1</t>
  </si>
  <si>
    <t>&lt;2.5</t>
  </si>
  <si>
    <t>B2</t>
  </si>
  <si>
    <t>&lt;2.7</t>
  </si>
  <si>
    <t>B3</t>
  </si>
  <si>
    <t>&gt;2.7</t>
  </si>
  <si>
    <t>C</t>
  </si>
  <si>
    <t>Without HeatPumps</t>
  </si>
  <si>
    <t>D</t>
  </si>
  <si>
    <t>E</t>
  </si>
  <si>
    <t>F</t>
  </si>
  <si>
    <t>G</t>
  </si>
  <si>
    <t>R-BLD_Att_B3</t>
  </si>
  <si>
    <t>Total</t>
  </si>
  <si>
    <t>Correlation between BER rating and HLI to calculate share of dwelings not requiring heat pumps</t>
  </si>
  <si>
    <t>https://www.intmath.com/blog/mathematics/calculating-probability-with-mean-and-deviation-12536</t>
  </si>
  <si>
    <t>R-BLD_Det_B3</t>
  </si>
  <si>
    <t>&lt;3</t>
  </si>
  <si>
    <t>&lt;3.5</t>
  </si>
  <si>
    <t>&lt;4</t>
  </si>
  <si>
    <t>&lt;4.5</t>
  </si>
  <si>
    <t>None</t>
  </si>
  <si>
    <t>Probablity (&lt;2)</t>
  </si>
  <si>
    <t>Probablity (&lt;2.3)</t>
  </si>
  <si>
    <t>Probablity (&lt;2.5)</t>
  </si>
  <si>
    <t>Exclude All F &amp; G rated</t>
  </si>
  <si>
    <t>~UC_Sets: R_E: IE,National</t>
  </si>
  <si>
    <t>RSDSH_Apt-AB</t>
  </si>
  <si>
    <t>RSDSH_Att-AB</t>
  </si>
  <si>
    <t>RSDSH_Det-AB</t>
  </si>
  <si>
    <t>HLI</t>
  </si>
  <si>
    <t>UC_HP-CAP_APT_C</t>
  </si>
  <si>
    <t>R-*Apt_ELC_HPN*-C</t>
  </si>
  <si>
    <t>Capacity of HPs is constrained by C rated apartments</t>
  </si>
  <si>
    <t>R-*Apt_ELC_HPN*-D</t>
  </si>
  <si>
    <t>R-*Apt_ELC_HPN*-E</t>
  </si>
  <si>
    <t>R-*Apt_ELC_HPN*-F</t>
  </si>
  <si>
    <t>R-*Apt_ELC_HPN*-G</t>
  </si>
  <si>
    <t>UC_HP-CAP_APT_D</t>
  </si>
  <si>
    <t>UC_HP-CAP_APT_E</t>
  </si>
  <si>
    <t>UC_HP-CAP_APT_F</t>
  </si>
  <si>
    <t>UC_HP-CAP_APT_G</t>
  </si>
  <si>
    <t>Capacity of HPs is constrained by D rated apartments</t>
  </si>
  <si>
    <t>Capacity of HPs is constrained by E rated apartments</t>
  </si>
  <si>
    <t>Capacity of HPs is constrained by F rated apartments</t>
  </si>
  <si>
    <t>Capacity of HPs is constrained by G rated apartments</t>
  </si>
  <si>
    <t>UC_HP-CAP_APT_AB</t>
  </si>
  <si>
    <t>R-*Apt_ELC_HPN*-AB,R-RTFT-Apt*</t>
  </si>
  <si>
    <t>RSDSH_Apt*</t>
  </si>
  <si>
    <t>UC_HP-CAP_ATT_AB</t>
  </si>
  <si>
    <t>UC_HP-CAP_ATT_C</t>
  </si>
  <si>
    <t>UC_HP-CAP_ATT_D</t>
  </si>
  <si>
    <t>UC_HP-CAP_ATT_E</t>
  </si>
  <si>
    <t>UC_HP-CAP_ATT_F</t>
  </si>
  <si>
    <t>UC_HP-CAP_ATT_G</t>
  </si>
  <si>
    <t>UC_HP-CAP_DET_AB</t>
  </si>
  <si>
    <t>UC_HP-CAP_DET_C</t>
  </si>
  <si>
    <t>UC_HP-CAP_DET_D</t>
  </si>
  <si>
    <t>UC_HP-CAP_DET_E</t>
  </si>
  <si>
    <t>UC_HP-CAP_DET_F</t>
  </si>
  <si>
    <t>UC_HP-CAP_DET_G</t>
  </si>
  <si>
    <t>RSDSH_Att*</t>
  </si>
  <si>
    <t>RSDSH_Det*</t>
  </si>
  <si>
    <t>Capacity of HPs is constrained by AB rated apartments</t>
  </si>
  <si>
    <t>Capacity of HPs is constrained by D rated attached</t>
  </si>
  <si>
    <t>Capacity of HPs is constrained by E rated attached</t>
  </si>
  <si>
    <t>Capacity of HPs is constrained by F rated attached</t>
  </si>
  <si>
    <t>Capacity of HPs is constrained by G rated attached</t>
  </si>
  <si>
    <t>Capacity of HPs is constrained by AB rated detached</t>
  </si>
  <si>
    <t>Capacity of HPs is constrained by C rated detached</t>
  </si>
  <si>
    <t>Capacity of HPs is constrained by D rated detached</t>
  </si>
  <si>
    <t>Capacity of HPs is constrained by E rated detached</t>
  </si>
  <si>
    <t>Capacity of HPs is constrained by F rated detached</t>
  </si>
  <si>
    <t>Capacity of HPs is constrained by G rated detached</t>
  </si>
  <si>
    <t>Capacity of HPs is constrained by AB rated attached</t>
  </si>
  <si>
    <t>Capacity of HPs is constrained by C rated attached</t>
  </si>
  <si>
    <t>R-*Att_ELC_HPN*-AB,R-RTFT-Att*</t>
  </si>
  <si>
    <t>R-*Att_ELC_HPN*-C</t>
  </si>
  <si>
    <t>R-*Att_ELC_HPN*-D</t>
  </si>
  <si>
    <t>R-*Att_ELC_HPN*-E</t>
  </si>
  <si>
    <t>R-*Att_ELC_HPN*-F</t>
  </si>
  <si>
    <t>R-*Att_ELC_HPN*-G</t>
  </si>
  <si>
    <t>R-*Det_ELC_HPN*-AB,R-RTFT-Det*</t>
  </si>
  <si>
    <t>R-*Det_ELC_HPN*-C</t>
  </si>
  <si>
    <t>R-*Det_ELC_HPN*-D</t>
  </si>
  <si>
    <t>R-*Det_ELC_HPN*-E</t>
  </si>
  <si>
    <t>R-*Det_ELC_HPN*-F</t>
  </si>
  <si>
    <t>R-*Det_ELC_HPN*-G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</si>
</sst>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8">
    <numFmt numFmtId="164" formatCode="_(* #,##0.00_);_(* \(#,##0.00\);_(* &quot;-&quot;??_);_(@_)"/>
    <numFmt numFmtId="165" formatCode="0.0%"/>
    <numFmt numFmtId="166" formatCode="0.0000"/>
    <numFmt numFmtId="167" formatCode="_-* #,##0_-;\-* #,##0_-;_-* &quot;-&quot;??_-;_-@_-"/>
    <numFmt numFmtId="168" formatCode="0.0"/>
    <numFmt numFmtId="169" formatCode="0.000"/>
    <numFmt numFmtId="170" formatCode="#,##0.000"/>
    <numFmt numFmtId="171" formatCode="0.00000"/>
  </numFmts>
  <fonts count="38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  <font>
      <b/>
      <sz val="16"/>
      <name val="Calibri"/>
      <family val="2"/>
      <scheme val="minor"/>
    </font>
    <font>
      <b/>
      <sz val="9"/>
      <color indexed="81"/>
      <name val="Tahoma"/>
      <family val="2"/>
    </font>
    <font>
      <sz val="8.25"/>
      <color rgb="FF000000"/>
      <name val="Microsoft Sans Serif"/>
      <family val="2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0"/>
      <color indexed="12"/>
      <name val="Arial"/>
      <family val="2"/>
    </font>
    <font>
      <sz val="24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indexed="8"/>
      <name val="Calibri"/>
      <family val="2"/>
    </font>
    <font>
      <b/>
      <sz val="16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8"/>
      <color indexed="81"/>
      <name val="Tahoma"/>
      <family val="2"/>
    </font>
  </fonts>
  <fills count="30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59595"/>
        <bgColor rgb="FF959595"/>
      </patternFill>
    </fill>
    <fill>
      <patternFill patternType="solid">
        <fgColor rgb="FFD3D3D3"/>
        <bgColor rgb="FFD3D3D3"/>
      </patternFill>
    </fill>
    <fill>
      <patternFill patternType="solid">
        <fgColor rgb="FFFFFFFF"/>
        <bgColor rgb="FFFFFFFF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1"/>
        <bgColor theme="7" tint="0.79998168889431442"/>
      </patternFill>
    </fill>
  </fills>
  <borders count="3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6">
    <xf numFmtId="0" fontId="0" fillId="0" borderId="0"/>
    <xf numFmtId="9" fontId="15" fillId="0" borderId="0" applyFont="0" applyFill="0" applyBorder="0" applyAlignment="0" applyProtection="0"/>
    <xf numFmtId="164" fontId="25" fillId="0" borderId="0" applyFont="0" applyFill="0" applyBorder="0" applyAlignment="0" applyProtection="0"/>
    <xf numFmtId="0" fontId="6" fillId="0" borderId="0"/>
    <xf numFmtId="0" fontId="2" fillId="0" borderId="0"/>
    <xf numFmtId="0" fontId="29" fillId="0" borderId="0" applyNumberFormat="0" applyFill="0" applyBorder="0" applyAlignment="0" applyProtection="0"/>
  </cellStyleXfs>
  <cellXfs count="194">
    <xf numFmtId="0" fontId="0" fillId="0" borderId="0" xfId="0"/>
    <xf numFmtId="0" fontId="9" fillId="0" borderId="0" xfId="0" applyFont="1" applyAlignment="1">
      <alignment vertical="center"/>
    </xf>
    <xf numFmtId="0" fontId="10" fillId="2" borderId="0" xfId="0" applyFont="1" applyFill="1" applyAlignment="1">
      <alignment vertical="top"/>
    </xf>
    <xf numFmtId="0" fontId="11" fillId="0" borderId="0" xfId="0" applyFont="1" applyAlignment="1">
      <alignment horizontal="left" vertical="center"/>
    </xf>
    <xf numFmtId="0" fontId="12" fillId="3" borderId="4" xfId="0" applyFont="1" applyFill="1" applyBorder="1" applyAlignment="1">
      <alignment vertical="top"/>
    </xf>
    <xf numFmtId="0" fontId="14" fillId="0" borderId="0" xfId="0" applyFont="1" applyAlignment="1">
      <alignment vertical="center"/>
    </xf>
    <xf numFmtId="0" fontId="8" fillId="4" borderId="8" xfId="0" applyFont="1" applyFill="1" applyBorder="1" applyAlignment="1">
      <alignment vertical="center" wrapText="1"/>
    </xf>
    <xf numFmtId="0" fontId="8" fillId="4" borderId="10" xfId="0" applyFont="1" applyFill="1" applyBorder="1" applyAlignment="1">
      <alignment horizontal="center" vertical="center" wrapText="1"/>
    </xf>
    <xf numFmtId="0" fontId="8" fillId="4" borderId="8" xfId="0" applyFont="1" applyFill="1" applyBorder="1" applyAlignment="1">
      <alignment horizontal="left" vertical="center" wrapText="1"/>
    </xf>
    <xf numFmtId="0" fontId="4" fillId="9" borderId="2" xfId="0" applyFont="1" applyFill="1" applyBorder="1" applyAlignment="1">
      <alignment horizontal="left" vertical="center"/>
    </xf>
    <xf numFmtId="0" fontId="13" fillId="4" borderId="6" xfId="0" applyFont="1" applyFill="1" applyBorder="1" applyAlignment="1">
      <alignment vertical="center"/>
    </xf>
    <xf numFmtId="0" fontId="13" fillId="4" borderId="7" xfId="0" applyFont="1" applyFill="1" applyBorder="1" applyAlignment="1">
      <alignment vertical="center"/>
    </xf>
    <xf numFmtId="0" fontId="4" fillId="5" borderId="13" xfId="0" applyFont="1" applyFill="1" applyBorder="1" applyAlignment="1">
      <alignment vertical="center"/>
    </xf>
    <xf numFmtId="0" fontId="4" fillId="0" borderId="0" xfId="0" applyFont="1" applyAlignment="1">
      <alignment vertical="center"/>
    </xf>
    <xf numFmtId="14" fontId="4" fillId="0" borderId="0" xfId="0" applyNumberFormat="1" applyFont="1" applyAlignment="1">
      <alignment horizontal="left" vertical="center"/>
    </xf>
    <xf numFmtId="0" fontId="4" fillId="0" borderId="4" xfId="0" applyFont="1" applyBorder="1" applyAlignment="1">
      <alignment vertical="center"/>
    </xf>
    <xf numFmtId="0" fontId="11" fillId="0" borderId="13" xfId="0" applyFont="1" applyBorder="1" applyAlignment="1">
      <alignment vertical="center"/>
    </xf>
    <xf numFmtId="0" fontId="11" fillId="0" borderId="2" xfId="0" applyFont="1" applyBorder="1" applyAlignment="1">
      <alignment horizontal="left" vertical="center"/>
    </xf>
    <xf numFmtId="0" fontId="18" fillId="0" borderId="0" xfId="0" applyFont="1" applyAlignment="1">
      <alignment horizontal="left" vertical="center"/>
    </xf>
    <xf numFmtId="0" fontId="17" fillId="0" borderId="0" xfId="0" applyFont="1" applyAlignment="1">
      <alignment vertical="center"/>
    </xf>
    <xf numFmtId="0" fontId="11" fillId="0" borderId="0" xfId="0" applyFont="1"/>
    <xf numFmtId="0" fontId="11" fillId="0" borderId="0" xfId="0" applyFont="1" applyAlignment="1">
      <alignment vertical="center"/>
    </xf>
    <xf numFmtId="0" fontId="11" fillId="0" borderId="5" xfId="0" applyFont="1" applyBorder="1" applyAlignment="1">
      <alignment horizontal="left" vertical="center"/>
    </xf>
    <xf numFmtId="0" fontId="11" fillId="0" borderId="5" xfId="0" applyFont="1" applyBorder="1" applyAlignment="1">
      <alignment vertical="center"/>
    </xf>
    <xf numFmtId="0" fontId="11" fillId="0" borderId="9" xfId="0" applyFont="1" applyBorder="1" applyAlignment="1">
      <alignment vertical="center"/>
    </xf>
    <xf numFmtId="0" fontId="11" fillId="2" borderId="0" xfId="0" applyFont="1" applyFill="1" applyAlignment="1">
      <alignment horizontal="left" vertical="center"/>
    </xf>
    <xf numFmtId="0" fontId="11" fillId="5" borderId="0" xfId="0" applyFont="1" applyFill="1" applyAlignment="1">
      <alignment horizontal="left" vertical="center"/>
    </xf>
    <xf numFmtId="10" fontId="11" fillId="0" borderId="9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Border="1" applyAlignment="1">
      <alignment horizontal="left" vertical="center"/>
    </xf>
    <xf numFmtId="10" fontId="11" fillId="0" borderId="0" xfId="1" applyNumberFormat="1" applyFont="1" applyFill="1" applyAlignment="1">
      <alignment horizontal="left" vertical="center"/>
    </xf>
    <xf numFmtId="0" fontId="11" fillId="6" borderId="0" xfId="0" applyFont="1" applyFill="1"/>
    <xf numFmtId="0" fontId="19" fillId="0" borderId="14" xfId="0" applyFont="1" applyBorder="1"/>
    <xf numFmtId="166" fontId="11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19" fillId="0" borderId="5" xfId="0" applyFont="1" applyBorder="1" applyAlignment="1">
      <alignment vertical="center"/>
    </xf>
    <xf numFmtId="0" fontId="20" fillId="0" borderId="5" xfId="0" applyFont="1" applyBorder="1" applyAlignment="1">
      <alignment vertical="center"/>
    </xf>
    <xf numFmtId="0" fontId="11" fillId="8" borderId="0" xfId="0" applyFont="1" applyFill="1" applyAlignment="1">
      <alignment vertical="center"/>
    </xf>
    <xf numFmtId="0" fontId="20" fillId="0" borderId="7" xfId="0" applyFont="1" applyBorder="1" applyAlignment="1">
      <alignment vertical="center"/>
    </xf>
    <xf numFmtId="10" fontId="11" fillId="2" borderId="11" xfId="1" applyNumberFormat="1" applyFont="1" applyFill="1" applyBorder="1" applyAlignment="1">
      <alignment horizontal="right" vertical="center"/>
    </xf>
    <xf numFmtId="10" fontId="11" fillId="6" borderId="12" xfId="1" applyNumberFormat="1" applyFont="1" applyFill="1" applyBorder="1" applyAlignment="1">
      <alignment vertical="center"/>
    </xf>
    <xf numFmtId="10" fontId="11" fillId="6" borderId="0" xfId="1" applyNumberFormat="1" applyFont="1" applyFill="1" applyAlignment="1">
      <alignment vertical="center"/>
    </xf>
    <xf numFmtId="0" fontId="0" fillId="7" borderId="0" xfId="0" applyFill="1" applyAlignment="1">
      <alignment vertical="center"/>
    </xf>
    <xf numFmtId="9" fontId="8" fillId="4" borderId="8" xfId="0" applyNumberFormat="1" applyFont="1" applyFill="1" applyBorder="1" applyAlignment="1">
      <alignment vertical="center" wrapText="1"/>
    </xf>
    <xf numFmtId="0" fontId="11" fillId="0" borderId="0" xfId="0" applyFont="1" applyAlignment="1">
      <alignment horizontal="center" vertical="center"/>
    </xf>
    <xf numFmtId="165" fontId="11" fillId="2" borderId="11" xfId="1" applyNumberFormat="1" applyFont="1" applyFill="1" applyBorder="1" applyAlignment="1">
      <alignment horizontal="right" vertical="center"/>
    </xf>
    <xf numFmtId="0" fontId="11" fillId="0" borderId="3" xfId="0" applyFont="1" applyBorder="1" applyAlignment="1">
      <alignment vertical="center"/>
    </xf>
    <xf numFmtId="0" fontId="11" fillId="0" borderId="3" xfId="0" applyFont="1" applyBorder="1" applyAlignment="1">
      <alignment horizontal="left" vertical="center"/>
    </xf>
    <xf numFmtId="10" fontId="11" fillId="0" borderId="15" xfId="1" applyNumberFormat="1" applyFont="1" applyFill="1" applyBorder="1" applyAlignment="1">
      <alignment horizontal="left" vertical="center"/>
    </xf>
    <xf numFmtId="0" fontId="11" fillId="2" borderId="0" xfId="0" applyFont="1" applyFill="1" applyAlignment="1">
      <alignment vertical="center"/>
    </xf>
    <xf numFmtId="0" fontId="11" fillId="0" borderId="4" xfId="0" applyFont="1" applyBorder="1" applyAlignment="1">
      <alignment vertical="center"/>
    </xf>
    <xf numFmtId="0" fontId="0" fillId="0" borderId="3" xfId="0" applyBorder="1" applyAlignment="1">
      <alignment vertical="center"/>
    </xf>
    <xf numFmtId="10" fontId="11" fillId="0" borderId="3" xfId="1" applyNumberFormat="1" applyFont="1" applyFill="1" applyBorder="1" applyAlignment="1">
      <alignment horizontal="left" vertical="center"/>
    </xf>
    <xf numFmtId="166" fontId="11" fillId="0" borderId="0" xfId="0" applyNumberFormat="1" applyFont="1"/>
    <xf numFmtId="9" fontId="11" fillId="0" borderId="0" xfId="0" applyNumberFormat="1" applyFont="1" applyAlignment="1">
      <alignment horizontal="left" vertical="center"/>
    </xf>
    <xf numFmtId="0" fontId="11" fillId="0" borderId="9" xfId="0" applyFont="1" applyBorder="1" applyAlignment="1">
      <alignment horizontal="left" vertical="center"/>
    </xf>
    <xf numFmtId="10" fontId="11" fillId="0" borderId="9" xfId="1" applyNumberFormat="1" applyFont="1" applyBorder="1" applyAlignment="1">
      <alignment horizontal="left" vertical="center"/>
    </xf>
    <xf numFmtId="10" fontId="11" fillId="0" borderId="0" xfId="1" applyNumberFormat="1" applyFont="1" applyBorder="1" applyAlignment="1">
      <alignment horizontal="left" vertical="center"/>
    </xf>
    <xf numFmtId="10" fontId="11" fillId="0" borderId="3" xfId="1" applyNumberFormat="1" applyFont="1" applyBorder="1" applyAlignment="1">
      <alignment horizontal="left" vertical="center"/>
    </xf>
    <xf numFmtId="10" fontId="11" fillId="0" borderId="0" xfId="0" applyNumberFormat="1" applyFont="1" applyAlignment="1">
      <alignment horizontal="left" vertical="center"/>
    </xf>
    <xf numFmtId="10" fontId="11" fillId="0" borderId="0" xfId="1" applyNumberFormat="1" applyFont="1" applyAlignment="1">
      <alignment horizontal="left" vertical="center"/>
    </xf>
    <xf numFmtId="0" fontId="0" fillId="0" borderId="9" xfId="0" applyBorder="1"/>
    <xf numFmtId="0" fontId="11" fillId="0" borderId="9" xfId="0" applyFont="1" applyBorder="1"/>
    <xf numFmtId="0" fontId="0" fillId="0" borderId="3" xfId="0" applyBorder="1"/>
    <xf numFmtId="0" fontId="11" fillId="0" borderId="3" xfId="0" applyFont="1" applyBorder="1"/>
    <xf numFmtId="166" fontId="11" fillId="0" borderId="3" xfId="0" applyNumberFormat="1" applyFont="1" applyBorder="1"/>
    <xf numFmtId="0" fontId="8" fillId="10" borderId="8" xfId="0" applyFont="1" applyFill="1" applyBorder="1" applyAlignment="1">
      <alignment vertical="center" wrapText="1"/>
    </xf>
    <xf numFmtId="0" fontId="11" fillId="10" borderId="0" xfId="0" applyFont="1" applyFill="1" applyAlignment="1">
      <alignment vertical="center"/>
    </xf>
    <xf numFmtId="0" fontId="11" fillId="10" borderId="0" xfId="0" applyFont="1" applyFill="1" applyAlignment="1">
      <alignment horizontal="left" vertical="center"/>
    </xf>
    <xf numFmtId="10" fontId="11" fillId="10" borderId="9" xfId="1" applyNumberFormat="1" applyFont="1" applyFill="1" applyBorder="1" applyAlignment="1">
      <alignment horizontal="left" vertical="center"/>
    </xf>
    <xf numFmtId="9" fontId="19" fillId="6" borderId="0" xfId="1" applyFont="1" applyFill="1" applyAlignment="1">
      <alignment vertical="center"/>
    </xf>
    <xf numFmtId="10" fontId="19" fillId="6" borderId="0" xfId="1" applyNumberFormat="1" applyFont="1" applyFill="1" applyAlignment="1">
      <alignment vertical="center"/>
    </xf>
    <xf numFmtId="165" fontId="8" fillId="4" borderId="8" xfId="0" applyNumberFormat="1" applyFont="1" applyFill="1" applyBorder="1" applyAlignment="1">
      <alignment vertical="center" wrapText="1"/>
    </xf>
    <xf numFmtId="0" fontId="11" fillId="12" borderId="0" xfId="0" applyFont="1" applyFill="1" applyAlignment="1">
      <alignment vertical="center"/>
    </xf>
    <xf numFmtId="0" fontId="19" fillId="12" borderId="0" xfId="0" applyFont="1" applyFill="1" applyAlignment="1">
      <alignment vertical="center"/>
    </xf>
    <xf numFmtId="10" fontId="11" fillId="13" borderId="9" xfId="1" applyNumberFormat="1" applyFont="1" applyFill="1" applyBorder="1" applyAlignment="1">
      <alignment horizontal="left" vertical="center"/>
    </xf>
    <xf numFmtId="10" fontId="11" fillId="13" borderId="0" xfId="1" applyNumberFormat="1" applyFont="1" applyFill="1" applyBorder="1" applyAlignment="1">
      <alignment horizontal="left" vertical="center"/>
    </xf>
    <xf numFmtId="0" fontId="11" fillId="13" borderId="0" xfId="0" applyFont="1" applyFill="1" applyAlignment="1">
      <alignment vertical="center"/>
    </xf>
    <xf numFmtId="10" fontId="11" fillId="13" borderId="0" xfId="1" applyNumberFormat="1" applyFont="1" applyFill="1" applyAlignment="1">
      <alignment horizontal="left" vertical="center"/>
    </xf>
    <xf numFmtId="9" fontId="21" fillId="6" borderId="0" xfId="1" applyFont="1" applyFill="1" applyAlignment="1">
      <alignment vertical="center"/>
    </xf>
    <xf numFmtId="165" fontId="11" fillId="0" borderId="0" xfId="1" applyNumberFormat="1" applyFont="1" applyAlignment="1">
      <alignment horizontal="left" vertical="center"/>
    </xf>
    <xf numFmtId="165" fontId="0" fillId="0" borderId="0" xfId="0" applyNumberFormat="1" applyAlignment="1">
      <alignment vertical="center"/>
    </xf>
    <xf numFmtId="165" fontId="11" fillId="14" borderId="11" xfId="1" applyNumberFormat="1" applyFont="1" applyFill="1" applyBorder="1" applyAlignment="1">
      <alignment horizontal="right" vertical="center"/>
    </xf>
    <xf numFmtId="0" fontId="22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/>
    </xf>
    <xf numFmtId="2" fontId="11" fillId="0" borderId="0" xfId="0" applyNumberFormat="1" applyFont="1" applyAlignment="1">
      <alignment horizontal="left" vertical="center"/>
    </xf>
    <xf numFmtId="0" fontId="3" fillId="0" borderId="0" xfId="0" applyFont="1"/>
    <xf numFmtId="49" fontId="24" fillId="16" borderId="17" xfId="0" applyNumberFormat="1" applyFont="1" applyFill="1" applyBorder="1" applyAlignment="1">
      <alignment horizontal="center" vertical="center"/>
    </xf>
    <xf numFmtId="49" fontId="24" fillId="17" borderId="17" xfId="0" applyNumberFormat="1" applyFont="1" applyFill="1" applyBorder="1" applyAlignment="1">
      <alignment horizontal="left" vertical="center"/>
    </xf>
    <xf numFmtId="0" fontId="24" fillId="17" borderId="17" xfId="0" applyFont="1" applyFill="1" applyBorder="1" applyAlignment="1">
      <alignment horizontal="left" vertical="center"/>
    </xf>
    <xf numFmtId="0" fontId="24" fillId="18" borderId="17" xfId="0" applyFont="1" applyFill="1" applyBorder="1" applyAlignment="1">
      <alignment horizontal="center" vertical="center"/>
    </xf>
    <xf numFmtId="49" fontId="24" fillId="18" borderId="17" xfId="0" applyNumberFormat="1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49" fontId="0" fillId="0" borderId="0" xfId="0" applyNumberFormat="1" applyAlignment="1">
      <alignment vertical="center"/>
    </xf>
    <xf numFmtId="167" fontId="8" fillId="4" borderId="8" xfId="2" applyNumberFormat="1" applyFont="1" applyFill="1" applyBorder="1" applyAlignment="1">
      <alignment vertical="center" wrapText="1"/>
    </xf>
    <xf numFmtId="165" fontId="8" fillId="4" borderId="8" xfId="1" applyNumberFormat="1" applyFont="1" applyFill="1" applyBorder="1" applyAlignment="1">
      <alignment vertical="center" wrapText="1"/>
    </xf>
    <xf numFmtId="165" fontId="19" fillId="6" borderId="0" xfId="1" applyNumberFormat="1" applyFont="1" applyFill="1" applyAlignment="1">
      <alignment vertical="center"/>
    </xf>
    <xf numFmtId="164" fontId="8" fillId="4" borderId="8" xfId="2" applyFont="1" applyFill="1" applyBorder="1" applyAlignment="1">
      <alignment horizontal="left" vertical="center" wrapText="1" indent="5"/>
    </xf>
    <xf numFmtId="164" fontId="8" fillId="4" borderId="8" xfId="2" applyFont="1" applyFill="1" applyBorder="1" applyAlignment="1">
      <alignment horizontal="left" vertical="center" wrapText="1" indent="4"/>
    </xf>
    <xf numFmtId="164" fontId="8" fillId="4" borderId="8" xfId="2" applyFont="1" applyFill="1" applyBorder="1" applyAlignment="1">
      <alignment horizontal="left" vertical="center" wrapText="1" indent="3"/>
    </xf>
    <xf numFmtId="0" fontId="11" fillId="12" borderId="3" xfId="0" applyFont="1" applyFill="1" applyBorder="1" applyAlignment="1">
      <alignment vertical="center"/>
    </xf>
    <xf numFmtId="10" fontId="11" fillId="2" borderId="0" xfId="1" applyNumberFormat="1" applyFont="1" applyFill="1" applyAlignment="1">
      <alignment horizontal="left" vertical="center"/>
    </xf>
    <xf numFmtId="10" fontId="11" fillId="2" borderId="9" xfId="1" applyNumberFormat="1" applyFont="1" applyFill="1" applyBorder="1" applyAlignment="1">
      <alignment horizontal="left" vertical="center"/>
    </xf>
    <xf numFmtId="0" fontId="27" fillId="0" borderId="0" xfId="0" applyFont="1"/>
    <xf numFmtId="0" fontId="7" fillId="19" borderId="14" xfId="0" applyFont="1" applyFill="1" applyBorder="1"/>
    <xf numFmtId="0" fontId="7" fillId="20" borderId="14" xfId="0" applyFont="1" applyFill="1" applyBorder="1"/>
    <xf numFmtId="0" fontId="6" fillId="19" borderId="14" xfId="0" applyFont="1" applyFill="1" applyBorder="1"/>
    <xf numFmtId="0" fontId="26" fillId="21" borderId="5" xfId="0" applyFont="1" applyFill="1" applyBorder="1" applyAlignment="1">
      <alignment horizontal="left" vertical="center"/>
    </xf>
    <xf numFmtId="0" fontId="26" fillId="21" borderId="5" xfId="0" applyFont="1" applyFill="1" applyBorder="1" applyAlignment="1" applyProtection="1">
      <alignment horizontal="left" vertical="center"/>
      <protection locked="0"/>
    </xf>
    <xf numFmtId="0" fontId="26" fillId="22" borderId="14" xfId="0" applyFont="1" applyFill="1" applyBorder="1"/>
    <xf numFmtId="0" fontId="0" fillId="0" borderId="2" xfId="0" applyBorder="1"/>
    <xf numFmtId="0" fontId="0" fillId="0" borderId="1" xfId="0" applyBorder="1"/>
    <xf numFmtId="0" fontId="0" fillId="0" borderId="13" xfId="0" applyBorder="1"/>
    <xf numFmtId="0" fontId="2" fillId="2" borderId="0" xfId="3" applyFont="1" applyFill="1" applyAlignment="1">
      <alignment vertical="center"/>
    </xf>
    <xf numFmtId="0" fontId="2" fillId="23" borderId="0" xfId="3" applyFont="1" applyFill="1" applyAlignment="1">
      <alignment vertical="center"/>
    </xf>
    <xf numFmtId="0" fontId="2" fillId="0" borderId="0" xfId="4"/>
    <xf numFmtId="0" fontId="28" fillId="23" borderId="0" xfId="3" applyFont="1" applyFill="1" applyAlignment="1">
      <alignment vertical="center"/>
    </xf>
    <xf numFmtId="0" fontId="29" fillId="23" borderId="0" xfId="3" applyFont="1" applyFill="1" applyAlignment="1">
      <alignment vertical="center"/>
    </xf>
    <xf numFmtId="0" fontId="2" fillId="3" borderId="0" xfId="3" applyFont="1" applyFill="1" applyAlignment="1">
      <alignment vertical="center"/>
    </xf>
    <xf numFmtId="0" fontId="19" fillId="23" borderId="0" xfId="3" applyFont="1" applyFill="1" applyAlignment="1">
      <alignment vertical="center"/>
    </xf>
    <xf numFmtId="0" fontId="30" fillId="23" borderId="0" xfId="3" applyFont="1" applyFill="1" applyAlignment="1">
      <alignment vertical="center"/>
    </xf>
    <xf numFmtId="0" fontId="10" fillId="2" borderId="0" xfId="3" applyFont="1" applyFill="1" applyAlignment="1">
      <alignment vertical="center"/>
    </xf>
    <xf numFmtId="0" fontId="11" fillId="23" borderId="0" xfId="3" applyFont="1" applyFill="1" applyAlignment="1">
      <alignment vertical="center"/>
    </xf>
    <xf numFmtId="0" fontId="31" fillId="23" borderId="0" xfId="3" applyFont="1" applyFill="1" applyAlignment="1">
      <alignment vertical="center"/>
    </xf>
    <xf numFmtId="0" fontId="11" fillId="2" borderId="0" xfId="3" applyFont="1" applyFill="1" applyAlignment="1">
      <alignment vertical="center"/>
    </xf>
    <xf numFmtId="168" fontId="11" fillId="2" borderId="0" xfId="3" applyNumberFormat="1" applyFont="1" applyFill="1" applyAlignment="1">
      <alignment horizontal="left" vertical="center"/>
    </xf>
    <xf numFmtId="0" fontId="32" fillId="23" borderId="0" xfId="3" applyFont="1" applyFill="1" applyAlignment="1">
      <alignment vertical="center"/>
    </xf>
    <xf numFmtId="0" fontId="33" fillId="2" borderId="0" xfId="3" applyFont="1" applyFill="1" applyAlignment="1">
      <alignment vertical="center"/>
    </xf>
    <xf numFmtId="0" fontId="29" fillId="2" borderId="0" xfId="5" applyFill="1" applyAlignment="1">
      <alignment vertical="center"/>
    </xf>
    <xf numFmtId="9" fontId="19" fillId="15" borderId="0" xfId="1" applyFont="1" applyFill="1" applyAlignment="1">
      <alignment vertical="center"/>
    </xf>
    <xf numFmtId="0" fontId="6" fillId="0" borderId="0" xfId="0" applyFont="1"/>
    <xf numFmtId="0" fontId="11" fillId="23" borderId="0" xfId="0" applyFont="1" applyFill="1" applyAlignment="1">
      <alignment horizontal="left" vertical="center"/>
    </xf>
    <xf numFmtId="0" fontId="11" fillId="24" borderId="0" xfId="0" applyFont="1" applyFill="1" applyAlignment="1">
      <alignment horizontal="left" vertical="center"/>
    </xf>
    <xf numFmtId="0" fontId="11" fillId="23" borderId="3" xfId="0" applyFont="1" applyFill="1" applyBorder="1" applyAlignment="1">
      <alignment horizontal="left" vertical="center"/>
    </xf>
    <xf numFmtId="0" fontId="34" fillId="0" borderId="0" xfId="0" applyFont="1"/>
    <xf numFmtId="0" fontId="26" fillId="9" borderId="18" xfId="0" applyFont="1" applyFill="1" applyBorder="1" applyAlignment="1">
      <alignment vertical="center"/>
    </xf>
    <xf numFmtId="0" fontId="26" fillId="9" borderId="19" xfId="0" applyFont="1" applyFill="1" applyBorder="1" applyAlignment="1">
      <alignment vertical="center"/>
    </xf>
    <xf numFmtId="0" fontId="26" fillId="9" borderId="20" xfId="0" applyFont="1" applyFill="1" applyBorder="1" applyAlignment="1">
      <alignment vertical="center"/>
    </xf>
    <xf numFmtId="0" fontId="26" fillId="9" borderId="21" xfId="0" applyFont="1" applyFill="1" applyBorder="1" applyAlignment="1">
      <alignment vertical="center"/>
    </xf>
    <xf numFmtId="0" fontId="26" fillId="9" borderId="22" xfId="0" applyFont="1" applyFill="1" applyBorder="1" applyAlignment="1">
      <alignment vertical="center"/>
    </xf>
    <xf numFmtId="0" fontId="26" fillId="9" borderId="23" xfId="0" applyFont="1" applyFill="1" applyBorder="1" applyAlignment="1">
      <alignment vertical="center"/>
    </xf>
    <xf numFmtId="1" fontId="26" fillId="27" borderId="24" xfId="0" applyNumberFormat="1" applyFont="1" applyFill="1" applyBorder="1" applyAlignment="1">
      <alignment horizontal="right" vertical="center"/>
    </xf>
    <xf numFmtId="167" fontId="1" fillId="27" borderId="25" xfId="2" applyNumberFormat="1" applyFont="1" applyFill="1" applyBorder="1" applyAlignment="1">
      <alignment vertical="center"/>
    </xf>
    <xf numFmtId="3" fontId="1" fillId="27" borderId="25" xfId="0" applyNumberFormat="1" applyFont="1" applyFill="1" applyBorder="1" applyAlignment="1">
      <alignment vertical="center"/>
    </xf>
    <xf numFmtId="3" fontId="26" fillId="27" borderId="26" xfId="0" applyNumberFormat="1" applyFont="1" applyFill="1" applyBorder="1" applyAlignment="1">
      <alignment vertical="center"/>
    </xf>
    <xf numFmtId="170" fontId="1" fillId="27" borderId="25" xfId="0" applyNumberFormat="1" applyFont="1" applyFill="1" applyBorder="1" applyAlignment="1">
      <alignment vertical="center"/>
    </xf>
    <xf numFmtId="1" fontId="26" fillId="28" borderId="27" xfId="0" quotePrefix="1" applyNumberFormat="1" applyFont="1" applyFill="1" applyBorder="1" applyAlignment="1">
      <alignment horizontal="right" vertical="top"/>
    </xf>
    <xf numFmtId="167" fontId="1" fillId="28" borderId="1" xfId="2" quotePrefix="1" applyNumberFormat="1" applyFont="1" applyFill="1" applyBorder="1" applyAlignment="1">
      <alignment horizontal="right" vertical="top"/>
    </xf>
    <xf numFmtId="3" fontId="1" fillId="28" borderId="1" xfId="0" quotePrefix="1" applyNumberFormat="1" applyFont="1" applyFill="1" applyBorder="1" applyAlignment="1">
      <alignment horizontal="right" vertical="top"/>
    </xf>
    <xf numFmtId="3" fontId="26" fillId="28" borderId="28" xfId="0" quotePrefix="1" applyNumberFormat="1" applyFont="1" applyFill="1" applyBorder="1" applyAlignment="1">
      <alignment horizontal="right" vertical="top"/>
    </xf>
    <xf numFmtId="170" fontId="1" fillId="28" borderId="1" xfId="0" quotePrefix="1" applyNumberFormat="1" applyFont="1" applyFill="1" applyBorder="1" applyAlignment="1">
      <alignment horizontal="right" vertical="top"/>
    </xf>
    <xf numFmtId="1" fontId="26" fillId="27" borderId="27" xfId="0" applyNumberFormat="1" applyFont="1" applyFill="1" applyBorder="1" applyAlignment="1">
      <alignment horizontal="right" vertical="center"/>
    </xf>
    <xf numFmtId="167" fontId="1" fillId="27" borderId="1" xfId="2" applyNumberFormat="1" applyFont="1" applyFill="1" applyBorder="1" applyAlignment="1">
      <alignment vertical="center"/>
    </xf>
    <xf numFmtId="3" fontId="1" fillId="27" borderId="1" xfId="0" applyNumberFormat="1" applyFont="1" applyFill="1" applyBorder="1" applyAlignment="1">
      <alignment vertical="center"/>
    </xf>
    <xf numFmtId="3" fontId="26" fillId="27" borderId="28" xfId="0" applyNumberFormat="1" applyFont="1" applyFill="1" applyBorder="1" applyAlignment="1">
      <alignment vertical="center"/>
    </xf>
    <xf numFmtId="170" fontId="1" fillId="27" borderId="1" xfId="0" applyNumberFormat="1" applyFont="1" applyFill="1" applyBorder="1" applyAlignment="1">
      <alignment vertical="center"/>
    </xf>
    <xf numFmtId="167" fontId="26" fillId="9" borderId="18" xfId="2" applyNumberFormat="1" applyFont="1" applyFill="1" applyBorder="1" applyAlignment="1">
      <alignment vertical="center"/>
    </xf>
    <xf numFmtId="1" fontId="26" fillId="27" borderId="29" xfId="0" applyNumberFormat="1" applyFont="1" applyFill="1" applyBorder="1" applyAlignment="1">
      <alignment horizontal="right" vertical="center"/>
    </xf>
    <xf numFmtId="3" fontId="1" fillId="27" borderId="30" xfId="0" applyNumberFormat="1" applyFont="1" applyFill="1" applyBorder="1" applyAlignment="1">
      <alignment vertical="center"/>
    </xf>
    <xf numFmtId="170" fontId="1" fillId="27" borderId="30" xfId="0" applyNumberFormat="1" applyFont="1" applyFill="1" applyBorder="1" applyAlignment="1">
      <alignment vertical="center"/>
    </xf>
    <xf numFmtId="170" fontId="1" fillId="14" borderId="30" xfId="0" applyNumberFormat="1" applyFont="1" applyFill="1" applyBorder="1" applyAlignment="1">
      <alignment vertical="center"/>
    </xf>
    <xf numFmtId="1" fontId="26" fillId="28" borderId="31" xfId="0" quotePrefix="1" applyNumberFormat="1" applyFont="1" applyFill="1" applyBorder="1" applyAlignment="1">
      <alignment horizontal="right" vertical="top"/>
    </xf>
    <xf numFmtId="3" fontId="1" fillId="28" borderId="32" xfId="0" quotePrefix="1" applyNumberFormat="1" applyFont="1" applyFill="1" applyBorder="1" applyAlignment="1">
      <alignment horizontal="right" vertical="top"/>
    </xf>
    <xf numFmtId="3" fontId="8" fillId="29" borderId="23" xfId="0" applyNumberFormat="1" applyFont="1" applyFill="1" applyBorder="1" applyAlignment="1">
      <alignment vertical="center"/>
    </xf>
    <xf numFmtId="2" fontId="0" fillId="0" borderId="0" xfId="0" applyNumberFormat="1"/>
    <xf numFmtId="171" fontId="0" fillId="0" borderId="0" xfId="0" applyNumberFormat="1"/>
    <xf numFmtId="165" fontId="0" fillId="27" borderId="13" xfId="1" applyNumberFormat="1" applyFont="1" applyFill="1" applyBorder="1" applyAlignment="1">
      <alignment vertical="center"/>
    </xf>
    <xf numFmtId="3" fontId="0" fillId="0" borderId="0" xfId="0" applyNumberFormat="1"/>
    <xf numFmtId="164" fontId="8" fillId="11" borderId="13" xfId="2" applyFont="1" applyFill="1" applyBorder="1" applyAlignment="1">
      <alignment vertical="center"/>
    </xf>
    <xf numFmtId="165" fontId="8" fillId="11" borderId="13" xfId="1" applyNumberFormat="1" applyFont="1" applyFill="1" applyBorder="1" applyAlignment="1">
      <alignment vertical="center"/>
    </xf>
    <xf numFmtId="0" fontId="0" fillId="24" borderId="0" xfId="0" applyFill="1"/>
    <xf numFmtId="0" fontId="7" fillId="0" borderId="0" xfId="0" applyFont="1"/>
    <xf numFmtId="0" fontId="7" fillId="0" borderId="0" xfId="0" applyFont="1" applyAlignment="1">
      <alignment horizontal="left"/>
    </xf>
    <xf numFmtId="0" fontId="6" fillId="0" borderId="0" xfId="0" applyFont="1" applyBorder="1"/>
    <xf numFmtId="0" fontId="0" fillId="0" borderId="0" xfId="0" applyBorder="1"/>
    <xf numFmtId="169" fontId="0" fillId="0" borderId="0" xfId="0" applyNumberFormat="1" applyBorder="1"/>
    <xf numFmtId="0" fontId="7" fillId="23" borderId="3" xfId="0" applyFont="1" applyFill="1" applyBorder="1"/>
    <xf numFmtId="0" fontId="7" fillId="25" borderId="3" xfId="0" applyFont="1" applyFill="1" applyBorder="1"/>
    <xf numFmtId="0" fontId="7" fillId="24" borderId="3" xfId="0" applyFont="1" applyFill="1" applyBorder="1"/>
    <xf numFmtId="0" fontId="6" fillId="0" borderId="33" xfId="0" applyFont="1" applyBorder="1"/>
    <xf numFmtId="0" fontId="0" fillId="0" borderId="33" xfId="0" applyBorder="1"/>
    <xf numFmtId="0" fontId="6" fillId="0" borderId="3" xfId="0" applyFont="1" applyBorder="1"/>
    <xf numFmtId="169" fontId="0" fillId="0" borderId="3" xfId="0" applyNumberFormat="1" applyBorder="1"/>
    <xf numFmtId="0" fontId="11" fillId="2" borderId="0" xfId="3" applyFont="1" applyFill="1" applyAlignment="1">
      <alignment vertical="center"/>
    </xf>
    <xf numFmtId="0" fontId="28" fillId="2" borderId="0" xfId="3" applyFont="1" applyFill="1" applyAlignment="1">
      <alignment horizontal="center" vertical="center"/>
    </xf>
    <xf numFmtId="0" fontId="29" fillId="2" borderId="0" xfId="5" applyFill="1" applyAlignment="1">
      <alignment vertical="center"/>
    </xf>
    <xf numFmtId="0" fontId="11" fillId="2" borderId="0" xfId="3" applyFont="1" applyFill="1" applyAlignment="1">
      <alignment horizontal="left" vertical="center" wrapText="1"/>
    </xf>
    <xf numFmtId="0" fontId="26" fillId="9" borderId="12" xfId="0" applyFont="1" applyFill="1" applyBorder="1" applyAlignment="1">
      <alignment horizontal="center" vertical="center"/>
    </xf>
    <xf numFmtId="0" fontId="26" fillId="9" borderId="0" xfId="0" applyFont="1" applyFill="1" applyAlignment="1">
      <alignment horizontal="center" vertical="center"/>
    </xf>
    <xf numFmtId="0" fontId="35" fillId="26" borderId="3" xfId="0" applyFont="1" applyFill="1" applyBorder="1" applyAlignment="1">
      <alignment horizontal="center" vertical="center"/>
    </xf>
    <xf numFmtId="167" fontId="36" fillId="26" borderId="3" xfId="2" applyNumberFormat="1" applyFont="1" applyFill="1" applyBorder="1" applyAlignment="1">
      <alignment horizontal="center" vertical="center"/>
    </xf>
    <xf numFmtId="0" fontId="8" fillId="4" borderId="0" xfId="0" applyFont="1" applyFill="1" applyAlignment="1">
      <alignment horizontal="center" vertical="center" wrapText="1"/>
    </xf>
    <xf numFmtId="0" fontId="11" fillId="0" borderId="16" xfId="0" applyFont="1" applyBorder="1" applyAlignment="1">
      <alignment horizontal="center" vertical="center"/>
    </xf>
    <xf numFmtId="0" fontId="11" fillId="0" borderId="4" xfId="0" applyFont="1" applyBorder="1" applyAlignment="1">
      <alignment horizontal="center" vertical="center"/>
    </xf>
    <xf numFmtId="0" fontId="8" fillId="11" borderId="0" xfId="0" applyFont="1" applyFill="1" applyAlignment="1">
      <alignment horizontal="center" vertical="center" wrapText="1"/>
    </xf>
  </cellXfs>
  <cellStyles count="6">
    <cellStyle name="Comma" xfId="2" builtinId="3"/>
    <cellStyle name="Hyperlink 2" xfId="5" xr:uid="{02A6FB98-DF91-4D75-9DC6-9FADB446D54A}"/>
    <cellStyle name="Normal" xfId="0" builtinId="0"/>
    <cellStyle name="Normal 2" xfId="3" xr:uid="{86468E85-FA25-4842-902C-9D0F2BB8619C}"/>
    <cellStyle name="Normal 3" xfId="4" xr:uid="{67B7333A-75C5-43DF-9AB8-F354C6D65798}"/>
    <cellStyle name="Percent" xfId="1" builtinId="5"/>
  </cellStyles>
  <dxfs count="25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26" Type="http://schemas.openxmlformats.org/officeDocument/2006/relationships/externalLink" Target="externalLinks/externalLink11.xml"/><Relationship Id="rId39" Type="http://schemas.openxmlformats.org/officeDocument/2006/relationships/theme" Target="theme/theme1.xml"/><Relationship Id="rId21" Type="http://schemas.openxmlformats.org/officeDocument/2006/relationships/externalLink" Target="externalLinks/externalLink6.xml"/><Relationship Id="rId34" Type="http://schemas.openxmlformats.org/officeDocument/2006/relationships/externalLink" Target="externalLinks/externalLink19.xml"/><Relationship Id="rId42" Type="http://schemas.openxmlformats.org/officeDocument/2006/relationships/sheetMetadata" Target="metadata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9" Type="http://schemas.openxmlformats.org/officeDocument/2006/relationships/externalLink" Target="externalLinks/externalLink1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9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40" Type="http://schemas.openxmlformats.org/officeDocument/2006/relationships/styles" Target="styles.xml"/><Relationship Id="rId45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36" Type="http://schemas.openxmlformats.org/officeDocument/2006/relationships/externalLink" Target="externalLinks/externalLink21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4.xml"/><Relationship Id="rId31" Type="http://schemas.openxmlformats.org/officeDocument/2006/relationships/externalLink" Target="externalLinks/externalLink16.xml"/><Relationship Id="rId44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5" Type="http://schemas.openxmlformats.org/officeDocument/2006/relationships/externalLink" Target="externalLinks/externalLink10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46" Type="http://schemas.openxmlformats.org/officeDocument/2006/relationships/customXml" Target="../customXml/item3.xml"/><Relationship Id="rId20" Type="http://schemas.openxmlformats.org/officeDocument/2006/relationships/externalLink" Target="externalLinks/externalLink5.xml"/><Relationship Id="rId41" Type="http://schemas.openxmlformats.org/officeDocument/2006/relationships/sharedStrings" Target="sharedString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2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gif"/><Relationship Id="rId2" Type="http://schemas.openxmlformats.org/officeDocument/2006/relationships/image" Target="../media/image9.gif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4</xdr:col>
      <xdr:colOff>14325</xdr:colOff>
      <xdr:row>12</xdr:row>
      <xdr:rowOff>38212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96000" cy="23242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38</xdr:row>
      <xdr:rowOff>0</xdr:rowOff>
    </xdr:from>
    <xdr:to>
      <xdr:col>1</xdr:col>
      <xdr:colOff>2683</xdr:colOff>
      <xdr:row>41</xdr:row>
      <xdr:rowOff>4500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620" t="8935" r="7748" b="12927"/>
        <a:stretch/>
      </xdr:blipFill>
      <xdr:spPr>
        <a:xfrm>
          <a:off x="19050" y="8810625"/>
          <a:ext cx="1431433" cy="576000"/>
        </a:xfrm>
        <a:prstGeom prst="rect">
          <a:avLst/>
        </a:prstGeom>
      </xdr:spPr>
    </xdr:pic>
    <xdr:clientData/>
  </xdr:twoCellAnchor>
  <xdr:twoCellAnchor editAs="oneCell">
    <xdr:from>
      <xdr:col>1</xdr:col>
      <xdr:colOff>509323</xdr:colOff>
      <xdr:row>38</xdr:row>
      <xdr:rowOff>0</xdr:rowOff>
    </xdr:from>
    <xdr:to>
      <xdr:col>2</xdr:col>
      <xdr:colOff>312511</xdr:colOff>
      <xdr:row>41</xdr:row>
      <xdr:rowOff>4500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57123" y="8810625"/>
          <a:ext cx="1250988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838201</xdr:colOff>
      <xdr:row>38</xdr:row>
      <xdr:rowOff>0</xdr:rowOff>
    </xdr:from>
    <xdr:to>
      <xdr:col>3</xdr:col>
      <xdr:colOff>1408474</xdr:colOff>
      <xdr:row>41</xdr:row>
      <xdr:rowOff>4500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3801" y="8810625"/>
          <a:ext cx="2018073" cy="576000"/>
        </a:xfrm>
        <a:prstGeom prst="rect">
          <a:avLst/>
        </a:prstGeom>
      </xdr:spPr>
    </xdr:pic>
    <xdr:clientData/>
  </xdr:twoCellAnchor>
  <xdr:twoCellAnchor editAs="oneCell">
    <xdr:from>
      <xdr:col>2</xdr:col>
      <xdr:colOff>732675</xdr:colOff>
      <xdr:row>33</xdr:row>
      <xdr:rowOff>104775</xdr:rowOff>
    </xdr:from>
    <xdr:to>
      <xdr:col>3</xdr:col>
      <xdr:colOff>685800</xdr:colOff>
      <xdr:row>36</xdr:row>
      <xdr:rowOff>109275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9" t="6565" r="4012" b="6338"/>
        <a:stretch/>
      </xdr:blipFill>
      <xdr:spPr>
        <a:xfrm>
          <a:off x="3628275" y="7962900"/>
          <a:ext cx="1400925" cy="576000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666750</xdr:colOff>
      <xdr:row>34</xdr:row>
      <xdr:rowOff>28575</xdr:rowOff>
    </xdr:from>
    <xdr:to>
      <xdr:col>1</xdr:col>
      <xdr:colOff>895350</xdr:colOff>
      <xdr:row>36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  <a:ext uri="{147F2762-F138-4A5C-976F-8EAC2B608ADB}">
              <a16:predDERef xmlns:a16="http://schemas.microsoft.com/office/drawing/2014/main" pred="{B1489C0F-1609-4587-A5BA-D0B99739EA0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000" t="26200" r="4000" b="26199"/>
        <a:stretch/>
      </xdr:blipFill>
      <xdr:spPr bwMode="auto">
        <a:xfrm>
          <a:off x="666750" y="8077200"/>
          <a:ext cx="1676400" cy="428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19050</xdr:colOff>
          <xdr:row>3</xdr:row>
          <xdr:rowOff>0</xdr:rowOff>
        </xdr:to>
        <xdr:sp macro="" textlink="">
          <xdr:nvSpPr>
            <xdr:cNvPr id="16385" name="Drop Down 1" hidden="1">
              <a:extLst>
                <a:ext uri="{63B3BB69-23CF-44E3-9099-C40C66FF867C}">
                  <a14:compatExt spid="_x0000_s16385"/>
                </a:ext>
                <a:ext uri="{FF2B5EF4-FFF2-40B4-BE49-F238E27FC236}">
                  <a16:creationId xmlns:a16="http://schemas.microsoft.com/office/drawing/2014/main" id="{00000000-0008-0000-0100-0000014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19</xdr:col>
      <xdr:colOff>582084</xdr:colOff>
      <xdr:row>21</xdr:row>
      <xdr:rowOff>10583</xdr:rowOff>
    </xdr:from>
    <xdr:to>
      <xdr:col>27</xdr:col>
      <xdr:colOff>198968</xdr:colOff>
      <xdr:row>25</xdr:row>
      <xdr:rowOff>47625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680209" y="4011083"/>
          <a:ext cx="4442883" cy="6720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407457</xdr:colOff>
      <xdr:row>17</xdr:row>
      <xdr:rowOff>179916</xdr:rowOff>
    </xdr:from>
    <xdr:to>
      <xdr:col>34</xdr:col>
      <xdr:colOff>576770</xdr:colOff>
      <xdr:row>23</xdr:row>
      <xdr:rowOff>63954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77857" y="3561291"/>
          <a:ext cx="2607714" cy="8841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79376</xdr:colOff>
      <xdr:row>13</xdr:row>
      <xdr:rowOff>153458</xdr:rowOff>
    </xdr:from>
    <xdr:to>
      <xdr:col>38</xdr:col>
      <xdr:colOff>392643</xdr:colOff>
      <xdr:row>25</xdr:row>
      <xdr:rowOff>135921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997776" y="2753783"/>
          <a:ext cx="2142066" cy="209807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35</xdr:col>
      <xdr:colOff>179206</xdr:colOff>
      <xdr:row>4</xdr:row>
      <xdr:rowOff>63499</xdr:rowOff>
    </xdr:from>
    <xdr:to>
      <xdr:col>39</xdr:col>
      <xdr:colOff>372940</xdr:colOff>
      <xdr:row>16</xdr:row>
      <xdr:rowOff>27516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33097606" y="825499"/>
          <a:ext cx="3194109" cy="240347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creativecommons.org/licenses/by-nc-sa/4.0/" TargetMode="External"/><Relationship Id="rId1" Type="http://schemas.openxmlformats.org/officeDocument/2006/relationships/hyperlink" Target="https://github.com/MaREI-EPMG/TIMES-Ireland-mode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8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BCDBE-A59C-4E2B-84D8-1AE5001E1D91}">
  <sheetPr codeName="Sheet14"/>
  <dimension ref="A1:Z99"/>
  <sheetViews>
    <sheetView showGridLines="0" topLeftCell="A9" zoomScaleNormal="100" workbookViewId="0">
      <selection activeCell="B29" sqref="B29"/>
    </sheetView>
  </sheetViews>
  <sheetFormatPr defaultColWidth="8.85546875" defaultRowHeight="15" x14ac:dyDescent="0.25"/>
  <cols>
    <col min="1" max="4" width="21.7109375" style="114" customWidth="1"/>
    <col min="5" max="6" width="14.140625" style="114" customWidth="1"/>
    <col min="7" max="7" width="12.140625" style="114" customWidth="1"/>
    <col min="8" max="10" width="8.140625" style="114" customWidth="1"/>
    <col min="11" max="11" width="9.7109375" style="114" customWidth="1"/>
    <col min="12" max="12" width="8.140625" style="114" customWidth="1"/>
    <col min="13" max="13" width="10" style="114" customWidth="1"/>
    <col min="14" max="14" width="11.42578125" style="114" customWidth="1"/>
    <col min="15" max="15" width="13.42578125" style="114" customWidth="1"/>
    <col min="16" max="16384" width="8.85546875" style="114"/>
  </cols>
  <sheetData>
    <row r="1" spans="1:26" x14ac:dyDescent="0.25">
      <c r="A1" s="112"/>
      <c r="B1" s="112"/>
      <c r="C1" s="112"/>
      <c r="D1" s="112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  <c r="R1" s="113"/>
      <c r="S1" s="113"/>
      <c r="T1" s="113"/>
      <c r="U1" s="113"/>
      <c r="V1" s="113"/>
      <c r="W1" s="113"/>
      <c r="X1" s="113"/>
      <c r="Y1" s="113"/>
      <c r="Z1" s="113"/>
    </row>
    <row r="2" spans="1:26" x14ac:dyDescent="0.25">
      <c r="A2" s="112"/>
      <c r="B2" s="112"/>
      <c r="C2" s="112"/>
      <c r="D2" s="112"/>
      <c r="E2" s="113"/>
      <c r="F2" s="113"/>
      <c r="G2" s="113"/>
      <c r="H2" s="113"/>
      <c r="I2" s="113"/>
      <c r="J2" s="113"/>
      <c r="K2" s="113"/>
      <c r="L2" s="113"/>
      <c r="M2" s="113"/>
      <c r="N2" s="113"/>
      <c r="O2" s="113"/>
      <c r="P2" s="113"/>
      <c r="Q2" s="113"/>
      <c r="R2" s="113"/>
      <c r="S2" s="113"/>
      <c r="T2" s="113"/>
      <c r="U2" s="113"/>
      <c r="V2" s="113"/>
      <c r="W2" s="113"/>
      <c r="X2" s="113"/>
      <c r="Y2" s="113"/>
      <c r="Z2" s="113"/>
    </row>
    <row r="3" spans="1:26" x14ac:dyDescent="0.25">
      <c r="A3" s="112"/>
      <c r="B3" s="112"/>
      <c r="C3" s="112"/>
      <c r="D3" s="112"/>
      <c r="E3" s="113"/>
      <c r="F3" s="113"/>
      <c r="G3" s="113"/>
      <c r="H3" s="113"/>
      <c r="I3" s="113"/>
      <c r="J3" s="113"/>
      <c r="K3" s="113"/>
      <c r="L3" s="113"/>
      <c r="M3" s="113"/>
      <c r="N3" s="113"/>
      <c r="O3" s="113"/>
      <c r="P3" s="113"/>
      <c r="Q3" s="113"/>
      <c r="R3" s="113"/>
      <c r="S3" s="113"/>
      <c r="T3" s="113"/>
      <c r="U3" s="113"/>
      <c r="V3" s="113"/>
      <c r="W3" s="113"/>
      <c r="X3" s="113"/>
      <c r="Y3" s="113"/>
      <c r="Z3" s="113"/>
    </row>
    <row r="4" spans="1:26" x14ac:dyDescent="0.25">
      <c r="A4" s="112"/>
      <c r="B4" s="112"/>
      <c r="C4" s="112"/>
      <c r="D4" s="112"/>
      <c r="E4" s="113"/>
      <c r="F4" s="113"/>
      <c r="G4" s="113"/>
      <c r="H4" s="113"/>
      <c r="I4" s="113"/>
      <c r="J4" s="113"/>
      <c r="K4" s="113"/>
      <c r="L4" s="113"/>
      <c r="M4" s="113"/>
      <c r="N4" s="113"/>
      <c r="O4" s="113"/>
      <c r="P4" s="113"/>
      <c r="Q4" s="113"/>
      <c r="R4" s="113"/>
      <c r="S4" s="113"/>
      <c r="T4" s="113"/>
      <c r="U4" s="113"/>
      <c r="V4" s="113"/>
      <c r="W4" s="113"/>
      <c r="X4" s="113"/>
      <c r="Y4" s="113"/>
      <c r="Z4" s="113"/>
    </row>
    <row r="5" spans="1:26" x14ac:dyDescent="0.25">
      <c r="A5" s="112"/>
      <c r="B5" s="112"/>
      <c r="C5" s="112"/>
      <c r="D5" s="112"/>
      <c r="E5" s="113"/>
      <c r="F5" s="113"/>
      <c r="G5" s="113"/>
      <c r="H5" s="113"/>
      <c r="I5" s="113"/>
      <c r="J5" s="113"/>
      <c r="K5" s="113"/>
      <c r="L5" s="113"/>
      <c r="M5" s="113"/>
      <c r="N5" s="113"/>
      <c r="O5" s="113"/>
      <c r="P5" s="113"/>
      <c r="Q5" s="113"/>
      <c r="R5" s="113"/>
      <c r="S5" s="113"/>
      <c r="T5" s="113"/>
      <c r="U5" s="113"/>
      <c r="V5" s="113"/>
      <c r="W5" s="113"/>
      <c r="X5" s="113"/>
      <c r="Y5" s="113"/>
      <c r="Z5" s="113"/>
    </row>
    <row r="6" spans="1:26" x14ac:dyDescent="0.25">
      <c r="A6" s="112"/>
      <c r="B6" s="112"/>
      <c r="C6" s="112"/>
      <c r="D6" s="112"/>
      <c r="E6" s="113"/>
      <c r="F6" s="113"/>
      <c r="G6" s="113"/>
      <c r="H6" s="113"/>
      <c r="I6" s="113"/>
      <c r="J6" s="113"/>
      <c r="K6" s="113"/>
      <c r="L6" s="113"/>
      <c r="M6" s="113"/>
      <c r="N6" s="113"/>
      <c r="O6" s="113"/>
      <c r="P6" s="113"/>
      <c r="Q6" s="113"/>
      <c r="R6" s="113"/>
      <c r="S6" s="113"/>
      <c r="T6" s="113"/>
      <c r="U6" s="113"/>
      <c r="V6" s="113"/>
      <c r="W6" s="113"/>
      <c r="X6" s="113"/>
      <c r="Y6" s="113"/>
      <c r="Z6" s="113"/>
    </row>
    <row r="7" spans="1:26" x14ac:dyDescent="0.25">
      <c r="A7" s="112"/>
      <c r="B7" s="112"/>
      <c r="C7" s="112"/>
      <c r="D7" s="112"/>
      <c r="E7" s="113"/>
      <c r="F7" s="113"/>
      <c r="G7" s="113"/>
      <c r="H7" s="113"/>
      <c r="I7" s="113"/>
      <c r="J7" s="113"/>
      <c r="K7" s="113"/>
      <c r="L7" s="113"/>
      <c r="M7" s="113"/>
      <c r="N7" s="113"/>
      <c r="O7" s="113"/>
      <c r="P7" s="113"/>
      <c r="Q7" s="113"/>
      <c r="R7" s="113"/>
      <c r="S7" s="113"/>
      <c r="T7" s="113"/>
      <c r="U7" s="113"/>
      <c r="V7" s="113"/>
      <c r="W7" s="113"/>
      <c r="X7" s="113"/>
      <c r="Y7" s="113"/>
      <c r="Z7" s="113"/>
    </row>
    <row r="8" spans="1:26" x14ac:dyDescent="0.25">
      <c r="A8" s="112"/>
      <c r="B8" s="112"/>
      <c r="C8" s="112"/>
      <c r="D8" s="112"/>
      <c r="E8" s="113"/>
      <c r="F8" s="113"/>
      <c r="G8" s="113"/>
      <c r="H8" s="113"/>
      <c r="I8" s="113"/>
      <c r="J8" s="113"/>
      <c r="K8" s="113"/>
      <c r="L8" s="113"/>
      <c r="M8" s="113"/>
      <c r="N8" s="113"/>
      <c r="O8" s="113"/>
      <c r="P8" s="113"/>
      <c r="Q8" s="113"/>
      <c r="R8" s="113"/>
      <c r="S8" s="113"/>
      <c r="T8" s="113"/>
      <c r="U8" s="113"/>
      <c r="V8" s="113"/>
      <c r="W8" s="113"/>
      <c r="X8" s="113"/>
      <c r="Y8" s="113"/>
      <c r="Z8" s="113"/>
    </row>
    <row r="9" spans="1:26" x14ac:dyDescent="0.25">
      <c r="A9" s="112"/>
      <c r="B9" s="112"/>
      <c r="C9" s="112"/>
      <c r="D9" s="112"/>
      <c r="E9" s="113"/>
      <c r="F9" s="113"/>
      <c r="G9" s="113"/>
      <c r="H9" s="113"/>
      <c r="I9" s="113"/>
      <c r="J9" s="113"/>
      <c r="K9" s="113"/>
      <c r="L9" s="113"/>
      <c r="M9" s="113"/>
      <c r="N9" s="113"/>
      <c r="O9" s="113"/>
      <c r="P9" s="113"/>
      <c r="Q9" s="113"/>
      <c r="R9" s="113"/>
      <c r="S9" s="113"/>
      <c r="T9" s="113"/>
      <c r="U9" s="113"/>
      <c r="V9" s="113"/>
      <c r="W9" s="113"/>
      <c r="X9" s="113"/>
      <c r="Y9" s="113"/>
      <c r="Z9" s="113"/>
    </row>
    <row r="10" spans="1:26" x14ac:dyDescent="0.25">
      <c r="A10" s="112"/>
      <c r="B10" s="112"/>
      <c r="C10" s="112"/>
      <c r="D10" s="112"/>
      <c r="E10" s="113"/>
      <c r="F10" s="113"/>
      <c r="G10" s="113"/>
      <c r="H10" s="113"/>
      <c r="I10" s="113"/>
      <c r="J10" s="113"/>
      <c r="K10" s="113"/>
      <c r="L10" s="113"/>
      <c r="M10" s="113"/>
      <c r="N10" s="113"/>
      <c r="O10" s="113"/>
      <c r="P10" s="113"/>
      <c r="Q10" s="113"/>
      <c r="R10" s="113"/>
      <c r="S10" s="113"/>
      <c r="T10" s="113"/>
      <c r="U10" s="113"/>
      <c r="V10" s="113"/>
      <c r="W10" s="113"/>
      <c r="X10" s="113"/>
      <c r="Y10" s="113"/>
      <c r="Z10" s="113"/>
    </row>
    <row r="11" spans="1:26" x14ac:dyDescent="0.25">
      <c r="A11" s="112"/>
      <c r="B11" s="112"/>
      <c r="C11" s="112"/>
      <c r="D11" s="112"/>
      <c r="E11" s="113"/>
      <c r="F11" s="113"/>
      <c r="G11" s="113"/>
      <c r="H11" s="113"/>
      <c r="I11" s="113"/>
      <c r="J11" s="113"/>
      <c r="K11" s="113"/>
      <c r="L11" s="113"/>
      <c r="M11" s="113"/>
      <c r="N11" s="113"/>
      <c r="O11" s="113"/>
      <c r="P11" s="113"/>
      <c r="Q11" s="113"/>
      <c r="R11" s="113"/>
      <c r="S11" s="113"/>
      <c r="T11" s="113"/>
      <c r="U11" s="113"/>
      <c r="V11" s="113"/>
      <c r="W11" s="113"/>
      <c r="X11" s="113"/>
      <c r="Y11" s="113"/>
      <c r="Z11" s="113"/>
    </row>
    <row r="12" spans="1:26" x14ac:dyDescent="0.25">
      <c r="A12" s="112"/>
      <c r="B12" s="112"/>
      <c r="C12" s="112"/>
      <c r="D12" s="112"/>
      <c r="E12" s="113"/>
      <c r="F12" s="113"/>
      <c r="G12" s="113"/>
      <c r="H12" s="113"/>
      <c r="I12" s="113"/>
      <c r="J12" s="113"/>
      <c r="K12" s="113"/>
      <c r="L12" s="113"/>
      <c r="M12" s="113"/>
      <c r="N12" s="113"/>
      <c r="O12" s="113"/>
      <c r="P12" s="113"/>
      <c r="Q12" s="113"/>
      <c r="R12" s="113"/>
      <c r="S12" s="113"/>
      <c r="T12" s="113"/>
      <c r="U12" s="113"/>
      <c r="V12" s="113"/>
      <c r="W12" s="113"/>
      <c r="X12" s="113"/>
      <c r="Y12" s="113"/>
      <c r="Z12" s="113"/>
    </row>
    <row r="13" spans="1:26" x14ac:dyDescent="0.25">
      <c r="A13" s="112"/>
      <c r="B13" s="112"/>
      <c r="C13" s="112"/>
      <c r="D13" s="112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</row>
    <row r="14" spans="1:26" x14ac:dyDescent="0.25">
      <c r="A14" s="112"/>
      <c r="B14" s="112"/>
      <c r="C14" s="112"/>
      <c r="D14" s="112"/>
      <c r="E14" s="113"/>
      <c r="F14" s="113"/>
      <c r="G14" s="113"/>
      <c r="H14" s="113"/>
      <c r="I14" s="113"/>
      <c r="J14" s="113"/>
      <c r="K14" s="113"/>
      <c r="L14" s="113"/>
      <c r="M14" s="113"/>
      <c r="N14" s="113"/>
      <c r="O14" s="113"/>
      <c r="P14" s="113"/>
      <c r="Q14" s="113"/>
      <c r="R14" s="113"/>
      <c r="S14" s="113"/>
      <c r="T14" s="113"/>
      <c r="U14" s="113"/>
      <c r="V14" s="113"/>
      <c r="W14" s="113"/>
      <c r="X14" s="113"/>
      <c r="Y14" s="113"/>
      <c r="Z14" s="113"/>
    </row>
    <row r="15" spans="1:26" x14ac:dyDescent="0.25">
      <c r="A15" s="112"/>
      <c r="B15" s="112"/>
      <c r="C15" s="112"/>
      <c r="D15" s="112"/>
      <c r="E15" s="113"/>
      <c r="F15" s="113"/>
      <c r="G15" s="113"/>
      <c r="H15" s="113"/>
      <c r="I15" s="113"/>
      <c r="J15" s="113"/>
      <c r="K15" s="113"/>
      <c r="L15" s="113"/>
      <c r="M15" s="113"/>
      <c r="N15" s="113"/>
      <c r="O15" s="113"/>
      <c r="P15" s="113"/>
      <c r="Q15" s="113"/>
      <c r="R15" s="113"/>
      <c r="S15" s="113"/>
      <c r="T15" s="113"/>
      <c r="U15" s="113"/>
      <c r="V15" s="113"/>
      <c r="W15" s="113"/>
      <c r="X15" s="113"/>
      <c r="Y15" s="113"/>
      <c r="Z15" s="113"/>
    </row>
    <row r="16" spans="1:26" ht="102.75" customHeight="1" x14ac:dyDescent="0.25">
      <c r="A16" s="183" t="s">
        <v>439</v>
      </c>
      <c r="B16" s="183"/>
      <c r="C16" s="183"/>
      <c r="D16" s="183"/>
      <c r="E16" s="115"/>
      <c r="F16" s="115"/>
      <c r="G16" s="116"/>
      <c r="H16" s="116"/>
      <c r="I16" s="116"/>
      <c r="J16" s="116"/>
      <c r="K16" s="116"/>
      <c r="L16" s="116"/>
      <c r="M16" s="113"/>
      <c r="N16" s="113"/>
      <c r="O16" s="113"/>
      <c r="P16" s="113"/>
      <c r="Q16" s="113"/>
      <c r="R16" s="113"/>
      <c r="S16" s="113"/>
      <c r="T16" s="113"/>
      <c r="U16" s="113"/>
      <c r="V16" s="113"/>
      <c r="W16" s="113"/>
      <c r="X16" s="113"/>
      <c r="Y16" s="113"/>
      <c r="Z16" s="113"/>
    </row>
    <row r="17" spans="1:26" ht="17.25" customHeight="1" x14ac:dyDescent="0.25">
      <c r="A17" s="117"/>
      <c r="B17" s="117"/>
      <c r="C17" s="117"/>
      <c r="D17" s="117"/>
      <c r="E17" s="113"/>
      <c r="F17" s="113"/>
      <c r="G17" s="113"/>
      <c r="H17" s="113"/>
      <c r="I17" s="113"/>
      <c r="J17" s="113"/>
      <c r="K17" s="113"/>
      <c r="L17" s="113"/>
      <c r="M17" s="113"/>
      <c r="N17" s="113"/>
      <c r="O17" s="113"/>
      <c r="P17" s="113"/>
      <c r="Q17" s="113"/>
      <c r="R17" s="113"/>
      <c r="S17" s="113"/>
      <c r="T17" s="113"/>
      <c r="U17" s="113"/>
      <c r="V17" s="113"/>
      <c r="W17" s="113"/>
      <c r="X17" s="113"/>
      <c r="Y17" s="113"/>
      <c r="Z17" s="113"/>
    </row>
    <row r="18" spans="1:26" ht="17.25" customHeight="1" x14ac:dyDescent="0.25">
      <c r="A18" s="117"/>
      <c r="B18" s="117"/>
      <c r="C18" s="117"/>
      <c r="D18" s="117"/>
      <c r="E18" s="118"/>
      <c r="F18" s="118"/>
      <c r="G18" s="119"/>
      <c r="H18" s="119"/>
      <c r="I18" s="119"/>
      <c r="J18" s="119"/>
      <c r="K18" s="119"/>
      <c r="L18" s="119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</row>
    <row r="19" spans="1:26" ht="17.25" customHeight="1" x14ac:dyDescent="0.25">
      <c r="A19" s="120" t="s">
        <v>16</v>
      </c>
      <c r="B19" s="182" t="s">
        <v>7</v>
      </c>
      <c r="C19" s="182"/>
      <c r="D19" s="182"/>
      <c r="E19" s="121"/>
      <c r="F19" s="121"/>
      <c r="G19" s="122"/>
      <c r="H19" s="122"/>
      <c r="I19" s="122"/>
      <c r="J19" s="122"/>
      <c r="K19" s="122"/>
      <c r="L19" s="122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</row>
    <row r="20" spans="1:26" ht="17.25" customHeight="1" x14ac:dyDescent="0.25">
      <c r="A20" s="120" t="s">
        <v>440</v>
      </c>
      <c r="B20" s="182" t="s">
        <v>450</v>
      </c>
      <c r="C20" s="182"/>
      <c r="D20" s="182"/>
      <c r="E20" s="121"/>
      <c r="F20" s="121"/>
      <c r="G20" s="122"/>
      <c r="H20" s="122"/>
      <c r="I20" s="122"/>
      <c r="J20" s="122"/>
      <c r="K20" s="122"/>
      <c r="L20" s="122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</row>
    <row r="21" spans="1:26" ht="17.25" customHeight="1" x14ac:dyDescent="0.25">
      <c r="A21" s="120" t="s">
        <v>441</v>
      </c>
      <c r="B21" s="185" t="s">
        <v>454</v>
      </c>
      <c r="C21" s="185"/>
      <c r="D21" s="185"/>
      <c r="E21" s="121"/>
      <c r="F21" s="121"/>
      <c r="G21" s="122"/>
      <c r="H21" s="122"/>
      <c r="I21" s="122"/>
      <c r="J21" s="122"/>
      <c r="K21" s="122"/>
      <c r="L21" s="122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</row>
    <row r="22" spans="1:26" ht="17.25" customHeight="1" x14ac:dyDescent="0.25">
      <c r="A22" s="120"/>
      <c r="B22" s="185"/>
      <c r="C22" s="185"/>
      <c r="D22" s="185"/>
      <c r="E22" s="121"/>
      <c r="F22" s="121"/>
      <c r="G22" s="122"/>
      <c r="H22" s="122"/>
      <c r="I22" s="122"/>
      <c r="J22" s="122"/>
      <c r="K22" s="122"/>
      <c r="L22" s="122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</row>
    <row r="23" spans="1:26" ht="17.25" customHeight="1" x14ac:dyDescent="0.25">
      <c r="A23" s="120" t="s">
        <v>442</v>
      </c>
      <c r="B23" s="182" t="s">
        <v>451</v>
      </c>
      <c r="C23" s="182"/>
      <c r="D23" s="182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</row>
    <row r="24" spans="1:26" ht="17.25" customHeight="1" x14ac:dyDescent="0.25">
      <c r="A24" s="120"/>
      <c r="B24" s="182" t="s">
        <v>452</v>
      </c>
      <c r="C24" s="182"/>
      <c r="D24" s="182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</row>
    <row r="25" spans="1:26" ht="17.25" customHeight="1" x14ac:dyDescent="0.25">
      <c r="A25" s="120"/>
      <c r="B25" s="123"/>
      <c r="C25" s="123"/>
      <c r="D25" s="12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</row>
    <row r="26" spans="1:26" ht="17.25" customHeight="1" x14ac:dyDescent="0.25">
      <c r="A26" s="120" t="s">
        <v>443</v>
      </c>
      <c r="B26" s="182" t="s">
        <v>451</v>
      </c>
      <c r="C26" s="182"/>
      <c r="D26" s="182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</row>
    <row r="27" spans="1:26" ht="17.25" customHeight="1" x14ac:dyDescent="0.25">
      <c r="A27" s="120"/>
      <c r="B27" s="182" t="s">
        <v>453</v>
      </c>
      <c r="C27" s="182"/>
      <c r="D27" s="182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</row>
    <row r="28" spans="1:26" ht="17.25" customHeight="1" x14ac:dyDescent="0.25">
      <c r="A28" s="120"/>
      <c r="B28" s="123"/>
      <c r="C28" s="123"/>
      <c r="D28" s="12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</row>
    <row r="29" spans="1:26" ht="17.25" customHeight="1" x14ac:dyDescent="0.25">
      <c r="A29" s="120" t="s">
        <v>444</v>
      </c>
      <c r="B29" s="124">
        <v>1</v>
      </c>
      <c r="C29" s="123"/>
      <c r="D29" s="12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</row>
    <row r="30" spans="1:26" ht="17.25" customHeight="1" x14ac:dyDescent="0.25">
      <c r="A30" s="120" t="s">
        <v>445</v>
      </c>
      <c r="B30" s="184" t="s">
        <v>446</v>
      </c>
      <c r="C30" s="182"/>
      <c r="D30" s="182"/>
      <c r="E30" s="125"/>
      <c r="F30" s="125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</row>
    <row r="31" spans="1:26" ht="17.25" customHeight="1" x14ac:dyDescent="0.25">
      <c r="A31" s="120" t="s">
        <v>447</v>
      </c>
      <c r="B31" s="182" t="s">
        <v>448</v>
      </c>
      <c r="C31" s="182"/>
      <c r="D31" s="182"/>
      <c r="E31" s="125"/>
      <c r="F31" s="125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</row>
    <row r="32" spans="1:26" ht="17.25" customHeight="1" x14ac:dyDescent="0.25">
      <c r="A32" s="126"/>
      <c r="B32" s="127" t="s">
        <v>449</v>
      </c>
      <c r="C32" s="126"/>
      <c r="D32" s="126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</row>
    <row r="33" spans="1:26" x14ac:dyDescent="0.25">
      <c r="A33" s="112"/>
      <c r="B33" s="112"/>
      <c r="C33" s="112"/>
      <c r="D33" s="112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</row>
    <row r="34" spans="1:26" x14ac:dyDescent="0.25">
      <c r="A34" s="112"/>
      <c r="B34" s="112"/>
      <c r="C34" s="112"/>
      <c r="D34" s="112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</row>
    <row r="35" spans="1:26" x14ac:dyDescent="0.25">
      <c r="A35" s="112"/>
      <c r="B35" s="112"/>
      <c r="C35" s="112"/>
      <c r="D35" s="112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</row>
    <row r="36" spans="1:26" x14ac:dyDescent="0.25">
      <c r="A36" s="112"/>
      <c r="B36" s="112"/>
      <c r="C36" s="112"/>
      <c r="D36" s="112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</row>
    <row r="37" spans="1:26" x14ac:dyDescent="0.25">
      <c r="A37" s="112"/>
      <c r="B37" s="112"/>
      <c r="C37" s="112"/>
      <c r="D37" s="112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</row>
    <row r="38" spans="1:26" x14ac:dyDescent="0.25">
      <c r="A38" s="112"/>
      <c r="B38" s="112"/>
      <c r="C38" s="112"/>
      <c r="D38" s="112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</row>
    <row r="39" spans="1:26" x14ac:dyDescent="0.25">
      <c r="A39" s="112"/>
      <c r="B39" s="112"/>
      <c r="C39" s="112"/>
      <c r="D39" s="112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</row>
    <row r="40" spans="1:26" x14ac:dyDescent="0.25">
      <c r="A40" s="112"/>
      <c r="B40" s="112"/>
      <c r="C40" s="112"/>
      <c r="D40" s="112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</row>
    <row r="41" spans="1:26" x14ac:dyDescent="0.25">
      <c r="A41" s="112"/>
      <c r="B41" s="112"/>
      <c r="C41" s="112"/>
      <c r="D41" s="112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</row>
    <row r="42" spans="1:26" x14ac:dyDescent="0.25">
      <c r="A42" s="112"/>
      <c r="B42" s="112"/>
      <c r="C42" s="112"/>
      <c r="D42" s="112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</row>
    <row r="43" spans="1:26" x14ac:dyDescent="0.25">
      <c r="A43" s="113"/>
      <c r="B43" s="113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</row>
    <row r="44" spans="1:26" x14ac:dyDescent="0.25">
      <c r="A44" s="113"/>
      <c r="B44" s="113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</row>
    <row r="45" spans="1:26" x14ac:dyDescent="0.25">
      <c r="A45" s="113"/>
      <c r="B45" s="113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</row>
    <row r="46" spans="1:26" x14ac:dyDescent="0.25">
      <c r="A46" s="113"/>
      <c r="B46" s="113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</row>
    <row r="47" spans="1:26" x14ac:dyDescent="0.25">
      <c r="A47" s="113"/>
      <c r="B47" s="113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</row>
    <row r="48" spans="1:26" x14ac:dyDescent="0.25">
      <c r="A48" s="113"/>
      <c r="B48" s="113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</row>
    <row r="49" spans="1:26" x14ac:dyDescent="0.25">
      <c r="A49" s="113"/>
      <c r="B49" s="113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</row>
    <row r="50" spans="1:26" x14ac:dyDescent="0.25">
      <c r="A50" s="113"/>
      <c r="B50" s="113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</row>
    <row r="51" spans="1:26" x14ac:dyDescent="0.25">
      <c r="A51" s="113"/>
      <c r="B51" s="113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</row>
    <row r="52" spans="1:26" x14ac:dyDescent="0.25">
      <c r="A52" s="113"/>
      <c r="B52" s="113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</row>
    <row r="53" spans="1:26" x14ac:dyDescent="0.25">
      <c r="A53" s="113"/>
      <c r="B53" s="113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</row>
    <row r="54" spans="1:26" x14ac:dyDescent="0.25">
      <c r="A54" s="113"/>
      <c r="B54" s="113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</row>
    <row r="55" spans="1:26" x14ac:dyDescent="0.25">
      <c r="A55" s="113"/>
      <c r="B55" s="113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</row>
    <row r="56" spans="1:26" x14ac:dyDescent="0.25">
      <c r="A56" s="113"/>
      <c r="B56" s="113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</row>
    <row r="57" spans="1:26" x14ac:dyDescent="0.25">
      <c r="A57" s="113"/>
      <c r="B57" s="113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</row>
    <row r="58" spans="1:26" x14ac:dyDescent="0.25">
      <c r="A58" s="113"/>
      <c r="B58" s="113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</row>
    <row r="59" spans="1:26" x14ac:dyDescent="0.25">
      <c r="A59" s="113"/>
      <c r="B59" s="113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</row>
    <row r="60" spans="1:26" x14ac:dyDescent="0.25">
      <c r="A60" s="113"/>
      <c r="B60" s="113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</row>
    <row r="61" spans="1:26" x14ac:dyDescent="0.25">
      <c r="A61" s="113"/>
      <c r="B61" s="113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</row>
    <row r="62" spans="1:26" x14ac:dyDescent="0.25">
      <c r="A62" s="113"/>
      <c r="B62" s="113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</row>
    <row r="63" spans="1:26" x14ac:dyDescent="0.25">
      <c r="A63" s="113"/>
      <c r="B63" s="113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</row>
    <row r="64" spans="1:26" x14ac:dyDescent="0.25">
      <c r="A64" s="113"/>
      <c r="B64" s="113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</row>
    <row r="65" spans="1:26" x14ac:dyDescent="0.25">
      <c r="A65" s="113"/>
      <c r="B65" s="113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</row>
    <row r="66" spans="1:26" x14ac:dyDescent="0.25">
      <c r="A66" s="113"/>
      <c r="B66" s="113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</row>
    <row r="67" spans="1:26" x14ac:dyDescent="0.25">
      <c r="A67" s="113"/>
      <c r="B67" s="113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</row>
    <row r="68" spans="1:26" x14ac:dyDescent="0.25">
      <c r="A68" s="113"/>
      <c r="B68" s="113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</row>
    <row r="69" spans="1:26" x14ac:dyDescent="0.25">
      <c r="A69" s="113"/>
      <c r="B69" s="113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</row>
    <row r="70" spans="1:26" x14ac:dyDescent="0.25">
      <c r="A70" s="113"/>
      <c r="B70" s="113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</row>
    <row r="71" spans="1:26" x14ac:dyDescent="0.25">
      <c r="A71" s="113"/>
      <c r="B71" s="113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</row>
    <row r="72" spans="1:26" x14ac:dyDescent="0.25">
      <c r="A72" s="113"/>
      <c r="B72" s="113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</row>
    <row r="73" spans="1:26" x14ac:dyDescent="0.25">
      <c r="A73" s="113"/>
      <c r="B73" s="113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</row>
    <row r="74" spans="1:26" x14ac:dyDescent="0.25">
      <c r="A74" s="113"/>
      <c r="B74" s="113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</row>
    <row r="75" spans="1:26" x14ac:dyDescent="0.25">
      <c r="A75" s="113"/>
      <c r="B75" s="113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</row>
    <row r="76" spans="1:26" x14ac:dyDescent="0.25">
      <c r="A76" s="113"/>
      <c r="B76" s="113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</row>
    <row r="77" spans="1:26" x14ac:dyDescent="0.25">
      <c r="A77" s="113"/>
      <c r="B77" s="113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</row>
    <row r="78" spans="1:26" x14ac:dyDescent="0.25">
      <c r="A78" s="113"/>
      <c r="B78" s="113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</row>
    <row r="79" spans="1:26" x14ac:dyDescent="0.25">
      <c r="A79" s="113"/>
      <c r="B79" s="113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</row>
    <row r="80" spans="1:26" x14ac:dyDescent="0.25">
      <c r="A80" s="113"/>
      <c r="B80" s="113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</row>
    <row r="81" spans="1:26" x14ac:dyDescent="0.25">
      <c r="A81" s="113"/>
      <c r="B81" s="113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</row>
    <row r="82" spans="1:26" x14ac:dyDescent="0.25">
      <c r="A82" s="113"/>
      <c r="B82" s="113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</row>
    <row r="83" spans="1:26" x14ac:dyDescent="0.25">
      <c r="A83" s="113"/>
      <c r="B83" s="113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</row>
    <row r="84" spans="1:26" x14ac:dyDescent="0.25">
      <c r="A84" s="113"/>
      <c r="B84" s="113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</row>
    <row r="85" spans="1:26" x14ac:dyDescent="0.25">
      <c r="A85" s="113"/>
      <c r="B85" s="113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</row>
    <row r="86" spans="1:26" x14ac:dyDescent="0.25">
      <c r="A86" s="113"/>
      <c r="B86" s="113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</row>
    <row r="87" spans="1:26" x14ac:dyDescent="0.25">
      <c r="A87" s="113"/>
      <c r="B87" s="113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</row>
    <row r="88" spans="1:26" x14ac:dyDescent="0.25">
      <c r="A88" s="113"/>
      <c r="B88" s="113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</row>
    <row r="89" spans="1:26" x14ac:dyDescent="0.25">
      <c r="A89" s="113"/>
      <c r="B89" s="113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</row>
    <row r="90" spans="1:26" x14ac:dyDescent="0.25">
      <c r="A90" s="113"/>
      <c r="B90" s="113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</row>
    <row r="91" spans="1:26" x14ac:dyDescent="0.25">
      <c r="A91" s="113"/>
      <c r="B91" s="113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</row>
    <row r="92" spans="1:26" x14ac:dyDescent="0.25">
      <c r="A92" s="113"/>
      <c r="B92" s="113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</row>
    <row r="93" spans="1:26" x14ac:dyDescent="0.25">
      <c r="A93" s="113"/>
      <c r="B93" s="113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</row>
    <row r="94" spans="1:26" x14ac:dyDescent="0.25">
      <c r="A94" s="113"/>
      <c r="B94" s="113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</row>
    <row r="95" spans="1:26" x14ac:dyDescent="0.25">
      <c r="A95" s="113"/>
      <c r="B95" s="113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</row>
    <row r="96" spans="1:26" x14ac:dyDescent="0.25">
      <c r="A96" s="113"/>
      <c r="B96" s="113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</row>
    <row r="97" spans="1:26" x14ac:dyDescent="0.25">
      <c r="A97" s="113"/>
      <c r="B97" s="113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</row>
    <row r="98" spans="1:26" x14ac:dyDescent="0.25">
      <c r="A98" s="113"/>
      <c r="B98" s="113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</row>
    <row r="99" spans="1:26" x14ac:dyDescent="0.25">
      <c r="A99" s="113"/>
      <c r="B99" s="113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</row>
  </sheetData>
  <mergeCells count="10">
    <mergeCell ref="B31:D31"/>
    <mergeCell ref="A16:D16"/>
    <mergeCell ref="B19:D19"/>
    <mergeCell ref="B20:D20"/>
    <mergeCell ref="B23:D23"/>
    <mergeCell ref="B26:D26"/>
    <mergeCell ref="B30:D30"/>
    <mergeCell ref="B21:D22"/>
    <mergeCell ref="B24:D24"/>
    <mergeCell ref="B27:D27"/>
  </mergeCells>
  <hyperlinks>
    <hyperlink ref="B30" r:id="rId1" xr:uid="{117C9C66-4278-4E1A-9B8F-379CF31BBA20}"/>
    <hyperlink ref="B32" r:id="rId2" xr:uid="{D3869E46-4A3D-4C8B-8A13-2ED36AB19D26}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6FECB-1999-4026-97B8-4FBB1AC1D2D9}">
  <sheetPr codeName="Sheet1"/>
  <dimension ref="A3:AD37"/>
  <sheetViews>
    <sheetView zoomScaleNormal="100" workbookViewId="0">
      <selection activeCell="J18" sqref="J18"/>
    </sheetView>
  </sheetViews>
  <sheetFormatPr defaultColWidth="9.140625" defaultRowHeight="12.75" x14ac:dyDescent="0.2"/>
  <cols>
    <col min="1" max="1" width="12.140625" customWidth="1"/>
    <col min="2" max="2" width="11.7109375" customWidth="1"/>
    <col min="3" max="3" width="3.140625" bestFit="1" customWidth="1"/>
    <col min="4" max="4" width="8.5703125" bestFit="1" customWidth="1"/>
    <col min="5" max="5" width="6.42578125" bestFit="1" customWidth="1"/>
    <col min="6" max="6" width="4.85546875" bestFit="1" customWidth="1"/>
    <col min="7" max="7" width="5.7109375" bestFit="1" customWidth="1"/>
    <col min="8" max="8" width="5.85546875" bestFit="1" customWidth="1"/>
    <col min="9" max="9" width="5.42578125" bestFit="1" customWidth="1"/>
    <col min="10" max="11" width="5.7109375" bestFit="1" customWidth="1"/>
    <col min="12" max="12" width="6.5703125" bestFit="1" customWidth="1"/>
    <col min="13" max="13" width="6.140625" bestFit="1" customWidth="1"/>
    <col min="14" max="14" width="6.7109375" bestFit="1" customWidth="1"/>
    <col min="15" max="15" width="6.5703125" bestFit="1" customWidth="1"/>
    <col min="16" max="16" width="7.28515625" bestFit="1" customWidth="1"/>
    <col min="17" max="17" width="5.7109375" bestFit="1" customWidth="1"/>
    <col min="18" max="18" width="6.140625" bestFit="1" customWidth="1"/>
    <col min="19" max="19" width="5.7109375" bestFit="1" customWidth="1"/>
    <col min="20" max="20" width="5.5703125" bestFit="1" customWidth="1"/>
    <col min="21" max="21" width="5.85546875" bestFit="1" customWidth="1"/>
    <col min="22" max="22" width="6.7109375" bestFit="1" customWidth="1"/>
    <col min="23" max="23" width="4.85546875" bestFit="1" customWidth="1"/>
    <col min="24" max="24" width="7.5703125" customWidth="1"/>
    <col min="25" max="25" width="6.7109375" bestFit="1" customWidth="1"/>
    <col min="26" max="26" width="6.140625" bestFit="1" customWidth="1"/>
    <col min="27" max="28" width="6" bestFit="1" customWidth="1"/>
    <col min="29" max="29" width="5.7109375" bestFit="1" customWidth="1"/>
    <col min="30" max="30" width="6.7109375" bestFit="1" customWidth="1"/>
  </cols>
  <sheetData>
    <row r="3" spans="1:30" ht="15" x14ac:dyDescent="0.2">
      <c r="C3" s="106" t="str" cm="1">
        <f t="array" ref="C3">IF(LEFT(INDEX(C5:C7,$A$4),1)&lt;&gt;"*",INDEX(C5:C7,$A$4),"")</f>
        <v>IE</v>
      </c>
      <c r="D3" s="106" t="str" cm="1">
        <f t="array" ref="D3">IF(LEFT(INDEX(D5:D7,$A$4),1)&lt;&gt;"*",INDEX(D5:D7,$A$4),"")</f>
        <v/>
      </c>
      <c r="E3" s="106" t="str" cm="1">
        <f t="array" ref="E3">IF(LEFT(INDEX(E5:E7,$A$4),1)&lt;&gt;"*",INDEX(E5:E7,$A$4),"")</f>
        <v/>
      </c>
      <c r="F3" s="106" t="str" cm="1">
        <f t="array" ref="F3">IF(LEFT(INDEX(F5:F7,$A$4),1)&lt;&gt;"*",INDEX(F5:F7,$A$4),"")</f>
        <v/>
      </c>
      <c r="G3" s="106" t="str" cm="1">
        <f t="array" ref="G3">IF(LEFT(INDEX(G5:G7,$A$4),1)&lt;&gt;"*",INDEX(G5:G7,$A$4),"")</f>
        <v/>
      </c>
      <c r="H3" s="106" t="str" cm="1">
        <f t="array" ref="H3">IF(LEFT(INDEX(H5:H7,$A$4),1)&lt;&gt;"*",INDEX(H5:H7,$A$4),"")</f>
        <v/>
      </c>
      <c r="I3" s="106" t="str" cm="1">
        <f t="array" ref="I3">IF(LEFT(INDEX(I5:I7,$A$4),1)&lt;&gt;"*",INDEX(I5:I7,$A$4),"")</f>
        <v/>
      </c>
      <c r="J3" s="106" t="str" cm="1">
        <f t="array" ref="J3">IF(LEFT(INDEX(J5:J7,$A$4),1)&lt;&gt;"*",INDEX(J5:J7,$A$4),"")</f>
        <v/>
      </c>
      <c r="K3" s="106" t="str" cm="1">
        <f t="array" ref="K3">IF(LEFT(INDEX(K5:K7,$A$4),1)&lt;&gt;"*",INDEX(K5:K7,$A$4),"")</f>
        <v/>
      </c>
      <c r="L3" s="106" t="str" cm="1">
        <f t="array" ref="L3">IF(LEFT(INDEX(L5:L7,$A$4),1)&lt;&gt;"*",INDEX(L5:L7,$A$4),"")</f>
        <v/>
      </c>
      <c r="M3" s="106" t="str" cm="1">
        <f t="array" ref="M3">IF(LEFT(INDEX(M5:M7,$A$4),1)&lt;&gt;"*",INDEX(M5:M7,$A$4),"")</f>
        <v/>
      </c>
      <c r="N3" s="106" t="str" cm="1">
        <f t="array" ref="N3">IF(LEFT(INDEX(N5:N7,$A$4),1)&lt;&gt;"*",INDEX(N5:N7,$A$4),"")</f>
        <v/>
      </c>
      <c r="O3" s="106" t="str" cm="1">
        <f t="array" ref="O3">IF(LEFT(INDEX(O5:O7,$A$4),1)&lt;&gt;"*",INDEX(O5:O7,$A$4),"")</f>
        <v/>
      </c>
      <c r="P3" s="106" t="str" cm="1">
        <f t="array" ref="P3">IF(LEFT(INDEX(P5:P7,$A$4),1)&lt;&gt;"*",INDEX(P5:P7,$A$4),"")</f>
        <v/>
      </c>
      <c r="Q3" s="106" t="str" cm="1">
        <f t="array" ref="Q3">IF(LEFT(INDEX(Q5:Q7,$A$4),1)&lt;&gt;"*",INDEX(Q5:Q7,$A$4),"")</f>
        <v/>
      </c>
      <c r="R3" s="106" t="str" cm="1">
        <f t="array" ref="R3">IF(LEFT(INDEX(R5:R7,$A$4),1)&lt;&gt;"*",INDEX(R5:R7,$A$4),"")</f>
        <v/>
      </c>
      <c r="S3" s="106" t="str" cm="1">
        <f t="array" ref="S3">IF(LEFT(INDEX(S5:S7,$A$4),1)&lt;&gt;"*",INDEX(S5:S7,$A$4),"")</f>
        <v/>
      </c>
      <c r="T3" s="106" t="str" cm="1">
        <f t="array" ref="T3">IF(LEFT(INDEX(T5:T7,$A$4),1)&lt;&gt;"*",INDEX(T5:T7,$A$4),"")</f>
        <v/>
      </c>
      <c r="U3" s="106" t="str" cm="1">
        <f t="array" ref="U3">IF(LEFT(INDEX(U5:U7,$A$4),1)&lt;&gt;"*",INDEX(U5:U7,$A$4),"")</f>
        <v/>
      </c>
      <c r="V3" s="106" t="str" cm="1">
        <f t="array" ref="V3">IF(LEFT(INDEX(V5:V7,$A$4),1)&lt;&gt;"*",INDEX(V5:V7,$A$4),"")</f>
        <v/>
      </c>
      <c r="W3" s="106" t="str" cm="1">
        <f t="array" ref="W3">IF(LEFT(INDEX(W5:W7,$A$4),1)&lt;&gt;"*",INDEX(W5:W7,$A$4),"")</f>
        <v/>
      </c>
      <c r="X3" s="106" t="str" cm="1">
        <f t="array" ref="X3">IF(LEFT(INDEX(X5:X7,$A$4),1)&lt;&gt;"*",INDEX(X5:X7,$A$4),"")</f>
        <v/>
      </c>
      <c r="Y3" s="106" t="str" cm="1">
        <f t="array" ref="Y3">IF(LEFT(INDEX(Y5:Y7,$A$4),1)&lt;&gt;"*",INDEX(Y5:Y7,$A$4),"")</f>
        <v/>
      </c>
      <c r="Z3" s="106" t="str" cm="1">
        <f t="array" ref="Z3">IF(LEFT(INDEX(Z5:Z7,$A$4),1)&lt;&gt;"*",INDEX(Z5:Z7,$A$4),"")</f>
        <v/>
      </c>
      <c r="AA3" s="106" t="str" cm="1">
        <f t="array" ref="AA3">IF(LEFT(INDEX(AA5:AA7,$A$4),1)&lt;&gt;"*",INDEX(AA5:AA7,$A$4),"")</f>
        <v/>
      </c>
      <c r="AB3" s="106" t="str" cm="1">
        <f t="array" ref="AB3">IF(LEFT(INDEX(AB5:AB7,$A$4),1)&lt;&gt;"*",INDEX(AB5:AB7,$A$4),"")</f>
        <v/>
      </c>
      <c r="AC3" s="106" t="str" cm="1">
        <f t="array" ref="AC3">IF(LEFT(INDEX(AC5:AC7,$A$4),1)&lt;&gt;"*",INDEX(AC5:AC7,$A$4),"")</f>
        <v/>
      </c>
      <c r="AD3" s="106" t="str" cm="1">
        <f t="array" ref="AD3">IF(LEFT(INDEX(AD5:AD7,$A$4),1)&lt;&gt;"*",INDEX(AD5:AD7,$A$4),"")</f>
        <v/>
      </c>
    </row>
    <row r="4" spans="1:30" x14ac:dyDescent="0.2">
      <c r="A4">
        <v>2</v>
      </c>
    </row>
    <row r="5" spans="1:30" ht="15" x14ac:dyDescent="0.2">
      <c r="A5" t="s">
        <v>379</v>
      </c>
      <c r="C5" s="107" t="s">
        <v>208</v>
      </c>
      <c r="D5" s="107" t="s">
        <v>209</v>
      </c>
      <c r="E5" s="106" t="str">
        <f>Regions!A11</f>
        <v>IE-CW</v>
      </c>
      <c r="F5" s="106" t="str">
        <f>Regions!A16</f>
        <v>IE-D</v>
      </c>
      <c r="G5" s="106" t="str">
        <f>Regions!A19</f>
        <v>IE-KE</v>
      </c>
      <c r="H5" s="106" t="str">
        <f>Regions!A20</f>
        <v>IE-KK</v>
      </c>
      <c r="I5" s="106" t="str">
        <f>Regions!A21</f>
        <v>IE-LS</v>
      </c>
      <c r="J5" s="106" t="str">
        <f>Regions!A24</f>
        <v>IE-LD</v>
      </c>
      <c r="K5" s="106" t="str">
        <f>Regions!A25</f>
        <v>IE-LH</v>
      </c>
      <c r="L5" s="106" t="str">
        <f>Regions!A27</f>
        <v>IE-MH</v>
      </c>
      <c r="M5" s="106" t="str">
        <f>Regions!A29</f>
        <v>IE-OY</v>
      </c>
      <c r="N5" s="106" t="str">
        <f>Regions!A34</f>
        <v>IE-WH</v>
      </c>
      <c r="O5" s="106" t="str">
        <f>Regions!A35</f>
        <v>IE-WX</v>
      </c>
      <c r="P5" s="106" t="str">
        <f>Regions!A36</f>
        <v>IE-WW</v>
      </c>
      <c r="Q5" s="106" t="str">
        <f>Regions!A13</f>
        <v>IE-CE</v>
      </c>
      <c r="R5" s="106" t="str">
        <f>Regions!A14</f>
        <v>IE-CO</v>
      </c>
      <c r="S5" s="106" t="str">
        <f>Regions!A18</f>
        <v>IE-KY</v>
      </c>
      <c r="T5" s="106" t="str">
        <f>Regions!A23</f>
        <v>IE-LK</v>
      </c>
      <c r="U5" s="106" t="str">
        <f>Regions!A32</f>
        <v>IE-TA</v>
      </c>
      <c r="V5" s="106" t="str">
        <f>Regions!A33</f>
        <v>IE-WD</v>
      </c>
      <c r="W5" s="106" t="str">
        <f>Regions!A17</f>
        <v>IE-G</v>
      </c>
      <c r="X5" s="106" t="str">
        <f>Regions!A22</f>
        <v>IE-LM</v>
      </c>
      <c r="Y5" s="106" t="str">
        <f>Regions!A26</f>
        <v>IE-MO</v>
      </c>
      <c r="Z5" s="106" t="str">
        <f>Regions!A30</f>
        <v>IE-RN</v>
      </c>
      <c r="AA5" s="106" t="str">
        <f>Regions!A31</f>
        <v>IE-SO</v>
      </c>
      <c r="AB5" s="106" t="str">
        <f>Regions!A12</f>
        <v>IE-CN</v>
      </c>
      <c r="AC5" s="106" t="str">
        <f>Regions!A15</f>
        <v>IE-DL</v>
      </c>
      <c r="AD5" s="106" t="str">
        <f>Regions!A28</f>
        <v>IE-MN</v>
      </c>
    </row>
    <row r="6" spans="1:30" ht="15" x14ac:dyDescent="0.2">
      <c r="A6" t="s">
        <v>380</v>
      </c>
      <c r="C6" s="106" t="str">
        <f>C5</f>
        <v>IE</v>
      </c>
      <c r="D6" s="106" t="str">
        <f>IF(LEFT(D5,1)&lt;&gt;"*","*"&amp;D5,D5)</f>
        <v>*National</v>
      </c>
      <c r="E6" s="106" t="str">
        <f t="shared" ref="E6:AD6" si="0">IF(LEFT(E5,1)&lt;&gt;"*","*"&amp;E5,E5)</f>
        <v>*IE-CW</v>
      </c>
      <c r="F6" s="106" t="str">
        <f t="shared" si="0"/>
        <v>*IE-D</v>
      </c>
      <c r="G6" s="106" t="str">
        <f t="shared" si="0"/>
        <v>*IE-KE</v>
      </c>
      <c r="H6" s="106" t="str">
        <f t="shared" si="0"/>
        <v>*IE-KK</v>
      </c>
      <c r="I6" s="106" t="str">
        <f t="shared" si="0"/>
        <v>*IE-LS</v>
      </c>
      <c r="J6" s="106" t="str">
        <f t="shared" si="0"/>
        <v>*IE-LD</v>
      </c>
      <c r="K6" s="106" t="str">
        <f t="shared" si="0"/>
        <v>*IE-LH</v>
      </c>
      <c r="L6" s="106" t="str">
        <f t="shared" si="0"/>
        <v>*IE-MH</v>
      </c>
      <c r="M6" s="106" t="str">
        <f t="shared" si="0"/>
        <v>*IE-OY</v>
      </c>
      <c r="N6" s="106" t="str">
        <f t="shared" si="0"/>
        <v>*IE-WH</v>
      </c>
      <c r="O6" s="106" t="str">
        <f t="shared" si="0"/>
        <v>*IE-WX</v>
      </c>
      <c r="P6" s="106" t="str">
        <f t="shared" si="0"/>
        <v>*IE-WW</v>
      </c>
      <c r="Q6" s="106" t="str">
        <f t="shared" si="0"/>
        <v>*IE-CE</v>
      </c>
      <c r="R6" s="106" t="str">
        <f t="shared" si="0"/>
        <v>*IE-CO</v>
      </c>
      <c r="S6" s="106" t="str">
        <f t="shared" si="0"/>
        <v>*IE-KY</v>
      </c>
      <c r="T6" s="106" t="str">
        <f t="shared" si="0"/>
        <v>*IE-LK</v>
      </c>
      <c r="U6" s="106" t="str">
        <f t="shared" si="0"/>
        <v>*IE-TA</v>
      </c>
      <c r="V6" s="106" t="str">
        <f t="shared" si="0"/>
        <v>*IE-WD</v>
      </c>
      <c r="W6" s="106" t="str">
        <f t="shared" si="0"/>
        <v>*IE-G</v>
      </c>
      <c r="X6" s="106" t="str">
        <f t="shared" si="0"/>
        <v>*IE-LM</v>
      </c>
      <c r="Y6" s="106" t="str">
        <f t="shared" si="0"/>
        <v>*IE-MO</v>
      </c>
      <c r="Z6" s="106" t="str">
        <f t="shared" si="0"/>
        <v>*IE-RN</v>
      </c>
      <c r="AA6" s="106" t="str">
        <f t="shared" si="0"/>
        <v>*IE-SO</v>
      </c>
      <c r="AB6" s="106" t="str">
        <f t="shared" si="0"/>
        <v>*IE-CN</v>
      </c>
      <c r="AC6" s="106" t="str">
        <f t="shared" si="0"/>
        <v>*IE-DL</v>
      </c>
      <c r="AD6" s="106" t="str">
        <f t="shared" si="0"/>
        <v>*IE-MN</v>
      </c>
    </row>
    <row r="7" spans="1:30" ht="15" x14ac:dyDescent="0.2">
      <c r="A7" t="s">
        <v>381</v>
      </c>
      <c r="C7" s="106" t="str">
        <f>"*"&amp;C5</f>
        <v>*IE</v>
      </c>
      <c r="D7" s="106" t="str">
        <f>D5</f>
        <v>National</v>
      </c>
      <c r="E7" s="106" t="str">
        <f t="shared" ref="E7:AD7" si="1">E5</f>
        <v>IE-CW</v>
      </c>
      <c r="F7" s="106" t="str">
        <f t="shared" si="1"/>
        <v>IE-D</v>
      </c>
      <c r="G7" s="106" t="str">
        <f t="shared" si="1"/>
        <v>IE-KE</v>
      </c>
      <c r="H7" s="106" t="str">
        <f t="shared" si="1"/>
        <v>IE-KK</v>
      </c>
      <c r="I7" s="106" t="str">
        <f t="shared" si="1"/>
        <v>IE-LS</v>
      </c>
      <c r="J7" s="106" t="str">
        <f t="shared" si="1"/>
        <v>IE-LD</v>
      </c>
      <c r="K7" s="106" t="str">
        <f t="shared" si="1"/>
        <v>IE-LH</v>
      </c>
      <c r="L7" s="106" t="str">
        <f t="shared" si="1"/>
        <v>IE-MH</v>
      </c>
      <c r="M7" s="106" t="str">
        <f t="shared" si="1"/>
        <v>IE-OY</v>
      </c>
      <c r="N7" s="106" t="str">
        <f t="shared" si="1"/>
        <v>IE-WH</v>
      </c>
      <c r="O7" s="106" t="str">
        <f t="shared" si="1"/>
        <v>IE-WX</v>
      </c>
      <c r="P7" s="106" t="str">
        <f t="shared" si="1"/>
        <v>IE-WW</v>
      </c>
      <c r="Q7" s="106" t="str">
        <f t="shared" si="1"/>
        <v>IE-CE</v>
      </c>
      <c r="R7" s="106" t="str">
        <f t="shared" si="1"/>
        <v>IE-CO</v>
      </c>
      <c r="S7" s="106" t="str">
        <f t="shared" si="1"/>
        <v>IE-KY</v>
      </c>
      <c r="T7" s="106" t="str">
        <f t="shared" si="1"/>
        <v>IE-LK</v>
      </c>
      <c r="U7" s="106" t="str">
        <f t="shared" si="1"/>
        <v>IE-TA</v>
      </c>
      <c r="V7" s="106" t="str">
        <f t="shared" si="1"/>
        <v>IE-WD</v>
      </c>
      <c r="W7" s="106" t="str">
        <f t="shared" si="1"/>
        <v>IE-G</v>
      </c>
      <c r="X7" s="106" t="str">
        <f t="shared" si="1"/>
        <v>IE-LM</v>
      </c>
      <c r="Y7" s="106" t="str">
        <f t="shared" si="1"/>
        <v>IE-MO</v>
      </c>
      <c r="Z7" s="106" t="str">
        <f t="shared" si="1"/>
        <v>IE-RN</v>
      </c>
      <c r="AA7" s="106" t="str">
        <f t="shared" si="1"/>
        <v>IE-SO</v>
      </c>
      <c r="AB7" s="106" t="str">
        <f t="shared" si="1"/>
        <v>IE-CN</v>
      </c>
      <c r="AC7" s="106" t="str">
        <f t="shared" si="1"/>
        <v>IE-DL</v>
      </c>
      <c r="AD7" s="106" t="str">
        <f t="shared" si="1"/>
        <v>IE-MN</v>
      </c>
    </row>
    <row r="10" spans="1:30" ht="15.75" thickBot="1" x14ac:dyDescent="0.3">
      <c r="A10" s="108" t="s">
        <v>382</v>
      </c>
      <c r="B10" s="108" t="s">
        <v>383</v>
      </c>
    </row>
    <row r="11" spans="1:30" x14ac:dyDescent="0.2">
      <c r="A11" s="109" t="s">
        <v>384</v>
      </c>
      <c r="B11" s="109" t="s">
        <v>385</v>
      </c>
    </row>
    <row r="12" spans="1:30" x14ac:dyDescent="0.2">
      <c r="A12" s="110" t="s">
        <v>386</v>
      </c>
      <c r="B12" s="110" t="s">
        <v>387</v>
      </c>
    </row>
    <row r="13" spans="1:30" x14ac:dyDescent="0.2">
      <c r="A13" s="110" t="s">
        <v>388</v>
      </c>
      <c r="B13" s="110" t="s">
        <v>389</v>
      </c>
    </row>
    <row r="14" spans="1:30" x14ac:dyDescent="0.2">
      <c r="A14" s="110" t="s">
        <v>390</v>
      </c>
      <c r="B14" s="110" t="s">
        <v>391</v>
      </c>
    </row>
    <row r="15" spans="1:30" x14ac:dyDescent="0.2">
      <c r="A15" s="110" t="s">
        <v>392</v>
      </c>
      <c r="B15" s="110" t="s">
        <v>393</v>
      </c>
    </row>
    <row r="16" spans="1:30" x14ac:dyDescent="0.2">
      <c r="A16" s="110" t="s">
        <v>394</v>
      </c>
      <c r="B16" s="110" t="s">
        <v>395</v>
      </c>
    </row>
    <row r="17" spans="1:2" x14ac:dyDescent="0.2">
      <c r="A17" s="110" t="s">
        <v>396</v>
      </c>
      <c r="B17" s="110" t="s">
        <v>397</v>
      </c>
    </row>
    <row r="18" spans="1:2" x14ac:dyDescent="0.2">
      <c r="A18" s="110" t="s">
        <v>398</v>
      </c>
      <c r="B18" s="110" t="s">
        <v>399</v>
      </c>
    </row>
    <row r="19" spans="1:2" x14ac:dyDescent="0.2">
      <c r="A19" s="110" t="s">
        <v>400</v>
      </c>
      <c r="B19" s="110" t="s">
        <v>401</v>
      </c>
    </row>
    <row r="20" spans="1:2" x14ac:dyDescent="0.2">
      <c r="A20" s="110" t="s">
        <v>402</v>
      </c>
      <c r="B20" s="110" t="s">
        <v>403</v>
      </c>
    </row>
    <row r="21" spans="1:2" x14ac:dyDescent="0.2">
      <c r="A21" s="110" t="s">
        <v>404</v>
      </c>
      <c r="B21" s="110" t="s">
        <v>405</v>
      </c>
    </row>
    <row r="22" spans="1:2" x14ac:dyDescent="0.2">
      <c r="A22" s="110" t="s">
        <v>406</v>
      </c>
      <c r="B22" s="110" t="s">
        <v>407</v>
      </c>
    </row>
    <row r="23" spans="1:2" x14ac:dyDescent="0.2">
      <c r="A23" s="110" t="s">
        <v>408</v>
      </c>
      <c r="B23" s="110" t="s">
        <v>409</v>
      </c>
    </row>
    <row r="24" spans="1:2" x14ac:dyDescent="0.2">
      <c r="A24" s="110" t="s">
        <v>410</v>
      </c>
      <c r="B24" s="110" t="s">
        <v>411</v>
      </c>
    </row>
    <row r="25" spans="1:2" x14ac:dyDescent="0.2">
      <c r="A25" s="110" t="s">
        <v>412</v>
      </c>
      <c r="B25" s="110" t="s">
        <v>413</v>
      </c>
    </row>
    <row r="26" spans="1:2" x14ac:dyDescent="0.2">
      <c r="A26" s="110" t="s">
        <v>414</v>
      </c>
      <c r="B26" s="110" t="s">
        <v>415</v>
      </c>
    </row>
    <row r="27" spans="1:2" x14ac:dyDescent="0.2">
      <c r="A27" s="110" t="s">
        <v>416</v>
      </c>
      <c r="B27" s="110" t="s">
        <v>417</v>
      </c>
    </row>
    <row r="28" spans="1:2" x14ac:dyDescent="0.2">
      <c r="A28" s="110" t="s">
        <v>418</v>
      </c>
      <c r="B28" s="110" t="s">
        <v>419</v>
      </c>
    </row>
    <row r="29" spans="1:2" x14ac:dyDescent="0.2">
      <c r="A29" s="110" t="s">
        <v>420</v>
      </c>
      <c r="B29" s="110" t="s">
        <v>421</v>
      </c>
    </row>
    <row r="30" spans="1:2" x14ac:dyDescent="0.2">
      <c r="A30" s="110" t="s">
        <v>422</v>
      </c>
      <c r="B30" s="110" t="s">
        <v>423</v>
      </c>
    </row>
    <row r="31" spans="1:2" x14ac:dyDescent="0.2">
      <c r="A31" s="110" t="s">
        <v>424</v>
      </c>
      <c r="B31" s="110" t="s">
        <v>425</v>
      </c>
    </row>
    <row r="32" spans="1:2" x14ac:dyDescent="0.2">
      <c r="A32" s="110" t="s">
        <v>426</v>
      </c>
      <c r="B32" s="110" t="s">
        <v>427</v>
      </c>
    </row>
    <row r="33" spans="1:2" x14ac:dyDescent="0.2">
      <c r="A33" s="110" t="s">
        <v>428</v>
      </c>
      <c r="B33" s="110" t="s">
        <v>429</v>
      </c>
    </row>
    <row r="34" spans="1:2" x14ac:dyDescent="0.2">
      <c r="A34" s="110" t="s">
        <v>430</v>
      </c>
      <c r="B34" s="110" t="s">
        <v>431</v>
      </c>
    </row>
    <row r="35" spans="1:2" x14ac:dyDescent="0.2">
      <c r="A35" s="110" t="s">
        <v>432</v>
      </c>
      <c r="B35" s="110" t="s">
        <v>433</v>
      </c>
    </row>
    <row r="36" spans="1:2" x14ac:dyDescent="0.2">
      <c r="A36" s="110" t="s">
        <v>434</v>
      </c>
      <c r="B36" s="110" t="s">
        <v>435</v>
      </c>
    </row>
    <row r="37" spans="1:2" ht="15" x14ac:dyDescent="0.25">
      <c r="A37" s="111" t="s">
        <v>436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6385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19050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98A00F-9DD7-420C-BB72-4F80FE1758C4}">
  <sheetPr codeName="Sheet2"/>
  <dimension ref="A1:AL733"/>
  <sheetViews>
    <sheetView workbookViewId="0">
      <selection activeCell="L2" sqref="L2"/>
    </sheetView>
  </sheetViews>
  <sheetFormatPr defaultRowHeight="12.75" x14ac:dyDescent="0.2"/>
  <cols>
    <col min="3" max="3" width="22.42578125" bestFit="1" customWidth="1"/>
    <col min="4" max="4" width="14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438</v>
      </c>
      <c r="B2" t="s">
        <v>271</v>
      </c>
      <c r="C2" t="s">
        <v>273</v>
      </c>
      <c r="D2" t="s">
        <v>194</v>
      </c>
      <c r="E2" t="s">
        <v>211</v>
      </c>
      <c r="F2" t="s">
        <v>275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3.07019607843137</v>
      </c>
      <c r="M2">
        <v>3.07019607843137</v>
      </c>
      <c r="N2">
        <v>3.07019607843137</v>
      </c>
      <c r="O2">
        <v>3.07019607843137</v>
      </c>
      <c r="P2">
        <v>3.07019607843137</v>
      </c>
      <c r="Q2">
        <v>3.07019607843137</v>
      </c>
      <c r="R2">
        <v>3.07019607843137</v>
      </c>
      <c r="S2">
        <v>3.07019607843137</v>
      </c>
      <c r="T2">
        <v>3.07019607843137</v>
      </c>
      <c r="U2">
        <v>3.07019607843137</v>
      </c>
      <c r="V2">
        <v>3.07019607843137</v>
      </c>
      <c r="W2">
        <v>3.07019607843137</v>
      </c>
      <c r="X2">
        <v>3.07019607843137</v>
      </c>
      <c r="Y2">
        <v>3.07019607843137</v>
      </c>
      <c r="Z2">
        <v>3.07019607843137</v>
      </c>
      <c r="AA2">
        <v>3.07019607843137</v>
      </c>
      <c r="AB2">
        <v>3.07019607843137</v>
      </c>
      <c r="AC2">
        <v>3.07019607843137</v>
      </c>
      <c r="AD2">
        <v>3.07019607843137</v>
      </c>
      <c r="AE2">
        <v>3.07019607843137</v>
      </c>
      <c r="AF2">
        <v>3.07019607843137</v>
      </c>
      <c r="AG2">
        <v>3.07019607843137</v>
      </c>
      <c r="AH2">
        <v>3.07019607843137</v>
      </c>
      <c r="AI2">
        <v>3.07019607843137</v>
      </c>
      <c r="AJ2">
        <v>3.07019607843137</v>
      </c>
      <c r="AK2">
        <v>3.07019607843137</v>
      </c>
      <c r="AL2">
        <v>3.07019607843137</v>
      </c>
    </row>
    <row r="3" spans="1:38" x14ac:dyDescent="0.2">
      <c r="A3" t="s">
        <v>438</v>
      </c>
      <c r="B3" t="s">
        <v>271</v>
      </c>
      <c r="C3" t="s">
        <v>273</v>
      </c>
      <c r="D3" t="s">
        <v>194</v>
      </c>
      <c r="E3" t="s">
        <v>211</v>
      </c>
      <c r="F3" t="s">
        <v>275</v>
      </c>
      <c r="G3">
        <v>2030</v>
      </c>
      <c r="H3" t="s">
        <v>211</v>
      </c>
      <c r="I3" t="s">
        <v>211</v>
      </c>
      <c r="J3" t="s">
        <v>211</v>
      </c>
      <c r="K3" t="s">
        <v>211</v>
      </c>
      <c r="L3">
        <v>3.2748758169934713</v>
      </c>
      <c r="M3">
        <v>3.2748758169934713</v>
      </c>
      <c r="N3">
        <v>3.2748758169934713</v>
      </c>
      <c r="O3">
        <v>3.2748758169934713</v>
      </c>
      <c r="P3">
        <v>3.2748758169934713</v>
      </c>
      <c r="Q3">
        <v>3.2748758169934713</v>
      </c>
      <c r="R3">
        <v>3.2748758169934713</v>
      </c>
      <c r="S3">
        <v>3.2748758169934713</v>
      </c>
      <c r="T3">
        <v>3.2748758169934713</v>
      </c>
      <c r="U3">
        <v>3.2748758169934713</v>
      </c>
      <c r="V3">
        <v>3.2748758169934713</v>
      </c>
      <c r="W3">
        <v>3.2748758169934713</v>
      </c>
      <c r="X3">
        <v>3.2748758169934713</v>
      </c>
      <c r="Y3">
        <v>3.2748758169934713</v>
      </c>
      <c r="Z3">
        <v>3.2748758169934713</v>
      </c>
      <c r="AA3">
        <v>3.2748758169934713</v>
      </c>
      <c r="AB3">
        <v>3.2748758169934713</v>
      </c>
      <c r="AC3">
        <v>3.2748758169934713</v>
      </c>
      <c r="AD3">
        <v>3.2748758169934713</v>
      </c>
      <c r="AE3">
        <v>3.2748758169934713</v>
      </c>
      <c r="AF3">
        <v>3.2748758169934713</v>
      </c>
      <c r="AG3">
        <v>3.2748758169934713</v>
      </c>
      <c r="AH3">
        <v>3.2748758169934713</v>
      </c>
      <c r="AI3">
        <v>3.2748758169934713</v>
      </c>
      <c r="AJ3">
        <v>3.2748758169934713</v>
      </c>
      <c r="AK3">
        <v>3.2748758169934713</v>
      </c>
      <c r="AL3">
        <v>3.2748758169934713</v>
      </c>
    </row>
    <row r="4" spans="1:38" x14ac:dyDescent="0.2">
      <c r="A4" t="s">
        <v>438</v>
      </c>
      <c r="B4" t="s">
        <v>271</v>
      </c>
      <c r="C4" t="s">
        <v>273</v>
      </c>
      <c r="D4" t="s">
        <v>194</v>
      </c>
      <c r="E4" t="s">
        <v>211</v>
      </c>
      <c r="F4" t="s">
        <v>275</v>
      </c>
      <c r="G4">
        <v>2040</v>
      </c>
      <c r="H4" t="s">
        <v>211</v>
      </c>
      <c r="I4" t="s">
        <v>211</v>
      </c>
      <c r="J4" t="s">
        <v>211</v>
      </c>
      <c r="K4" t="s">
        <v>211</v>
      </c>
      <c r="L4">
        <v>3.7865751633986795</v>
      </c>
      <c r="M4">
        <v>3.7865751633986795</v>
      </c>
      <c r="N4">
        <v>3.7865751633986795</v>
      </c>
      <c r="O4">
        <v>3.7865751633986795</v>
      </c>
      <c r="P4">
        <v>3.7865751633986795</v>
      </c>
      <c r="Q4">
        <v>3.7865751633986795</v>
      </c>
      <c r="R4">
        <v>3.7865751633986795</v>
      </c>
      <c r="S4">
        <v>3.7865751633986795</v>
      </c>
      <c r="T4">
        <v>3.7865751633986795</v>
      </c>
      <c r="U4">
        <v>3.7865751633986795</v>
      </c>
      <c r="V4">
        <v>3.7865751633986795</v>
      </c>
      <c r="W4">
        <v>3.7865751633986795</v>
      </c>
      <c r="X4">
        <v>3.7865751633986795</v>
      </c>
      <c r="Y4">
        <v>3.7865751633986795</v>
      </c>
      <c r="Z4">
        <v>3.7865751633986795</v>
      </c>
      <c r="AA4">
        <v>3.7865751633986795</v>
      </c>
      <c r="AB4">
        <v>3.7865751633986795</v>
      </c>
      <c r="AC4">
        <v>3.7865751633986795</v>
      </c>
      <c r="AD4">
        <v>3.7865751633986795</v>
      </c>
      <c r="AE4">
        <v>3.7865751633986795</v>
      </c>
      <c r="AF4">
        <v>3.7865751633986795</v>
      </c>
      <c r="AG4">
        <v>3.7865751633986795</v>
      </c>
      <c r="AH4">
        <v>3.7865751633986795</v>
      </c>
      <c r="AI4">
        <v>3.7865751633986795</v>
      </c>
      <c r="AJ4">
        <v>3.7865751633986795</v>
      </c>
      <c r="AK4">
        <v>3.7865751633986795</v>
      </c>
      <c r="AL4">
        <v>3.7865751633986795</v>
      </c>
    </row>
    <row r="5" spans="1:38" x14ac:dyDescent="0.2">
      <c r="A5" t="s">
        <v>438</v>
      </c>
      <c r="B5" t="s">
        <v>271</v>
      </c>
      <c r="C5" t="s">
        <v>273</v>
      </c>
      <c r="D5" t="s">
        <v>194</v>
      </c>
      <c r="E5" t="s">
        <v>211</v>
      </c>
      <c r="F5" t="s">
        <v>275</v>
      </c>
      <c r="G5">
        <v>2050</v>
      </c>
      <c r="H5" t="s">
        <v>211</v>
      </c>
      <c r="I5" t="s">
        <v>211</v>
      </c>
      <c r="J5" t="s">
        <v>211</v>
      </c>
      <c r="K5" t="s">
        <v>211</v>
      </c>
      <c r="L5">
        <v>4.0935947712418166</v>
      </c>
      <c r="M5">
        <v>4.0935947712418166</v>
      </c>
      <c r="N5">
        <v>4.0935947712418166</v>
      </c>
      <c r="O5">
        <v>4.0935947712418166</v>
      </c>
      <c r="P5">
        <v>4.0935947712418166</v>
      </c>
      <c r="Q5">
        <v>4.0935947712418166</v>
      </c>
      <c r="R5">
        <v>4.0935947712418166</v>
      </c>
      <c r="S5">
        <v>4.0935947712418166</v>
      </c>
      <c r="T5">
        <v>4.0935947712418166</v>
      </c>
      <c r="U5">
        <v>4.0935947712418166</v>
      </c>
      <c r="V5">
        <v>4.0935947712418166</v>
      </c>
      <c r="W5">
        <v>4.0935947712418166</v>
      </c>
      <c r="X5">
        <v>4.0935947712418166</v>
      </c>
      <c r="Y5">
        <v>4.0935947712418166</v>
      </c>
      <c r="Z5">
        <v>4.0935947712418166</v>
      </c>
      <c r="AA5">
        <v>4.0935947712418166</v>
      </c>
      <c r="AB5">
        <v>4.0935947712418166</v>
      </c>
      <c r="AC5">
        <v>4.0935947712418166</v>
      </c>
      <c r="AD5">
        <v>4.0935947712418166</v>
      </c>
      <c r="AE5">
        <v>4.0935947712418166</v>
      </c>
      <c r="AF5">
        <v>4.0935947712418166</v>
      </c>
      <c r="AG5">
        <v>4.0935947712418166</v>
      </c>
      <c r="AH5">
        <v>4.0935947712418166</v>
      </c>
      <c r="AI5">
        <v>4.0935947712418166</v>
      </c>
      <c r="AJ5">
        <v>4.0935947712418166</v>
      </c>
      <c r="AK5">
        <v>4.0935947712418166</v>
      </c>
      <c r="AL5">
        <v>4.0935947712418166</v>
      </c>
    </row>
    <row r="6" spans="1:38" x14ac:dyDescent="0.2">
      <c r="A6" t="s">
        <v>438</v>
      </c>
      <c r="B6" t="s">
        <v>271</v>
      </c>
      <c r="C6" t="s">
        <v>273</v>
      </c>
      <c r="D6" t="s">
        <v>274</v>
      </c>
      <c r="E6" t="s">
        <v>211</v>
      </c>
      <c r="F6" t="s">
        <v>275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2.7631764705882329</v>
      </c>
      <c r="M6">
        <v>2.7631764705882329</v>
      </c>
      <c r="N6">
        <v>2.7631764705882329</v>
      </c>
      <c r="O6">
        <v>2.7631764705882329</v>
      </c>
      <c r="P6">
        <v>2.7631764705882329</v>
      </c>
      <c r="Q6">
        <v>2.7631764705882329</v>
      </c>
      <c r="R6">
        <v>2.7631764705882329</v>
      </c>
      <c r="S6">
        <v>2.7631764705882329</v>
      </c>
      <c r="T6">
        <v>2.7631764705882329</v>
      </c>
      <c r="U6">
        <v>2.7631764705882329</v>
      </c>
      <c r="V6">
        <v>2.7631764705882329</v>
      </c>
      <c r="W6">
        <v>2.7631764705882329</v>
      </c>
      <c r="X6">
        <v>2.7631764705882329</v>
      </c>
      <c r="Y6">
        <v>2.7631764705882329</v>
      </c>
      <c r="Z6">
        <v>2.7631764705882329</v>
      </c>
      <c r="AA6">
        <v>2.7631764705882329</v>
      </c>
      <c r="AB6">
        <v>2.7631764705882329</v>
      </c>
      <c r="AC6">
        <v>2.7631764705882329</v>
      </c>
      <c r="AD6">
        <v>2.7631764705882329</v>
      </c>
      <c r="AE6">
        <v>2.7631764705882329</v>
      </c>
      <c r="AF6">
        <v>2.7631764705882329</v>
      </c>
      <c r="AG6">
        <v>2.7631764705882329</v>
      </c>
      <c r="AH6">
        <v>2.7631764705882329</v>
      </c>
      <c r="AI6">
        <v>2.7631764705882329</v>
      </c>
      <c r="AJ6">
        <v>2.7631764705882329</v>
      </c>
      <c r="AK6">
        <v>2.7631764705882329</v>
      </c>
      <c r="AL6">
        <v>2.7631764705882329</v>
      </c>
    </row>
    <row r="7" spans="1:38" x14ac:dyDescent="0.2">
      <c r="A7" t="s">
        <v>438</v>
      </c>
      <c r="B7" t="s">
        <v>271</v>
      </c>
      <c r="C7" t="s">
        <v>273</v>
      </c>
      <c r="D7" t="s">
        <v>274</v>
      </c>
      <c r="E7" t="s">
        <v>211</v>
      </c>
      <c r="F7" t="s">
        <v>275</v>
      </c>
      <c r="G7">
        <v>2030</v>
      </c>
      <c r="H7" t="s">
        <v>211</v>
      </c>
      <c r="I7" t="s">
        <v>211</v>
      </c>
      <c r="J7" t="s">
        <v>211</v>
      </c>
      <c r="K7" t="s">
        <v>211</v>
      </c>
      <c r="L7">
        <v>2.947388235294115</v>
      </c>
      <c r="M7">
        <v>2.947388235294115</v>
      </c>
      <c r="N7">
        <v>2.947388235294115</v>
      </c>
      <c r="O7">
        <v>2.947388235294115</v>
      </c>
      <c r="P7">
        <v>2.947388235294115</v>
      </c>
      <c r="Q7">
        <v>2.947388235294115</v>
      </c>
      <c r="R7">
        <v>2.947388235294115</v>
      </c>
      <c r="S7">
        <v>2.947388235294115</v>
      </c>
      <c r="T7">
        <v>2.947388235294115</v>
      </c>
      <c r="U7">
        <v>2.947388235294115</v>
      </c>
      <c r="V7">
        <v>2.947388235294115</v>
      </c>
      <c r="W7">
        <v>2.947388235294115</v>
      </c>
      <c r="X7">
        <v>2.947388235294115</v>
      </c>
      <c r="Y7">
        <v>2.947388235294115</v>
      </c>
      <c r="Z7">
        <v>2.947388235294115</v>
      </c>
      <c r="AA7">
        <v>2.947388235294115</v>
      </c>
      <c r="AB7">
        <v>2.947388235294115</v>
      </c>
      <c r="AC7">
        <v>2.947388235294115</v>
      </c>
      <c r="AD7">
        <v>2.947388235294115</v>
      </c>
      <c r="AE7">
        <v>2.947388235294115</v>
      </c>
      <c r="AF7">
        <v>2.947388235294115</v>
      </c>
      <c r="AG7">
        <v>2.947388235294115</v>
      </c>
      <c r="AH7">
        <v>2.947388235294115</v>
      </c>
      <c r="AI7">
        <v>2.947388235294115</v>
      </c>
      <c r="AJ7">
        <v>2.947388235294115</v>
      </c>
      <c r="AK7">
        <v>2.947388235294115</v>
      </c>
      <c r="AL7">
        <v>2.947388235294115</v>
      </c>
    </row>
    <row r="8" spans="1:38" x14ac:dyDescent="0.2">
      <c r="A8" t="s">
        <v>438</v>
      </c>
      <c r="B8" t="s">
        <v>271</v>
      </c>
      <c r="C8" t="s">
        <v>273</v>
      </c>
      <c r="D8" t="s">
        <v>274</v>
      </c>
      <c r="E8" t="s">
        <v>211</v>
      </c>
      <c r="F8" t="s">
        <v>275</v>
      </c>
      <c r="G8">
        <v>2040</v>
      </c>
      <c r="H8" t="s">
        <v>211</v>
      </c>
      <c r="I8" t="s">
        <v>211</v>
      </c>
      <c r="J8" t="s">
        <v>211</v>
      </c>
      <c r="K8" t="s">
        <v>211</v>
      </c>
      <c r="L8">
        <v>3.4079176470588211</v>
      </c>
      <c r="M8">
        <v>3.4079176470588211</v>
      </c>
      <c r="N8">
        <v>3.4079176470588211</v>
      </c>
      <c r="O8">
        <v>3.4079176470588211</v>
      </c>
      <c r="P8">
        <v>3.4079176470588211</v>
      </c>
      <c r="Q8">
        <v>3.4079176470588211</v>
      </c>
      <c r="R8">
        <v>3.4079176470588211</v>
      </c>
      <c r="S8">
        <v>3.4079176470588211</v>
      </c>
      <c r="T8">
        <v>3.4079176470588211</v>
      </c>
      <c r="U8">
        <v>3.4079176470588211</v>
      </c>
      <c r="V8">
        <v>3.4079176470588211</v>
      </c>
      <c r="W8">
        <v>3.4079176470588211</v>
      </c>
      <c r="X8">
        <v>3.4079176470588211</v>
      </c>
      <c r="Y8">
        <v>3.4079176470588211</v>
      </c>
      <c r="Z8">
        <v>3.4079176470588211</v>
      </c>
      <c r="AA8">
        <v>3.4079176470588211</v>
      </c>
      <c r="AB8">
        <v>3.4079176470588211</v>
      </c>
      <c r="AC8">
        <v>3.4079176470588211</v>
      </c>
      <c r="AD8">
        <v>3.4079176470588211</v>
      </c>
      <c r="AE8">
        <v>3.4079176470588211</v>
      </c>
      <c r="AF8">
        <v>3.4079176470588211</v>
      </c>
      <c r="AG8">
        <v>3.4079176470588211</v>
      </c>
      <c r="AH8">
        <v>3.4079176470588211</v>
      </c>
      <c r="AI8">
        <v>3.4079176470588211</v>
      </c>
      <c r="AJ8">
        <v>3.4079176470588211</v>
      </c>
      <c r="AK8">
        <v>3.4079176470588211</v>
      </c>
      <c r="AL8">
        <v>3.4079176470588211</v>
      </c>
    </row>
    <row r="9" spans="1:38" x14ac:dyDescent="0.2">
      <c r="A9" t="s">
        <v>438</v>
      </c>
      <c r="B9" t="s">
        <v>271</v>
      </c>
      <c r="C9" t="s">
        <v>273</v>
      </c>
      <c r="D9" t="s">
        <v>274</v>
      </c>
      <c r="E9" t="s">
        <v>211</v>
      </c>
      <c r="F9" t="s">
        <v>275</v>
      </c>
      <c r="G9">
        <v>2050</v>
      </c>
      <c r="H9" t="s">
        <v>211</v>
      </c>
      <c r="I9" t="s">
        <v>211</v>
      </c>
      <c r="J9" t="s">
        <v>211</v>
      </c>
      <c r="K9" t="s">
        <v>211</v>
      </c>
      <c r="L9">
        <v>3.6842352941176437</v>
      </c>
      <c r="M9">
        <v>3.6842352941176437</v>
      </c>
      <c r="N9">
        <v>3.6842352941176437</v>
      </c>
      <c r="O9">
        <v>3.6842352941176437</v>
      </c>
      <c r="P9">
        <v>3.6842352941176437</v>
      </c>
      <c r="Q9">
        <v>3.6842352941176437</v>
      </c>
      <c r="R9">
        <v>3.6842352941176437</v>
      </c>
      <c r="S9">
        <v>3.6842352941176437</v>
      </c>
      <c r="T9">
        <v>3.6842352941176437</v>
      </c>
      <c r="U9">
        <v>3.6842352941176437</v>
      </c>
      <c r="V9">
        <v>3.6842352941176437</v>
      </c>
      <c r="W9">
        <v>3.6842352941176437</v>
      </c>
      <c r="X9">
        <v>3.6842352941176437</v>
      </c>
      <c r="Y9">
        <v>3.6842352941176437</v>
      </c>
      <c r="Z9">
        <v>3.6842352941176437</v>
      </c>
      <c r="AA9">
        <v>3.6842352941176437</v>
      </c>
      <c r="AB9">
        <v>3.6842352941176437</v>
      </c>
      <c r="AC9">
        <v>3.6842352941176437</v>
      </c>
      <c r="AD9">
        <v>3.6842352941176437</v>
      </c>
      <c r="AE9">
        <v>3.6842352941176437</v>
      </c>
      <c r="AF9">
        <v>3.6842352941176437</v>
      </c>
      <c r="AG9">
        <v>3.6842352941176437</v>
      </c>
      <c r="AH9">
        <v>3.6842352941176437</v>
      </c>
      <c r="AI9">
        <v>3.6842352941176437</v>
      </c>
      <c r="AJ9">
        <v>3.6842352941176437</v>
      </c>
      <c r="AK9">
        <v>3.6842352941176437</v>
      </c>
      <c r="AL9">
        <v>3.6842352941176437</v>
      </c>
    </row>
    <row r="10" spans="1:38" x14ac:dyDescent="0.2">
      <c r="A10" t="s">
        <v>438</v>
      </c>
      <c r="B10" t="s">
        <v>271</v>
      </c>
      <c r="C10" t="s">
        <v>497</v>
      </c>
      <c r="D10" t="s">
        <v>194</v>
      </c>
      <c r="E10" t="s">
        <v>211</v>
      </c>
      <c r="F10" t="s">
        <v>275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3.3772156862745071</v>
      </c>
      <c r="M10">
        <v>3.3772156862745071</v>
      </c>
      <c r="N10">
        <v>3.3772156862745071</v>
      </c>
      <c r="O10">
        <v>3.3772156862745071</v>
      </c>
      <c r="P10">
        <v>3.3772156862745071</v>
      </c>
      <c r="Q10">
        <v>3.3772156862745071</v>
      </c>
      <c r="R10">
        <v>3.3772156862745071</v>
      </c>
      <c r="S10">
        <v>3.3772156862745071</v>
      </c>
      <c r="T10">
        <v>3.3772156862745071</v>
      </c>
      <c r="U10">
        <v>3.3772156862745071</v>
      </c>
      <c r="V10">
        <v>3.3772156862745071</v>
      </c>
      <c r="W10">
        <v>3.3772156862745071</v>
      </c>
      <c r="X10">
        <v>3.3772156862745071</v>
      </c>
      <c r="Y10">
        <v>3.3772156862745071</v>
      </c>
      <c r="Z10">
        <v>3.3772156862745071</v>
      </c>
      <c r="AA10">
        <v>3.3772156862745071</v>
      </c>
      <c r="AB10">
        <v>3.3772156862745071</v>
      </c>
      <c r="AC10">
        <v>3.3772156862745071</v>
      </c>
      <c r="AD10">
        <v>3.3772156862745071</v>
      </c>
      <c r="AE10">
        <v>3.3772156862745071</v>
      </c>
      <c r="AF10">
        <v>3.3772156862745071</v>
      </c>
      <c r="AG10">
        <v>3.3772156862745071</v>
      </c>
      <c r="AH10">
        <v>3.3772156862745071</v>
      </c>
      <c r="AI10">
        <v>3.3772156862745071</v>
      </c>
      <c r="AJ10">
        <v>3.3772156862745071</v>
      </c>
      <c r="AK10">
        <v>3.3772156862745071</v>
      </c>
      <c r="AL10">
        <v>3.3772156862745071</v>
      </c>
    </row>
    <row r="11" spans="1:38" x14ac:dyDescent="0.2">
      <c r="A11" t="s">
        <v>438</v>
      </c>
      <c r="B11" t="s">
        <v>271</v>
      </c>
      <c r="C11" t="s">
        <v>497</v>
      </c>
      <c r="D11" t="s">
        <v>194</v>
      </c>
      <c r="E11" t="s">
        <v>211</v>
      </c>
      <c r="F11" t="s">
        <v>275</v>
      </c>
      <c r="G11">
        <v>2030</v>
      </c>
      <c r="H11" t="s">
        <v>211</v>
      </c>
      <c r="I11" t="s">
        <v>211</v>
      </c>
      <c r="J11" t="s">
        <v>211</v>
      </c>
      <c r="K11" t="s">
        <v>211</v>
      </c>
      <c r="L11">
        <v>3.5818954248366088</v>
      </c>
      <c r="M11">
        <v>3.5818954248366088</v>
      </c>
      <c r="N11">
        <v>3.5818954248366088</v>
      </c>
      <c r="O11">
        <v>3.5818954248366088</v>
      </c>
      <c r="P11">
        <v>3.5818954248366088</v>
      </c>
      <c r="Q11">
        <v>3.5818954248366088</v>
      </c>
      <c r="R11">
        <v>3.5818954248366088</v>
      </c>
      <c r="S11">
        <v>3.5818954248366088</v>
      </c>
      <c r="T11">
        <v>3.5818954248366088</v>
      </c>
      <c r="U11">
        <v>3.5818954248366088</v>
      </c>
      <c r="V11">
        <v>3.5818954248366088</v>
      </c>
      <c r="W11">
        <v>3.5818954248366088</v>
      </c>
      <c r="X11">
        <v>3.5818954248366088</v>
      </c>
      <c r="Y11">
        <v>3.5818954248366088</v>
      </c>
      <c r="Z11">
        <v>3.5818954248366088</v>
      </c>
      <c r="AA11">
        <v>3.5818954248366088</v>
      </c>
      <c r="AB11">
        <v>3.5818954248366088</v>
      </c>
      <c r="AC11">
        <v>3.5818954248366088</v>
      </c>
      <c r="AD11">
        <v>3.5818954248366088</v>
      </c>
      <c r="AE11">
        <v>3.5818954248366088</v>
      </c>
      <c r="AF11">
        <v>3.5818954248366088</v>
      </c>
      <c r="AG11">
        <v>3.5818954248366088</v>
      </c>
      <c r="AH11">
        <v>3.5818954248366088</v>
      </c>
      <c r="AI11">
        <v>3.5818954248366088</v>
      </c>
      <c r="AJ11">
        <v>3.5818954248366088</v>
      </c>
      <c r="AK11">
        <v>3.5818954248366088</v>
      </c>
      <c r="AL11">
        <v>3.5818954248366088</v>
      </c>
    </row>
    <row r="12" spans="1:38" x14ac:dyDescent="0.2">
      <c r="A12" t="s">
        <v>438</v>
      </c>
      <c r="B12" t="s">
        <v>271</v>
      </c>
      <c r="C12" t="s">
        <v>497</v>
      </c>
      <c r="D12" t="s">
        <v>194</v>
      </c>
      <c r="E12" t="s">
        <v>211</v>
      </c>
      <c r="F12" t="s">
        <v>275</v>
      </c>
      <c r="G12">
        <v>2040</v>
      </c>
      <c r="H12" t="s">
        <v>211</v>
      </c>
      <c r="I12" t="s">
        <v>211</v>
      </c>
      <c r="J12" t="s">
        <v>211</v>
      </c>
      <c r="K12" t="s">
        <v>211</v>
      </c>
      <c r="L12">
        <v>4.0935947712418166</v>
      </c>
      <c r="M12">
        <v>4.0935947712418166</v>
      </c>
      <c r="N12">
        <v>4.0935947712418166</v>
      </c>
      <c r="O12">
        <v>4.0935947712418166</v>
      </c>
      <c r="P12">
        <v>4.0935947712418166</v>
      </c>
      <c r="Q12">
        <v>4.0935947712418166</v>
      </c>
      <c r="R12">
        <v>4.0935947712418166</v>
      </c>
      <c r="S12">
        <v>4.0935947712418166</v>
      </c>
      <c r="T12">
        <v>4.0935947712418166</v>
      </c>
      <c r="U12">
        <v>4.0935947712418166</v>
      </c>
      <c r="V12">
        <v>4.0935947712418166</v>
      </c>
      <c r="W12">
        <v>4.0935947712418166</v>
      </c>
      <c r="X12">
        <v>4.0935947712418166</v>
      </c>
      <c r="Y12">
        <v>4.0935947712418166</v>
      </c>
      <c r="Z12">
        <v>4.0935947712418166</v>
      </c>
      <c r="AA12">
        <v>4.0935947712418166</v>
      </c>
      <c r="AB12">
        <v>4.0935947712418166</v>
      </c>
      <c r="AC12">
        <v>4.0935947712418166</v>
      </c>
      <c r="AD12">
        <v>4.0935947712418166</v>
      </c>
      <c r="AE12">
        <v>4.0935947712418166</v>
      </c>
      <c r="AF12">
        <v>4.0935947712418166</v>
      </c>
      <c r="AG12">
        <v>4.0935947712418166</v>
      </c>
      <c r="AH12">
        <v>4.0935947712418166</v>
      </c>
      <c r="AI12">
        <v>4.0935947712418166</v>
      </c>
      <c r="AJ12">
        <v>4.0935947712418166</v>
      </c>
      <c r="AK12">
        <v>4.0935947712418166</v>
      </c>
      <c r="AL12">
        <v>4.0935947712418166</v>
      </c>
    </row>
    <row r="13" spans="1:38" x14ac:dyDescent="0.2">
      <c r="A13" t="s">
        <v>438</v>
      </c>
      <c r="B13" t="s">
        <v>271</v>
      </c>
      <c r="C13" t="s">
        <v>497</v>
      </c>
      <c r="D13" t="s">
        <v>194</v>
      </c>
      <c r="E13" t="s">
        <v>211</v>
      </c>
      <c r="F13" t="s">
        <v>275</v>
      </c>
      <c r="G13">
        <v>2050</v>
      </c>
      <c r="H13" t="s">
        <v>211</v>
      </c>
      <c r="I13" t="s">
        <v>211</v>
      </c>
      <c r="J13" t="s">
        <v>211</v>
      </c>
      <c r="K13" t="s">
        <v>211</v>
      </c>
      <c r="L13">
        <v>4.6052941176470554</v>
      </c>
      <c r="M13">
        <v>4.6052941176470554</v>
      </c>
      <c r="N13">
        <v>4.6052941176470554</v>
      </c>
      <c r="O13">
        <v>4.6052941176470554</v>
      </c>
      <c r="P13">
        <v>4.6052941176470554</v>
      </c>
      <c r="Q13">
        <v>4.6052941176470554</v>
      </c>
      <c r="R13">
        <v>4.6052941176470554</v>
      </c>
      <c r="S13">
        <v>4.6052941176470554</v>
      </c>
      <c r="T13">
        <v>4.6052941176470554</v>
      </c>
      <c r="U13">
        <v>4.6052941176470554</v>
      </c>
      <c r="V13">
        <v>4.6052941176470554</v>
      </c>
      <c r="W13">
        <v>4.6052941176470554</v>
      </c>
      <c r="X13">
        <v>4.6052941176470554</v>
      </c>
      <c r="Y13">
        <v>4.6052941176470554</v>
      </c>
      <c r="Z13">
        <v>4.6052941176470554</v>
      </c>
      <c r="AA13">
        <v>4.6052941176470554</v>
      </c>
      <c r="AB13">
        <v>4.6052941176470554</v>
      </c>
      <c r="AC13">
        <v>4.6052941176470554</v>
      </c>
      <c r="AD13">
        <v>4.6052941176470554</v>
      </c>
      <c r="AE13">
        <v>4.6052941176470554</v>
      </c>
      <c r="AF13">
        <v>4.6052941176470554</v>
      </c>
      <c r="AG13">
        <v>4.6052941176470554</v>
      </c>
      <c r="AH13">
        <v>4.6052941176470554</v>
      </c>
      <c r="AI13">
        <v>4.6052941176470554</v>
      </c>
      <c r="AJ13">
        <v>4.6052941176470554</v>
      </c>
      <c r="AK13">
        <v>4.6052941176470554</v>
      </c>
      <c r="AL13">
        <v>4.6052941176470554</v>
      </c>
    </row>
    <row r="14" spans="1:38" x14ac:dyDescent="0.2">
      <c r="A14" t="s">
        <v>438</v>
      </c>
      <c r="B14" t="s">
        <v>271</v>
      </c>
      <c r="C14" t="s">
        <v>497</v>
      </c>
      <c r="D14" t="s">
        <v>274</v>
      </c>
      <c r="E14" t="s">
        <v>211</v>
      </c>
      <c r="F14" t="s">
        <v>275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3.0394941176470565</v>
      </c>
      <c r="M14">
        <v>3.0394941176470565</v>
      </c>
      <c r="N14">
        <v>3.0394941176470565</v>
      </c>
      <c r="O14">
        <v>3.0394941176470565</v>
      </c>
      <c r="P14">
        <v>3.0394941176470565</v>
      </c>
      <c r="Q14">
        <v>3.0394941176470565</v>
      </c>
      <c r="R14">
        <v>3.0394941176470565</v>
      </c>
      <c r="S14">
        <v>3.0394941176470565</v>
      </c>
      <c r="T14">
        <v>3.0394941176470565</v>
      </c>
      <c r="U14">
        <v>3.0394941176470565</v>
      </c>
      <c r="V14">
        <v>3.0394941176470565</v>
      </c>
      <c r="W14">
        <v>3.0394941176470565</v>
      </c>
      <c r="X14">
        <v>3.0394941176470565</v>
      </c>
      <c r="Y14">
        <v>3.0394941176470565</v>
      </c>
      <c r="Z14">
        <v>3.0394941176470565</v>
      </c>
      <c r="AA14">
        <v>3.0394941176470565</v>
      </c>
      <c r="AB14">
        <v>3.0394941176470565</v>
      </c>
      <c r="AC14">
        <v>3.0394941176470565</v>
      </c>
      <c r="AD14">
        <v>3.0394941176470565</v>
      </c>
      <c r="AE14">
        <v>3.0394941176470565</v>
      </c>
      <c r="AF14">
        <v>3.0394941176470565</v>
      </c>
      <c r="AG14">
        <v>3.0394941176470565</v>
      </c>
      <c r="AH14">
        <v>3.0394941176470565</v>
      </c>
      <c r="AI14">
        <v>3.0394941176470565</v>
      </c>
      <c r="AJ14">
        <v>3.0394941176470565</v>
      </c>
      <c r="AK14">
        <v>3.0394941176470565</v>
      </c>
      <c r="AL14">
        <v>3.0394941176470565</v>
      </c>
    </row>
    <row r="15" spans="1:38" x14ac:dyDescent="0.2">
      <c r="A15" t="s">
        <v>438</v>
      </c>
      <c r="B15" t="s">
        <v>271</v>
      </c>
      <c r="C15" t="s">
        <v>497</v>
      </c>
      <c r="D15" t="s">
        <v>274</v>
      </c>
      <c r="E15" t="s">
        <v>211</v>
      </c>
      <c r="F15" t="s">
        <v>275</v>
      </c>
      <c r="G15">
        <v>2030</v>
      </c>
      <c r="H15" t="s">
        <v>211</v>
      </c>
      <c r="I15" t="s">
        <v>211</v>
      </c>
      <c r="J15" t="s">
        <v>211</v>
      </c>
      <c r="K15" t="s">
        <v>211</v>
      </c>
      <c r="L15">
        <v>3.2237058823529385</v>
      </c>
      <c r="M15">
        <v>3.2237058823529385</v>
      </c>
      <c r="N15">
        <v>3.2237058823529385</v>
      </c>
      <c r="O15">
        <v>3.2237058823529385</v>
      </c>
      <c r="P15">
        <v>3.2237058823529385</v>
      </c>
      <c r="Q15">
        <v>3.2237058823529385</v>
      </c>
      <c r="R15">
        <v>3.2237058823529385</v>
      </c>
      <c r="S15">
        <v>3.2237058823529385</v>
      </c>
      <c r="T15">
        <v>3.2237058823529385</v>
      </c>
      <c r="U15">
        <v>3.2237058823529385</v>
      </c>
      <c r="V15">
        <v>3.2237058823529385</v>
      </c>
      <c r="W15">
        <v>3.2237058823529385</v>
      </c>
      <c r="X15">
        <v>3.2237058823529385</v>
      </c>
      <c r="Y15">
        <v>3.2237058823529385</v>
      </c>
      <c r="Z15">
        <v>3.2237058823529385</v>
      </c>
      <c r="AA15">
        <v>3.2237058823529385</v>
      </c>
      <c r="AB15">
        <v>3.2237058823529385</v>
      </c>
      <c r="AC15">
        <v>3.2237058823529385</v>
      </c>
      <c r="AD15">
        <v>3.2237058823529385</v>
      </c>
      <c r="AE15">
        <v>3.2237058823529385</v>
      </c>
      <c r="AF15">
        <v>3.2237058823529385</v>
      </c>
      <c r="AG15">
        <v>3.2237058823529385</v>
      </c>
      <c r="AH15">
        <v>3.2237058823529385</v>
      </c>
      <c r="AI15">
        <v>3.2237058823529385</v>
      </c>
      <c r="AJ15">
        <v>3.2237058823529385</v>
      </c>
      <c r="AK15">
        <v>3.2237058823529385</v>
      </c>
      <c r="AL15">
        <v>3.2237058823529385</v>
      </c>
    </row>
    <row r="16" spans="1:38" x14ac:dyDescent="0.2">
      <c r="A16" t="s">
        <v>438</v>
      </c>
      <c r="B16" t="s">
        <v>271</v>
      </c>
      <c r="C16" t="s">
        <v>497</v>
      </c>
      <c r="D16" t="s">
        <v>274</v>
      </c>
      <c r="E16" t="s">
        <v>211</v>
      </c>
      <c r="F16" t="s">
        <v>275</v>
      </c>
      <c r="G16">
        <v>2040</v>
      </c>
      <c r="H16" t="s">
        <v>211</v>
      </c>
      <c r="I16" t="s">
        <v>211</v>
      </c>
      <c r="J16" t="s">
        <v>211</v>
      </c>
      <c r="K16" t="s">
        <v>211</v>
      </c>
      <c r="L16">
        <v>3.6842352941176437</v>
      </c>
      <c r="M16">
        <v>3.6842352941176437</v>
      </c>
      <c r="N16">
        <v>3.6842352941176437</v>
      </c>
      <c r="O16">
        <v>3.6842352941176437</v>
      </c>
      <c r="P16">
        <v>3.6842352941176437</v>
      </c>
      <c r="Q16">
        <v>3.6842352941176437</v>
      </c>
      <c r="R16">
        <v>3.6842352941176437</v>
      </c>
      <c r="S16">
        <v>3.6842352941176437</v>
      </c>
      <c r="T16">
        <v>3.6842352941176437</v>
      </c>
      <c r="U16">
        <v>3.6842352941176437</v>
      </c>
      <c r="V16">
        <v>3.6842352941176437</v>
      </c>
      <c r="W16">
        <v>3.6842352941176437</v>
      </c>
      <c r="X16">
        <v>3.6842352941176437</v>
      </c>
      <c r="Y16">
        <v>3.6842352941176437</v>
      </c>
      <c r="Z16">
        <v>3.6842352941176437</v>
      </c>
      <c r="AA16">
        <v>3.6842352941176437</v>
      </c>
      <c r="AB16">
        <v>3.6842352941176437</v>
      </c>
      <c r="AC16">
        <v>3.6842352941176437</v>
      </c>
      <c r="AD16">
        <v>3.6842352941176437</v>
      </c>
      <c r="AE16">
        <v>3.6842352941176437</v>
      </c>
      <c r="AF16">
        <v>3.6842352941176437</v>
      </c>
      <c r="AG16">
        <v>3.6842352941176437</v>
      </c>
      <c r="AH16">
        <v>3.6842352941176437</v>
      </c>
      <c r="AI16">
        <v>3.6842352941176437</v>
      </c>
      <c r="AJ16">
        <v>3.6842352941176437</v>
      </c>
      <c r="AK16">
        <v>3.6842352941176437</v>
      </c>
      <c r="AL16">
        <v>3.6842352941176437</v>
      </c>
    </row>
    <row r="17" spans="1:38" x14ac:dyDescent="0.2">
      <c r="A17" t="s">
        <v>438</v>
      </c>
      <c r="B17" t="s">
        <v>271</v>
      </c>
      <c r="C17" t="s">
        <v>497</v>
      </c>
      <c r="D17" t="s">
        <v>274</v>
      </c>
      <c r="E17" t="s">
        <v>211</v>
      </c>
      <c r="F17" t="s">
        <v>275</v>
      </c>
      <c r="G17">
        <v>2050</v>
      </c>
      <c r="H17" t="s">
        <v>211</v>
      </c>
      <c r="I17" t="s">
        <v>211</v>
      </c>
      <c r="J17" t="s">
        <v>211</v>
      </c>
      <c r="K17" t="s">
        <v>211</v>
      </c>
      <c r="L17">
        <v>4.1447647058823494</v>
      </c>
      <c r="M17">
        <v>4.1447647058823494</v>
      </c>
      <c r="N17">
        <v>4.1447647058823494</v>
      </c>
      <c r="O17">
        <v>4.1447647058823494</v>
      </c>
      <c r="P17">
        <v>4.1447647058823494</v>
      </c>
      <c r="Q17">
        <v>4.1447647058823494</v>
      </c>
      <c r="R17">
        <v>4.1447647058823494</v>
      </c>
      <c r="S17">
        <v>4.1447647058823494</v>
      </c>
      <c r="T17">
        <v>4.1447647058823494</v>
      </c>
      <c r="U17">
        <v>4.1447647058823494</v>
      </c>
      <c r="V17">
        <v>4.1447647058823494</v>
      </c>
      <c r="W17">
        <v>4.1447647058823494</v>
      </c>
      <c r="X17">
        <v>4.1447647058823494</v>
      </c>
      <c r="Y17">
        <v>4.1447647058823494</v>
      </c>
      <c r="Z17">
        <v>4.1447647058823494</v>
      </c>
      <c r="AA17">
        <v>4.1447647058823494</v>
      </c>
      <c r="AB17">
        <v>4.1447647058823494</v>
      </c>
      <c r="AC17">
        <v>4.1447647058823494</v>
      </c>
      <c r="AD17">
        <v>4.1447647058823494</v>
      </c>
      <c r="AE17">
        <v>4.1447647058823494</v>
      </c>
      <c r="AF17">
        <v>4.1447647058823494</v>
      </c>
      <c r="AG17">
        <v>4.1447647058823494</v>
      </c>
      <c r="AH17">
        <v>4.1447647058823494</v>
      </c>
      <c r="AI17">
        <v>4.1447647058823494</v>
      </c>
      <c r="AJ17">
        <v>4.1447647058823494</v>
      </c>
      <c r="AK17">
        <v>4.1447647058823494</v>
      </c>
      <c r="AL17">
        <v>4.1447647058823494</v>
      </c>
    </row>
    <row r="18" spans="1:38" x14ac:dyDescent="0.2">
      <c r="A18" t="s">
        <v>438</v>
      </c>
      <c r="B18" t="s">
        <v>271</v>
      </c>
      <c r="C18" t="s">
        <v>498</v>
      </c>
      <c r="D18" t="s">
        <v>194</v>
      </c>
      <c r="E18" t="s">
        <v>211</v>
      </c>
      <c r="F18" t="s">
        <v>275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3.3772156862745071</v>
      </c>
      <c r="M18">
        <v>3.3772156862745071</v>
      </c>
      <c r="N18">
        <v>3.3772156862745071</v>
      </c>
      <c r="O18">
        <v>3.3772156862745071</v>
      </c>
      <c r="P18">
        <v>3.3772156862745071</v>
      </c>
      <c r="Q18">
        <v>3.3772156862745071</v>
      </c>
      <c r="R18">
        <v>3.3772156862745071</v>
      </c>
      <c r="S18">
        <v>3.3772156862745071</v>
      </c>
      <c r="T18">
        <v>3.3772156862745071</v>
      </c>
      <c r="U18">
        <v>3.3772156862745071</v>
      </c>
      <c r="V18">
        <v>3.3772156862745071</v>
      </c>
      <c r="W18">
        <v>3.3772156862745071</v>
      </c>
      <c r="X18">
        <v>3.3772156862745071</v>
      </c>
      <c r="Y18">
        <v>3.3772156862745071</v>
      </c>
      <c r="Z18">
        <v>3.3772156862745071</v>
      </c>
      <c r="AA18">
        <v>3.3772156862745071</v>
      </c>
      <c r="AB18">
        <v>3.3772156862745071</v>
      </c>
      <c r="AC18">
        <v>3.3772156862745071</v>
      </c>
      <c r="AD18">
        <v>3.3772156862745071</v>
      </c>
      <c r="AE18">
        <v>3.3772156862745071</v>
      </c>
      <c r="AF18">
        <v>3.3772156862745071</v>
      </c>
      <c r="AG18">
        <v>3.3772156862745071</v>
      </c>
      <c r="AH18">
        <v>3.3772156862745071</v>
      </c>
      <c r="AI18">
        <v>3.3772156862745071</v>
      </c>
      <c r="AJ18">
        <v>3.3772156862745071</v>
      </c>
      <c r="AK18">
        <v>3.3772156862745071</v>
      </c>
      <c r="AL18">
        <v>3.3772156862745071</v>
      </c>
    </row>
    <row r="19" spans="1:38" x14ac:dyDescent="0.2">
      <c r="A19" t="s">
        <v>438</v>
      </c>
      <c r="B19" t="s">
        <v>271</v>
      </c>
      <c r="C19" t="s">
        <v>498</v>
      </c>
      <c r="D19" t="s">
        <v>194</v>
      </c>
      <c r="E19" t="s">
        <v>211</v>
      </c>
      <c r="F19" t="s">
        <v>275</v>
      </c>
      <c r="G19">
        <v>2030</v>
      </c>
      <c r="H19" t="s">
        <v>211</v>
      </c>
      <c r="I19" t="s">
        <v>211</v>
      </c>
      <c r="J19" t="s">
        <v>211</v>
      </c>
      <c r="K19" t="s">
        <v>211</v>
      </c>
      <c r="L19">
        <v>3.5818954248366088</v>
      </c>
      <c r="M19">
        <v>3.5818954248366088</v>
      </c>
      <c r="N19">
        <v>3.5818954248366088</v>
      </c>
      <c r="O19">
        <v>3.5818954248366088</v>
      </c>
      <c r="P19">
        <v>3.5818954248366088</v>
      </c>
      <c r="Q19">
        <v>3.5818954248366088</v>
      </c>
      <c r="R19">
        <v>3.5818954248366088</v>
      </c>
      <c r="S19">
        <v>3.5818954248366088</v>
      </c>
      <c r="T19">
        <v>3.5818954248366088</v>
      </c>
      <c r="U19">
        <v>3.5818954248366088</v>
      </c>
      <c r="V19">
        <v>3.5818954248366088</v>
      </c>
      <c r="W19">
        <v>3.5818954248366088</v>
      </c>
      <c r="X19">
        <v>3.5818954248366088</v>
      </c>
      <c r="Y19">
        <v>3.5818954248366088</v>
      </c>
      <c r="Z19">
        <v>3.5818954248366088</v>
      </c>
      <c r="AA19">
        <v>3.5818954248366088</v>
      </c>
      <c r="AB19">
        <v>3.5818954248366088</v>
      </c>
      <c r="AC19">
        <v>3.5818954248366088</v>
      </c>
      <c r="AD19">
        <v>3.5818954248366088</v>
      </c>
      <c r="AE19">
        <v>3.5818954248366088</v>
      </c>
      <c r="AF19">
        <v>3.5818954248366088</v>
      </c>
      <c r="AG19">
        <v>3.5818954248366088</v>
      </c>
      <c r="AH19">
        <v>3.5818954248366088</v>
      </c>
      <c r="AI19">
        <v>3.5818954248366088</v>
      </c>
      <c r="AJ19">
        <v>3.5818954248366088</v>
      </c>
      <c r="AK19">
        <v>3.5818954248366088</v>
      </c>
      <c r="AL19">
        <v>3.5818954248366088</v>
      </c>
    </row>
    <row r="20" spans="1:38" x14ac:dyDescent="0.2">
      <c r="A20" t="s">
        <v>438</v>
      </c>
      <c r="B20" t="s">
        <v>271</v>
      </c>
      <c r="C20" t="s">
        <v>498</v>
      </c>
      <c r="D20" t="s">
        <v>194</v>
      </c>
      <c r="E20" t="s">
        <v>211</v>
      </c>
      <c r="F20" t="s">
        <v>275</v>
      </c>
      <c r="G20">
        <v>2040</v>
      </c>
      <c r="H20" t="s">
        <v>211</v>
      </c>
      <c r="I20" t="s">
        <v>211</v>
      </c>
      <c r="J20" t="s">
        <v>211</v>
      </c>
      <c r="K20" t="s">
        <v>211</v>
      </c>
      <c r="L20">
        <v>4.0935947712418166</v>
      </c>
      <c r="M20">
        <v>4.0935947712418166</v>
      </c>
      <c r="N20">
        <v>4.0935947712418166</v>
      </c>
      <c r="O20">
        <v>4.0935947712418166</v>
      </c>
      <c r="P20">
        <v>4.0935947712418166</v>
      </c>
      <c r="Q20">
        <v>4.0935947712418166</v>
      </c>
      <c r="R20">
        <v>4.0935947712418166</v>
      </c>
      <c r="S20">
        <v>4.0935947712418166</v>
      </c>
      <c r="T20">
        <v>4.0935947712418166</v>
      </c>
      <c r="U20">
        <v>4.0935947712418166</v>
      </c>
      <c r="V20">
        <v>4.0935947712418166</v>
      </c>
      <c r="W20">
        <v>4.0935947712418166</v>
      </c>
      <c r="X20">
        <v>4.0935947712418166</v>
      </c>
      <c r="Y20">
        <v>4.0935947712418166</v>
      </c>
      <c r="Z20">
        <v>4.0935947712418166</v>
      </c>
      <c r="AA20">
        <v>4.0935947712418166</v>
      </c>
      <c r="AB20">
        <v>4.0935947712418166</v>
      </c>
      <c r="AC20">
        <v>4.0935947712418166</v>
      </c>
      <c r="AD20">
        <v>4.0935947712418166</v>
      </c>
      <c r="AE20">
        <v>4.0935947712418166</v>
      </c>
      <c r="AF20">
        <v>4.0935947712418166</v>
      </c>
      <c r="AG20">
        <v>4.0935947712418166</v>
      </c>
      <c r="AH20">
        <v>4.0935947712418166</v>
      </c>
      <c r="AI20">
        <v>4.0935947712418166</v>
      </c>
      <c r="AJ20">
        <v>4.0935947712418166</v>
      </c>
      <c r="AK20">
        <v>4.0935947712418166</v>
      </c>
      <c r="AL20">
        <v>4.0935947712418166</v>
      </c>
    </row>
    <row r="21" spans="1:38" x14ac:dyDescent="0.2">
      <c r="A21" t="s">
        <v>438</v>
      </c>
      <c r="B21" t="s">
        <v>271</v>
      </c>
      <c r="C21" t="s">
        <v>498</v>
      </c>
      <c r="D21" t="s">
        <v>194</v>
      </c>
      <c r="E21" t="s">
        <v>211</v>
      </c>
      <c r="F21" t="s">
        <v>275</v>
      </c>
      <c r="G21">
        <v>2050</v>
      </c>
      <c r="H21" t="s">
        <v>211</v>
      </c>
      <c r="I21" t="s">
        <v>211</v>
      </c>
      <c r="J21" t="s">
        <v>211</v>
      </c>
      <c r="K21" t="s">
        <v>211</v>
      </c>
      <c r="L21">
        <v>4.6052941176470554</v>
      </c>
      <c r="M21">
        <v>4.6052941176470554</v>
      </c>
      <c r="N21">
        <v>4.6052941176470554</v>
      </c>
      <c r="O21">
        <v>4.6052941176470554</v>
      </c>
      <c r="P21">
        <v>4.6052941176470554</v>
      </c>
      <c r="Q21">
        <v>4.6052941176470554</v>
      </c>
      <c r="R21">
        <v>4.6052941176470554</v>
      </c>
      <c r="S21">
        <v>4.6052941176470554</v>
      </c>
      <c r="T21">
        <v>4.6052941176470554</v>
      </c>
      <c r="U21">
        <v>4.6052941176470554</v>
      </c>
      <c r="V21">
        <v>4.6052941176470554</v>
      </c>
      <c r="W21">
        <v>4.6052941176470554</v>
      </c>
      <c r="X21">
        <v>4.6052941176470554</v>
      </c>
      <c r="Y21">
        <v>4.6052941176470554</v>
      </c>
      <c r="Z21">
        <v>4.6052941176470554</v>
      </c>
      <c r="AA21">
        <v>4.6052941176470554</v>
      </c>
      <c r="AB21">
        <v>4.6052941176470554</v>
      </c>
      <c r="AC21">
        <v>4.6052941176470554</v>
      </c>
      <c r="AD21">
        <v>4.6052941176470554</v>
      </c>
      <c r="AE21">
        <v>4.6052941176470554</v>
      </c>
      <c r="AF21">
        <v>4.6052941176470554</v>
      </c>
      <c r="AG21">
        <v>4.6052941176470554</v>
      </c>
      <c r="AH21">
        <v>4.6052941176470554</v>
      </c>
      <c r="AI21">
        <v>4.6052941176470554</v>
      </c>
      <c r="AJ21">
        <v>4.6052941176470554</v>
      </c>
      <c r="AK21">
        <v>4.6052941176470554</v>
      </c>
      <c r="AL21">
        <v>4.6052941176470554</v>
      </c>
    </row>
    <row r="22" spans="1:38" x14ac:dyDescent="0.2">
      <c r="A22" t="s">
        <v>438</v>
      </c>
      <c r="B22" t="s">
        <v>271</v>
      </c>
      <c r="C22" t="s">
        <v>498</v>
      </c>
      <c r="D22" t="s">
        <v>274</v>
      </c>
      <c r="E22" t="s">
        <v>211</v>
      </c>
      <c r="F22" t="s">
        <v>275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3.0394941176470565</v>
      </c>
      <c r="M22">
        <v>3.0394941176470565</v>
      </c>
      <c r="N22">
        <v>3.0394941176470565</v>
      </c>
      <c r="O22">
        <v>3.0394941176470565</v>
      </c>
      <c r="P22">
        <v>3.0394941176470565</v>
      </c>
      <c r="Q22">
        <v>3.0394941176470565</v>
      </c>
      <c r="R22">
        <v>3.0394941176470565</v>
      </c>
      <c r="S22">
        <v>3.0394941176470565</v>
      </c>
      <c r="T22">
        <v>3.0394941176470565</v>
      </c>
      <c r="U22">
        <v>3.0394941176470565</v>
      </c>
      <c r="V22">
        <v>3.0394941176470565</v>
      </c>
      <c r="W22">
        <v>3.0394941176470565</v>
      </c>
      <c r="X22">
        <v>3.0394941176470565</v>
      </c>
      <c r="Y22">
        <v>3.0394941176470565</v>
      </c>
      <c r="Z22">
        <v>3.0394941176470565</v>
      </c>
      <c r="AA22">
        <v>3.0394941176470565</v>
      </c>
      <c r="AB22">
        <v>3.0394941176470565</v>
      </c>
      <c r="AC22">
        <v>3.0394941176470565</v>
      </c>
      <c r="AD22">
        <v>3.0394941176470565</v>
      </c>
      <c r="AE22">
        <v>3.0394941176470565</v>
      </c>
      <c r="AF22">
        <v>3.0394941176470565</v>
      </c>
      <c r="AG22">
        <v>3.0394941176470565</v>
      </c>
      <c r="AH22">
        <v>3.0394941176470565</v>
      </c>
      <c r="AI22">
        <v>3.0394941176470565</v>
      </c>
      <c r="AJ22">
        <v>3.0394941176470565</v>
      </c>
      <c r="AK22">
        <v>3.0394941176470565</v>
      </c>
      <c r="AL22">
        <v>3.0394941176470565</v>
      </c>
    </row>
    <row r="23" spans="1:38" x14ac:dyDescent="0.2">
      <c r="A23" t="s">
        <v>438</v>
      </c>
      <c r="B23" t="s">
        <v>271</v>
      </c>
      <c r="C23" t="s">
        <v>498</v>
      </c>
      <c r="D23" t="s">
        <v>274</v>
      </c>
      <c r="E23" t="s">
        <v>211</v>
      </c>
      <c r="F23" t="s">
        <v>275</v>
      </c>
      <c r="G23">
        <v>2030</v>
      </c>
      <c r="H23" t="s">
        <v>211</v>
      </c>
      <c r="I23" t="s">
        <v>211</v>
      </c>
      <c r="J23" t="s">
        <v>211</v>
      </c>
      <c r="K23" t="s">
        <v>211</v>
      </c>
      <c r="L23">
        <v>3.2237058823529385</v>
      </c>
      <c r="M23">
        <v>3.2237058823529385</v>
      </c>
      <c r="N23">
        <v>3.2237058823529385</v>
      </c>
      <c r="O23">
        <v>3.2237058823529385</v>
      </c>
      <c r="P23">
        <v>3.2237058823529385</v>
      </c>
      <c r="Q23">
        <v>3.2237058823529385</v>
      </c>
      <c r="R23">
        <v>3.2237058823529385</v>
      </c>
      <c r="S23">
        <v>3.2237058823529385</v>
      </c>
      <c r="T23">
        <v>3.2237058823529385</v>
      </c>
      <c r="U23">
        <v>3.2237058823529385</v>
      </c>
      <c r="V23">
        <v>3.2237058823529385</v>
      </c>
      <c r="W23">
        <v>3.2237058823529385</v>
      </c>
      <c r="X23">
        <v>3.2237058823529385</v>
      </c>
      <c r="Y23">
        <v>3.2237058823529385</v>
      </c>
      <c r="Z23">
        <v>3.2237058823529385</v>
      </c>
      <c r="AA23">
        <v>3.2237058823529385</v>
      </c>
      <c r="AB23">
        <v>3.2237058823529385</v>
      </c>
      <c r="AC23">
        <v>3.2237058823529385</v>
      </c>
      <c r="AD23">
        <v>3.2237058823529385</v>
      </c>
      <c r="AE23">
        <v>3.2237058823529385</v>
      </c>
      <c r="AF23">
        <v>3.2237058823529385</v>
      </c>
      <c r="AG23">
        <v>3.2237058823529385</v>
      </c>
      <c r="AH23">
        <v>3.2237058823529385</v>
      </c>
      <c r="AI23">
        <v>3.2237058823529385</v>
      </c>
      <c r="AJ23">
        <v>3.2237058823529385</v>
      </c>
      <c r="AK23">
        <v>3.2237058823529385</v>
      </c>
      <c r="AL23">
        <v>3.2237058823529385</v>
      </c>
    </row>
    <row r="24" spans="1:38" x14ac:dyDescent="0.2">
      <c r="A24" t="s">
        <v>438</v>
      </c>
      <c r="B24" t="s">
        <v>271</v>
      </c>
      <c r="C24" t="s">
        <v>498</v>
      </c>
      <c r="D24" t="s">
        <v>274</v>
      </c>
      <c r="E24" t="s">
        <v>211</v>
      </c>
      <c r="F24" t="s">
        <v>275</v>
      </c>
      <c r="G24">
        <v>2040</v>
      </c>
      <c r="H24" t="s">
        <v>211</v>
      </c>
      <c r="I24" t="s">
        <v>211</v>
      </c>
      <c r="J24" t="s">
        <v>211</v>
      </c>
      <c r="K24" t="s">
        <v>211</v>
      </c>
      <c r="L24">
        <v>3.6842352941176437</v>
      </c>
      <c r="M24">
        <v>3.6842352941176437</v>
      </c>
      <c r="N24">
        <v>3.6842352941176437</v>
      </c>
      <c r="O24">
        <v>3.6842352941176437</v>
      </c>
      <c r="P24">
        <v>3.6842352941176437</v>
      </c>
      <c r="Q24">
        <v>3.6842352941176437</v>
      </c>
      <c r="R24">
        <v>3.6842352941176437</v>
      </c>
      <c r="S24">
        <v>3.6842352941176437</v>
      </c>
      <c r="T24">
        <v>3.6842352941176437</v>
      </c>
      <c r="U24">
        <v>3.6842352941176437</v>
      </c>
      <c r="V24">
        <v>3.6842352941176437</v>
      </c>
      <c r="W24">
        <v>3.6842352941176437</v>
      </c>
      <c r="X24">
        <v>3.6842352941176437</v>
      </c>
      <c r="Y24">
        <v>3.6842352941176437</v>
      </c>
      <c r="Z24">
        <v>3.6842352941176437</v>
      </c>
      <c r="AA24">
        <v>3.6842352941176437</v>
      </c>
      <c r="AB24">
        <v>3.6842352941176437</v>
      </c>
      <c r="AC24">
        <v>3.6842352941176437</v>
      </c>
      <c r="AD24">
        <v>3.6842352941176437</v>
      </c>
      <c r="AE24">
        <v>3.6842352941176437</v>
      </c>
      <c r="AF24">
        <v>3.6842352941176437</v>
      </c>
      <c r="AG24">
        <v>3.6842352941176437</v>
      </c>
      <c r="AH24">
        <v>3.6842352941176437</v>
      </c>
      <c r="AI24">
        <v>3.6842352941176437</v>
      </c>
      <c r="AJ24">
        <v>3.6842352941176437</v>
      </c>
      <c r="AK24">
        <v>3.6842352941176437</v>
      </c>
      <c r="AL24">
        <v>3.6842352941176437</v>
      </c>
    </row>
    <row r="25" spans="1:38" x14ac:dyDescent="0.2">
      <c r="A25" t="s">
        <v>438</v>
      </c>
      <c r="B25" t="s">
        <v>271</v>
      </c>
      <c r="C25" t="s">
        <v>498</v>
      </c>
      <c r="D25" t="s">
        <v>274</v>
      </c>
      <c r="E25" t="s">
        <v>211</v>
      </c>
      <c r="F25" t="s">
        <v>275</v>
      </c>
      <c r="G25">
        <v>2050</v>
      </c>
      <c r="H25" t="s">
        <v>211</v>
      </c>
      <c r="I25" t="s">
        <v>211</v>
      </c>
      <c r="J25" t="s">
        <v>211</v>
      </c>
      <c r="K25" t="s">
        <v>211</v>
      </c>
      <c r="L25">
        <v>4.1447647058823494</v>
      </c>
      <c r="M25">
        <v>4.1447647058823494</v>
      </c>
      <c r="N25">
        <v>4.1447647058823494</v>
      </c>
      <c r="O25">
        <v>4.1447647058823494</v>
      </c>
      <c r="P25">
        <v>4.1447647058823494</v>
      </c>
      <c r="Q25">
        <v>4.1447647058823494</v>
      </c>
      <c r="R25">
        <v>4.1447647058823494</v>
      </c>
      <c r="S25">
        <v>4.1447647058823494</v>
      </c>
      <c r="T25">
        <v>4.1447647058823494</v>
      </c>
      <c r="U25">
        <v>4.1447647058823494</v>
      </c>
      <c r="V25">
        <v>4.1447647058823494</v>
      </c>
      <c r="W25">
        <v>4.1447647058823494</v>
      </c>
      <c r="X25">
        <v>4.1447647058823494</v>
      </c>
      <c r="Y25">
        <v>4.1447647058823494</v>
      </c>
      <c r="Z25">
        <v>4.1447647058823494</v>
      </c>
      <c r="AA25">
        <v>4.1447647058823494</v>
      </c>
      <c r="AB25">
        <v>4.1447647058823494</v>
      </c>
      <c r="AC25">
        <v>4.1447647058823494</v>
      </c>
      <c r="AD25">
        <v>4.1447647058823494</v>
      </c>
      <c r="AE25">
        <v>4.1447647058823494</v>
      </c>
      <c r="AF25">
        <v>4.1447647058823494</v>
      </c>
      <c r="AG25">
        <v>4.1447647058823494</v>
      </c>
      <c r="AH25">
        <v>4.1447647058823494</v>
      </c>
      <c r="AI25">
        <v>4.1447647058823494</v>
      </c>
      <c r="AJ25">
        <v>4.1447647058823494</v>
      </c>
      <c r="AK25">
        <v>4.1447647058823494</v>
      </c>
      <c r="AL25">
        <v>4.1447647058823494</v>
      </c>
    </row>
    <row r="26" spans="1:38" x14ac:dyDescent="0.2">
      <c r="A26" t="s">
        <v>438</v>
      </c>
      <c r="B26" t="s">
        <v>271</v>
      </c>
      <c r="C26" t="s">
        <v>499</v>
      </c>
      <c r="D26" t="s">
        <v>194</v>
      </c>
      <c r="E26" t="s">
        <v>211</v>
      </c>
      <c r="F26" t="s">
        <v>275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3.3772156862745071</v>
      </c>
      <c r="M26">
        <v>3.3772156862745071</v>
      </c>
      <c r="N26">
        <v>3.3772156862745071</v>
      </c>
      <c r="O26">
        <v>3.3772156862745071</v>
      </c>
      <c r="P26">
        <v>3.3772156862745071</v>
      </c>
      <c r="Q26">
        <v>3.3772156862745071</v>
      </c>
      <c r="R26">
        <v>3.3772156862745071</v>
      </c>
      <c r="S26">
        <v>3.3772156862745071</v>
      </c>
      <c r="T26">
        <v>3.3772156862745071</v>
      </c>
      <c r="U26">
        <v>3.3772156862745071</v>
      </c>
      <c r="V26">
        <v>3.3772156862745071</v>
      </c>
      <c r="W26">
        <v>3.3772156862745071</v>
      </c>
      <c r="X26">
        <v>3.3772156862745071</v>
      </c>
      <c r="Y26">
        <v>3.3772156862745071</v>
      </c>
      <c r="Z26">
        <v>3.3772156862745071</v>
      </c>
      <c r="AA26">
        <v>3.3772156862745071</v>
      </c>
      <c r="AB26">
        <v>3.3772156862745071</v>
      </c>
      <c r="AC26">
        <v>3.3772156862745071</v>
      </c>
      <c r="AD26">
        <v>3.3772156862745071</v>
      </c>
      <c r="AE26">
        <v>3.3772156862745071</v>
      </c>
      <c r="AF26">
        <v>3.3772156862745071</v>
      </c>
      <c r="AG26">
        <v>3.3772156862745071</v>
      </c>
      <c r="AH26">
        <v>3.3772156862745071</v>
      </c>
      <c r="AI26">
        <v>3.3772156862745071</v>
      </c>
      <c r="AJ26">
        <v>3.3772156862745071</v>
      </c>
      <c r="AK26">
        <v>3.3772156862745071</v>
      </c>
      <c r="AL26">
        <v>3.3772156862745071</v>
      </c>
    </row>
    <row r="27" spans="1:38" x14ac:dyDescent="0.2">
      <c r="A27" t="s">
        <v>438</v>
      </c>
      <c r="B27" t="s">
        <v>271</v>
      </c>
      <c r="C27" t="s">
        <v>499</v>
      </c>
      <c r="D27" t="s">
        <v>194</v>
      </c>
      <c r="E27" t="s">
        <v>211</v>
      </c>
      <c r="F27" t="s">
        <v>275</v>
      </c>
      <c r="G27">
        <v>2030</v>
      </c>
      <c r="H27" t="s">
        <v>211</v>
      </c>
      <c r="I27" t="s">
        <v>211</v>
      </c>
      <c r="J27" t="s">
        <v>211</v>
      </c>
      <c r="K27" t="s">
        <v>211</v>
      </c>
      <c r="L27">
        <v>3.5818954248366088</v>
      </c>
      <c r="M27">
        <v>3.5818954248366088</v>
      </c>
      <c r="N27">
        <v>3.5818954248366088</v>
      </c>
      <c r="O27">
        <v>3.5818954248366088</v>
      </c>
      <c r="P27">
        <v>3.5818954248366088</v>
      </c>
      <c r="Q27">
        <v>3.5818954248366088</v>
      </c>
      <c r="R27">
        <v>3.5818954248366088</v>
      </c>
      <c r="S27">
        <v>3.5818954248366088</v>
      </c>
      <c r="T27">
        <v>3.5818954248366088</v>
      </c>
      <c r="U27">
        <v>3.5818954248366088</v>
      </c>
      <c r="V27">
        <v>3.5818954248366088</v>
      </c>
      <c r="W27">
        <v>3.5818954248366088</v>
      </c>
      <c r="X27">
        <v>3.5818954248366088</v>
      </c>
      <c r="Y27">
        <v>3.5818954248366088</v>
      </c>
      <c r="Z27">
        <v>3.5818954248366088</v>
      </c>
      <c r="AA27">
        <v>3.5818954248366088</v>
      </c>
      <c r="AB27">
        <v>3.5818954248366088</v>
      </c>
      <c r="AC27">
        <v>3.5818954248366088</v>
      </c>
      <c r="AD27">
        <v>3.5818954248366088</v>
      </c>
      <c r="AE27">
        <v>3.5818954248366088</v>
      </c>
      <c r="AF27">
        <v>3.5818954248366088</v>
      </c>
      <c r="AG27">
        <v>3.5818954248366088</v>
      </c>
      <c r="AH27">
        <v>3.5818954248366088</v>
      </c>
      <c r="AI27">
        <v>3.5818954248366088</v>
      </c>
      <c r="AJ27">
        <v>3.5818954248366088</v>
      </c>
      <c r="AK27">
        <v>3.5818954248366088</v>
      </c>
      <c r="AL27">
        <v>3.5818954248366088</v>
      </c>
    </row>
    <row r="28" spans="1:38" x14ac:dyDescent="0.2">
      <c r="A28" t="s">
        <v>438</v>
      </c>
      <c r="B28" t="s">
        <v>271</v>
      </c>
      <c r="C28" t="s">
        <v>499</v>
      </c>
      <c r="D28" t="s">
        <v>194</v>
      </c>
      <c r="E28" t="s">
        <v>211</v>
      </c>
      <c r="F28" t="s">
        <v>275</v>
      </c>
      <c r="G28">
        <v>2040</v>
      </c>
      <c r="H28" t="s">
        <v>211</v>
      </c>
      <c r="I28" t="s">
        <v>211</v>
      </c>
      <c r="J28" t="s">
        <v>211</v>
      </c>
      <c r="K28" t="s">
        <v>211</v>
      </c>
      <c r="L28">
        <v>4.0935947712418166</v>
      </c>
      <c r="M28">
        <v>4.0935947712418166</v>
      </c>
      <c r="N28">
        <v>4.0935947712418166</v>
      </c>
      <c r="O28">
        <v>4.0935947712418166</v>
      </c>
      <c r="P28">
        <v>4.0935947712418166</v>
      </c>
      <c r="Q28">
        <v>4.0935947712418166</v>
      </c>
      <c r="R28">
        <v>4.0935947712418166</v>
      </c>
      <c r="S28">
        <v>4.0935947712418166</v>
      </c>
      <c r="T28">
        <v>4.0935947712418166</v>
      </c>
      <c r="U28">
        <v>4.0935947712418166</v>
      </c>
      <c r="V28">
        <v>4.0935947712418166</v>
      </c>
      <c r="W28">
        <v>4.0935947712418166</v>
      </c>
      <c r="X28">
        <v>4.0935947712418166</v>
      </c>
      <c r="Y28">
        <v>4.0935947712418166</v>
      </c>
      <c r="Z28">
        <v>4.0935947712418166</v>
      </c>
      <c r="AA28">
        <v>4.0935947712418166</v>
      </c>
      <c r="AB28">
        <v>4.0935947712418166</v>
      </c>
      <c r="AC28">
        <v>4.0935947712418166</v>
      </c>
      <c r="AD28">
        <v>4.0935947712418166</v>
      </c>
      <c r="AE28">
        <v>4.0935947712418166</v>
      </c>
      <c r="AF28">
        <v>4.0935947712418166</v>
      </c>
      <c r="AG28">
        <v>4.0935947712418166</v>
      </c>
      <c r="AH28">
        <v>4.0935947712418166</v>
      </c>
      <c r="AI28">
        <v>4.0935947712418166</v>
      </c>
      <c r="AJ28">
        <v>4.0935947712418166</v>
      </c>
      <c r="AK28">
        <v>4.0935947712418166</v>
      </c>
      <c r="AL28">
        <v>4.0935947712418166</v>
      </c>
    </row>
    <row r="29" spans="1:38" x14ac:dyDescent="0.2">
      <c r="A29" t="s">
        <v>438</v>
      </c>
      <c r="B29" t="s">
        <v>271</v>
      </c>
      <c r="C29" t="s">
        <v>499</v>
      </c>
      <c r="D29" t="s">
        <v>194</v>
      </c>
      <c r="E29" t="s">
        <v>211</v>
      </c>
      <c r="F29" t="s">
        <v>275</v>
      </c>
      <c r="G29">
        <v>2050</v>
      </c>
      <c r="H29" t="s">
        <v>211</v>
      </c>
      <c r="I29" t="s">
        <v>211</v>
      </c>
      <c r="J29" t="s">
        <v>211</v>
      </c>
      <c r="K29" t="s">
        <v>211</v>
      </c>
      <c r="L29">
        <v>4.6052941176470554</v>
      </c>
      <c r="M29">
        <v>4.6052941176470554</v>
      </c>
      <c r="N29">
        <v>4.6052941176470554</v>
      </c>
      <c r="O29">
        <v>4.6052941176470554</v>
      </c>
      <c r="P29">
        <v>4.6052941176470554</v>
      </c>
      <c r="Q29">
        <v>4.6052941176470554</v>
      </c>
      <c r="R29">
        <v>4.6052941176470554</v>
      </c>
      <c r="S29">
        <v>4.6052941176470554</v>
      </c>
      <c r="T29">
        <v>4.6052941176470554</v>
      </c>
      <c r="U29">
        <v>4.6052941176470554</v>
      </c>
      <c r="V29">
        <v>4.6052941176470554</v>
      </c>
      <c r="W29">
        <v>4.6052941176470554</v>
      </c>
      <c r="X29">
        <v>4.6052941176470554</v>
      </c>
      <c r="Y29">
        <v>4.6052941176470554</v>
      </c>
      <c r="Z29">
        <v>4.6052941176470554</v>
      </c>
      <c r="AA29">
        <v>4.6052941176470554</v>
      </c>
      <c r="AB29">
        <v>4.6052941176470554</v>
      </c>
      <c r="AC29">
        <v>4.6052941176470554</v>
      </c>
      <c r="AD29">
        <v>4.6052941176470554</v>
      </c>
      <c r="AE29">
        <v>4.6052941176470554</v>
      </c>
      <c r="AF29">
        <v>4.6052941176470554</v>
      </c>
      <c r="AG29">
        <v>4.6052941176470554</v>
      </c>
      <c r="AH29">
        <v>4.6052941176470554</v>
      </c>
      <c r="AI29">
        <v>4.6052941176470554</v>
      </c>
      <c r="AJ29">
        <v>4.6052941176470554</v>
      </c>
      <c r="AK29">
        <v>4.6052941176470554</v>
      </c>
      <c r="AL29">
        <v>4.6052941176470554</v>
      </c>
    </row>
    <row r="30" spans="1:38" x14ac:dyDescent="0.2">
      <c r="A30" t="s">
        <v>438</v>
      </c>
      <c r="B30" t="s">
        <v>271</v>
      </c>
      <c r="C30" t="s">
        <v>499</v>
      </c>
      <c r="D30" t="s">
        <v>274</v>
      </c>
      <c r="E30" t="s">
        <v>211</v>
      </c>
      <c r="F30" t="s">
        <v>275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3.0394941176470565</v>
      </c>
      <c r="M30">
        <v>3.0394941176470565</v>
      </c>
      <c r="N30">
        <v>3.0394941176470565</v>
      </c>
      <c r="O30">
        <v>3.0394941176470565</v>
      </c>
      <c r="P30">
        <v>3.0394941176470565</v>
      </c>
      <c r="Q30">
        <v>3.0394941176470565</v>
      </c>
      <c r="R30">
        <v>3.0394941176470565</v>
      </c>
      <c r="S30">
        <v>3.0394941176470565</v>
      </c>
      <c r="T30">
        <v>3.0394941176470565</v>
      </c>
      <c r="U30">
        <v>3.0394941176470565</v>
      </c>
      <c r="V30">
        <v>3.0394941176470565</v>
      </c>
      <c r="W30">
        <v>3.0394941176470565</v>
      </c>
      <c r="X30">
        <v>3.0394941176470565</v>
      </c>
      <c r="Y30">
        <v>3.0394941176470565</v>
      </c>
      <c r="Z30">
        <v>3.0394941176470565</v>
      </c>
      <c r="AA30">
        <v>3.0394941176470565</v>
      </c>
      <c r="AB30">
        <v>3.0394941176470565</v>
      </c>
      <c r="AC30">
        <v>3.0394941176470565</v>
      </c>
      <c r="AD30">
        <v>3.0394941176470565</v>
      </c>
      <c r="AE30">
        <v>3.0394941176470565</v>
      </c>
      <c r="AF30">
        <v>3.0394941176470565</v>
      </c>
      <c r="AG30">
        <v>3.0394941176470565</v>
      </c>
      <c r="AH30">
        <v>3.0394941176470565</v>
      </c>
      <c r="AI30">
        <v>3.0394941176470565</v>
      </c>
      <c r="AJ30">
        <v>3.0394941176470565</v>
      </c>
      <c r="AK30">
        <v>3.0394941176470565</v>
      </c>
      <c r="AL30">
        <v>3.0394941176470565</v>
      </c>
    </row>
    <row r="31" spans="1:38" x14ac:dyDescent="0.2">
      <c r="A31" t="s">
        <v>438</v>
      </c>
      <c r="B31" t="s">
        <v>271</v>
      </c>
      <c r="C31" t="s">
        <v>499</v>
      </c>
      <c r="D31" t="s">
        <v>274</v>
      </c>
      <c r="E31" t="s">
        <v>211</v>
      </c>
      <c r="F31" t="s">
        <v>275</v>
      </c>
      <c r="G31">
        <v>2030</v>
      </c>
      <c r="H31" t="s">
        <v>211</v>
      </c>
      <c r="I31" t="s">
        <v>211</v>
      </c>
      <c r="J31" t="s">
        <v>211</v>
      </c>
      <c r="K31" t="s">
        <v>211</v>
      </c>
      <c r="L31">
        <v>3.2237058823529385</v>
      </c>
      <c r="M31">
        <v>3.2237058823529385</v>
      </c>
      <c r="N31">
        <v>3.2237058823529385</v>
      </c>
      <c r="O31">
        <v>3.2237058823529385</v>
      </c>
      <c r="P31">
        <v>3.2237058823529385</v>
      </c>
      <c r="Q31">
        <v>3.2237058823529385</v>
      </c>
      <c r="R31">
        <v>3.2237058823529385</v>
      </c>
      <c r="S31">
        <v>3.2237058823529385</v>
      </c>
      <c r="T31">
        <v>3.2237058823529385</v>
      </c>
      <c r="U31">
        <v>3.2237058823529385</v>
      </c>
      <c r="V31">
        <v>3.2237058823529385</v>
      </c>
      <c r="W31">
        <v>3.2237058823529385</v>
      </c>
      <c r="X31">
        <v>3.2237058823529385</v>
      </c>
      <c r="Y31">
        <v>3.2237058823529385</v>
      </c>
      <c r="Z31">
        <v>3.2237058823529385</v>
      </c>
      <c r="AA31">
        <v>3.2237058823529385</v>
      </c>
      <c r="AB31">
        <v>3.2237058823529385</v>
      </c>
      <c r="AC31">
        <v>3.2237058823529385</v>
      </c>
      <c r="AD31">
        <v>3.2237058823529385</v>
      </c>
      <c r="AE31">
        <v>3.2237058823529385</v>
      </c>
      <c r="AF31">
        <v>3.2237058823529385</v>
      </c>
      <c r="AG31">
        <v>3.2237058823529385</v>
      </c>
      <c r="AH31">
        <v>3.2237058823529385</v>
      </c>
      <c r="AI31">
        <v>3.2237058823529385</v>
      </c>
      <c r="AJ31">
        <v>3.2237058823529385</v>
      </c>
      <c r="AK31">
        <v>3.2237058823529385</v>
      </c>
      <c r="AL31">
        <v>3.2237058823529385</v>
      </c>
    </row>
    <row r="32" spans="1:38" x14ac:dyDescent="0.2">
      <c r="A32" t="s">
        <v>438</v>
      </c>
      <c r="B32" t="s">
        <v>271</v>
      </c>
      <c r="C32" t="s">
        <v>499</v>
      </c>
      <c r="D32" t="s">
        <v>274</v>
      </c>
      <c r="E32" t="s">
        <v>211</v>
      </c>
      <c r="F32" t="s">
        <v>275</v>
      </c>
      <c r="G32">
        <v>2040</v>
      </c>
      <c r="H32" t="s">
        <v>211</v>
      </c>
      <c r="I32" t="s">
        <v>211</v>
      </c>
      <c r="J32" t="s">
        <v>211</v>
      </c>
      <c r="K32" t="s">
        <v>211</v>
      </c>
      <c r="L32">
        <v>3.6842352941176437</v>
      </c>
      <c r="M32">
        <v>3.6842352941176437</v>
      </c>
      <c r="N32">
        <v>3.6842352941176437</v>
      </c>
      <c r="O32">
        <v>3.6842352941176437</v>
      </c>
      <c r="P32">
        <v>3.6842352941176437</v>
      </c>
      <c r="Q32">
        <v>3.6842352941176437</v>
      </c>
      <c r="R32">
        <v>3.6842352941176437</v>
      </c>
      <c r="S32">
        <v>3.6842352941176437</v>
      </c>
      <c r="T32">
        <v>3.6842352941176437</v>
      </c>
      <c r="U32">
        <v>3.6842352941176437</v>
      </c>
      <c r="V32">
        <v>3.6842352941176437</v>
      </c>
      <c r="W32">
        <v>3.6842352941176437</v>
      </c>
      <c r="X32">
        <v>3.6842352941176437</v>
      </c>
      <c r="Y32">
        <v>3.6842352941176437</v>
      </c>
      <c r="Z32">
        <v>3.6842352941176437</v>
      </c>
      <c r="AA32">
        <v>3.6842352941176437</v>
      </c>
      <c r="AB32">
        <v>3.6842352941176437</v>
      </c>
      <c r="AC32">
        <v>3.6842352941176437</v>
      </c>
      <c r="AD32">
        <v>3.6842352941176437</v>
      </c>
      <c r="AE32">
        <v>3.6842352941176437</v>
      </c>
      <c r="AF32">
        <v>3.6842352941176437</v>
      </c>
      <c r="AG32">
        <v>3.6842352941176437</v>
      </c>
      <c r="AH32">
        <v>3.6842352941176437</v>
      </c>
      <c r="AI32">
        <v>3.6842352941176437</v>
      </c>
      <c r="AJ32">
        <v>3.6842352941176437</v>
      </c>
      <c r="AK32">
        <v>3.6842352941176437</v>
      </c>
      <c r="AL32">
        <v>3.6842352941176437</v>
      </c>
    </row>
    <row r="33" spans="1:38" x14ac:dyDescent="0.2">
      <c r="A33" t="s">
        <v>438</v>
      </c>
      <c r="B33" t="s">
        <v>271</v>
      </c>
      <c r="C33" t="s">
        <v>499</v>
      </c>
      <c r="D33" t="s">
        <v>274</v>
      </c>
      <c r="E33" t="s">
        <v>211</v>
      </c>
      <c r="F33" t="s">
        <v>275</v>
      </c>
      <c r="G33">
        <v>2050</v>
      </c>
      <c r="H33" t="s">
        <v>211</v>
      </c>
      <c r="I33" t="s">
        <v>211</v>
      </c>
      <c r="J33" t="s">
        <v>211</v>
      </c>
      <c r="K33" t="s">
        <v>211</v>
      </c>
      <c r="L33">
        <v>4.1447647058823494</v>
      </c>
      <c r="M33">
        <v>4.1447647058823494</v>
      </c>
      <c r="N33">
        <v>4.1447647058823494</v>
      </c>
      <c r="O33">
        <v>4.1447647058823494</v>
      </c>
      <c r="P33">
        <v>4.1447647058823494</v>
      </c>
      <c r="Q33">
        <v>4.1447647058823494</v>
      </c>
      <c r="R33">
        <v>4.1447647058823494</v>
      </c>
      <c r="S33">
        <v>4.1447647058823494</v>
      </c>
      <c r="T33">
        <v>4.1447647058823494</v>
      </c>
      <c r="U33">
        <v>4.1447647058823494</v>
      </c>
      <c r="V33">
        <v>4.1447647058823494</v>
      </c>
      <c r="W33">
        <v>4.1447647058823494</v>
      </c>
      <c r="X33">
        <v>4.1447647058823494</v>
      </c>
      <c r="Y33">
        <v>4.1447647058823494</v>
      </c>
      <c r="Z33">
        <v>4.1447647058823494</v>
      </c>
      <c r="AA33">
        <v>4.1447647058823494</v>
      </c>
      <c r="AB33">
        <v>4.1447647058823494</v>
      </c>
      <c r="AC33">
        <v>4.1447647058823494</v>
      </c>
      <c r="AD33">
        <v>4.1447647058823494</v>
      </c>
      <c r="AE33">
        <v>4.1447647058823494</v>
      </c>
      <c r="AF33">
        <v>4.1447647058823494</v>
      </c>
      <c r="AG33">
        <v>4.1447647058823494</v>
      </c>
      <c r="AH33">
        <v>4.1447647058823494</v>
      </c>
      <c r="AI33">
        <v>4.1447647058823494</v>
      </c>
      <c r="AJ33">
        <v>4.1447647058823494</v>
      </c>
      <c r="AK33">
        <v>4.1447647058823494</v>
      </c>
      <c r="AL33">
        <v>4.1447647058823494</v>
      </c>
    </row>
    <row r="34" spans="1:38" x14ac:dyDescent="0.2">
      <c r="A34" t="s">
        <v>438</v>
      </c>
      <c r="B34" t="s">
        <v>271</v>
      </c>
      <c r="C34" t="s">
        <v>500</v>
      </c>
      <c r="D34" t="s">
        <v>194</v>
      </c>
      <c r="E34" t="s">
        <v>211</v>
      </c>
      <c r="F34" t="s">
        <v>275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2.6184254843078354</v>
      </c>
      <c r="M34">
        <v>2.6184254843078354</v>
      </c>
      <c r="N34">
        <v>2.6184254843078354</v>
      </c>
      <c r="O34">
        <v>2.6184254843078354</v>
      </c>
      <c r="P34">
        <v>2.6184254843078354</v>
      </c>
      <c r="Q34">
        <v>2.6184254843078354</v>
      </c>
      <c r="R34">
        <v>2.6184254843078354</v>
      </c>
      <c r="S34">
        <v>2.6184254843078354</v>
      </c>
      <c r="T34">
        <v>2.6184254843078354</v>
      </c>
      <c r="U34">
        <v>2.6184254843078354</v>
      </c>
      <c r="V34">
        <v>2.6184254843078354</v>
      </c>
      <c r="W34">
        <v>2.6184254843078354</v>
      </c>
      <c r="X34">
        <v>2.6184254843078354</v>
      </c>
      <c r="Y34">
        <v>2.6184254843078354</v>
      </c>
      <c r="Z34">
        <v>2.6184254843078354</v>
      </c>
      <c r="AA34">
        <v>2.6184254843078354</v>
      </c>
      <c r="AB34">
        <v>2.6184254843078354</v>
      </c>
      <c r="AC34">
        <v>2.6184254843078354</v>
      </c>
      <c r="AD34">
        <v>2.6184254843078354</v>
      </c>
      <c r="AE34">
        <v>2.6184254843078354</v>
      </c>
      <c r="AF34">
        <v>2.6184254843078354</v>
      </c>
      <c r="AG34">
        <v>2.6184254843078354</v>
      </c>
      <c r="AH34">
        <v>2.6184254843078354</v>
      </c>
      <c r="AI34">
        <v>2.6184254843078354</v>
      </c>
      <c r="AJ34">
        <v>2.6184254843078354</v>
      </c>
      <c r="AK34">
        <v>2.6184254843078354</v>
      </c>
      <c r="AL34">
        <v>2.6184254843078354</v>
      </c>
    </row>
    <row r="35" spans="1:38" x14ac:dyDescent="0.2">
      <c r="A35" t="s">
        <v>438</v>
      </c>
      <c r="B35" t="s">
        <v>271</v>
      </c>
      <c r="C35" t="s">
        <v>500</v>
      </c>
      <c r="D35" t="s">
        <v>194</v>
      </c>
      <c r="E35" t="s">
        <v>211</v>
      </c>
      <c r="F35" t="s">
        <v>275</v>
      </c>
      <c r="G35">
        <v>2030</v>
      </c>
      <c r="H35" t="s">
        <v>211</v>
      </c>
      <c r="I35" t="s">
        <v>211</v>
      </c>
      <c r="J35" t="s">
        <v>211</v>
      </c>
      <c r="K35" t="s">
        <v>211</v>
      </c>
      <c r="L35">
        <v>2.8802680327386181</v>
      </c>
      <c r="M35">
        <v>2.8802680327386181</v>
      </c>
      <c r="N35">
        <v>2.8802680327386181</v>
      </c>
      <c r="O35">
        <v>2.8802680327386181</v>
      </c>
      <c r="P35">
        <v>2.8802680327386181</v>
      </c>
      <c r="Q35">
        <v>2.8802680327386181</v>
      </c>
      <c r="R35">
        <v>2.8802680327386181</v>
      </c>
      <c r="S35">
        <v>2.8802680327386181</v>
      </c>
      <c r="T35">
        <v>2.8802680327386181</v>
      </c>
      <c r="U35">
        <v>2.8802680327386181</v>
      </c>
      <c r="V35">
        <v>2.8802680327386181</v>
      </c>
      <c r="W35">
        <v>2.8802680327386181</v>
      </c>
      <c r="X35">
        <v>2.8802680327386181</v>
      </c>
      <c r="Y35">
        <v>2.8802680327386181</v>
      </c>
      <c r="Z35">
        <v>2.8802680327386181</v>
      </c>
      <c r="AA35">
        <v>2.8802680327386181</v>
      </c>
      <c r="AB35">
        <v>2.8802680327386181</v>
      </c>
      <c r="AC35">
        <v>2.8802680327386181</v>
      </c>
      <c r="AD35">
        <v>2.8802680327386181</v>
      </c>
      <c r="AE35">
        <v>2.8802680327386181</v>
      </c>
      <c r="AF35">
        <v>2.8802680327386181</v>
      </c>
      <c r="AG35">
        <v>2.8802680327386181</v>
      </c>
      <c r="AH35">
        <v>2.8802680327386181</v>
      </c>
      <c r="AI35">
        <v>2.8802680327386181</v>
      </c>
      <c r="AJ35">
        <v>2.8802680327386181</v>
      </c>
      <c r="AK35">
        <v>2.8802680327386181</v>
      </c>
      <c r="AL35">
        <v>2.8802680327386181</v>
      </c>
    </row>
    <row r="36" spans="1:38" x14ac:dyDescent="0.2">
      <c r="A36" t="s">
        <v>438</v>
      </c>
      <c r="B36" t="s">
        <v>271</v>
      </c>
      <c r="C36" t="s">
        <v>500</v>
      </c>
      <c r="D36" t="s">
        <v>194</v>
      </c>
      <c r="E36" t="s">
        <v>211</v>
      </c>
      <c r="F36" t="s">
        <v>275</v>
      </c>
      <c r="G36">
        <v>2040</v>
      </c>
      <c r="H36" t="s">
        <v>211</v>
      </c>
      <c r="I36" t="s">
        <v>211</v>
      </c>
      <c r="J36" t="s">
        <v>211</v>
      </c>
      <c r="K36" t="s">
        <v>211</v>
      </c>
      <c r="L36">
        <v>3.2293914306463245</v>
      </c>
      <c r="M36">
        <v>3.2293914306463245</v>
      </c>
      <c r="N36">
        <v>3.2293914306463245</v>
      </c>
      <c r="O36">
        <v>3.2293914306463245</v>
      </c>
      <c r="P36">
        <v>3.2293914306463245</v>
      </c>
      <c r="Q36">
        <v>3.2293914306463245</v>
      </c>
      <c r="R36">
        <v>3.2293914306463245</v>
      </c>
      <c r="S36">
        <v>3.2293914306463245</v>
      </c>
      <c r="T36">
        <v>3.2293914306463245</v>
      </c>
      <c r="U36">
        <v>3.2293914306463245</v>
      </c>
      <c r="V36">
        <v>3.2293914306463245</v>
      </c>
      <c r="W36">
        <v>3.2293914306463245</v>
      </c>
      <c r="X36">
        <v>3.2293914306463245</v>
      </c>
      <c r="Y36">
        <v>3.2293914306463245</v>
      </c>
      <c r="Z36">
        <v>3.2293914306463245</v>
      </c>
      <c r="AA36">
        <v>3.2293914306463245</v>
      </c>
      <c r="AB36">
        <v>3.2293914306463245</v>
      </c>
      <c r="AC36">
        <v>3.2293914306463245</v>
      </c>
      <c r="AD36">
        <v>3.2293914306463245</v>
      </c>
      <c r="AE36">
        <v>3.2293914306463245</v>
      </c>
      <c r="AF36">
        <v>3.2293914306463245</v>
      </c>
      <c r="AG36">
        <v>3.2293914306463245</v>
      </c>
      <c r="AH36">
        <v>3.2293914306463245</v>
      </c>
      <c r="AI36">
        <v>3.2293914306463245</v>
      </c>
      <c r="AJ36">
        <v>3.2293914306463245</v>
      </c>
      <c r="AK36">
        <v>3.2293914306463245</v>
      </c>
      <c r="AL36">
        <v>3.2293914306463245</v>
      </c>
    </row>
    <row r="37" spans="1:38" x14ac:dyDescent="0.2">
      <c r="A37" t="s">
        <v>438</v>
      </c>
      <c r="B37" t="s">
        <v>271</v>
      </c>
      <c r="C37" t="s">
        <v>500</v>
      </c>
      <c r="D37" t="s">
        <v>194</v>
      </c>
      <c r="E37" t="s">
        <v>211</v>
      </c>
      <c r="F37" t="s">
        <v>275</v>
      </c>
      <c r="G37">
        <v>2050</v>
      </c>
      <c r="H37" t="s">
        <v>211</v>
      </c>
      <c r="I37" t="s">
        <v>211</v>
      </c>
      <c r="J37" t="s">
        <v>211</v>
      </c>
      <c r="K37" t="s">
        <v>211</v>
      </c>
      <c r="L37">
        <v>3.4912339790771219</v>
      </c>
      <c r="M37">
        <v>3.4912339790771219</v>
      </c>
      <c r="N37">
        <v>3.4912339790771219</v>
      </c>
      <c r="O37">
        <v>3.4912339790771219</v>
      </c>
      <c r="P37">
        <v>3.4912339790771219</v>
      </c>
      <c r="Q37">
        <v>3.4912339790771219</v>
      </c>
      <c r="R37">
        <v>3.4912339790771219</v>
      </c>
      <c r="S37">
        <v>3.4912339790771219</v>
      </c>
      <c r="T37">
        <v>3.4912339790771219</v>
      </c>
      <c r="U37">
        <v>3.4912339790771219</v>
      </c>
      <c r="V37">
        <v>3.4912339790771219</v>
      </c>
      <c r="W37">
        <v>3.4912339790771219</v>
      </c>
      <c r="X37">
        <v>3.4912339790771219</v>
      </c>
      <c r="Y37">
        <v>3.4912339790771219</v>
      </c>
      <c r="Z37">
        <v>3.4912339790771219</v>
      </c>
      <c r="AA37">
        <v>3.4912339790771219</v>
      </c>
      <c r="AB37">
        <v>3.4912339790771219</v>
      </c>
      <c r="AC37">
        <v>3.4912339790771219</v>
      </c>
      <c r="AD37">
        <v>3.4912339790771219</v>
      </c>
      <c r="AE37">
        <v>3.4912339790771219</v>
      </c>
      <c r="AF37">
        <v>3.4912339790771219</v>
      </c>
      <c r="AG37">
        <v>3.4912339790771219</v>
      </c>
      <c r="AH37">
        <v>3.4912339790771219</v>
      </c>
      <c r="AI37">
        <v>3.4912339790771219</v>
      </c>
      <c r="AJ37">
        <v>3.4912339790771219</v>
      </c>
      <c r="AK37">
        <v>3.4912339790771219</v>
      </c>
      <c r="AL37">
        <v>3.4912339790771219</v>
      </c>
    </row>
    <row r="38" spans="1:38" x14ac:dyDescent="0.2">
      <c r="A38" t="s">
        <v>438</v>
      </c>
      <c r="B38" t="s">
        <v>271</v>
      </c>
      <c r="C38" t="s">
        <v>500</v>
      </c>
      <c r="D38" t="s">
        <v>274</v>
      </c>
      <c r="E38" t="s">
        <v>211</v>
      </c>
      <c r="F38" t="s">
        <v>275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2.3565829358770531</v>
      </c>
      <c r="M38">
        <v>2.3565829358770531</v>
      </c>
      <c r="N38">
        <v>2.3565829358770531</v>
      </c>
      <c r="O38">
        <v>2.3565829358770531</v>
      </c>
      <c r="P38">
        <v>2.3565829358770531</v>
      </c>
      <c r="Q38">
        <v>2.3565829358770531</v>
      </c>
      <c r="R38">
        <v>2.3565829358770531</v>
      </c>
      <c r="S38">
        <v>2.3565829358770531</v>
      </c>
      <c r="T38">
        <v>2.3565829358770531</v>
      </c>
      <c r="U38">
        <v>2.3565829358770531</v>
      </c>
      <c r="V38">
        <v>2.3565829358770531</v>
      </c>
      <c r="W38">
        <v>2.3565829358770531</v>
      </c>
      <c r="X38">
        <v>2.3565829358770531</v>
      </c>
      <c r="Y38">
        <v>2.3565829358770531</v>
      </c>
      <c r="Z38">
        <v>2.3565829358770531</v>
      </c>
      <c r="AA38">
        <v>2.3565829358770531</v>
      </c>
      <c r="AB38">
        <v>2.3565829358770531</v>
      </c>
      <c r="AC38">
        <v>2.3565829358770531</v>
      </c>
      <c r="AD38">
        <v>2.3565829358770531</v>
      </c>
      <c r="AE38">
        <v>2.3565829358770531</v>
      </c>
      <c r="AF38">
        <v>2.3565829358770531</v>
      </c>
      <c r="AG38">
        <v>2.3565829358770531</v>
      </c>
      <c r="AH38">
        <v>2.3565829358770531</v>
      </c>
      <c r="AI38">
        <v>2.3565829358770531</v>
      </c>
      <c r="AJ38">
        <v>2.3565829358770531</v>
      </c>
      <c r="AK38">
        <v>2.3565829358770531</v>
      </c>
      <c r="AL38">
        <v>2.3565829358770531</v>
      </c>
    </row>
    <row r="39" spans="1:38" x14ac:dyDescent="0.2">
      <c r="A39" t="s">
        <v>438</v>
      </c>
      <c r="B39" t="s">
        <v>271</v>
      </c>
      <c r="C39" t="s">
        <v>500</v>
      </c>
      <c r="D39" t="s">
        <v>274</v>
      </c>
      <c r="E39" t="s">
        <v>211</v>
      </c>
      <c r="F39" t="s">
        <v>275</v>
      </c>
      <c r="G39">
        <v>2030</v>
      </c>
      <c r="H39" t="s">
        <v>211</v>
      </c>
      <c r="I39" t="s">
        <v>211</v>
      </c>
      <c r="J39" t="s">
        <v>211</v>
      </c>
      <c r="K39" t="s">
        <v>211</v>
      </c>
      <c r="L39">
        <v>2.5922412294647557</v>
      </c>
      <c r="M39">
        <v>2.5922412294647557</v>
      </c>
      <c r="N39">
        <v>2.5922412294647557</v>
      </c>
      <c r="O39">
        <v>2.5922412294647557</v>
      </c>
      <c r="P39">
        <v>2.5922412294647557</v>
      </c>
      <c r="Q39">
        <v>2.5922412294647557</v>
      </c>
      <c r="R39">
        <v>2.5922412294647557</v>
      </c>
      <c r="S39">
        <v>2.5922412294647557</v>
      </c>
      <c r="T39">
        <v>2.5922412294647557</v>
      </c>
      <c r="U39">
        <v>2.5922412294647557</v>
      </c>
      <c r="V39">
        <v>2.5922412294647557</v>
      </c>
      <c r="W39">
        <v>2.5922412294647557</v>
      </c>
      <c r="X39">
        <v>2.5922412294647557</v>
      </c>
      <c r="Y39">
        <v>2.5922412294647557</v>
      </c>
      <c r="Z39">
        <v>2.5922412294647557</v>
      </c>
      <c r="AA39">
        <v>2.5922412294647557</v>
      </c>
      <c r="AB39">
        <v>2.5922412294647557</v>
      </c>
      <c r="AC39">
        <v>2.5922412294647557</v>
      </c>
      <c r="AD39">
        <v>2.5922412294647557</v>
      </c>
      <c r="AE39">
        <v>2.5922412294647557</v>
      </c>
      <c r="AF39">
        <v>2.5922412294647557</v>
      </c>
      <c r="AG39">
        <v>2.5922412294647557</v>
      </c>
      <c r="AH39">
        <v>2.5922412294647557</v>
      </c>
      <c r="AI39">
        <v>2.5922412294647557</v>
      </c>
      <c r="AJ39">
        <v>2.5922412294647557</v>
      </c>
      <c r="AK39">
        <v>2.5922412294647557</v>
      </c>
      <c r="AL39">
        <v>2.5922412294647557</v>
      </c>
    </row>
    <row r="40" spans="1:38" x14ac:dyDescent="0.2">
      <c r="A40" t="s">
        <v>438</v>
      </c>
      <c r="B40" t="s">
        <v>271</v>
      </c>
      <c r="C40" t="s">
        <v>500</v>
      </c>
      <c r="D40" t="s">
        <v>274</v>
      </c>
      <c r="E40" t="s">
        <v>211</v>
      </c>
      <c r="F40" t="s">
        <v>275</v>
      </c>
      <c r="G40">
        <v>2040</v>
      </c>
      <c r="H40" t="s">
        <v>211</v>
      </c>
      <c r="I40" t="s">
        <v>211</v>
      </c>
      <c r="J40" t="s">
        <v>211</v>
      </c>
      <c r="K40" t="s">
        <v>211</v>
      </c>
      <c r="L40">
        <v>2.9064522875816978</v>
      </c>
      <c r="M40">
        <v>2.9064522875816978</v>
      </c>
      <c r="N40">
        <v>2.9064522875816978</v>
      </c>
      <c r="O40">
        <v>2.9064522875816978</v>
      </c>
      <c r="P40">
        <v>2.9064522875816978</v>
      </c>
      <c r="Q40">
        <v>2.9064522875816978</v>
      </c>
      <c r="R40">
        <v>2.9064522875816978</v>
      </c>
      <c r="S40">
        <v>2.9064522875816978</v>
      </c>
      <c r="T40">
        <v>2.9064522875816978</v>
      </c>
      <c r="U40">
        <v>2.9064522875816978</v>
      </c>
      <c r="V40">
        <v>2.9064522875816978</v>
      </c>
      <c r="W40">
        <v>2.9064522875816978</v>
      </c>
      <c r="X40">
        <v>2.9064522875816978</v>
      </c>
      <c r="Y40">
        <v>2.9064522875816978</v>
      </c>
      <c r="Z40">
        <v>2.9064522875816978</v>
      </c>
      <c r="AA40">
        <v>2.9064522875816978</v>
      </c>
      <c r="AB40">
        <v>2.9064522875816978</v>
      </c>
      <c r="AC40">
        <v>2.9064522875816978</v>
      </c>
      <c r="AD40">
        <v>2.9064522875816978</v>
      </c>
      <c r="AE40">
        <v>2.9064522875816978</v>
      </c>
      <c r="AF40">
        <v>2.9064522875816978</v>
      </c>
      <c r="AG40">
        <v>2.9064522875816978</v>
      </c>
      <c r="AH40">
        <v>2.9064522875816978</v>
      </c>
      <c r="AI40">
        <v>2.9064522875816978</v>
      </c>
      <c r="AJ40">
        <v>2.9064522875816978</v>
      </c>
      <c r="AK40">
        <v>2.9064522875816978</v>
      </c>
      <c r="AL40">
        <v>2.9064522875816978</v>
      </c>
    </row>
    <row r="41" spans="1:38" x14ac:dyDescent="0.2">
      <c r="A41" t="s">
        <v>438</v>
      </c>
      <c r="B41" t="s">
        <v>271</v>
      </c>
      <c r="C41" t="s">
        <v>500</v>
      </c>
      <c r="D41" t="s">
        <v>274</v>
      </c>
      <c r="E41" t="s">
        <v>211</v>
      </c>
      <c r="F41" t="s">
        <v>275</v>
      </c>
      <c r="G41">
        <v>2050</v>
      </c>
      <c r="H41" t="s">
        <v>211</v>
      </c>
      <c r="I41" t="s">
        <v>211</v>
      </c>
      <c r="J41" t="s">
        <v>211</v>
      </c>
      <c r="K41" t="s">
        <v>211</v>
      </c>
      <c r="L41">
        <v>3.1421105811693919</v>
      </c>
      <c r="M41">
        <v>3.1421105811693919</v>
      </c>
      <c r="N41">
        <v>3.1421105811693919</v>
      </c>
      <c r="O41">
        <v>3.1421105811693919</v>
      </c>
      <c r="P41">
        <v>3.1421105811693919</v>
      </c>
      <c r="Q41">
        <v>3.1421105811693919</v>
      </c>
      <c r="R41">
        <v>3.1421105811693919</v>
      </c>
      <c r="S41">
        <v>3.1421105811693919</v>
      </c>
      <c r="T41">
        <v>3.1421105811693919</v>
      </c>
      <c r="U41">
        <v>3.1421105811693919</v>
      </c>
      <c r="V41">
        <v>3.1421105811693919</v>
      </c>
      <c r="W41">
        <v>3.1421105811693919</v>
      </c>
      <c r="X41">
        <v>3.1421105811693919</v>
      </c>
      <c r="Y41">
        <v>3.1421105811693919</v>
      </c>
      <c r="Z41">
        <v>3.1421105811693919</v>
      </c>
      <c r="AA41">
        <v>3.1421105811693919</v>
      </c>
      <c r="AB41">
        <v>3.1421105811693919</v>
      </c>
      <c r="AC41">
        <v>3.1421105811693919</v>
      </c>
      <c r="AD41">
        <v>3.1421105811693919</v>
      </c>
      <c r="AE41">
        <v>3.1421105811693919</v>
      </c>
      <c r="AF41">
        <v>3.1421105811693919</v>
      </c>
      <c r="AG41">
        <v>3.1421105811693919</v>
      </c>
      <c r="AH41">
        <v>3.1421105811693919</v>
      </c>
      <c r="AI41">
        <v>3.1421105811693919</v>
      </c>
      <c r="AJ41">
        <v>3.1421105811693919</v>
      </c>
      <c r="AK41">
        <v>3.1421105811693919</v>
      </c>
      <c r="AL41">
        <v>3.1421105811693919</v>
      </c>
    </row>
    <row r="42" spans="1:38" x14ac:dyDescent="0.2">
      <c r="A42" t="s">
        <v>438</v>
      </c>
      <c r="B42" t="s">
        <v>271</v>
      </c>
      <c r="C42" t="s">
        <v>501</v>
      </c>
      <c r="D42" t="s">
        <v>194</v>
      </c>
      <c r="E42" t="s">
        <v>211</v>
      </c>
      <c r="F42" t="s">
        <v>275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2.3925401872460665</v>
      </c>
      <c r="M42">
        <v>2.3925401872460665</v>
      </c>
      <c r="N42">
        <v>2.3925401872460665</v>
      </c>
      <c r="O42">
        <v>2.3925401872460665</v>
      </c>
      <c r="P42">
        <v>2.3925401872460665</v>
      </c>
      <c r="Q42">
        <v>2.3925401872460665</v>
      </c>
      <c r="R42">
        <v>2.3925401872460665</v>
      </c>
      <c r="S42">
        <v>2.3925401872460665</v>
      </c>
      <c r="T42">
        <v>2.3925401872460665</v>
      </c>
      <c r="U42">
        <v>2.3925401872460665</v>
      </c>
      <c r="V42">
        <v>2.3925401872460665</v>
      </c>
      <c r="W42">
        <v>2.3925401872460665</v>
      </c>
      <c r="X42">
        <v>2.3925401872460665</v>
      </c>
      <c r="Y42">
        <v>2.3925401872460665</v>
      </c>
      <c r="Z42">
        <v>2.3925401872460665</v>
      </c>
      <c r="AA42">
        <v>2.3925401872460665</v>
      </c>
      <c r="AB42">
        <v>2.3925401872460665</v>
      </c>
      <c r="AC42">
        <v>2.3925401872460665</v>
      </c>
      <c r="AD42">
        <v>2.3925401872460665</v>
      </c>
      <c r="AE42">
        <v>2.3925401872460665</v>
      </c>
      <c r="AF42">
        <v>2.3925401872460665</v>
      </c>
      <c r="AG42">
        <v>2.3925401872460665</v>
      </c>
      <c r="AH42">
        <v>2.3925401872460665</v>
      </c>
      <c r="AI42">
        <v>2.3925401872460665</v>
      </c>
      <c r="AJ42">
        <v>2.3925401872460665</v>
      </c>
      <c r="AK42">
        <v>2.3925401872460665</v>
      </c>
      <c r="AL42">
        <v>2.3925401872460665</v>
      </c>
    </row>
    <row r="43" spans="1:38" x14ac:dyDescent="0.2">
      <c r="A43" t="s">
        <v>438</v>
      </c>
      <c r="B43" t="s">
        <v>271</v>
      </c>
      <c r="C43" t="s">
        <v>501</v>
      </c>
      <c r="D43" t="s">
        <v>194</v>
      </c>
      <c r="E43" t="s">
        <v>211</v>
      </c>
      <c r="F43" t="s">
        <v>275</v>
      </c>
      <c r="G43">
        <v>2030</v>
      </c>
      <c r="H43" t="s">
        <v>211</v>
      </c>
      <c r="I43" t="s">
        <v>211</v>
      </c>
      <c r="J43" t="s">
        <v>211</v>
      </c>
      <c r="K43" t="s">
        <v>211</v>
      </c>
      <c r="L43">
        <v>2.6317942059706736</v>
      </c>
      <c r="M43">
        <v>2.6317942059706736</v>
      </c>
      <c r="N43">
        <v>2.6317942059706736</v>
      </c>
      <c r="O43">
        <v>2.6317942059706736</v>
      </c>
      <c r="P43">
        <v>2.6317942059706736</v>
      </c>
      <c r="Q43">
        <v>2.6317942059706736</v>
      </c>
      <c r="R43">
        <v>2.6317942059706736</v>
      </c>
      <c r="S43">
        <v>2.6317942059706736</v>
      </c>
      <c r="T43">
        <v>2.6317942059706736</v>
      </c>
      <c r="U43">
        <v>2.6317942059706736</v>
      </c>
      <c r="V43">
        <v>2.6317942059706736</v>
      </c>
      <c r="W43">
        <v>2.6317942059706736</v>
      </c>
      <c r="X43">
        <v>2.6317942059706736</v>
      </c>
      <c r="Y43">
        <v>2.6317942059706736</v>
      </c>
      <c r="Z43">
        <v>2.6317942059706736</v>
      </c>
      <c r="AA43">
        <v>2.6317942059706736</v>
      </c>
      <c r="AB43">
        <v>2.6317942059706736</v>
      </c>
      <c r="AC43">
        <v>2.6317942059706736</v>
      </c>
      <c r="AD43">
        <v>2.6317942059706736</v>
      </c>
      <c r="AE43">
        <v>2.6317942059706736</v>
      </c>
      <c r="AF43">
        <v>2.6317942059706736</v>
      </c>
      <c r="AG43">
        <v>2.6317942059706736</v>
      </c>
      <c r="AH43">
        <v>2.6317942059706736</v>
      </c>
      <c r="AI43">
        <v>2.6317942059706736</v>
      </c>
      <c r="AJ43">
        <v>2.6317942059706736</v>
      </c>
      <c r="AK43">
        <v>2.6317942059706736</v>
      </c>
      <c r="AL43">
        <v>2.6317942059706736</v>
      </c>
    </row>
    <row r="44" spans="1:38" x14ac:dyDescent="0.2">
      <c r="A44" t="s">
        <v>438</v>
      </c>
      <c r="B44" t="s">
        <v>271</v>
      </c>
      <c r="C44" t="s">
        <v>501</v>
      </c>
      <c r="D44" t="s">
        <v>194</v>
      </c>
      <c r="E44" t="s">
        <v>211</v>
      </c>
      <c r="F44" t="s">
        <v>275</v>
      </c>
      <c r="G44">
        <v>2040</v>
      </c>
      <c r="H44" t="s">
        <v>211</v>
      </c>
      <c r="I44" t="s">
        <v>211</v>
      </c>
      <c r="J44" t="s">
        <v>211</v>
      </c>
      <c r="K44" t="s">
        <v>211</v>
      </c>
      <c r="L44">
        <v>2.9507995642701497</v>
      </c>
      <c r="M44">
        <v>2.9507995642701497</v>
      </c>
      <c r="N44">
        <v>2.9507995642701497</v>
      </c>
      <c r="O44">
        <v>2.9507995642701497</v>
      </c>
      <c r="P44">
        <v>2.9507995642701497</v>
      </c>
      <c r="Q44">
        <v>2.9507995642701497</v>
      </c>
      <c r="R44">
        <v>2.9507995642701497</v>
      </c>
      <c r="S44">
        <v>2.9507995642701497</v>
      </c>
      <c r="T44">
        <v>2.9507995642701497</v>
      </c>
      <c r="U44">
        <v>2.9507995642701497</v>
      </c>
      <c r="V44">
        <v>2.9507995642701497</v>
      </c>
      <c r="W44">
        <v>2.9507995642701497</v>
      </c>
      <c r="X44">
        <v>2.9507995642701497</v>
      </c>
      <c r="Y44">
        <v>2.9507995642701497</v>
      </c>
      <c r="Z44">
        <v>2.9507995642701497</v>
      </c>
      <c r="AA44">
        <v>2.9507995642701497</v>
      </c>
      <c r="AB44">
        <v>2.9507995642701497</v>
      </c>
      <c r="AC44">
        <v>2.9507995642701497</v>
      </c>
      <c r="AD44">
        <v>2.9507995642701497</v>
      </c>
      <c r="AE44">
        <v>2.9507995642701497</v>
      </c>
      <c r="AF44">
        <v>2.9507995642701497</v>
      </c>
      <c r="AG44">
        <v>2.9507995642701497</v>
      </c>
      <c r="AH44">
        <v>2.9507995642701497</v>
      </c>
      <c r="AI44">
        <v>2.9507995642701497</v>
      </c>
      <c r="AJ44">
        <v>2.9507995642701497</v>
      </c>
      <c r="AK44">
        <v>2.9507995642701497</v>
      </c>
      <c r="AL44">
        <v>2.9507995642701497</v>
      </c>
    </row>
    <row r="45" spans="1:38" x14ac:dyDescent="0.2">
      <c r="A45" t="s">
        <v>438</v>
      </c>
      <c r="B45" t="s">
        <v>271</v>
      </c>
      <c r="C45" t="s">
        <v>501</v>
      </c>
      <c r="D45" t="s">
        <v>194</v>
      </c>
      <c r="E45" t="s">
        <v>211</v>
      </c>
      <c r="F45" t="s">
        <v>275</v>
      </c>
      <c r="G45">
        <v>2050</v>
      </c>
      <c r="H45" t="s">
        <v>211</v>
      </c>
      <c r="I45" t="s">
        <v>211</v>
      </c>
      <c r="J45" t="s">
        <v>211</v>
      </c>
      <c r="K45" t="s">
        <v>211</v>
      </c>
      <c r="L45">
        <v>3.1900535829947598</v>
      </c>
      <c r="M45">
        <v>3.1900535829947598</v>
      </c>
      <c r="N45">
        <v>3.1900535829947598</v>
      </c>
      <c r="O45">
        <v>3.1900535829947598</v>
      </c>
      <c r="P45">
        <v>3.1900535829947598</v>
      </c>
      <c r="Q45">
        <v>3.1900535829947598</v>
      </c>
      <c r="R45">
        <v>3.1900535829947598</v>
      </c>
      <c r="S45">
        <v>3.1900535829947598</v>
      </c>
      <c r="T45">
        <v>3.1900535829947598</v>
      </c>
      <c r="U45">
        <v>3.1900535829947598</v>
      </c>
      <c r="V45">
        <v>3.1900535829947598</v>
      </c>
      <c r="W45">
        <v>3.1900535829947598</v>
      </c>
      <c r="X45">
        <v>3.1900535829947598</v>
      </c>
      <c r="Y45">
        <v>3.1900535829947598</v>
      </c>
      <c r="Z45">
        <v>3.1900535829947598</v>
      </c>
      <c r="AA45">
        <v>3.1900535829947598</v>
      </c>
      <c r="AB45">
        <v>3.1900535829947598</v>
      </c>
      <c r="AC45">
        <v>3.1900535829947598</v>
      </c>
      <c r="AD45">
        <v>3.1900535829947598</v>
      </c>
      <c r="AE45">
        <v>3.1900535829947598</v>
      </c>
      <c r="AF45">
        <v>3.1900535829947598</v>
      </c>
      <c r="AG45">
        <v>3.1900535829947598</v>
      </c>
      <c r="AH45">
        <v>3.1900535829947598</v>
      </c>
      <c r="AI45">
        <v>3.1900535829947598</v>
      </c>
      <c r="AJ45">
        <v>3.1900535829947598</v>
      </c>
      <c r="AK45">
        <v>3.1900535829947598</v>
      </c>
      <c r="AL45">
        <v>3.1900535829947598</v>
      </c>
    </row>
    <row r="46" spans="1:38" x14ac:dyDescent="0.2">
      <c r="A46" t="s">
        <v>438</v>
      </c>
      <c r="B46" t="s">
        <v>271</v>
      </c>
      <c r="C46" t="s">
        <v>501</v>
      </c>
      <c r="D46" t="s">
        <v>274</v>
      </c>
      <c r="E46" t="s">
        <v>211</v>
      </c>
      <c r="F46" t="s">
        <v>275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2.1532861685214595</v>
      </c>
      <c r="M46">
        <v>2.1532861685214595</v>
      </c>
      <c r="N46">
        <v>2.1532861685214595</v>
      </c>
      <c r="O46">
        <v>2.1532861685214595</v>
      </c>
      <c r="P46">
        <v>2.1532861685214595</v>
      </c>
      <c r="Q46">
        <v>2.1532861685214595</v>
      </c>
      <c r="R46">
        <v>2.1532861685214595</v>
      </c>
      <c r="S46">
        <v>2.1532861685214595</v>
      </c>
      <c r="T46">
        <v>2.1532861685214595</v>
      </c>
      <c r="U46">
        <v>2.1532861685214595</v>
      </c>
      <c r="V46">
        <v>2.1532861685214595</v>
      </c>
      <c r="W46">
        <v>2.1532861685214595</v>
      </c>
      <c r="X46">
        <v>2.1532861685214595</v>
      </c>
      <c r="Y46">
        <v>2.1532861685214595</v>
      </c>
      <c r="Z46">
        <v>2.1532861685214595</v>
      </c>
      <c r="AA46">
        <v>2.1532861685214595</v>
      </c>
      <c r="AB46">
        <v>2.1532861685214595</v>
      </c>
      <c r="AC46">
        <v>2.1532861685214595</v>
      </c>
      <c r="AD46">
        <v>2.1532861685214595</v>
      </c>
      <c r="AE46">
        <v>2.1532861685214595</v>
      </c>
      <c r="AF46">
        <v>2.1532861685214595</v>
      </c>
      <c r="AG46">
        <v>2.1532861685214595</v>
      </c>
      <c r="AH46">
        <v>2.1532861685214595</v>
      </c>
      <c r="AI46">
        <v>2.1532861685214595</v>
      </c>
      <c r="AJ46">
        <v>2.1532861685214595</v>
      </c>
      <c r="AK46">
        <v>2.1532861685214595</v>
      </c>
      <c r="AL46">
        <v>2.1532861685214595</v>
      </c>
    </row>
    <row r="47" spans="1:38" x14ac:dyDescent="0.2">
      <c r="A47" t="s">
        <v>438</v>
      </c>
      <c r="B47" t="s">
        <v>271</v>
      </c>
      <c r="C47" t="s">
        <v>501</v>
      </c>
      <c r="D47" t="s">
        <v>274</v>
      </c>
      <c r="E47" t="s">
        <v>211</v>
      </c>
      <c r="F47" t="s">
        <v>275</v>
      </c>
      <c r="G47">
        <v>2030</v>
      </c>
      <c r="H47" t="s">
        <v>211</v>
      </c>
      <c r="I47" t="s">
        <v>211</v>
      </c>
      <c r="J47" t="s">
        <v>211</v>
      </c>
      <c r="K47" t="s">
        <v>211</v>
      </c>
      <c r="L47">
        <v>2.3686147853736053</v>
      </c>
      <c r="M47">
        <v>2.3686147853736053</v>
      </c>
      <c r="N47">
        <v>2.3686147853736053</v>
      </c>
      <c r="O47">
        <v>2.3686147853736053</v>
      </c>
      <c r="P47">
        <v>2.3686147853736053</v>
      </c>
      <c r="Q47">
        <v>2.3686147853736053</v>
      </c>
      <c r="R47">
        <v>2.3686147853736053</v>
      </c>
      <c r="S47">
        <v>2.3686147853736053</v>
      </c>
      <c r="T47">
        <v>2.3686147853736053</v>
      </c>
      <c r="U47">
        <v>2.3686147853736053</v>
      </c>
      <c r="V47">
        <v>2.3686147853736053</v>
      </c>
      <c r="W47">
        <v>2.3686147853736053</v>
      </c>
      <c r="X47">
        <v>2.3686147853736053</v>
      </c>
      <c r="Y47">
        <v>2.3686147853736053</v>
      </c>
      <c r="Z47">
        <v>2.3686147853736053</v>
      </c>
      <c r="AA47">
        <v>2.3686147853736053</v>
      </c>
      <c r="AB47">
        <v>2.3686147853736053</v>
      </c>
      <c r="AC47">
        <v>2.3686147853736053</v>
      </c>
      <c r="AD47">
        <v>2.3686147853736053</v>
      </c>
      <c r="AE47">
        <v>2.3686147853736053</v>
      </c>
      <c r="AF47">
        <v>2.3686147853736053</v>
      </c>
      <c r="AG47">
        <v>2.3686147853736053</v>
      </c>
      <c r="AH47">
        <v>2.3686147853736053</v>
      </c>
      <c r="AI47">
        <v>2.3686147853736053</v>
      </c>
      <c r="AJ47">
        <v>2.3686147853736053</v>
      </c>
      <c r="AK47">
        <v>2.3686147853736053</v>
      </c>
      <c r="AL47">
        <v>2.3686147853736053</v>
      </c>
    </row>
    <row r="48" spans="1:38" x14ac:dyDescent="0.2">
      <c r="A48" t="s">
        <v>438</v>
      </c>
      <c r="B48" t="s">
        <v>271</v>
      </c>
      <c r="C48" t="s">
        <v>501</v>
      </c>
      <c r="D48" t="s">
        <v>274</v>
      </c>
      <c r="E48" t="s">
        <v>211</v>
      </c>
      <c r="F48" t="s">
        <v>275</v>
      </c>
      <c r="G48">
        <v>2040</v>
      </c>
      <c r="H48" t="s">
        <v>211</v>
      </c>
      <c r="I48" t="s">
        <v>211</v>
      </c>
      <c r="J48" t="s">
        <v>211</v>
      </c>
      <c r="K48" t="s">
        <v>211</v>
      </c>
      <c r="L48">
        <v>2.6557196078431349</v>
      </c>
      <c r="M48">
        <v>2.6557196078431349</v>
      </c>
      <c r="N48">
        <v>2.6557196078431349</v>
      </c>
      <c r="O48">
        <v>2.6557196078431349</v>
      </c>
      <c r="P48">
        <v>2.6557196078431349</v>
      </c>
      <c r="Q48">
        <v>2.6557196078431349</v>
      </c>
      <c r="R48">
        <v>2.6557196078431349</v>
      </c>
      <c r="S48">
        <v>2.6557196078431349</v>
      </c>
      <c r="T48">
        <v>2.6557196078431349</v>
      </c>
      <c r="U48">
        <v>2.6557196078431349</v>
      </c>
      <c r="V48">
        <v>2.6557196078431349</v>
      </c>
      <c r="W48">
        <v>2.6557196078431349</v>
      </c>
      <c r="X48">
        <v>2.6557196078431349</v>
      </c>
      <c r="Y48">
        <v>2.6557196078431349</v>
      </c>
      <c r="Z48">
        <v>2.6557196078431349</v>
      </c>
      <c r="AA48">
        <v>2.6557196078431349</v>
      </c>
      <c r="AB48">
        <v>2.6557196078431349</v>
      </c>
      <c r="AC48">
        <v>2.6557196078431349</v>
      </c>
      <c r="AD48">
        <v>2.6557196078431349</v>
      </c>
      <c r="AE48">
        <v>2.6557196078431349</v>
      </c>
      <c r="AF48">
        <v>2.6557196078431349</v>
      </c>
      <c r="AG48">
        <v>2.6557196078431349</v>
      </c>
      <c r="AH48">
        <v>2.6557196078431349</v>
      </c>
      <c r="AI48">
        <v>2.6557196078431349</v>
      </c>
      <c r="AJ48">
        <v>2.6557196078431349</v>
      </c>
      <c r="AK48">
        <v>2.6557196078431349</v>
      </c>
      <c r="AL48">
        <v>2.6557196078431349</v>
      </c>
    </row>
    <row r="49" spans="1:38" x14ac:dyDescent="0.2">
      <c r="A49" t="s">
        <v>438</v>
      </c>
      <c r="B49" t="s">
        <v>271</v>
      </c>
      <c r="C49" t="s">
        <v>501</v>
      </c>
      <c r="D49" t="s">
        <v>274</v>
      </c>
      <c r="E49" t="s">
        <v>211</v>
      </c>
      <c r="F49" t="s">
        <v>275</v>
      </c>
      <c r="G49">
        <v>2050</v>
      </c>
      <c r="H49" t="s">
        <v>211</v>
      </c>
      <c r="I49" t="s">
        <v>211</v>
      </c>
      <c r="J49" t="s">
        <v>211</v>
      </c>
      <c r="K49" t="s">
        <v>211</v>
      </c>
      <c r="L49">
        <v>2.8710482246952806</v>
      </c>
      <c r="M49">
        <v>2.8710482246952806</v>
      </c>
      <c r="N49">
        <v>2.8710482246952806</v>
      </c>
      <c r="O49">
        <v>2.8710482246952806</v>
      </c>
      <c r="P49">
        <v>2.8710482246952806</v>
      </c>
      <c r="Q49">
        <v>2.8710482246952806</v>
      </c>
      <c r="R49">
        <v>2.8710482246952806</v>
      </c>
      <c r="S49">
        <v>2.8710482246952806</v>
      </c>
      <c r="T49">
        <v>2.8710482246952806</v>
      </c>
      <c r="U49">
        <v>2.8710482246952806</v>
      </c>
      <c r="V49">
        <v>2.8710482246952806</v>
      </c>
      <c r="W49">
        <v>2.8710482246952806</v>
      </c>
      <c r="X49">
        <v>2.8710482246952806</v>
      </c>
      <c r="Y49">
        <v>2.8710482246952806</v>
      </c>
      <c r="Z49">
        <v>2.8710482246952806</v>
      </c>
      <c r="AA49">
        <v>2.8710482246952806</v>
      </c>
      <c r="AB49">
        <v>2.8710482246952806</v>
      </c>
      <c r="AC49">
        <v>2.8710482246952806</v>
      </c>
      <c r="AD49">
        <v>2.8710482246952806</v>
      </c>
      <c r="AE49">
        <v>2.8710482246952806</v>
      </c>
      <c r="AF49">
        <v>2.8710482246952806</v>
      </c>
      <c r="AG49">
        <v>2.8710482246952806</v>
      </c>
      <c r="AH49">
        <v>2.8710482246952806</v>
      </c>
      <c r="AI49">
        <v>2.8710482246952806</v>
      </c>
      <c r="AJ49">
        <v>2.8710482246952806</v>
      </c>
      <c r="AK49">
        <v>2.8710482246952806</v>
      </c>
      <c r="AL49">
        <v>2.8710482246952806</v>
      </c>
    </row>
    <row r="50" spans="1:38" x14ac:dyDescent="0.2">
      <c r="A50" t="s">
        <v>438</v>
      </c>
      <c r="B50" t="s">
        <v>271</v>
      </c>
      <c r="C50" t="s">
        <v>502</v>
      </c>
      <c r="D50" t="s">
        <v>194</v>
      </c>
      <c r="E50" t="s">
        <v>211</v>
      </c>
      <c r="F50" t="s">
        <v>275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2.1666548901843012</v>
      </c>
      <c r="M50">
        <v>2.1666548901843012</v>
      </c>
      <c r="N50">
        <v>2.1666548901843012</v>
      </c>
      <c r="O50">
        <v>2.1666548901843012</v>
      </c>
      <c r="P50">
        <v>2.1666548901843012</v>
      </c>
      <c r="Q50">
        <v>2.1666548901843012</v>
      </c>
      <c r="R50">
        <v>2.1666548901843012</v>
      </c>
      <c r="S50">
        <v>2.1666548901843012</v>
      </c>
      <c r="T50">
        <v>2.1666548901843012</v>
      </c>
      <c r="U50">
        <v>2.1666548901843012</v>
      </c>
      <c r="V50">
        <v>2.1666548901843012</v>
      </c>
      <c r="W50">
        <v>2.1666548901843012</v>
      </c>
      <c r="X50">
        <v>2.1666548901843012</v>
      </c>
      <c r="Y50">
        <v>2.1666548901843012</v>
      </c>
      <c r="Z50">
        <v>2.1666548901843012</v>
      </c>
      <c r="AA50">
        <v>2.1666548901843012</v>
      </c>
      <c r="AB50">
        <v>2.1666548901843012</v>
      </c>
      <c r="AC50">
        <v>2.1666548901843012</v>
      </c>
      <c r="AD50">
        <v>2.1666548901843012</v>
      </c>
      <c r="AE50">
        <v>2.1666548901843012</v>
      </c>
      <c r="AF50">
        <v>2.1666548901843012</v>
      </c>
      <c r="AG50">
        <v>2.1666548901843012</v>
      </c>
      <c r="AH50">
        <v>2.1666548901843012</v>
      </c>
      <c r="AI50">
        <v>2.1666548901843012</v>
      </c>
      <c r="AJ50">
        <v>2.1666548901843012</v>
      </c>
      <c r="AK50">
        <v>2.1666548901843012</v>
      </c>
      <c r="AL50">
        <v>2.1666548901843012</v>
      </c>
    </row>
    <row r="51" spans="1:38" x14ac:dyDescent="0.2">
      <c r="A51" t="s">
        <v>438</v>
      </c>
      <c r="B51" t="s">
        <v>271</v>
      </c>
      <c r="C51" t="s">
        <v>502</v>
      </c>
      <c r="D51" t="s">
        <v>194</v>
      </c>
      <c r="E51" t="s">
        <v>211</v>
      </c>
      <c r="F51" t="s">
        <v>275</v>
      </c>
      <c r="G51">
        <v>2030</v>
      </c>
      <c r="H51" t="s">
        <v>211</v>
      </c>
      <c r="I51" t="s">
        <v>211</v>
      </c>
      <c r="J51" t="s">
        <v>211</v>
      </c>
      <c r="K51" t="s">
        <v>211</v>
      </c>
      <c r="L51">
        <v>2.3833203792027295</v>
      </c>
      <c r="M51">
        <v>2.3833203792027295</v>
      </c>
      <c r="N51">
        <v>2.3833203792027295</v>
      </c>
      <c r="O51">
        <v>2.3833203792027295</v>
      </c>
      <c r="P51">
        <v>2.3833203792027295</v>
      </c>
      <c r="Q51">
        <v>2.3833203792027295</v>
      </c>
      <c r="R51">
        <v>2.3833203792027295</v>
      </c>
      <c r="S51">
        <v>2.3833203792027295</v>
      </c>
      <c r="T51">
        <v>2.3833203792027295</v>
      </c>
      <c r="U51">
        <v>2.3833203792027295</v>
      </c>
      <c r="V51">
        <v>2.3833203792027295</v>
      </c>
      <c r="W51">
        <v>2.3833203792027295</v>
      </c>
      <c r="X51">
        <v>2.3833203792027295</v>
      </c>
      <c r="Y51">
        <v>2.3833203792027295</v>
      </c>
      <c r="Z51">
        <v>2.3833203792027295</v>
      </c>
      <c r="AA51">
        <v>2.3833203792027295</v>
      </c>
      <c r="AB51">
        <v>2.3833203792027295</v>
      </c>
      <c r="AC51">
        <v>2.3833203792027295</v>
      </c>
      <c r="AD51">
        <v>2.3833203792027295</v>
      </c>
      <c r="AE51">
        <v>2.3833203792027295</v>
      </c>
      <c r="AF51">
        <v>2.3833203792027295</v>
      </c>
      <c r="AG51">
        <v>2.3833203792027295</v>
      </c>
      <c r="AH51">
        <v>2.3833203792027295</v>
      </c>
      <c r="AI51">
        <v>2.3833203792027295</v>
      </c>
      <c r="AJ51">
        <v>2.3833203792027295</v>
      </c>
      <c r="AK51">
        <v>2.3833203792027295</v>
      </c>
      <c r="AL51">
        <v>2.3833203792027295</v>
      </c>
    </row>
    <row r="52" spans="1:38" x14ac:dyDescent="0.2">
      <c r="A52" t="s">
        <v>438</v>
      </c>
      <c r="B52" t="s">
        <v>271</v>
      </c>
      <c r="C52" t="s">
        <v>502</v>
      </c>
      <c r="D52" t="s">
        <v>194</v>
      </c>
      <c r="E52" t="s">
        <v>211</v>
      </c>
      <c r="F52" t="s">
        <v>275</v>
      </c>
      <c r="G52">
        <v>2040</v>
      </c>
      <c r="H52" t="s">
        <v>211</v>
      </c>
      <c r="I52" t="s">
        <v>211</v>
      </c>
      <c r="J52" t="s">
        <v>211</v>
      </c>
      <c r="K52" t="s">
        <v>211</v>
      </c>
      <c r="L52">
        <v>2.6722076978939691</v>
      </c>
      <c r="M52">
        <v>2.6722076978939691</v>
      </c>
      <c r="N52">
        <v>2.6722076978939691</v>
      </c>
      <c r="O52">
        <v>2.6722076978939691</v>
      </c>
      <c r="P52">
        <v>2.6722076978939691</v>
      </c>
      <c r="Q52">
        <v>2.6722076978939691</v>
      </c>
      <c r="R52">
        <v>2.6722076978939691</v>
      </c>
      <c r="S52">
        <v>2.6722076978939691</v>
      </c>
      <c r="T52">
        <v>2.6722076978939691</v>
      </c>
      <c r="U52">
        <v>2.6722076978939691</v>
      </c>
      <c r="V52">
        <v>2.6722076978939691</v>
      </c>
      <c r="W52">
        <v>2.6722076978939691</v>
      </c>
      <c r="X52">
        <v>2.6722076978939691</v>
      </c>
      <c r="Y52">
        <v>2.6722076978939691</v>
      </c>
      <c r="Z52">
        <v>2.6722076978939691</v>
      </c>
      <c r="AA52">
        <v>2.6722076978939691</v>
      </c>
      <c r="AB52">
        <v>2.6722076978939691</v>
      </c>
      <c r="AC52">
        <v>2.6722076978939691</v>
      </c>
      <c r="AD52">
        <v>2.6722076978939691</v>
      </c>
      <c r="AE52">
        <v>2.6722076978939691</v>
      </c>
      <c r="AF52">
        <v>2.6722076978939691</v>
      </c>
      <c r="AG52">
        <v>2.6722076978939691</v>
      </c>
      <c r="AH52">
        <v>2.6722076978939691</v>
      </c>
      <c r="AI52">
        <v>2.6722076978939691</v>
      </c>
      <c r="AJ52">
        <v>2.6722076978939691</v>
      </c>
      <c r="AK52">
        <v>2.6722076978939691</v>
      </c>
      <c r="AL52">
        <v>2.6722076978939691</v>
      </c>
    </row>
    <row r="53" spans="1:38" x14ac:dyDescent="0.2">
      <c r="A53" t="s">
        <v>438</v>
      </c>
      <c r="B53" t="s">
        <v>271</v>
      </c>
      <c r="C53" t="s">
        <v>502</v>
      </c>
      <c r="D53" t="s">
        <v>194</v>
      </c>
      <c r="E53" t="s">
        <v>211</v>
      </c>
      <c r="F53" t="s">
        <v>275</v>
      </c>
      <c r="G53">
        <v>2050</v>
      </c>
      <c r="H53" t="s">
        <v>211</v>
      </c>
      <c r="I53" t="s">
        <v>211</v>
      </c>
      <c r="J53" t="s">
        <v>211</v>
      </c>
      <c r="K53" t="s">
        <v>211</v>
      </c>
      <c r="L53">
        <v>2.8888731869124005</v>
      </c>
      <c r="M53">
        <v>2.8888731869124005</v>
      </c>
      <c r="N53">
        <v>2.8888731869124005</v>
      </c>
      <c r="O53">
        <v>2.8888731869124005</v>
      </c>
      <c r="P53">
        <v>2.8888731869124005</v>
      </c>
      <c r="Q53">
        <v>2.8888731869124005</v>
      </c>
      <c r="R53">
        <v>2.8888731869124005</v>
      </c>
      <c r="S53">
        <v>2.8888731869124005</v>
      </c>
      <c r="T53">
        <v>2.8888731869124005</v>
      </c>
      <c r="U53">
        <v>2.8888731869124005</v>
      </c>
      <c r="V53">
        <v>2.8888731869124005</v>
      </c>
      <c r="W53">
        <v>2.8888731869124005</v>
      </c>
      <c r="X53">
        <v>2.8888731869124005</v>
      </c>
      <c r="Y53">
        <v>2.8888731869124005</v>
      </c>
      <c r="Z53">
        <v>2.8888731869124005</v>
      </c>
      <c r="AA53">
        <v>2.8888731869124005</v>
      </c>
      <c r="AB53">
        <v>2.8888731869124005</v>
      </c>
      <c r="AC53">
        <v>2.8888731869124005</v>
      </c>
      <c r="AD53">
        <v>2.8888731869124005</v>
      </c>
      <c r="AE53">
        <v>2.8888731869124005</v>
      </c>
      <c r="AF53">
        <v>2.8888731869124005</v>
      </c>
      <c r="AG53">
        <v>2.8888731869124005</v>
      </c>
      <c r="AH53">
        <v>2.8888731869124005</v>
      </c>
      <c r="AI53">
        <v>2.8888731869124005</v>
      </c>
      <c r="AJ53">
        <v>2.8888731869124005</v>
      </c>
      <c r="AK53">
        <v>2.8888731869124005</v>
      </c>
      <c r="AL53">
        <v>2.8888731869124005</v>
      </c>
    </row>
    <row r="54" spans="1:38" x14ac:dyDescent="0.2">
      <c r="A54" t="s">
        <v>438</v>
      </c>
      <c r="B54" t="s">
        <v>271</v>
      </c>
      <c r="C54" t="s">
        <v>502</v>
      </c>
      <c r="D54" t="s">
        <v>274</v>
      </c>
      <c r="E54" t="s">
        <v>211</v>
      </c>
      <c r="F54" t="s">
        <v>275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1.9499894011658696</v>
      </c>
      <c r="M54">
        <v>1.9499894011658696</v>
      </c>
      <c r="N54">
        <v>1.9499894011658696</v>
      </c>
      <c r="O54">
        <v>1.9499894011658696</v>
      </c>
      <c r="P54">
        <v>1.9499894011658696</v>
      </c>
      <c r="Q54">
        <v>1.9499894011658696</v>
      </c>
      <c r="R54">
        <v>1.9499894011658696</v>
      </c>
      <c r="S54">
        <v>1.9499894011658696</v>
      </c>
      <c r="T54">
        <v>1.9499894011658696</v>
      </c>
      <c r="U54">
        <v>1.9499894011658696</v>
      </c>
      <c r="V54">
        <v>1.9499894011658696</v>
      </c>
      <c r="W54">
        <v>1.9499894011658696</v>
      </c>
      <c r="X54">
        <v>1.9499894011658696</v>
      </c>
      <c r="Y54">
        <v>1.9499894011658696</v>
      </c>
      <c r="Z54">
        <v>1.9499894011658696</v>
      </c>
      <c r="AA54">
        <v>1.9499894011658696</v>
      </c>
      <c r="AB54">
        <v>1.9499894011658696</v>
      </c>
      <c r="AC54">
        <v>1.9499894011658696</v>
      </c>
      <c r="AD54">
        <v>1.9499894011658696</v>
      </c>
      <c r="AE54">
        <v>1.9499894011658696</v>
      </c>
      <c r="AF54">
        <v>1.9499894011658696</v>
      </c>
      <c r="AG54">
        <v>1.9499894011658696</v>
      </c>
      <c r="AH54">
        <v>1.9499894011658696</v>
      </c>
      <c r="AI54">
        <v>1.9499894011658696</v>
      </c>
      <c r="AJ54">
        <v>1.9499894011658696</v>
      </c>
      <c r="AK54">
        <v>1.9499894011658696</v>
      </c>
      <c r="AL54">
        <v>1.9499894011658696</v>
      </c>
    </row>
    <row r="55" spans="1:38" x14ac:dyDescent="0.2">
      <c r="A55" t="s">
        <v>438</v>
      </c>
      <c r="B55" t="s">
        <v>271</v>
      </c>
      <c r="C55" t="s">
        <v>502</v>
      </c>
      <c r="D55" t="s">
        <v>274</v>
      </c>
      <c r="E55" t="s">
        <v>211</v>
      </c>
      <c r="F55" t="s">
        <v>275</v>
      </c>
      <c r="G55">
        <v>2030</v>
      </c>
      <c r="H55" t="s">
        <v>211</v>
      </c>
      <c r="I55" t="s">
        <v>211</v>
      </c>
      <c r="J55" t="s">
        <v>211</v>
      </c>
      <c r="K55" t="s">
        <v>211</v>
      </c>
      <c r="L55">
        <v>2.144988341282458</v>
      </c>
      <c r="M55">
        <v>2.144988341282458</v>
      </c>
      <c r="N55">
        <v>2.144988341282458</v>
      </c>
      <c r="O55">
        <v>2.144988341282458</v>
      </c>
      <c r="P55">
        <v>2.144988341282458</v>
      </c>
      <c r="Q55">
        <v>2.144988341282458</v>
      </c>
      <c r="R55">
        <v>2.144988341282458</v>
      </c>
      <c r="S55">
        <v>2.144988341282458</v>
      </c>
      <c r="T55">
        <v>2.144988341282458</v>
      </c>
      <c r="U55">
        <v>2.144988341282458</v>
      </c>
      <c r="V55">
        <v>2.144988341282458</v>
      </c>
      <c r="W55">
        <v>2.144988341282458</v>
      </c>
      <c r="X55">
        <v>2.144988341282458</v>
      </c>
      <c r="Y55">
        <v>2.144988341282458</v>
      </c>
      <c r="Z55">
        <v>2.144988341282458</v>
      </c>
      <c r="AA55">
        <v>2.144988341282458</v>
      </c>
      <c r="AB55">
        <v>2.144988341282458</v>
      </c>
      <c r="AC55">
        <v>2.144988341282458</v>
      </c>
      <c r="AD55">
        <v>2.144988341282458</v>
      </c>
      <c r="AE55">
        <v>2.144988341282458</v>
      </c>
      <c r="AF55">
        <v>2.144988341282458</v>
      </c>
      <c r="AG55">
        <v>2.144988341282458</v>
      </c>
      <c r="AH55">
        <v>2.144988341282458</v>
      </c>
      <c r="AI55">
        <v>2.144988341282458</v>
      </c>
      <c r="AJ55">
        <v>2.144988341282458</v>
      </c>
      <c r="AK55">
        <v>2.144988341282458</v>
      </c>
      <c r="AL55">
        <v>2.144988341282458</v>
      </c>
    </row>
    <row r="56" spans="1:38" x14ac:dyDescent="0.2">
      <c r="A56" t="s">
        <v>438</v>
      </c>
      <c r="B56" t="s">
        <v>271</v>
      </c>
      <c r="C56" t="s">
        <v>502</v>
      </c>
      <c r="D56" t="s">
        <v>274</v>
      </c>
      <c r="E56" t="s">
        <v>211</v>
      </c>
      <c r="F56" t="s">
        <v>275</v>
      </c>
      <c r="G56">
        <v>2040</v>
      </c>
      <c r="H56" t="s">
        <v>211</v>
      </c>
      <c r="I56" t="s">
        <v>211</v>
      </c>
      <c r="J56" t="s">
        <v>211</v>
      </c>
      <c r="K56" t="s">
        <v>211</v>
      </c>
      <c r="L56">
        <v>2.4049869281045719</v>
      </c>
      <c r="M56">
        <v>2.4049869281045719</v>
      </c>
      <c r="N56">
        <v>2.4049869281045719</v>
      </c>
      <c r="O56">
        <v>2.4049869281045719</v>
      </c>
      <c r="P56">
        <v>2.4049869281045719</v>
      </c>
      <c r="Q56">
        <v>2.4049869281045719</v>
      </c>
      <c r="R56">
        <v>2.4049869281045719</v>
      </c>
      <c r="S56">
        <v>2.4049869281045719</v>
      </c>
      <c r="T56">
        <v>2.4049869281045719</v>
      </c>
      <c r="U56">
        <v>2.4049869281045719</v>
      </c>
      <c r="V56">
        <v>2.4049869281045719</v>
      </c>
      <c r="W56">
        <v>2.4049869281045719</v>
      </c>
      <c r="X56">
        <v>2.4049869281045719</v>
      </c>
      <c r="Y56">
        <v>2.4049869281045719</v>
      </c>
      <c r="Z56">
        <v>2.4049869281045719</v>
      </c>
      <c r="AA56">
        <v>2.4049869281045719</v>
      </c>
      <c r="AB56">
        <v>2.4049869281045719</v>
      </c>
      <c r="AC56">
        <v>2.4049869281045719</v>
      </c>
      <c r="AD56">
        <v>2.4049869281045719</v>
      </c>
      <c r="AE56">
        <v>2.4049869281045719</v>
      </c>
      <c r="AF56">
        <v>2.4049869281045719</v>
      </c>
      <c r="AG56">
        <v>2.4049869281045719</v>
      </c>
      <c r="AH56">
        <v>2.4049869281045719</v>
      </c>
      <c r="AI56">
        <v>2.4049869281045719</v>
      </c>
      <c r="AJ56">
        <v>2.4049869281045719</v>
      </c>
      <c r="AK56">
        <v>2.4049869281045719</v>
      </c>
      <c r="AL56">
        <v>2.4049869281045719</v>
      </c>
    </row>
    <row r="57" spans="1:38" x14ac:dyDescent="0.2">
      <c r="A57" t="s">
        <v>438</v>
      </c>
      <c r="B57" t="s">
        <v>271</v>
      </c>
      <c r="C57" t="s">
        <v>502</v>
      </c>
      <c r="D57" t="s">
        <v>274</v>
      </c>
      <c r="E57" t="s">
        <v>211</v>
      </c>
      <c r="F57" t="s">
        <v>275</v>
      </c>
      <c r="G57">
        <v>2050</v>
      </c>
      <c r="H57" t="s">
        <v>211</v>
      </c>
      <c r="I57" t="s">
        <v>211</v>
      </c>
      <c r="J57" t="s">
        <v>211</v>
      </c>
      <c r="K57" t="s">
        <v>211</v>
      </c>
      <c r="L57">
        <v>2.5999858682211605</v>
      </c>
      <c r="M57">
        <v>2.5999858682211605</v>
      </c>
      <c r="N57">
        <v>2.5999858682211605</v>
      </c>
      <c r="O57">
        <v>2.5999858682211605</v>
      </c>
      <c r="P57">
        <v>2.5999858682211605</v>
      </c>
      <c r="Q57">
        <v>2.5999858682211605</v>
      </c>
      <c r="R57">
        <v>2.5999858682211605</v>
      </c>
      <c r="S57">
        <v>2.5999858682211605</v>
      </c>
      <c r="T57">
        <v>2.5999858682211605</v>
      </c>
      <c r="U57">
        <v>2.5999858682211605</v>
      </c>
      <c r="V57">
        <v>2.5999858682211605</v>
      </c>
      <c r="W57">
        <v>2.5999858682211605</v>
      </c>
      <c r="X57">
        <v>2.5999858682211605</v>
      </c>
      <c r="Y57">
        <v>2.5999858682211605</v>
      </c>
      <c r="Z57">
        <v>2.5999858682211605</v>
      </c>
      <c r="AA57">
        <v>2.5999858682211605</v>
      </c>
      <c r="AB57">
        <v>2.5999858682211605</v>
      </c>
      <c r="AC57">
        <v>2.5999858682211605</v>
      </c>
      <c r="AD57">
        <v>2.5999858682211605</v>
      </c>
      <c r="AE57">
        <v>2.5999858682211605</v>
      </c>
      <c r="AF57">
        <v>2.5999858682211605</v>
      </c>
      <c r="AG57">
        <v>2.5999858682211605</v>
      </c>
      <c r="AH57">
        <v>2.5999858682211605</v>
      </c>
      <c r="AI57">
        <v>2.5999858682211605</v>
      </c>
      <c r="AJ57">
        <v>2.5999858682211605</v>
      </c>
      <c r="AK57">
        <v>2.5999858682211605</v>
      </c>
      <c r="AL57">
        <v>2.5999858682211605</v>
      </c>
    </row>
    <row r="58" spans="1:38" x14ac:dyDescent="0.2">
      <c r="A58" t="s">
        <v>438</v>
      </c>
      <c r="B58" t="s">
        <v>271</v>
      </c>
      <c r="C58" t="s">
        <v>276</v>
      </c>
      <c r="D58" t="s">
        <v>194</v>
      </c>
      <c r="E58" t="s">
        <v>211</v>
      </c>
      <c r="F58" t="s">
        <v>275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3.1157627118644098</v>
      </c>
      <c r="M58">
        <v>3.1157627118644098</v>
      </c>
      <c r="N58">
        <v>3.1157627118644098</v>
      </c>
      <c r="O58">
        <v>3.1157627118644098</v>
      </c>
      <c r="P58">
        <v>3.1157627118644098</v>
      </c>
      <c r="Q58">
        <v>3.1157627118644098</v>
      </c>
      <c r="R58">
        <v>3.1157627118644098</v>
      </c>
      <c r="S58">
        <v>3.1157627118644098</v>
      </c>
      <c r="T58">
        <v>3.1157627118644098</v>
      </c>
      <c r="U58">
        <v>3.1157627118644098</v>
      </c>
      <c r="V58">
        <v>3.1157627118644098</v>
      </c>
      <c r="W58">
        <v>3.1157627118644098</v>
      </c>
      <c r="X58">
        <v>3.1157627118644098</v>
      </c>
      <c r="Y58">
        <v>3.1157627118644098</v>
      </c>
      <c r="Z58">
        <v>3.1157627118644098</v>
      </c>
      <c r="AA58">
        <v>3.1157627118644098</v>
      </c>
      <c r="AB58">
        <v>3.1157627118644098</v>
      </c>
      <c r="AC58">
        <v>3.1157627118644098</v>
      </c>
      <c r="AD58">
        <v>3.1157627118644098</v>
      </c>
      <c r="AE58">
        <v>3.1157627118644098</v>
      </c>
      <c r="AF58">
        <v>3.1157627118644098</v>
      </c>
      <c r="AG58">
        <v>3.1157627118644098</v>
      </c>
      <c r="AH58">
        <v>3.1157627118644098</v>
      </c>
      <c r="AI58">
        <v>3.1157627118644098</v>
      </c>
      <c r="AJ58">
        <v>3.1157627118644098</v>
      </c>
      <c r="AK58">
        <v>3.1157627118644098</v>
      </c>
      <c r="AL58">
        <v>3.1157627118644098</v>
      </c>
    </row>
    <row r="59" spans="1:38" x14ac:dyDescent="0.2">
      <c r="A59" t="s">
        <v>438</v>
      </c>
      <c r="B59" t="s">
        <v>271</v>
      </c>
      <c r="C59" t="s">
        <v>276</v>
      </c>
      <c r="D59" t="s">
        <v>194</v>
      </c>
      <c r="E59" t="s">
        <v>211</v>
      </c>
      <c r="F59" t="s">
        <v>275</v>
      </c>
      <c r="G59">
        <v>2030</v>
      </c>
      <c r="H59" t="s">
        <v>211</v>
      </c>
      <c r="I59" t="s">
        <v>211</v>
      </c>
      <c r="J59" t="s">
        <v>211</v>
      </c>
      <c r="K59" t="s">
        <v>211</v>
      </c>
      <c r="L59">
        <v>3.323480225988714</v>
      </c>
      <c r="M59">
        <v>3.323480225988714</v>
      </c>
      <c r="N59">
        <v>3.323480225988714</v>
      </c>
      <c r="O59">
        <v>3.323480225988714</v>
      </c>
      <c r="P59">
        <v>3.323480225988714</v>
      </c>
      <c r="Q59">
        <v>3.323480225988714</v>
      </c>
      <c r="R59">
        <v>3.323480225988714</v>
      </c>
      <c r="S59">
        <v>3.323480225988714</v>
      </c>
      <c r="T59">
        <v>3.323480225988714</v>
      </c>
      <c r="U59">
        <v>3.323480225988714</v>
      </c>
      <c r="V59">
        <v>3.323480225988714</v>
      </c>
      <c r="W59">
        <v>3.323480225988714</v>
      </c>
      <c r="X59">
        <v>3.323480225988714</v>
      </c>
      <c r="Y59">
        <v>3.323480225988714</v>
      </c>
      <c r="Z59">
        <v>3.323480225988714</v>
      </c>
      <c r="AA59">
        <v>3.323480225988714</v>
      </c>
      <c r="AB59">
        <v>3.323480225988714</v>
      </c>
      <c r="AC59">
        <v>3.323480225988714</v>
      </c>
      <c r="AD59">
        <v>3.323480225988714</v>
      </c>
      <c r="AE59">
        <v>3.323480225988714</v>
      </c>
      <c r="AF59">
        <v>3.323480225988714</v>
      </c>
      <c r="AG59">
        <v>3.323480225988714</v>
      </c>
      <c r="AH59">
        <v>3.323480225988714</v>
      </c>
      <c r="AI59">
        <v>3.323480225988714</v>
      </c>
      <c r="AJ59">
        <v>3.323480225988714</v>
      </c>
      <c r="AK59">
        <v>3.323480225988714</v>
      </c>
      <c r="AL59">
        <v>3.323480225988714</v>
      </c>
    </row>
    <row r="60" spans="1:38" x14ac:dyDescent="0.2">
      <c r="A60" t="s">
        <v>438</v>
      </c>
      <c r="B60" t="s">
        <v>271</v>
      </c>
      <c r="C60" t="s">
        <v>276</v>
      </c>
      <c r="D60" t="s">
        <v>194</v>
      </c>
      <c r="E60" t="s">
        <v>211</v>
      </c>
      <c r="F60" t="s">
        <v>275</v>
      </c>
      <c r="G60">
        <v>2040</v>
      </c>
      <c r="H60" t="s">
        <v>211</v>
      </c>
      <c r="I60" t="s">
        <v>211</v>
      </c>
      <c r="J60" t="s">
        <v>211</v>
      </c>
      <c r="K60" t="s">
        <v>211</v>
      </c>
      <c r="L60">
        <v>3.8427740112994284</v>
      </c>
      <c r="M60">
        <v>3.8427740112994284</v>
      </c>
      <c r="N60">
        <v>3.8427740112994284</v>
      </c>
      <c r="O60">
        <v>3.8427740112994284</v>
      </c>
      <c r="P60">
        <v>3.8427740112994284</v>
      </c>
      <c r="Q60">
        <v>3.8427740112994284</v>
      </c>
      <c r="R60">
        <v>3.8427740112994284</v>
      </c>
      <c r="S60">
        <v>3.8427740112994284</v>
      </c>
      <c r="T60">
        <v>3.8427740112994284</v>
      </c>
      <c r="U60">
        <v>3.8427740112994284</v>
      </c>
      <c r="V60">
        <v>3.8427740112994284</v>
      </c>
      <c r="W60">
        <v>3.8427740112994284</v>
      </c>
      <c r="X60">
        <v>3.8427740112994284</v>
      </c>
      <c r="Y60">
        <v>3.8427740112994284</v>
      </c>
      <c r="Z60">
        <v>3.8427740112994284</v>
      </c>
      <c r="AA60">
        <v>3.8427740112994284</v>
      </c>
      <c r="AB60">
        <v>3.8427740112994284</v>
      </c>
      <c r="AC60">
        <v>3.8427740112994284</v>
      </c>
      <c r="AD60">
        <v>3.8427740112994284</v>
      </c>
      <c r="AE60">
        <v>3.8427740112994284</v>
      </c>
      <c r="AF60">
        <v>3.8427740112994284</v>
      </c>
      <c r="AG60">
        <v>3.8427740112994284</v>
      </c>
      <c r="AH60">
        <v>3.8427740112994284</v>
      </c>
      <c r="AI60">
        <v>3.8427740112994284</v>
      </c>
      <c r="AJ60">
        <v>3.8427740112994284</v>
      </c>
      <c r="AK60">
        <v>3.8427740112994284</v>
      </c>
      <c r="AL60">
        <v>3.8427740112994284</v>
      </c>
    </row>
    <row r="61" spans="1:38" x14ac:dyDescent="0.2">
      <c r="A61" t="s">
        <v>438</v>
      </c>
      <c r="B61" t="s">
        <v>271</v>
      </c>
      <c r="C61" t="s">
        <v>276</v>
      </c>
      <c r="D61" t="s">
        <v>194</v>
      </c>
      <c r="E61" t="s">
        <v>211</v>
      </c>
      <c r="F61" t="s">
        <v>275</v>
      </c>
      <c r="G61">
        <v>2050</v>
      </c>
      <c r="H61" t="s">
        <v>211</v>
      </c>
      <c r="I61" t="s">
        <v>211</v>
      </c>
      <c r="J61" t="s">
        <v>211</v>
      </c>
      <c r="K61" t="s">
        <v>211</v>
      </c>
      <c r="L61">
        <v>4.1543502824858694</v>
      </c>
      <c r="M61">
        <v>4.1543502824858694</v>
      </c>
      <c r="N61">
        <v>4.1543502824858694</v>
      </c>
      <c r="O61">
        <v>4.1543502824858694</v>
      </c>
      <c r="P61">
        <v>4.1543502824858694</v>
      </c>
      <c r="Q61">
        <v>4.1543502824858694</v>
      </c>
      <c r="R61">
        <v>4.1543502824858694</v>
      </c>
      <c r="S61">
        <v>4.1543502824858694</v>
      </c>
      <c r="T61">
        <v>4.1543502824858694</v>
      </c>
      <c r="U61">
        <v>4.1543502824858694</v>
      </c>
      <c r="V61">
        <v>4.1543502824858694</v>
      </c>
      <c r="W61">
        <v>4.1543502824858694</v>
      </c>
      <c r="X61">
        <v>4.1543502824858694</v>
      </c>
      <c r="Y61">
        <v>4.1543502824858694</v>
      </c>
      <c r="Z61">
        <v>4.1543502824858694</v>
      </c>
      <c r="AA61">
        <v>4.1543502824858694</v>
      </c>
      <c r="AB61">
        <v>4.1543502824858694</v>
      </c>
      <c r="AC61">
        <v>4.1543502824858694</v>
      </c>
      <c r="AD61">
        <v>4.1543502824858694</v>
      </c>
      <c r="AE61">
        <v>4.1543502824858694</v>
      </c>
      <c r="AF61">
        <v>4.1543502824858694</v>
      </c>
      <c r="AG61">
        <v>4.1543502824858694</v>
      </c>
      <c r="AH61">
        <v>4.1543502824858694</v>
      </c>
      <c r="AI61">
        <v>4.1543502824858694</v>
      </c>
      <c r="AJ61">
        <v>4.1543502824858694</v>
      </c>
      <c r="AK61">
        <v>4.1543502824858694</v>
      </c>
      <c r="AL61">
        <v>4.1543502824858694</v>
      </c>
    </row>
    <row r="62" spans="1:38" x14ac:dyDescent="0.2">
      <c r="A62" t="s">
        <v>438</v>
      </c>
      <c r="B62" t="s">
        <v>271</v>
      </c>
      <c r="C62" t="s">
        <v>276</v>
      </c>
      <c r="D62" t="s">
        <v>277</v>
      </c>
      <c r="E62" t="s">
        <v>211</v>
      </c>
      <c r="F62" t="s">
        <v>275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2.8041864406779689</v>
      </c>
      <c r="M62">
        <v>2.8041864406779689</v>
      </c>
      <c r="N62">
        <v>2.8041864406779689</v>
      </c>
      <c r="O62">
        <v>2.8041864406779689</v>
      </c>
      <c r="P62">
        <v>2.8041864406779689</v>
      </c>
      <c r="Q62">
        <v>2.8041864406779689</v>
      </c>
      <c r="R62">
        <v>2.8041864406779689</v>
      </c>
      <c r="S62">
        <v>2.8041864406779689</v>
      </c>
      <c r="T62">
        <v>2.8041864406779689</v>
      </c>
      <c r="U62">
        <v>2.8041864406779689</v>
      </c>
      <c r="V62">
        <v>2.8041864406779689</v>
      </c>
      <c r="W62">
        <v>2.8041864406779689</v>
      </c>
      <c r="X62">
        <v>2.8041864406779689</v>
      </c>
      <c r="Y62">
        <v>2.8041864406779689</v>
      </c>
      <c r="Z62">
        <v>2.8041864406779689</v>
      </c>
      <c r="AA62">
        <v>2.8041864406779689</v>
      </c>
      <c r="AB62">
        <v>2.8041864406779689</v>
      </c>
      <c r="AC62">
        <v>2.8041864406779689</v>
      </c>
      <c r="AD62">
        <v>2.8041864406779689</v>
      </c>
      <c r="AE62">
        <v>2.8041864406779689</v>
      </c>
      <c r="AF62">
        <v>2.8041864406779689</v>
      </c>
      <c r="AG62">
        <v>2.8041864406779689</v>
      </c>
      <c r="AH62">
        <v>2.8041864406779689</v>
      </c>
      <c r="AI62">
        <v>2.8041864406779689</v>
      </c>
      <c r="AJ62">
        <v>2.8041864406779689</v>
      </c>
      <c r="AK62">
        <v>2.8041864406779689</v>
      </c>
      <c r="AL62">
        <v>2.8041864406779689</v>
      </c>
    </row>
    <row r="63" spans="1:38" x14ac:dyDescent="0.2">
      <c r="A63" t="s">
        <v>438</v>
      </c>
      <c r="B63" t="s">
        <v>271</v>
      </c>
      <c r="C63" t="s">
        <v>276</v>
      </c>
      <c r="D63" t="s">
        <v>277</v>
      </c>
      <c r="E63" t="s">
        <v>211</v>
      </c>
      <c r="F63" t="s">
        <v>275</v>
      </c>
      <c r="G63">
        <v>2030</v>
      </c>
      <c r="H63" t="s">
        <v>211</v>
      </c>
      <c r="I63" t="s">
        <v>211</v>
      </c>
      <c r="J63" t="s">
        <v>211</v>
      </c>
      <c r="K63" t="s">
        <v>211</v>
      </c>
      <c r="L63">
        <v>2.9911322033898333</v>
      </c>
      <c r="M63">
        <v>2.9911322033898333</v>
      </c>
      <c r="N63">
        <v>2.9911322033898333</v>
      </c>
      <c r="O63">
        <v>2.9911322033898333</v>
      </c>
      <c r="P63">
        <v>2.9911322033898333</v>
      </c>
      <c r="Q63">
        <v>2.9911322033898333</v>
      </c>
      <c r="R63">
        <v>2.9911322033898333</v>
      </c>
      <c r="S63">
        <v>2.9911322033898333</v>
      </c>
      <c r="T63">
        <v>2.9911322033898333</v>
      </c>
      <c r="U63">
        <v>2.9911322033898333</v>
      </c>
      <c r="V63">
        <v>2.9911322033898333</v>
      </c>
      <c r="W63">
        <v>2.9911322033898333</v>
      </c>
      <c r="X63">
        <v>2.9911322033898333</v>
      </c>
      <c r="Y63">
        <v>2.9911322033898333</v>
      </c>
      <c r="Z63">
        <v>2.9911322033898333</v>
      </c>
      <c r="AA63">
        <v>2.9911322033898333</v>
      </c>
      <c r="AB63">
        <v>2.9911322033898333</v>
      </c>
      <c r="AC63">
        <v>2.9911322033898333</v>
      </c>
      <c r="AD63">
        <v>2.9911322033898333</v>
      </c>
      <c r="AE63">
        <v>2.9911322033898333</v>
      </c>
      <c r="AF63">
        <v>2.9911322033898333</v>
      </c>
      <c r="AG63">
        <v>2.9911322033898333</v>
      </c>
      <c r="AH63">
        <v>2.9911322033898333</v>
      </c>
      <c r="AI63">
        <v>2.9911322033898333</v>
      </c>
      <c r="AJ63">
        <v>2.9911322033898333</v>
      </c>
      <c r="AK63">
        <v>2.9911322033898333</v>
      </c>
      <c r="AL63">
        <v>2.9911322033898333</v>
      </c>
    </row>
    <row r="64" spans="1:38" x14ac:dyDescent="0.2">
      <c r="A64" t="s">
        <v>438</v>
      </c>
      <c r="B64" t="s">
        <v>271</v>
      </c>
      <c r="C64" t="s">
        <v>276</v>
      </c>
      <c r="D64" t="s">
        <v>277</v>
      </c>
      <c r="E64" t="s">
        <v>211</v>
      </c>
      <c r="F64" t="s">
        <v>275</v>
      </c>
      <c r="G64">
        <v>2040</v>
      </c>
      <c r="H64" t="s">
        <v>211</v>
      </c>
      <c r="I64" t="s">
        <v>211</v>
      </c>
      <c r="J64" t="s">
        <v>211</v>
      </c>
      <c r="K64" t="s">
        <v>211</v>
      </c>
      <c r="L64">
        <v>3.4584966101694952</v>
      </c>
      <c r="M64">
        <v>3.4584966101694952</v>
      </c>
      <c r="N64">
        <v>3.4584966101694952</v>
      </c>
      <c r="O64">
        <v>3.4584966101694952</v>
      </c>
      <c r="P64">
        <v>3.4584966101694952</v>
      </c>
      <c r="Q64">
        <v>3.4584966101694952</v>
      </c>
      <c r="R64">
        <v>3.4584966101694952</v>
      </c>
      <c r="S64">
        <v>3.4584966101694952</v>
      </c>
      <c r="T64">
        <v>3.4584966101694952</v>
      </c>
      <c r="U64">
        <v>3.4584966101694952</v>
      </c>
      <c r="V64">
        <v>3.4584966101694952</v>
      </c>
      <c r="W64">
        <v>3.4584966101694952</v>
      </c>
      <c r="X64">
        <v>3.4584966101694952</v>
      </c>
      <c r="Y64">
        <v>3.4584966101694952</v>
      </c>
      <c r="Z64">
        <v>3.4584966101694952</v>
      </c>
      <c r="AA64">
        <v>3.4584966101694952</v>
      </c>
      <c r="AB64">
        <v>3.4584966101694952</v>
      </c>
      <c r="AC64">
        <v>3.4584966101694952</v>
      </c>
      <c r="AD64">
        <v>3.4584966101694952</v>
      </c>
      <c r="AE64">
        <v>3.4584966101694952</v>
      </c>
      <c r="AF64">
        <v>3.4584966101694952</v>
      </c>
      <c r="AG64">
        <v>3.4584966101694952</v>
      </c>
      <c r="AH64">
        <v>3.4584966101694952</v>
      </c>
      <c r="AI64">
        <v>3.4584966101694952</v>
      </c>
      <c r="AJ64">
        <v>3.4584966101694952</v>
      </c>
      <c r="AK64">
        <v>3.4584966101694952</v>
      </c>
      <c r="AL64">
        <v>3.4584966101694952</v>
      </c>
    </row>
    <row r="65" spans="1:38" x14ac:dyDescent="0.2">
      <c r="A65" t="s">
        <v>438</v>
      </c>
      <c r="B65" t="s">
        <v>271</v>
      </c>
      <c r="C65" t="s">
        <v>276</v>
      </c>
      <c r="D65" t="s">
        <v>277</v>
      </c>
      <c r="E65" t="s">
        <v>211</v>
      </c>
      <c r="F65" t="s">
        <v>275</v>
      </c>
      <c r="G65">
        <v>2050</v>
      </c>
      <c r="H65" t="s">
        <v>211</v>
      </c>
      <c r="I65" t="s">
        <v>211</v>
      </c>
      <c r="J65" t="s">
        <v>211</v>
      </c>
      <c r="K65" t="s">
        <v>211</v>
      </c>
      <c r="L65">
        <v>3.7389152542372917</v>
      </c>
      <c r="M65">
        <v>3.7389152542372917</v>
      </c>
      <c r="N65">
        <v>3.7389152542372917</v>
      </c>
      <c r="O65">
        <v>3.7389152542372917</v>
      </c>
      <c r="P65">
        <v>3.7389152542372917</v>
      </c>
      <c r="Q65">
        <v>3.7389152542372917</v>
      </c>
      <c r="R65">
        <v>3.7389152542372917</v>
      </c>
      <c r="S65">
        <v>3.7389152542372917</v>
      </c>
      <c r="T65">
        <v>3.7389152542372917</v>
      </c>
      <c r="U65">
        <v>3.7389152542372917</v>
      </c>
      <c r="V65">
        <v>3.7389152542372917</v>
      </c>
      <c r="W65">
        <v>3.7389152542372917</v>
      </c>
      <c r="X65">
        <v>3.7389152542372917</v>
      </c>
      <c r="Y65">
        <v>3.7389152542372917</v>
      </c>
      <c r="Z65">
        <v>3.7389152542372917</v>
      </c>
      <c r="AA65">
        <v>3.7389152542372917</v>
      </c>
      <c r="AB65">
        <v>3.7389152542372917</v>
      </c>
      <c r="AC65">
        <v>3.7389152542372917</v>
      </c>
      <c r="AD65">
        <v>3.7389152542372917</v>
      </c>
      <c r="AE65">
        <v>3.7389152542372917</v>
      </c>
      <c r="AF65">
        <v>3.7389152542372917</v>
      </c>
      <c r="AG65">
        <v>3.7389152542372917</v>
      </c>
      <c r="AH65">
        <v>3.7389152542372917</v>
      </c>
      <c r="AI65">
        <v>3.7389152542372917</v>
      </c>
      <c r="AJ65">
        <v>3.7389152542372917</v>
      </c>
      <c r="AK65">
        <v>3.7389152542372917</v>
      </c>
      <c r="AL65">
        <v>3.7389152542372917</v>
      </c>
    </row>
    <row r="66" spans="1:38" x14ac:dyDescent="0.2">
      <c r="A66" t="s">
        <v>438</v>
      </c>
      <c r="B66" t="s">
        <v>271</v>
      </c>
      <c r="C66" t="s">
        <v>532</v>
      </c>
      <c r="D66" t="s">
        <v>194</v>
      </c>
      <c r="E66" t="s">
        <v>211</v>
      </c>
      <c r="F66" t="s">
        <v>275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3.4273389830508512</v>
      </c>
      <c r="M66">
        <v>3.4273389830508512</v>
      </c>
      <c r="N66">
        <v>3.4273389830508512</v>
      </c>
      <c r="O66">
        <v>3.4273389830508512</v>
      </c>
      <c r="P66">
        <v>3.4273389830508512</v>
      </c>
      <c r="Q66">
        <v>3.4273389830508512</v>
      </c>
      <c r="R66">
        <v>3.4273389830508512</v>
      </c>
      <c r="S66">
        <v>3.4273389830508512</v>
      </c>
      <c r="T66">
        <v>3.4273389830508512</v>
      </c>
      <c r="U66">
        <v>3.4273389830508512</v>
      </c>
      <c r="V66">
        <v>3.4273389830508512</v>
      </c>
      <c r="W66">
        <v>3.4273389830508512</v>
      </c>
      <c r="X66">
        <v>3.4273389830508512</v>
      </c>
      <c r="Y66">
        <v>3.4273389830508512</v>
      </c>
      <c r="Z66">
        <v>3.4273389830508512</v>
      </c>
      <c r="AA66">
        <v>3.4273389830508512</v>
      </c>
      <c r="AB66">
        <v>3.4273389830508512</v>
      </c>
      <c r="AC66">
        <v>3.4273389830508512</v>
      </c>
      <c r="AD66">
        <v>3.4273389830508512</v>
      </c>
      <c r="AE66">
        <v>3.4273389830508512</v>
      </c>
      <c r="AF66">
        <v>3.4273389830508512</v>
      </c>
      <c r="AG66">
        <v>3.4273389830508512</v>
      </c>
      <c r="AH66">
        <v>3.4273389830508512</v>
      </c>
      <c r="AI66">
        <v>3.4273389830508512</v>
      </c>
      <c r="AJ66">
        <v>3.4273389830508512</v>
      </c>
      <c r="AK66">
        <v>3.4273389830508512</v>
      </c>
      <c r="AL66">
        <v>3.4273389830508512</v>
      </c>
    </row>
    <row r="67" spans="1:38" x14ac:dyDescent="0.2">
      <c r="A67" t="s">
        <v>438</v>
      </c>
      <c r="B67" t="s">
        <v>271</v>
      </c>
      <c r="C67" t="s">
        <v>532</v>
      </c>
      <c r="D67" t="s">
        <v>194</v>
      </c>
      <c r="E67" t="s">
        <v>211</v>
      </c>
      <c r="F67" t="s">
        <v>275</v>
      </c>
      <c r="G67">
        <v>2030</v>
      </c>
      <c r="H67" t="s">
        <v>211</v>
      </c>
      <c r="I67" t="s">
        <v>211</v>
      </c>
      <c r="J67" t="s">
        <v>211</v>
      </c>
      <c r="K67" t="s">
        <v>211</v>
      </c>
      <c r="L67">
        <v>3.6350564971751553</v>
      </c>
      <c r="M67">
        <v>3.6350564971751553</v>
      </c>
      <c r="N67">
        <v>3.6350564971751553</v>
      </c>
      <c r="O67">
        <v>3.6350564971751553</v>
      </c>
      <c r="P67">
        <v>3.6350564971751553</v>
      </c>
      <c r="Q67">
        <v>3.6350564971751553</v>
      </c>
      <c r="R67">
        <v>3.6350564971751553</v>
      </c>
      <c r="S67">
        <v>3.6350564971751553</v>
      </c>
      <c r="T67">
        <v>3.6350564971751553</v>
      </c>
      <c r="U67">
        <v>3.6350564971751553</v>
      </c>
      <c r="V67">
        <v>3.6350564971751553</v>
      </c>
      <c r="W67">
        <v>3.6350564971751553</v>
      </c>
      <c r="X67">
        <v>3.6350564971751553</v>
      </c>
      <c r="Y67">
        <v>3.6350564971751553</v>
      </c>
      <c r="Z67">
        <v>3.6350564971751553</v>
      </c>
      <c r="AA67">
        <v>3.6350564971751553</v>
      </c>
      <c r="AB67">
        <v>3.6350564971751553</v>
      </c>
      <c r="AC67">
        <v>3.6350564971751553</v>
      </c>
      <c r="AD67">
        <v>3.6350564971751553</v>
      </c>
      <c r="AE67">
        <v>3.6350564971751553</v>
      </c>
      <c r="AF67">
        <v>3.6350564971751553</v>
      </c>
      <c r="AG67">
        <v>3.6350564971751553</v>
      </c>
      <c r="AH67">
        <v>3.6350564971751553</v>
      </c>
      <c r="AI67">
        <v>3.6350564971751553</v>
      </c>
      <c r="AJ67">
        <v>3.6350564971751553</v>
      </c>
      <c r="AK67">
        <v>3.6350564971751553</v>
      </c>
      <c r="AL67">
        <v>3.6350564971751553</v>
      </c>
    </row>
    <row r="68" spans="1:38" x14ac:dyDescent="0.2">
      <c r="A68" t="s">
        <v>438</v>
      </c>
      <c r="B68" t="s">
        <v>271</v>
      </c>
      <c r="C68" t="s">
        <v>532</v>
      </c>
      <c r="D68" t="s">
        <v>194</v>
      </c>
      <c r="E68" t="s">
        <v>211</v>
      </c>
      <c r="F68" t="s">
        <v>275</v>
      </c>
      <c r="G68">
        <v>2040</v>
      </c>
      <c r="H68" t="s">
        <v>211</v>
      </c>
      <c r="I68" t="s">
        <v>211</v>
      </c>
      <c r="J68" t="s">
        <v>211</v>
      </c>
      <c r="K68" t="s">
        <v>211</v>
      </c>
      <c r="L68">
        <v>4.1543502824858694</v>
      </c>
      <c r="M68">
        <v>4.1543502824858694</v>
      </c>
      <c r="N68">
        <v>4.1543502824858694</v>
      </c>
      <c r="O68">
        <v>4.1543502824858694</v>
      </c>
      <c r="P68">
        <v>4.1543502824858694</v>
      </c>
      <c r="Q68">
        <v>4.1543502824858694</v>
      </c>
      <c r="R68">
        <v>4.1543502824858694</v>
      </c>
      <c r="S68">
        <v>4.1543502824858694</v>
      </c>
      <c r="T68">
        <v>4.1543502824858694</v>
      </c>
      <c r="U68">
        <v>4.1543502824858694</v>
      </c>
      <c r="V68">
        <v>4.1543502824858694</v>
      </c>
      <c r="W68">
        <v>4.1543502824858694</v>
      </c>
      <c r="X68">
        <v>4.1543502824858694</v>
      </c>
      <c r="Y68">
        <v>4.1543502824858694</v>
      </c>
      <c r="Z68">
        <v>4.1543502824858694</v>
      </c>
      <c r="AA68">
        <v>4.1543502824858694</v>
      </c>
      <c r="AB68">
        <v>4.1543502824858694</v>
      </c>
      <c r="AC68">
        <v>4.1543502824858694</v>
      </c>
      <c r="AD68">
        <v>4.1543502824858694</v>
      </c>
      <c r="AE68">
        <v>4.1543502824858694</v>
      </c>
      <c r="AF68">
        <v>4.1543502824858694</v>
      </c>
      <c r="AG68">
        <v>4.1543502824858694</v>
      </c>
      <c r="AH68">
        <v>4.1543502824858694</v>
      </c>
      <c r="AI68">
        <v>4.1543502824858694</v>
      </c>
      <c r="AJ68">
        <v>4.1543502824858694</v>
      </c>
      <c r="AK68">
        <v>4.1543502824858694</v>
      </c>
      <c r="AL68">
        <v>4.1543502824858694</v>
      </c>
    </row>
    <row r="69" spans="1:38" x14ac:dyDescent="0.2">
      <c r="A69" t="s">
        <v>438</v>
      </c>
      <c r="B69" t="s">
        <v>271</v>
      </c>
      <c r="C69" t="s">
        <v>532</v>
      </c>
      <c r="D69" t="s">
        <v>194</v>
      </c>
      <c r="E69" t="s">
        <v>211</v>
      </c>
      <c r="F69" t="s">
        <v>275</v>
      </c>
      <c r="G69">
        <v>2050</v>
      </c>
      <c r="H69" t="s">
        <v>211</v>
      </c>
      <c r="I69" t="s">
        <v>211</v>
      </c>
      <c r="J69" t="s">
        <v>211</v>
      </c>
      <c r="K69" t="s">
        <v>211</v>
      </c>
      <c r="L69">
        <v>4.6736440677966149</v>
      </c>
      <c r="M69">
        <v>4.6736440677966149</v>
      </c>
      <c r="N69">
        <v>4.6736440677966149</v>
      </c>
      <c r="O69">
        <v>4.6736440677966149</v>
      </c>
      <c r="P69">
        <v>4.6736440677966149</v>
      </c>
      <c r="Q69">
        <v>4.6736440677966149</v>
      </c>
      <c r="R69">
        <v>4.6736440677966149</v>
      </c>
      <c r="S69">
        <v>4.6736440677966149</v>
      </c>
      <c r="T69">
        <v>4.6736440677966149</v>
      </c>
      <c r="U69">
        <v>4.6736440677966149</v>
      </c>
      <c r="V69">
        <v>4.6736440677966149</v>
      </c>
      <c r="W69">
        <v>4.6736440677966149</v>
      </c>
      <c r="X69">
        <v>4.6736440677966149</v>
      </c>
      <c r="Y69">
        <v>4.6736440677966149</v>
      </c>
      <c r="Z69">
        <v>4.6736440677966149</v>
      </c>
      <c r="AA69">
        <v>4.6736440677966149</v>
      </c>
      <c r="AB69">
        <v>4.6736440677966149</v>
      </c>
      <c r="AC69">
        <v>4.6736440677966149</v>
      </c>
      <c r="AD69">
        <v>4.6736440677966149</v>
      </c>
      <c r="AE69">
        <v>4.6736440677966149</v>
      </c>
      <c r="AF69">
        <v>4.6736440677966149</v>
      </c>
      <c r="AG69">
        <v>4.6736440677966149</v>
      </c>
      <c r="AH69">
        <v>4.6736440677966149</v>
      </c>
      <c r="AI69">
        <v>4.6736440677966149</v>
      </c>
      <c r="AJ69">
        <v>4.6736440677966149</v>
      </c>
      <c r="AK69">
        <v>4.6736440677966149</v>
      </c>
      <c r="AL69">
        <v>4.6736440677966149</v>
      </c>
    </row>
    <row r="70" spans="1:38" x14ac:dyDescent="0.2">
      <c r="A70" t="s">
        <v>438</v>
      </c>
      <c r="B70" t="s">
        <v>271</v>
      </c>
      <c r="C70" t="s">
        <v>532</v>
      </c>
      <c r="D70" t="s">
        <v>277</v>
      </c>
      <c r="E70" t="s">
        <v>211</v>
      </c>
      <c r="F70" t="s">
        <v>275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3.0846050847457658</v>
      </c>
      <c r="M70">
        <v>3.0846050847457658</v>
      </c>
      <c r="N70">
        <v>3.0846050847457658</v>
      </c>
      <c r="O70">
        <v>3.0846050847457658</v>
      </c>
      <c r="P70">
        <v>3.0846050847457658</v>
      </c>
      <c r="Q70">
        <v>3.0846050847457658</v>
      </c>
      <c r="R70">
        <v>3.0846050847457658</v>
      </c>
      <c r="S70">
        <v>3.0846050847457658</v>
      </c>
      <c r="T70">
        <v>3.0846050847457658</v>
      </c>
      <c r="U70">
        <v>3.0846050847457658</v>
      </c>
      <c r="V70">
        <v>3.0846050847457658</v>
      </c>
      <c r="W70">
        <v>3.0846050847457658</v>
      </c>
      <c r="X70">
        <v>3.0846050847457658</v>
      </c>
      <c r="Y70">
        <v>3.0846050847457658</v>
      </c>
      <c r="Z70">
        <v>3.0846050847457658</v>
      </c>
      <c r="AA70">
        <v>3.0846050847457658</v>
      </c>
      <c r="AB70">
        <v>3.0846050847457658</v>
      </c>
      <c r="AC70">
        <v>3.0846050847457658</v>
      </c>
      <c r="AD70">
        <v>3.0846050847457658</v>
      </c>
      <c r="AE70">
        <v>3.0846050847457658</v>
      </c>
      <c r="AF70">
        <v>3.0846050847457658</v>
      </c>
      <c r="AG70">
        <v>3.0846050847457658</v>
      </c>
      <c r="AH70">
        <v>3.0846050847457658</v>
      </c>
      <c r="AI70">
        <v>3.0846050847457658</v>
      </c>
      <c r="AJ70">
        <v>3.0846050847457658</v>
      </c>
      <c r="AK70">
        <v>3.0846050847457658</v>
      </c>
      <c r="AL70">
        <v>3.0846050847457658</v>
      </c>
    </row>
    <row r="71" spans="1:38" x14ac:dyDescent="0.2">
      <c r="A71" t="s">
        <v>438</v>
      </c>
      <c r="B71" t="s">
        <v>271</v>
      </c>
      <c r="C71" t="s">
        <v>532</v>
      </c>
      <c r="D71" t="s">
        <v>277</v>
      </c>
      <c r="E71" t="s">
        <v>211</v>
      </c>
      <c r="F71" t="s">
        <v>275</v>
      </c>
      <c r="G71">
        <v>2030</v>
      </c>
      <c r="H71" t="s">
        <v>211</v>
      </c>
      <c r="I71" t="s">
        <v>211</v>
      </c>
      <c r="J71" t="s">
        <v>211</v>
      </c>
      <c r="K71" t="s">
        <v>211</v>
      </c>
      <c r="L71">
        <v>3.2715508474576303</v>
      </c>
      <c r="M71">
        <v>3.2715508474576303</v>
      </c>
      <c r="N71">
        <v>3.2715508474576303</v>
      </c>
      <c r="O71">
        <v>3.2715508474576303</v>
      </c>
      <c r="P71">
        <v>3.2715508474576303</v>
      </c>
      <c r="Q71">
        <v>3.2715508474576303</v>
      </c>
      <c r="R71">
        <v>3.2715508474576303</v>
      </c>
      <c r="S71">
        <v>3.2715508474576303</v>
      </c>
      <c r="T71">
        <v>3.2715508474576303</v>
      </c>
      <c r="U71">
        <v>3.2715508474576303</v>
      </c>
      <c r="V71">
        <v>3.2715508474576303</v>
      </c>
      <c r="W71">
        <v>3.2715508474576303</v>
      </c>
      <c r="X71">
        <v>3.2715508474576303</v>
      </c>
      <c r="Y71">
        <v>3.2715508474576303</v>
      </c>
      <c r="Z71">
        <v>3.2715508474576303</v>
      </c>
      <c r="AA71">
        <v>3.2715508474576303</v>
      </c>
      <c r="AB71">
        <v>3.2715508474576303</v>
      </c>
      <c r="AC71">
        <v>3.2715508474576303</v>
      </c>
      <c r="AD71">
        <v>3.2715508474576303</v>
      </c>
      <c r="AE71">
        <v>3.2715508474576303</v>
      </c>
      <c r="AF71">
        <v>3.2715508474576303</v>
      </c>
      <c r="AG71">
        <v>3.2715508474576303</v>
      </c>
      <c r="AH71">
        <v>3.2715508474576303</v>
      </c>
      <c r="AI71">
        <v>3.2715508474576303</v>
      </c>
      <c r="AJ71">
        <v>3.2715508474576303</v>
      </c>
      <c r="AK71">
        <v>3.2715508474576303</v>
      </c>
      <c r="AL71">
        <v>3.2715508474576303</v>
      </c>
    </row>
    <row r="72" spans="1:38" x14ac:dyDescent="0.2">
      <c r="A72" t="s">
        <v>438</v>
      </c>
      <c r="B72" t="s">
        <v>271</v>
      </c>
      <c r="C72" t="s">
        <v>532</v>
      </c>
      <c r="D72" t="s">
        <v>277</v>
      </c>
      <c r="E72" t="s">
        <v>211</v>
      </c>
      <c r="F72" t="s">
        <v>275</v>
      </c>
      <c r="G72">
        <v>2040</v>
      </c>
      <c r="H72" t="s">
        <v>211</v>
      </c>
      <c r="I72" t="s">
        <v>211</v>
      </c>
      <c r="J72" t="s">
        <v>211</v>
      </c>
      <c r="K72" t="s">
        <v>211</v>
      </c>
      <c r="L72">
        <v>3.7389152542372917</v>
      </c>
      <c r="M72">
        <v>3.7389152542372917</v>
      </c>
      <c r="N72">
        <v>3.7389152542372917</v>
      </c>
      <c r="O72">
        <v>3.7389152542372917</v>
      </c>
      <c r="P72">
        <v>3.7389152542372917</v>
      </c>
      <c r="Q72">
        <v>3.7389152542372917</v>
      </c>
      <c r="R72">
        <v>3.7389152542372917</v>
      </c>
      <c r="S72">
        <v>3.7389152542372917</v>
      </c>
      <c r="T72">
        <v>3.7389152542372917</v>
      </c>
      <c r="U72">
        <v>3.7389152542372917</v>
      </c>
      <c r="V72">
        <v>3.7389152542372917</v>
      </c>
      <c r="W72">
        <v>3.7389152542372917</v>
      </c>
      <c r="X72">
        <v>3.7389152542372917</v>
      </c>
      <c r="Y72">
        <v>3.7389152542372917</v>
      </c>
      <c r="Z72">
        <v>3.7389152542372917</v>
      </c>
      <c r="AA72">
        <v>3.7389152542372917</v>
      </c>
      <c r="AB72">
        <v>3.7389152542372917</v>
      </c>
      <c r="AC72">
        <v>3.7389152542372917</v>
      </c>
      <c r="AD72">
        <v>3.7389152542372917</v>
      </c>
      <c r="AE72">
        <v>3.7389152542372917</v>
      </c>
      <c r="AF72">
        <v>3.7389152542372917</v>
      </c>
      <c r="AG72">
        <v>3.7389152542372917</v>
      </c>
      <c r="AH72">
        <v>3.7389152542372917</v>
      </c>
      <c r="AI72">
        <v>3.7389152542372917</v>
      </c>
      <c r="AJ72">
        <v>3.7389152542372917</v>
      </c>
      <c r="AK72">
        <v>3.7389152542372917</v>
      </c>
      <c r="AL72">
        <v>3.7389152542372917</v>
      </c>
    </row>
    <row r="73" spans="1:38" x14ac:dyDescent="0.2">
      <c r="A73" t="s">
        <v>438</v>
      </c>
      <c r="B73" t="s">
        <v>271</v>
      </c>
      <c r="C73" t="s">
        <v>532</v>
      </c>
      <c r="D73" t="s">
        <v>277</v>
      </c>
      <c r="E73" t="s">
        <v>211</v>
      </c>
      <c r="F73" t="s">
        <v>275</v>
      </c>
      <c r="G73">
        <v>2050</v>
      </c>
      <c r="H73" t="s">
        <v>211</v>
      </c>
      <c r="I73" t="s">
        <v>211</v>
      </c>
      <c r="J73" t="s">
        <v>211</v>
      </c>
      <c r="K73" t="s">
        <v>211</v>
      </c>
      <c r="L73">
        <v>4.2062796610169535</v>
      </c>
      <c r="M73">
        <v>4.2062796610169535</v>
      </c>
      <c r="N73">
        <v>4.2062796610169535</v>
      </c>
      <c r="O73">
        <v>4.2062796610169535</v>
      </c>
      <c r="P73">
        <v>4.2062796610169535</v>
      </c>
      <c r="Q73">
        <v>4.2062796610169535</v>
      </c>
      <c r="R73">
        <v>4.2062796610169535</v>
      </c>
      <c r="S73">
        <v>4.2062796610169535</v>
      </c>
      <c r="T73">
        <v>4.2062796610169535</v>
      </c>
      <c r="U73">
        <v>4.2062796610169535</v>
      </c>
      <c r="V73">
        <v>4.2062796610169535</v>
      </c>
      <c r="W73">
        <v>4.2062796610169535</v>
      </c>
      <c r="X73">
        <v>4.2062796610169535</v>
      </c>
      <c r="Y73">
        <v>4.2062796610169535</v>
      </c>
      <c r="Z73">
        <v>4.2062796610169535</v>
      </c>
      <c r="AA73">
        <v>4.2062796610169535</v>
      </c>
      <c r="AB73">
        <v>4.2062796610169535</v>
      </c>
      <c r="AC73">
        <v>4.2062796610169535</v>
      </c>
      <c r="AD73">
        <v>4.2062796610169535</v>
      </c>
      <c r="AE73">
        <v>4.2062796610169535</v>
      </c>
      <c r="AF73">
        <v>4.2062796610169535</v>
      </c>
      <c r="AG73">
        <v>4.2062796610169535</v>
      </c>
      <c r="AH73">
        <v>4.2062796610169535</v>
      </c>
      <c r="AI73">
        <v>4.2062796610169535</v>
      </c>
      <c r="AJ73">
        <v>4.2062796610169535</v>
      </c>
      <c r="AK73">
        <v>4.2062796610169535</v>
      </c>
      <c r="AL73">
        <v>4.2062796610169535</v>
      </c>
    </row>
    <row r="74" spans="1:38" x14ac:dyDescent="0.2">
      <c r="A74" t="s">
        <v>438</v>
      </c>
      <c r="B74" t="s">
        <v>271</v>
      </c>
      <c r="C74" t="s">
        <v>533</v>
      </c>
      <c r="D74" t="s">
        <v>194</v>
      </c>
      <c r="E74" t="s">
        <v>211</v>
      </c>
      <c r="F74" t="s">
        <v>275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3.4273389830508512</v>
      </c>
      <c r="M74">
        <v>3.4273389830508512</v>
      </c>
      <c r="N74">
        <v>3.4273389830508512</v>
      </c>
      <c r="O74">
        <v>3.4273389830508512</v>
      </c>
      <c r="P74">
        <v>3.4273389830508512</v>
      </c>
      <c r="Q74">
        <v>3.4273389830508512</v>
      </c>
      <c r="R74">
        <v>3.4273389830508512</v>
      </c>
      <c r="S74">
        <v>3.4273389830508512</v>
      </c>
      <c r="T74">
        <v>3.4273389830508512</v>
      </c>
      <c r="U74">
        <v>3.4273389830508512</v>
      </c>
      <c r="V74">
        <v>3.4273389830508512</v>
      </c>
      <c r="W74">
        <v>3.4273389830508512</v>
      </c>
      <c r="X74">
        <v>3.4273389830508512</v>
      </c>
      <c r="Y74">
        <v>3.4273389830508512</v>
      </c>
      <c r="Z74">
        <v>3.4273389830508512</v>
      </c>
      <c r="AA74">
        <v>3.4273389830508512</v>
      </c>
      <c r="AB74">
        <v>3.4273389830508512</v>
      </c>
      <c r="AC74">
        <v>3.4273389830508512</v>
      </c>
      <c r="AD74">
        <v>3.4273389830508512</v>
      </c>
      <c r="AE74">
        <v>3.4273389830508512</v>
      </c>
      <c r="AF74">
        <v>3.4273389830508512</v>
      </c>
      <c r="AG74">
        <v>3.4273389830508512</v>
      </c>
      <c r="AH74">
        <v>3.4273389830508512</v>
      </c>
      <c r="AI74">
        <v>3.4273389830508512</v>
      </c>
      <c r="AJ74">
        <v>3.4273389830508512</v>
      </c>
      <c r="AK74">
        <v>3.4273389830508512</v>
      </c>
      <c r="AL74">
        <v>3.4273389830508512</v>
      </c>
    </row>
    <row r="75" spans="1:38" x14ac:dyDescent="0.2">
      <c r="A75" t="s">
        <v>438</v>
      </c>
      <c r="B75" t="s">
        <v>271</v>
      </c>
      <c r="C75" t="s">
        <v>533</v>
      </c>
      <c r="D75" t="s">
        <v>194</v>
      </c>
      <c r="E75" t="s">
        <v>211</v>
      </c>
      <c r="F75" t="s">
        <v>275</v>
      </c>
      <c r="G75">
        <v>2030</v>
      </c>
      <c r="H75" t="s">
        <v>211</v>
      </c>
      <c r="I75" t="s">
        <v>211</v>
      </c>
      <c r="J75" t="s">
        <v>211</v>
      </c>
      <c r="K75" t="s">
        <v>211</v>
      </c>
      <c r="L75">
        <v>3.6350564971751553</v>
      </c>
      <c r="M75">
        <v>3.6350564971751553</v>
      </c>
      <c r="N75">
        <v>3.6350564971751553</v>
      </c>
      <c r="O75">
        <v>3.6350564971751553</v>
      </c>
      <c r="P75">
        <v>3.6350564971751553</v>
      </c>
      <c r="Q75">
        <v>3.6350564971751553</v>
      </c>
      <c r="R75">
        <v>3.6350564971751553</v>
      </c>
      <c r="S75">
        <v>3.6350564971751553</v>
      </c>
      <c r="T75">
        <v>3.6350564971751553</v>
      </c>
      <c r="U75">
        <v>3.6350564971751553</v>
      </c>
      <c r="V75">
        <v>3.6350564971751553</v>
      </c>
      <c r="W75">
        <v>3.6350564971751553</v>
      </c>
      <c r="X75">
        <v>3.6350564971751553</v>
      </c>
      <c r="Y75">
        <v>3.6350564971751553</v>
      </c>
      <c r="Z75">
        <v>3.6350564971751553</v>
      </c>
      <c r="AA75">
        <v>3.6350564971751553</v>
      </c>
      <c r="AB75">
        <v>3.6350564971751553</v>
      </c>
      <c r="AC75">
        <v>3.6350564971751553</v>
      </c>
      <c r="AD75">
        <v>3.6350564971751553</v>
      </c>
      <c r="AE75">
        <v>3.6350564971751553</v>
      </c>
      <c r="AF75">
        <v>3.6350564971751553</v>
      </c>
      <c r="AG75">
        <v>3.6350564971751553</v>
      </c>
      <c r="AH75">
        <v>3.6350564971751553</v>
      </c>
      <c r="AI75">
        <v>3.6350564971751553</v>
      </c>
      <c r="AJ75">
        <v>3.6350564971751553</v>
      </c>
      <c r="AK75">
        <v>3.6350564971751553</v>
      </c>
      <c r="AL75">
        <v>3.6350564971751553</v>
      </c>
    </row>
    <row r="76" spans="1:38" x14ac:dyDescent="0.2">
      <c r="A76" t="s">
        <v>438</v>
      </c>
      <c r="B76" t="s">
        <v>271</v>
      </c>
      <c r="C76" t="s">
        <v>533</v>
      </c>
      <c r="D76" t="s">
        <v>194</v>
      </c>
      <c r="E76" t="s">
        <v>211</v>
      </c>
      <c r="F76" t="s">
        <v>275</v>
      </c>
      <c r="G76">
        <v>2040</v>
      </c>
      <c r="H76" t="s">
        <v>211</v>
      </c>
      <c r="I76" t="s">
        <v>211</v>
      </c>
      <c r="J76" t="s">
        <v>211</v>
      </c>
      <c r="K76" t="s">
        <v>211</v>
      </c>
      <c r="L76">
        <v>4.1543502824858694</v>
      </c>
      <c r="M76">
        <v>4.1543502824858694</v>
      </c>
      <c r="N76">
        <v>4.1543502824858694</v>
      </c>
      <c r="O76">
        <v>4.1543502824858694</v>
      </c>
      <c r="P76">
        <v>4.1543502824858694</v>
      </c>
      <c r="Q76">
        <v>4.1543502824858694</v>
      </c>
      <c r="R76">
        <v>4.1543502824858694</v>
      </c>
      <c r="S76">
        <v>4.1543502824858694</v>
      </c>
      <c r="T76">
        <v>4.1543502824858694</v>
      </c>
      <c r="U76">
        <v>4.1543502824858694</v>
      </c>
      <c r="V76">
        <v>4.1543502824858694</v>
      </c>
      <c r="W76">
        <v>4.1543502824858694</v>
      </c>
      <c r="X76">
        <v>4.1543502824858694</v>
      </c>
      <c r="Y76">
        <v>4.1543502824858694</v>
      </c>
      <c r="Z76">
        <v>4.1543502824858694</v>
      </c>
      <c r="AA76">
        <v>4.1543502824858694</v>
      </c>
      <c r="AB76">
        <v>4.1543502824858694</v>
      </c>
      <c r="AC76">
        <v>4.1543502824858694</v>
      </c>
      <c r="AD76">
        <v>4.1543502824858694</v>
      </c>
      <c r="AE76">
        <v>4.1543502824858694</v>
      </c>
      <c r="AF76">
        <v>4.1543502824858694</v>
      </c>
      <c r="AG76">
        <v>4.1543502824858694</v>
      </c>
      <c r="AH76">
        <v>4.1543502824858694</v>
      </c>
      <c r="AI76">
        <v>4.1543502824858694</v>
      </c>
      <c r="AJ76">
        <v>4.1543502824858694</v>
      </c>
      <c r="AK76">
        <v>4.1543502824858694</v>
      </c>
      <c r="AL76">
        <v>4.1543502824858694</v>
      </c>
    </row>
    <row r="77" spans="1:38" x14ac:dyDescent="0.2">
      <c r="A77" t="s">
        <v>438</v>
      </c>
      <c r="B77" t="s">
        <v>271</v>
      </c>
      <c r="C77" t="s">
        <v>533</v>
      </c>
      <c r="D77" t="s">
        <v>194</v>
      </c>
      <c r="E77" t="s">
        <v>211</v>
      </c>
      <c r="F77" t="s">
        <v>275</v>
      </c>
      <c r="G77">
        <v>2050</v>
      </c>
      <c r="H77" t="s">
        <v>211</v>
      </c>
      <c r="I77" t="s">
        <v>211</v>
      </c>
      <c r="J77" t="s">
        <v>211</v>
      </c>
      <c r="K77" t="s">
        <v>211</v>
      </c>
      <c r="L77">
        <v>4.6736440677966149</v>
      </c>
      <c r="M77">
        <v>4.6736440677966149</v>
      </c>
      <c r="N77">
        <v>4.6736440677966149</v>
      </c>
      <c r="O77">
        <v>4.6736440677966149</v>
      </c>
      <c r="P77">
        <v>4.6736440677966149</v>
      </c>
      <c r="Q77">
        <v>4.6736440677966149</v>
      </c>
      <c r="R77">
        <v>4.6736440677966149</v>
      </c>
      <c r="S77">
        <v>4.6736440677966149</v>
      </c>
      <c r="T77">
        <v>4.6736440677966149</v>
      </c>
      <c r="U77">
        <v>4.6736440677966149</v>
      </c>
      <c r="V77">
        <v>4.6736440677966149</v>
      </c>
      <c r="W77">
        <v>4.6736440677966149</v>
      </c>
      <c r="X77">
        <v>4.6736440677966149</v>
      </c>
      <c r="Y77">
        <v>4.6736440677966149</v>
      </c>
      <c r="Z77">
        <v>4.6736440677966149</v>
      </c>
      <c r="AA77">
        <v>4.6736440677966149</v>
      </c>
      <c r="AB77">
        <v>4.6736440677966149</v>
      </c>
      <c r="AC77">
        <v>4.6736440677966149</v>
      </c>
      <c r="AD77">
        <v>4.6736440677966149</v>
      </c>
      <c r="AE77">
        <v>4.6736440677966149</v>
      </c>
      <c r="AF77">
        <v>4.6736440677966149</v>
      </c>
      <c r="AG77">
        <v>4.6736440677966149</v>
      </c>
      <c r="AH77">
        <v>4.6736440677966149</v>
      </c>
      <c r="AI77">
        <v>4.6736440677966149</v>
      </c>
      <c r="AJ77">
        <v>4.6736440677966149</v>
      </c>
      <c r="AK77">
        <v>4.6736440677966149</v>
      </c>
      <c r="AL77">
        <v>4.6736440677966149</v>
      </c>
    </row>
    <row r="78" spans="1:38" x14ac:dyDescent="0.2">
      <c r="A78" t="s">
        <v>438</v>
      </c>
      <c r="B78" t="s">
        <v>271</v>
      </c>
      <c r="C78" t="s">
        <v>533</v>
      </c>
      <c r="D78" t="s">
        <v>277</v>
      </c>
      <c r="E78" t="s">
        <v>211</v>
      </c>
      <c r="F78" t="s">
        <v>275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3.0846050847457658</v>
      </c>
      <c r="M78">
        <v>3.0846050847457658</v>
      </c>
      <c r="N78">
        <v>3.0846050847457658</v>
      </c>
      <c r="O78">
        <v>3.0846050847457658</v>
      </c>
      <c r="P78">
        <v>3.0846050847457658</v>
      </c>
      <c r="Q78">
        <v>3.0846050847457658</v>
      </c>
      <c r="R78">
        <v>3.0846050847457658</v>
      </c>
      <c r="S78">
        <v>3.0846050847457658</v>
      </c>
      <c r="T78">
        <v>3.0846050847457658</v>
      </c>
      <c r="U78">
        <v>3.0846050847457658</v>
      </c>
      <c r="V78">
        <v>3.0846050847457658</v>
      </c>
      <c r="W78">
        <v>3.0846050847457658</v>
      </c>
      <c r="X78">
        <v>3.0846050847457658</v>
      </c>
      <c r="Y78">
        <v>3.0846050847457658</v>
      </c>
      <c r="Z78">
        <v>3.0846050847457658</v>
      </c>
      <c r="AA78">
        <v>3.0846050847457658</v>
      </c>
      <c r="AB78">
        <v>3.0846050847457658</v>
      </c>
      <c r="AC78">
        <v>3.0846050847457658</v>
      </c>
      <c r="AD78">
        <v>3.0846050847457658</v>
      </c>
      <c r="AE78">
        <v>3.0846050847457658</v>
      </c>
      <c r="AF78">
        <v>3.0846050847457658</v>
      </c>
      <c r="AG78">
        <v>3.0846050847457658</v>
      </c>
      <c r="AH78">
        <v>3.0846050847457658</v>
      </c>
      <c r="AI78">
        <v>3.0846050847457658</v>
      </c>
      <c r="AJ78">
        <v>3.0846050847457658</v>
      </c>
      <c r="AK78">
        <v>3.0846050847457658</v>
      </c>
      <c r="AL78">
        <v>3.0846050847457658</v>
      </c>
    </row>
    <row r="79" spans="1:38" x14ac:dyDescent="0.2">
      <c r="A79" t="s">
        <v>438</v>
      </c>
      <c r="B79" t="s">
        <v>271</v>
      </c>
      <c r="C79" t="s">
        <v>533</v>
      </c>
      <c r="D79" t="s">
        <v>277</v>
      </c>
      <c r="E79" t="s">
        <v>211</v>
      </c>
      <c r="F79" t="s">
        <v>275</v>
      </c>
      <c r="G79">
        <v>2030</v>
      </c>
      <c r="H79" t="s">
        <v>211</v>
      </c>
      <c r="I79" t="s">
        <v>211</v>
      </c>
      <c r="J79" t="s">
        <v>211</v>
      </c>
      <c r="K79" t="s">
        <v>211</v>
      </c>
      <c r="L79">
        <v>3.2715508474576303</v>
      </c>
      <c r="M79">
        <v>3.2715508474576303</v>
      </c>
      <c r="N79">
        <v>3.2715508474576303</v>
      </c>
      <c r="O79">
        <v>3.2715508474576303</v>
      </c>
      <c r="P79">
        <v>3.2715508474576303</v>
      </c>
      <c r="Q79">
        <v>3.2715508474576303</v>
      </c>
      <c r="R79">
        <v>3.2715508474576303</v>
      </c>
      <c r="S79">
        <v>3.2715508474576303</v>
      </c>
      <c r="T79">
        <v>3.2715508474576303</v>
      </c>
      <c r="U79">
        <v>3.2715508474576303</v>
      </c>
      <c r="V79">
        <v>3.2715508474576303</v>
      </c>
      <c r="W79">
        <v>3.2715508474576303</v>
      </c>
      <c r="X79">
        <v>3.2715508474576303</v>
      </c>
      <c r="Y79">
        <v>3.2715508474576303</v>
      </c>
      <c r="Z79">
        <v>3.2715508474576303</v>
      </c>
      <c r="AA79">
        <v>3.2715508474576303</v>
      </c>
      <c r="AB79">
        <v>3.2715508474576303</v>
      </c>
      <c r="AC79">
        <v>3.2715508474576303</v>
      </c>
      <c r="AD79">
        <v>3.2715508474576303</v>
      </c>
      <c r="AE79">
        <v>3.2715508474576303</v>
      </c>
      <c r="AF79">
        <v>3.2715508474576303</v>
      </c>
      <c r="AG79">
        <v>3.2715508474576303</v>
      </c>
      <c r="AH79">
        <v>3.2715508474576303</v>
      </c>
      <c r="AI79">
        <v>3.2715508474576303</v>
      </c>
      <c r="AJ79">
        <v>3.2715508474576303</v>
      </c>
      <c r="AK79">
        <v>3.2715508474576303</v>
      </c>
      <c r="AL79">
        <v>3.2715508474576303</v>
      </c>
    </row>
    <row r="80" spans="1:38" x14ac:dyDescent="0.2">
      <c r="A80" t="s">
        <v>438</v>
      </c>
      <c r="B80" t="s">
        <v>271</v>
      </c>
      <c r="C80" t="s">
        <v>533</v>
      </c>
      <c r="D80" t="s">
        <v>277</v>
      </c>
      <c r="E80" t="s">
        <v>211</v>
      </c>
      <c r="F80" t="s">
        <v>275</v>
      </c>
      <c r="G80">
        <v>2040</v>
      </c>
      <c r="H80" t="s">
        <v>211</v>
      </c>
      <c r="I80" t="s">
        <v>211</v>
      </c>
      <c r="J80" t="s">
        <v>211</v>
      </c>
      <c r="K80" t="s">
        <v>211</v>
      </c>
      <c r="L80">
        <v>3.7389152542372917</v>
      </c>
      <c r="M80">
        <v>3.7389152542372917</v>
      </c>
      <c r="N80">
        <v>3.7389152542372917</v>
      </c>
      <c r="O80">
        <v>3.7389152542372917</v>
      </c>
      <c r="P80">
        <v>3.7389152542372917</v>
      </c>
      <c r="Q80">
        <v>3.7389152542372917</v>
      </c>
      <c r="R80">
        <v>3.7389152542372917</v>
      </c>
      <c r="S80">
        <v>3.7389152542372917</v>
      </c>
      <c r="T80">
        <v>3.7389152542372917</v>
      </c>
      <c r="U80">
        <v>3.7389152542372917</v>
      </c>
      <c r="V80">
        <v>3.7389152542372917</v>
      </c>
      <c r="W80">
        <v>3.7389152542372917</v>
      </c>
      <c r="X80">
        <v>3.7389152542372917</v>
      </c>
      <c r="Y80">
        <v>3.7389152542372917</v>
      </c>
      <c r="Z80">
        <v>3.7389152542372917</v>
      </c>
      <c r="AA80">
        <v>3.7389152542372917</v>
      </c>
      <c r="AB80">
        <v>3.7389152542372917</v>
      </c>
      <c r="AC80">
        <v>3.7389152542372917</v>
      </c>
      <c r="AD80">
        <v>3.7389152542372917</v>
      </c>
      <c r="AE80">
        <v>3.7389152542372917</v>
      </c>
      <c r="AF80">
        <v>3.7389152542372917</v>
      </c>
      <c r="AG80">
        <v>3.7389152542372917</v>
      </c>
      <c r="AH80">
        <v>3.7389152542372917</v>
      </c>
      <c r="AI80">
        <v>3.7389152542372917</v>
      </c>
      <c r="AJ80">
        <v>3.7389152542372917</v>
      </c>
      <c r="AK80">
        <v>3.7389152542372917</v>
      </c>
      <c r="AL80">
        <v>3.7389152542372917</v>
      </c>
    </row>
    <row r="81" spans="1:38" x14ac:dyDescent="0.2">
      <c r="A81" t="s">
        <v>438</v>
      </c>
      <c r="B81" t="s">
        <v>271</v>
      </c>
      <c r="C81" t="s">
        <v>533</v>
      </c>
      <c r="D81" t="s">
        <v>277</v>
      </c>
      <c r="E81" t="s">
        <v>211</v>
      </c>
      <c r="F81" t="s">
        <v>275</v>
      </c>
      <c r="G81">
        <v>2050</v>
      </c>
      <c r="H81" t="s">
        <v>211</v>
      </c>
      <c r="I81" t="s">
        <v>211</v>
      </c>
      <c r="J81" t="s">
        <v>211</v>
      </c>
      <c r="K81" t="s">
        <v>211</v>
      </c>
      <c r="L81">
        <v>4.2062796610169535</v>
      </c>
      <c r="M81">
        <v>4.2062796610169535</v>
      </c>
      <c r="N81">
        <v>4.2062796610169535</v>
      </c>
      <c r="O81">
        <v>4.2062796610169535</v>
      </c>
      <c r="P81">
        <v>4.2062796610169535</v>
      </c>
      <c r="Q81">
        <v>4.2062796610169535</v>
      </c>
      <c r="R81">
        <v>4.2062796610169535</v>
      </c>
      <c r="S81">
        <v>4.2062796610169535</v>
      </c>
      <c r="T81">
        <v>4.2062796610169535</v>
      </c>
      <c r="U81">
        <v>4.2062796610169535</v>
      </c>
      <c r="V81">
        <v>4.2062796610169535</v>
      </c>
      <c r="W81">
        <v>4.2062796610169535</v>
      </c>
      <c r="X81">
        <v>4.2062796610169535</v>
      </c>
      <c r="Y81">
        <v>4.2062796610169535</v>
      </c>
      <c r="Z81">
        <v>4.2062796610169535</v>
      </c>
      <c r="AA81">
        <v>4.2062796610169535</v>
      </c>
      <c r="AB81">
        <v>4.2062796610169535</v>
      </c>
      <c r="AC81">
        <v>4.2062796610169535</v>
      </c>
      <c r="AD81">
        <v>4.2062796610169535</v>
      </c>
      <c r="AE81">
        <v>4.2062796610169535</v>
      </c>
      <c r="AF81">
        <v>4.2062796610169535</v>
      </c>
      <c r="AG81">
        <v>4.2062796610169535</v>
      </c>
      <c r="AH81">
        <v>4.2062796610169535</v>
      </c>
      <c r="AI81">
        <v>4.2062796610169535</v>
      </c>
      <c r="AJ81">
        <v>4.2062796610169535</v>
      </c>
      <c r="AK81">
        <v>4.2062796610169535</v>
      </c>
      <c r="AL81">
        <v>4.2062796610169535</v>
      </c>
    </row>
    <row r="82" spans="1:38" x14ac:dyDescent="0.2">
      <c r="A82" t="s">
        <v>438</v>
      </c>
      <c r="B82" t="s">
        <v>271</v>
      </c>
      <c r="C82" t="s">
        <v>534</v>
      </c>
      <c r="D82" t="s">
        <v>194</v>
      </c>
      <c r="E82" t="s">
        <v>211</v>
      </c>
      <c r="F82" t="s">
        <v>275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3.4273389830508512</v>
      </c>
      <c r="M82">
        <v>3.4273389830508512</v>
      </c>
      <c r="N82">
        <v>3.4273389830508512</v>
      </c>
      <c r="O82">
        <v>3.4273389830508512</v>
      </c>
      <c r="P82">
        <v>3.4273389830508512</v>
      </c>
      <c r="Q82">
        <v>3.4273389830508512</v>
      </c>
      <c r="R82">
        <v>3.4273389830508512</v>
      </c>
      <c r="S82">
        <v>3.4273389830508512</v>
      </c>
      <c r="T82">
        <v>3.4273389830508512</v>
      </c>
      <c r="U82">
        <v>3.4273389830508512</v>
      </c>
      <c r="V82">
        <v>3.4273389830508512</v>
      </c>
      <c r="W82">
        <v>3.4273389830508512</v>
      </c>
      <c r="X82">
        <v>3.4273389830508512</v>
      </c>
      <c r="Y82">
        <v>3.4273389830508512</v>
      </c>
      <c r="Z82">
        <v>3.4273389830508512</v>
      </c>
      <c r="AA82">
        <v>3.4273389830508512</v>
      </c>
      <c r="AB82">
        <v>3.4273389830508512</v>
      </c>
      <c r="AC82">
        <v>3.4273389830508512</v>
      </c>
      <c r="AD82">
        <v>3.4273389830508512</v>
      </c>
      <c r="AE82">
        <v>3.4273389830508512</v>
      </c>
      <c r="AF82">
        <v>3.4273389830508512</v>
      </c>
      <c r="AG82">
        <v>3.4273389830508512</v>
      </c>
      <c r="AH82">
        <v>3.4273389830508512</v>
      </c>
      <c r="AI82">
        <v>3.4273389830508512</v>
      </c>
      <c r="AJ82">
        <v>3.4273389830508512</v>
      </c>
      <c r="AK82">
        <v>3.4273389830508512</v>
      </c>
      <c r="AL82">
        <v>3.4273389830508512</v>
      </c>
    </row>
    <row r="83" spans="1:38" x14ac:dyDescent="0.2">
      <c r="A83" t="s">
        <v>438</v>
      </c>
      <c r="B83" t="s">
        <v>271</v>
      </c>
      <c r="C83" t="s">
        <v>534</v>
      </c>
      <c r="D83" t="s">
        <v>194</v>
      </c>
      <c r="E83" t="s">
        <v>211</v>
      </c>
      <c r="F83" t="s">
        <v>275</v>
      </c>
      <c r="G83">
        <v>2030</v>
      </c>
      <c r="H83" t="s">
        <v>211</v>
      </c>
      <c r="I83" t="s">
        <v>211</v>
      </c>
      <c r="J83" t="s">
        <v>211</v>
      </c>
      <c r="K83" t="s">
        <v>211</v>
      </c>
      <c r="L83">
        <v>3.6350564971751553</v>
      </c>
      <c r="M83">
        <v>3.6350564971751553</v>
      </c>
      <c r="N83">
        <v>3.6350564971751553</v>
      </c>
      <c r="O83">
        <v>3.6350564971751553</v>
      </c>
      <c r="P83">
        <v>3.6350564971751553</v>
      </c>
      <c r="Q83">
        <v>3.6350564971751553</v>
      </c>
      <c r="R83">
        <v>3.6350564971751553</v>
      </c>
      <c r="S83">
        <v>3.6350564971751553</v>
      </c>
      <c r="T83">
        <v>3.6350564971751553</v>
      </c>
      <c r="U83">
        <v>3.6350564971751553</v>
      </c>
      <c r="V83">
        <v>3.6350564971751553</v>
      </c>
      <c r="W83">
        <v>3.6350564971751553</v>
      </c>
      <c r="X83">
        <v>3.6350564971751553</v>
      </c>
      <c r="Y83">
        <v>3.6350564971751553</v>
      </c>
      <c r="Z83">
        <v>3.6350564971751553</v>
      </c>
      <c r="AA83">
        <v>3.6350564971751553</v>
      </c>
      <c r="AB83">
        <v>3.6350564971751553</v>
      </c>
      <c r="AC83">
        <v>3.6350564971751553</v>
      </c>
      <c r="AD83">
        <v>3.6350564971751553</v>
      </c>
      <c r="AE83">
        <v>3.6350564971751553</v>
      </c>
      <c r="AF83">
        <v>3.6350564971751553</v>
      </c>
      <c r="AG83">
        <v>3.6350564971751553</v>
      </c>
      <c r="AH83">
        <v>3.6350564971751553</v>
      </c>
      <c r="AI83">
        <v>3.6350564971751553</v>
      </c>
      <c r="AJ83">
        <v>3.6350564971751553</v>
      </c>
      <c r="AK83">
        <v>3.6350564971751553</v>
      </c>
      <c r="AL83">
        <v>3.6350564971751553</v>
      </c>
    </row>
    <row r="84" spans="1:38" x14ac:dyDescent="0.2">
      <c r="A84" t="s">
        <v>438</v>
      </c>
      <c r="B84" t="s">
        <v>271</v>
      </c>
      <c r="C84" t="s">
        <v>534</v>
      </c>
      <c r="D84" t="s">
        <v>194</v>
      </c>
      <c r="E84" t="s">
        <v>211</v>
      </c>
      <c r="F84" t="s">
        <v>275</v>
      </c>
      <c r="G84">
        <v>2040</v>
      </c>
      <c r="H84" t="s">
        <v>211</v>
      </c>
      <c r="I84" t="s">
        <v>211</v>
      </c>
      <c r="J84" t="s">
        <v>211</v>
      </c>
      <c r="K84" t="s">
        <v>211</v>
      </c>
      <c r="L84">
        <v>4.1543502824858694</v>
      </c>
      <c r="M84">
        <v>4.1543502824858694</v>
      </c>
      <c r="N84">
        <v>4.1543502824858694</v>
      </c>
      <c r="O84">
        <v>4.1543502824858694</v>
      </c>
      <c r="P84">
        <v>4.1543502824858694</v>
      </c>
      <c r="Q84">
        <v>4.1543502824858694</v>
      </c>
      <c r="R84">
        <v>4.1543502824858694</v>
      </c>
      <c r="S84">
        <v>4.1543502824858694</v>
      </c>
      <c r="T84">
        <v>4.1543502824858694</v>
      </c>
      <c r="U84">
        <v>4.1543502824858694</v>
      </c>
      <c r="V84">
        <v>4.1543502824858694</v>
      </c>
      <c r="W84">
        <v>4.1543502824858694</v>
      </c>
      <c r="X84">
        <v>4.1543502824858694</v>
      </c>
      <c r="Y84">
        <v>4.1543502824858694</v>
      </c>
      <c r="Z84">
        <v>4.1543502824858694</v>
      </c>
      <c r="AA84">
        <v>4.1543502824858694</v>
      </c>
      <c r="AB84">
        <v>4.1543502824858694</v>
      </c>
      <c r="AC84">
        <v>4.1543502824858694</v>
      </c>
      <c r="AD84">
        <v>4.1543502824858694</v>
      </c>
      <c r="AE84">
        <v>4.1543502824858694</v>
      </c>
      <c r="AF84">
        <v>4.1543502824858694</v>
      </c>
      <c r="AG84">
        <v>4.1543502824858694</v>
      </c>
      <c r="AH84">
        <v>4.1543502824858694</v>
      </c>
      <c r="AI84">
        <v>4.1543502824858694</v>
      </c>
      <c r="AJ84">
        <v>4.1543502824858694</v>
      </c>
      <c r="AK84">
        <v>4.1543502824858694</v>
      </c>
      <c r="AL84">
        <v>4.1543502824858694</v>
      </c>
    </row>
    <row r="85" spans="1:38" x14ac:dyDescent="0.2">
      <c r="A85" t="s">
        <v>438</v>
      </c>
      <c r="B85" t="s">
        <v>271</v>
      </c>
      <c r="C85" t="s">
        <v>534</v>
      </c>
      <c r="D85" t="s">
        <v>194</v>
      </c>
      <c r="E85" t="s">
        <v>211</v>
      </c>
      <c r="F85" t="s">
        <v>275</v>
      </c>
      <c r="G85">
        <v>2050</v>
      </c>
      <c r="H85" t="s">
        <v>211</v>
      </c>
      <c r="I85" t="s">
        <v>211</v>
      </c>
      <c r="J85" t="s">
        <v>211</v>
      </c>
      <c r="K85" t="s">
        <v>211</v>
      </c>
      <c r="L85">
        <v>4.6736440677966149</v>
      </c>
      <c r="M85">
        <v>4.6736440677966149</v>
      </c>
      <c r="N85">
        <v>4.6736440677966149</v>
      </c>
      <c r="O85">
        <v>4.6736440677966149</v>
      </c>
      <c r="P85">
        <v>4.6736440677966149</v>
      </c>
      <c r="Q85">
        <v>4.6736440677966149</v>
      </c>
      <c r="R85">
        <v>4.6736440677966149</v>
      </c>
      <c r="S85">
        <v>4.6736440677966149</v>
      </c>
      <c r="T85">
        <v>4.6736440677966149</v>
      </c>
      <c r="U85">
        <v>4.6736440677966149</v>
      </c>
      <c r="V85">
        <v>4.6736440677966149</v>
      </c>
      <c r="W85">
        <v>4.6736440677966149</v>
      </c>
      <c r="X85">
        <v>4.6736440677966149</v>
      </c>
      <c r="Y85">
        <v>4.6736440677966149</v>
      </c>
      <c r="Z85">
        <v>4.6736440677966149</v>
      </c>
      <c r="AA85">
        <v>4.6736440677966149</v>
      </c>
      <c r="AB85">
        <v>4.6736440677966149</v>
      </c>
      <c r="AC85">
        <v>4.6736440677966149</v>
      </c>
      <c r="AD85">
        <v>4.6736440677966149</v>
      </c>
      <c r="AE85">
        <v>4.6736440677966149</v>
      </c>
      <c r="AF85">
        <v>4.6736440677966149</v>
      </c>
      <c r="AG85">
        <v>4.6736440677966149</v>
      </c>
      <c r="AH85">
        <v>4.6736440677966149</v>
      </c>
      <c r="AI85">
        <v>4.6736440677966149</v>
      </c>
      <c r="AJ85">
        <v>4.6736440677966149</v>
      </c>
      <c r="AK85">
        <v>4.6736440677966149</v>
      </c>
      <c r="AL85">
        <v>4.6736440677966149</v>
      </c>
    </row>
    <row r="86" spans="1:38" x14ac:dyDescent="0.2">
      <c r="A86" t="s">
        <v>438</v>
      </c>
      <c r="B86" t="s">
        <v>271</v>
      </c>
      <c r="C86" t="s">
        <v>534</v>
      </c>
      <c r="D86" t="s">
        <v>277</v>
      </c>
      <c r="E86" t="s">
        <v>211</v>
      </c>
      <c r="F86" t="s">
        <v>275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3.0846050847457658</v>
      </c>
      <c r="M86">
        <v>3.0846050847457658</v>
      </c>
      <c r="N86">
        <v>3.0846050847457658</v>
      </c>
      <c r="O86">
        <v>3.0846050847457658</v>
      </c>
      <c r="P86">
        <v>3.0846050847457658</v>
      </c>
      <c r="Q86">
        <v>3.0846050847457658</v>
      </c>
      <c r="R86">
        <v>3.0846050847457658</v>
      </c>
      <c r="S86">
        <v>3.0846050847457658</v>
      </c>
      <c r="T86">
        <v>3.0846050847457658</v>
      </c>
      <c r="U86">
        <v>3.0846050847457658</v>
      </c>
      <c r="V86">
        <v>3.0846050847457658</v>
      </c>
      <c r="W86">
        <v>3.0846050847457658</v>
      </c>
      <c r="X86">
        <v>3.0846050847457658</v>
      </c>
      <c r="Y86">
        <v>3.0846050847457658</v>
      </c>
      <c r="Z86">
        <v>3.0846050847457658</v>
      </c>
      <c r="AA86">
        <v>3.0846050847457658</v>
      </c>
      <c r="AB86">
        <v>3.0846050847457658</v>
      </c>
      <c r="AC86">
        <v>3.0846050847457658</v>
      </c>
      <c r="AD86">
        <v>3.0846050847457658</v>
      </c>
      <c r="AE86">
        <v>3.0846050847457658</v>
      </c>
      <c r="AF86">
        <v>3.0846050847457658</v>
      </c>
      <c r="AG86">
        <v>3.0846050847457658</v>
      </c>
      <c r="AH86">
        <v>3.0846050847457658</v>
      </c>
      <c r="AI86">
        <v>3.0846050847457658</v>
      </c>
      <c r="AJ86">
        <v>3.0846050847457658</v>
      </c>
      <c r="AK86">
        <v>3.0846050847457658</v>
      </c>
      <c r="AL86">
        <v>3.0846050847457658</v>
      </c>
    </row>
    <row r="87" spans="1:38" x14ac:dyDescent="0.2">
      <c r="A87" t="s">
        <v>438</v>
      </c>
      <c r="B87" t="s">
        <v>271</v>
      </c>
      <c r="C87" t="s">
        <v>534</v>
      </c>
      <c r="D87" t="s">
        <v>277</v>
      </c>
      <c r="E87" t="s">
        <v>211</v>
      </c>
      <c r="F87" t="s">
        <v>275</v>
      </c>
      <c r="G87">
        <v>2030</v>
      </c>
      <c r="H87" t="s">
        <v>211</v>
      </c>
      <c r="I87" t="s">
        <v>211</v>
      </c>
      <c r="J87" t="s">
        <v>211</v>
      </c>
      <c r="K87" t="s">
        <v>211</v>
      </c>
      <c r="L87">
        <v>3.2715508474576303</v>
      </c>
      <c r="M87">
        <v>3.2715508474576303</v>
      </c>
      <c r="N87">
        <v>3.2715508474576303</v>
      </c>
      <c r="O87">
        <v>3.2715508474576303</v>
      </c>
      <c r="P87">
        <v>3.2715508474576303</v>
      </c>
      <c r="Q87">
        <v>3.2715508474576303</v>
      </c>
      <c r="R87">
        <v>3.2715508474576303</v>
      </c>
      <c r="S87">
        <v>3.2715508474576303</v>
      </c>
      <c r="T87">
        <v>3.2715508474576303</v>
      </c>
      <c r="U87">
        <v>3.2715508474576303</v>
      </c>
      <c r="V87">
        <v>3.2715508474576303</v>
      </c>
      <c r="W87">
        <v>3.2715508474576303</v>
      </c>
      <c r="X87">
        <v>3.2715508474576303</v>
      </c>
      <c r="Y87">
        <v>3.2715508474576303</v>
      </c>
      <c r="Z87">
        <v>3.2715508474576303</v>
      </c>
      <c r="AA87">
        <v>3.2715508474576303</v>
      </c>
      <c r="AB87">
        <v>3.2715508474576303</v>
      </c>
      <c r="AC87">
        <v>3.2715508474576303</v>
      </c>
      <c r="AD87">
        <v>3.2715508474576303</v>
      </c>
      <c r="AE87">
        <v>3.2715508474576303</v>
      </c>
      <c r="AF87">
        <v>3.2715508474576303</v>
      </c>
      <c r="AG87">
        <v>3.2715508474576303</v>
      </c>
      <c r="AH87">
        <v>3.2715508474576303</v>
      </c>
      <c r="AI87">
        <v>3.2715508474576303</v>
      </c>
      <c r="AJ87">
        <v>3.2715508474576303</v>
      </c>
      <c r="AK87">
        <v>3.2715508474576303</v>
      </c>
      <c r="AL87">
        <v>3.2715508474576303</v>
      </c>
    </row>
    <row r="88" spans="1:38" x14ac:dyDescent="0.2">
      <c r="A88" t="s">
        <v>438</v>
      </c>
      <c r="B88" t="s">
        <v>271</v>
      </c>
      <c r="C88" t="s">
        <v>534</v>
      </c>
      <c r="D88" t="s">
        <v>277</v>
      </c>
      <c r="E88" t="s">
        <v>211</v>
      </c>
      <c r="F88" t="s">
        <v>275</v>
      </c>
      <c r="G88">
        <v>2040</v>
      </c>
      <c r="H88" t="s">
        <v>211</v>
      </c>
      <c r="I88" t="s">
        <v>211</v>
      </c>
      <c r="J88" t="s">
        <v>211</v>
      </c>
      <c r="K88" t="s">
        <v>211</v>
      </c>
      <c r="L88">
        <v>3.7389152542372917</v>
      </c>
      <c r="M88">
        <v>3.7389152542372917</v>
      </c>
      <c r="N88">
        <v>3.7389152542372917</v>
      </c>
      <c r="O88">
        <v>3.7389152542372917</v>
      </c>
      <c r="P88">
        <v>3.7389152542372917</v>
      </c>
      <c r="Q88">
        <v>3.7389152542372917</v>
      </c>
      <c r="R88">
        <v>3.7389152542372917</v>
      </c>
      <c r="S88">
        <v>3.7389152542372917</v>
      </c>
      <c r="T88">
        <v>3.7389152542372917</v>
      </c>
      <c r="U88">
        <v>3.7389152542372917</v>
      </c>
      <c r="V88">
        <v>3.7389152542372917</v>
      </c>
      <c r="W88">
        <v>3.7389152542372917</v>
      </c>
      <c r="X88">
        <v>3.7389152542372917</v>
      </c>
      <c r="Y88">
        <v>3.7389152542372917</v>
      </c>
      <c r="Z88">
        <v>3.7389152542372917</v>
      </c>
      <c r="AA88">
        <v>3.7389152542372917</v>
      </c>
      <c r="AB88">
        <v>3.7389152542372917</v>
      </c>
      <c r="AC88">
        <v>3.7389152542372917</v>
      </c>
      <c r="AD88">
        <v>3.7389152542372917</v>
      </c>
      <c r="AE88">
        <v>3.7389152542372917</v>
      </c>
      <c r="AF88">
        <v>3.7389152542372917</v>
      </c>
      <c r="AG88">
        <v>3.7389152542372917</v>
      </c>
      <c r="AH88">
        <v>3.7389152542372917</v>
      </c>
      <c r="AI88">
        <v>3.7389152542372917</v>
      </c>
      <c r="AJ88">
        <v>3.7389152542372917</v>
      </c>
      <c r="AK88">
        <v>3.7389152542372917</v>
      </c>
      <c r="AL88">
        <v>3.7389152542372917</v>
      </c>
    </row>
    <row r="89" spans="1:38" x14ac:dyDescent="0.2">
      <c r="A89" t="s">
        <v>438</v>
      </c>
      <c r="B89" t="s">
        <v>271</v>
      </c>
      <c r="C89" t="s">
        <v>534</v>
      </c>
      <c r="D89" t="s">
        <v>277</v>
      </c>
      <c r="E89" t="s">
        <v>211</v>
      </c>
      <c r="F89" t="s">
        <v>275</v>
      </c>
      <c r="G89">
        <v>2050</v>
      </c>
      <c r="H89" t="s">
        <v>211</v>
      </c>
      <c r="I89" t="s">
        <v>211</v>
      </c>
      <c r="J89" t="s">
        <v>211</v>
      </c>
      <c r="K89" t="s">
        <v>211</v>
      </c>
      <c r="L89">
        <v>4.2062796610169535</v>
      </c>
      <c r="M89">
        <v>4.2062796610169535</v>
      </c>
      <c r="N89">
        <v>4.2062796610169535</v>
      </c>
      <c r="O89">
        <v>4.2062796610169535</v>
      </c>
      <c r="P89">
        <v>4.2062796610169535</v>
      </c>
      <c r="Q89">
        <v>4.2062796610169535</v>
      </c>
      <c r="R89">
        <v>4.2062796610169535</v>
      </c>
      <c r="S89">
        <v>4.2062796610169535</v>
      </c>
      <c r="T89">
        <v>4.2062796610169535</v>
      </c>
      <c r="U89">
        <v>4.2062796610169535</v>
      </c>
      <c r="V89">
        <v>4.2062796610169535</v>
      </c>
      <c r="W89">
        <v>4.2062796610169535</v>
      </c>
      <c r="X89">
        <v>4.2062796610169535</v>
      </c>
      <c r="Y89">
        <v>4.2062796610169535</v>
      </c>
      <c r="Z89">
        <v>4.2062796610169535</v>
      </c>
      <c r="AA89">
        <v>4.2062796610169535</v>
      </c>
      <c r="AB89">
        <v>4.2062796610169535</v>
      </c>
      <c r="AC89">
        <v>4.2062796610169535</v>
      </c>
      <c r="AD89">
        <v>4.2062796610169535</v>
      </c>
      <c r="AE89">
        <v>4.2062796610169535</v>
      </c>
      <c r="AF89">
        <v>4.2062796610169535</v>
      </c>
      <c r="AG89">
        <v>4.2062796610169535</v>
      </c>
      <c r="AH89">
        <v>4.2062796610169535</v>
      </c>
      <c r="AI89">
        <v>4.2062796610169535</v>
      </c>
      <c r="AJ89">
        <v>4.2062796610169535</v>
      </c>
      <c r="AK89">
        <v>4.2062796610169535</v>
      </c>
      <c r="AL89">
        <v>4.2062796610169535</v>
      </c>
    </row>
    <row r="90" spans="1:38" x14ac:dyDescent="0.2">
      <c r="A90" t="s">
        <v>438</v>
      </c>
      <c r="B90" t="s">
        <v>271</v>
      </c>
      <c r="C90" t="s">
        <v>535</v>
      </c>
      <c r="D90" t="s">
        <v>194</v>
      </c>
      <c r="E90" t="s">
        <v>211</v>
      </c>
      <c r="F90" t="s">
        <v>275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3.4273389830508512</v>
      </c>
      <c r="M90">
        <v>3.4273389830508512</v>
      </c>
      <c r="N90">
        <v>3.4273389830508512</v>
      </c>
      <c r="O90">
        <v>3.4273389830508512</v>
      </c>
      <c r="P90">
        <v>3.4273389830508512</v>
      </c>
      <c r="Q90">
        <v>3.4273389830508512</v>
      </c>
      <c r="R90">
        <v>3.4273389830508512</v>
      </c>
      <c r="S90">
        <v>3.4273389830508512</v>
      </c>
      <c r="T90">
        <v>3.4273389830508512</v>
      </c>
      <c r="U90">
        <v>3.4273389830508512</v>
      </c>
      <c r="V90">
        <v>3.4273389830508512</v>
      </c>
      <c r="W90">
        <v>3.4273389830508512</v>
      </c>
      <c r="X90">
        <v>3.4273389830508512</v>
      </c>
      <c r="Y90">
        <v>3.4273389830508512</v>
      </c>
      <c r="Z90">
        <v>3.4273389830508512</v>
      </c>
      <c r="AA90">
        <v>3.4273389830508512</v>
      </c>
      <c r="AB90">
        <v>3.4273389830508512</v>
      </c>
      <c r="AC90">
        <v>3.4273389830508512</v>
      </c>
      <c r="AD90">
        <v>3.4273389830508512</v>
      </c>
      <c r="AE90">
        <v>3.4273389830508512</v>
      </c>
      <c r="AF90">
        <v>3.4273389830508512</v>
      </c>
      <c r="AG90">
        <v>3.4273389830508512</v>
      </c>
      <c r="AH90">
        <v>3.4273389830508512</v>
      </c>
      <c r="AI90">
        <v>3.4273389830508512</v>
      </c>
      <c r="AJ90">
        <v>3.4273389830508512</v>
      </c>
      <c r="AK90">
        <v>3.4273389830508512</v>
      </c>
      <c r="AL90">
        <v>3.4273389830508512</v>
      </c>
    </row>
    <row r="91" spans="1:38" x14ac:dyDescent="0.2">
      <c r="A91" t="s">
        <v>438</v>
      </c>
      <c r="B91" t="s">
        <v>271</v>
      </c>
      <c r="C91" t="s">
        <v>535</v>
      </c>
      <c r="D91" t="s">
        <v>194</v>
      </c>
      <c r="E91" t="s">
        <v>211</v>
      </c>
      <c r="F91" t="s">
        <v>275</v>
      </c>
      <c r="G91">
        <v>2030</v>
      </c>
      <c r="H91" t="s">
        <v>211</v>
      </c>
      <c r="I91" t="s">
        <v>211</v>
      </c>
      <c r="J91" t="s">
        <v>211</v>
      </c>
      <c r="K91" t="s">
        <v>211</v>
      </c>
      <c r="L91">
        <v>3.6350564971751553</v>
      </c>
      <c r="M91">
        <v>3.6350564971751553</v>
      </c>
      <c r="N91">
        <v>3.6350564971751553</v>
      </c>
      <c r="O91">
        <v>3.6350564971751553</v>
      </c>
      <c r="P91">
        <v>3.6350564971751553</v>
      </c>
      <c r="Q91">
        <v>3.6350564971751553</v>
      </c>
      <c r="R91">
        <v>3.6350564971751553</v>
      </c>
      <c r="S91">
        <v>3.6350564971751553</v>
      </c>
      <c r="T91">
        <v>3.6350564971751553</v>
      </c>
      <c r="U91">
        <v>3.6350564971751553</v>
      </c>
      <c r="V91">
        <v>3.6350564971751553</v>
      </c>
      <c r="W91">
        <v>3.6350564971751553</v>
      </c>
      <c r="X91">
        <v>3.6350564971751553</v>
      </c>
      <c r="Y91">
        <v>3.6350564971751553</v>
      </c>
      <c r="Z91">
        <v>3.6350564971751553</v>
      </c>
      <c r="AA91">
        <v>3.6350564971751553</v>
      </c>
      <c r="AB91">
        <v>3.6350564971751553</v>
      </c>
      <c r="AC91">
        <v>3.6350564971751553</v>
      </c>
      <c r="AD91">
        <v>3.6350564971751553</v>
      </c>
      <c r="AE91">
        <v>3.6350564971751553</v>
      </c>
      <c r="AF91">
        <v>3.6350564971751553</v>
      </c>
      <c r="AG91">
        <v>3.6350564971751553</v>
      </c>
      <c r="AH91">
        <v>3.6350564971751553</v>
      </c>
      <c r="AI91">
        <v>3.6350564971751553</v>
      </c>
      <c r="AJ91">
        <v>3.6350564971751553</v>
      </c>
      <c r="AK91">
        <v>3.6350564971751553</v>
      </c>
      <c r="AL91">
        <v>3.6350564971751553</v>
      </c>
    </row>
    <row r="92" spans="1:38" x14ac:dyDescent="0.2">
      <c r="A92" t="s">
        <v>438</v>
      </c>
      <c r="B92" t="s">
        <v>271</v>
      </c>
      <c r="C92" t="s">
        <v>535</v>
      </c>
      <c r="D92" t="s">
        <v>194</v>
      </c>
      <c r="E92" t="s">
        <v>211</v>
      </c>
      <c r="F92" t="s">
        <v>275</v>
      </c>
      <c r="G92">
        <v>2040</v>
      </c>
      <c r="H92" t="s">
        <v>211</v>
      </c>
      <c r="I92" t="s">
        <v>211</v>
      </c>
      <c r="J92" t="s">
        <v>211</v>
      </c>
      <c r="K92" t="s">
        <v>211</v>
      </c>
      <c r="L92">
        <v>4.1543502824858694</v>
      </c>
      <c r="M92">
        <v>4.1543502824858694</v>
      </c>
      <c r="N92">
        <v>4.1543502824858694</v>
      </c>
      <c r="O92">
        <v>4.1543502824858694</v>
      </c>
      <c r="P92">
        <v>4.1543502824858694</v>
      </c>
      <c r="Q92">
        <v>4.1543502824858694</v>
      </c>
      <c r="R92">
        <v>4.1543502824858694</v>
      </c>
      <c r="S92">
        <v>4.1543502824858694</v>
      </c>
      <c r="T92">
        <v>4.1543502824858694</v>
      </c>
      <c r="U92">
        <v>4.1543502824858694</v>
      </c>
      <c r="V92">
        <v>4.1543502824858694</v>
      </c>
      <c r="W92">
        <v>4.1543502824858694</v>
      </c>
      <c r="X92">
        <v>4.1543502824858694</v>
      </c>
      <c r="Y92">
        <v>4.1543502824858694</v>
      </c>
      <c r="Z92">
        <v>4.1543502824858694</v>
      </c>
      <c r="AA92">
        <v>4.1543502824858694</v>
      </c>
      <c r="AB92">
        <v>4.1543502824858694</v>
      </c>
      <c r="AC92">
        <v>4.1543502824858694</v>
      </c>
      <c r="AD92">
        <v>4.1543502824858694</v>
      </c>
      <c r="AE92">
        <v>4.1543502824858694</v>
      </c>
      <c r="AF92">
        <v>4.1543502824858694</v>
      </c>
      <c r="AG92">
        <v>4.1543502824858694</v>
      </c>
      <c r="AH92">
        <v>4.1543502824858694</v>
      </c>
      <c r="AI92">
        <v>4.1543502824858694</v>
      </c>
      <c r="AJ92">
        <v>4.1543502824858694</v>
      </c>
      <c r="AK92">
        <v>4.1543502824858694</v>
      </c>
      <c r="AL92">
        <v>4.1543502824858694</v>
      </c>
    </row>
    <row r="93" spans="1:38" x14ac:dyDescent="0.2">
      <c r="A93" t="s">
        <v>438</v>
      </c>
      <c r="B93" t="s">
        <v>271</v>
      </c>
      <c r="C93" t="s">
        <v>535</v>
      </c>
      <c r="D93" t="s">
        <v>194</v>
      </c>
      <c r="E93" t="s">
        <v>211</v>
      </c>
      <c r="F93" t="s">
        <v>275</v>
      </c>
      <c r="G93">
        <v>2050</v>
      </c>
      <c r="H93" t="s">
        <v>211</v>
      </c>
      <c r="I93" t="s">
        <v>211</v>
      </c>
      <c r="J93" t="s">
        <v>211</v>
      </c>
      <c r="K93" t="s">
        <v>211</v>
      </c>
      <c r="L93">
        <v>4.6736440677966149</v>
      </c>
      <c r="M93">
        <v>4.6736440677966149</v>
      </c>
      <c r="N93">
        <v>4.6736440677966149</v>
      </c>
      <c r="O93">
        <v>4.6736440677966149</v>
      </c>
      <c r="P93">
        <v>4.6736440677966149</v>
      </c>
      <c r="Q93">
        <v>4.6736440677966149</v>
      </c>
      <c r="R93">
        <v>4.6736440677966149</v>
      </c>
      <c r="S93">
        <v>4.6736440677966149</v>
      </c>
      <c r="T93">
        <v>4.6736440677966149</v>
      </c>
      <c r="U93">
        <v>4.6736440677966149</v>
      </c>
      <c r="V93">
        <v>4.6736440677966149</v>
      </c>
      <c r="W93">
        <v>4.6736440677966149</v>
      </c>
      <c r="X93">
        <v>4.6736440677966149</v>
      </c>
      <c r="Y93">
        <v>4.6736440677966149</v>
      </c>
      <c r="Z93">
        <v>4.6736440677966149</v>
      </c>
      <c r="AA93">
        <v>4.6736440677966149</v>
      </c>
      <c r="AB93">
        <v>4.6736440677966149</v>
      </c>
      <c r="AC93">
        <v>4.6736440677966149</v>
      </c>
      <c r="AD93">
        <v>4.6736440677966149</v>
      </c>
      <c r="AE93">
        <v>4.6736440677966149</v>
      </c>
      <c r="AF93">
        <v>4.6736440677966149</v>
      </c>
      <c r="AG93">
        <v>4.6736440677966149</v>
      </c>
      <c r="AH93">
        <v>4.6736440677966149</v>
      </c>
      <c r="AI93">
        <v>4.6736440677966149</v>
      </c>
      <c r="AJ93">
        <v>4.6736440677966149</v>
      </c>
      <c r="AK93">
        <v>4.6736440677966149</v>
      </c>
      <c r="AL93">
        <v>4.6736440677966149</v>
      </c>
    </row>
    <row r="94" spans="1:38" x14ac:dyDescent="0.2">
      <c r="A94" t="s">
        <v>438</v>
      </c>
      <c r="B94" t="s">
        <v>271</v>
      </c>
      <c r="C94" t="s">
        <v>535</v>
      </c>
      <c r="D94" t="s">
        <v>277</v>
      </c>
      <c r="E94" t="s">
        <v>211</v>
      </c>
      <c r="F94" t="s">
        <v>275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3.0846050847457658</v>
      </c>
      <c r="M94">
        <v>3.0846050847457658</v>
      </c>
      <c r="N94">
        <v>3.0846050847457658</v>
      </c>
      <c r="O94">
        <v>3.0846050847457658</v>
      </c>
      <c r="P94">
        <v>3.0846050847457658</v>
      </c>
      <c r="Q94">
        <v>3.0846050847457658</v>
      </c>
      <c r="R94">
        <v>3.0846050847457658</v>
      </c>
      <c r="S94">
        <v>3.0846050847457658</v>
      </c>
      <c r="T94">
        <v>3.0846050847457658</v>
      </c>
      <c r="U94">
        <v>3.0846050847457658</v>
      </c>
      <c r="V94">
        <v>3.0846050847457658</v>
      </c>
      <c r="W94">
        <v>3.0846050847457658</v>
      </c>
      <c r="X94">
        <v>3.0846050847457658</v>
      </c>
      <c r="Y94">
        <v>3.0846050847457658</v>
      </c>
      <c r="Z94">
        <v>3.0846050847457658</v>
      </c>
      <c r="AA94">
        <v>3.0846050847457658</v>
      </c>
      <c r="AB94">
        <v>3.0846050847457658</v>
      </c>
      <c r="AC94">
        <v>3.0846050847457658</v>
      </c>
      <c r="AD94">
        <v>3.0846050847457658</v>
      </c>
      <c r="AE94">
        <v>3.0846050847457658</v>
      </c>
      <c r="AF94">
        <v>3.0846050847457658</v>
      </c>
      <c r="AG94">
        <v>3.0846050847457658</v>
      </c>
      <c r="AH94">
        <v>3.0846050847457658</v>
      </c>
      <c r="AI94">
        <v>3.0846050847457658</v>
      </c>
      <c r="AJ94">
        <v>3.0846050847457658</v>
      </c>
      <c r="AK94">
        <v>3.0846050847457658</v>
      </c>
      <c r="AL94">
        <v>3.0846050847457658</v>
      </c>
    </row>
    <row r="95" spans="1:38" x14ac:dyDescent="0.2">
      <c r="A95" t="s">
        <v>438</v>
      </c>
      <c r="B95" t="s">
        <v>271</v>
      </c>
      <c r="C95" t="s">
        <v>535</v>
      </c>
      <c r="D95" t="s">
        <v>277</v>
      </c>
      <c r="E95" t="s">
        <v>211</v>
      </c>
      <c r="F95" t="s">
        <v>275</v>
      </c>
      <c r="G95">
        <v>2030</v>
      </c>
      <c r="H95" t="s">
        <v>211</v>
      </c>
      <c r="I95" t="s">
        <v>211</v>
      </c>
      <c r="J95" t="s">
        <v>211</v>
      </c>
      <c r="K95" t="s">
        <v>211</v>
      </c>
      <c r="L95">
        <v>3.2715508474576303</v>
      </c>
      <c r="M95">
        <v>3.2715508474576303</v>
      </c>
      <c r="N95">
        <v>3.2715508474576303</v>
      </c>
      <c r="O95">
        <v>3.2715508474576303</v>
      </c>
      <c r="P95">
        <v>3.2715508474576303</v>
      </c>
      <c r="Q95">
        <v>3.2715508474576303</v>
      </c>
      <c r="R95">
        <v>3.2715508474576303</v>
      </c>
      <c r="S95">
        <v>3.2715508474576303</v>
      </c>
      <c r="T95">
        <v>3.2715508474576303</v>
      </c>
      <c r="U95">
        <v>3.2715508474576303</v>
      </c>
      <c r="V95">
        <v>3.2715508474576303</v>
      </c>
      <c r="W95">
        <v>3.2715508474576303</v>
      </c>
      <c r="X95">
        <v>3.2715508474576303</v>
      </c>
      <c r="Y95">
        <v>3.2715508474576303</v>
      </c>
      <c r="Z95">
        <v>3.2715508474576303</v>
      </c>
      <c r="AA95">
        <v>3.2715508474576303</v>
      </c>
      <c r="AB95">
        <v>3.2715508474576303</v>
      </c>
      <c r="AC95">
        <v>3.2715508474576303</v>
      </c>
      <c r="AD95">
        <v>3.2715508474576303</v>
      </c>
      <c r="AE95">
        <v>3.2715508474576303</v>
      </c>
      <c r="AF95">
        <v>3.2715508474576303</v>
      </c>
      <c r="AG95">
        <v>3.2715508474576303</v>
      </c>
      <c r="AH95">
        <v>3.2715508474576303</v>
      </c>
      <c r="AI95">
        <v>3.2715508474576303</v>
      </c>
      <c r="AJ95">
        <v>3.2715508474576303</v>
      </c>
      <c r="AK95">
        <v>3.2715508474576303</v>
      </c>
      <c r="AL95">
        <v>3.2715508474576303</v>
      </c>
    </row>
    <row r="96" spans="1:38" x14ac:dyDescent="0.2">
      <c r="A96" t="s">
        <v>438</v>
      </c>
      <c r="B96" t="s">
        <v>271</v>
      </c>
      <c r="C96" t="s">
        <v>535</v>
      </c>
      <c r="D96" t="s">
        <v>277</v>
      </c>
      <c r="E96" t="s">
        <v>211</v>
      </c>
      <c r="F96" t="s">
        <v>275</v>
      </c>
      <c r="G96">
        <v>2040</v>
      </c>
      <c r="H96" t="s">
        <v>211</v>
      </c>
      <c r="I96" t="s">
        <v>211</v>
      </c>
      <c r="J96" t="s">
        <v>211</v>
      </c>
      <c r="K96" t="s">
        <v>211</v>
      </c>
      <c r="L96">
        <v>3.7389152542372917</v>
      </c>
      <c r="M96">
        <v>3.7389152542372917</v>
      </c>
      <c r="N96">
        <v>3.7389152542372917</v>
      </c>
      <c r="O96">
        <v>3.7389152542372917</v>
      </c>
      <c r="P96">
        <v>3.7389152542372917</v>
      </c>
      <c r="Q96">
        <v>3.7389152542372917</v>
      </c>
      <c r="R96">
        <v>3.7389152542372917</v>
      </c>
      <c r="S96">
        <v>3.7389152542372917</v>
      </c>
      <c r="T96">
        <v>3.7389152542372917</v>
      </c>
      <c r="U96">
        <v>3.7389152542372917</v>
      </c>
      <c r="V96">
        <v>3.7389152542372917</v>
      </c>
      <c r="W96">
        <v>3.7389152542372917</v>
      </c>
      <c r="X96">
        <v>3.7389152542372917</v>
      </c>
      <c r="Y96">
        <v>3.7389152542372917</v>
      </c>
      <c r="Z96">
        <v>3.7389152542372917</v>
      </c>
      <c r="AA96">
        <v>3.7389152542372917</v>
      </c>
      <c r="AB96">
        <v>3.7389152542372917</v>
      </c>
      <c r="AC96">
        <v>3.7389152542372917</v>
      </c>
      <c r="AD96">
        <v>3.7389152542372917</v>
      </c>
      <c r="AE96">
        <v>3.7389152542372917</v>
      </c>
      <c r="AF96">
        <v>3.7389152542372917</v>
      </c>
      <c r="AG96">
        <v>3.7389152542372917</v>
      </c>
      <c r="AH96">
        <v>3.7389152542372917</v>
      </c>
      <c r="AI96">
        <v>3.7389152542372917</v>
      </c>
      <c r="AJ96">
        <v>3.7389152542372917</v>
      </c>
      <c r="AK96">
        <v>3.7389152542372917</v>
      </c>
      <c r="AL96">
        <v>3.7389152542372917</v>
      </c>
    </row>
    <row r="97" spans="1:38" x14ac:dyDescent="0.2">
      <c r="A97" t="s">
        <v>438</v>
      </c>
      <c r="B97" t="s">
        <v>271</v>
      </c>
      <c r="C97" t="s">
        <v>535</v>
      </c>
      <c r="D97" t="s">
        <v>277</v>
      </c>
      <c r="E97" t="s">
        <v>211</v>
      </c>
      <c r="F97" t="s">
        <v>275</v>
      </c>
      <c r="G97">
        <v>2050</v>
      </c>
      <c r="H97" t="s">
        <v>211</v>
      </c>
      <c r="I97" t="s">
        <v>211</v>
      </c>
      <c r="J97" t="s">
        <v>211</v>
      </c>
      <c r="K97" t="s">
        <v>211</v>
      </c>
      <c r="L97">
        <v>4.2062796610169535</v>
      </c>
      <c r="M97">
        <v>4.2062796610169535</v>
      </c>
      <c r="N97">
        <v>4.2062796610169535</v>
      </c>
      <c r="O97">
        <v>4.2062796610169535</v>
      </c>
      <c r="P97">
        <v>4.2062796610169535</v>
      </c>
      <c r="Q97">
        <v>4.2062796610169535</v>
      </c>
      <c r="R97">
        <v>4.2062796610169535</v>
      </c>
      <c r="S97">
        <v>4.2062796610169535</v>
      </c>
      <c r="T97">
        <v>4.2062796610169535</v>
      </c>
      <c r="U97">
        <v>4.2062796610169535</v>
      </c>
      <c r="V97">
        <v>4.2062796610169535</v>
      </c>
      <c r="W97">
        <v>4.2062796610169535</v>
      </c>
      <c r="X97">
        <v>4.2062796610169535</v>
      </c>
      <c r="Y97">
        <v>4.2062796610169535</v>
      </c>
      <c r="Z97">
        <v>4.2062796610169535</v>
      </c>
      <c r="AA97">
        <v>4.2062796610169535</v>
      </c>
      <c r="AB97">
        <v>4.2062796610169535</v>
      </c>
      <c r="AC97">
        <v>4.2062796610169535</v>
      </c>
      <c r="AD97">
        <v>4.2062796610169535</v>
      </c>
      <c r="AE97">
        <v>4.2062796610169535</v>
      </c>
      <c r="AF97">
        <v>4.2062796610169535</v>
      </c>
      <c r="AG97">
        <v>4.2062796610169535</v>
      </c>
      <c r="AH97">
        <v>4.2062796610169535</v>
      </c>
      <c r="AI97">
        <v>4.2062796610169535</v>
      </c>
      <c r="AJ97">
        <v>4.2062796610169535</v>
      </c>
      <c r="AK97">
        <v>4.2062796610169535</v>
      </c>
      <c r="AL97">
        <v>4.2062796610169535</v>
      </c>
    </row>
    <row r="98" spans="1:38" x14ac:dyDescent="0.2">
      <c r="A98" t="s">
        <v>438</v>
      </c>
      <c r="B98" t="s">
        <v>271</v>
      </c>
      <c r="C98" t="s">
        <v>536</v>
      </c>
      <c r="D98" t="s">
        <v>194</v>
      </c>
      <c r="E98" t="s">
        <v>211</v>
      </c>
      <c r="F98" t="s">
        <v>275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3.4273389830508512</v>
      </c>
      <c r="M98">
        <v>3.4273389830508512</v>
      </c>
      <c r="N98">
        <v>3.4273389830508512</v>
      </c>
      <c r="O98">
        <v>3.4273389830508512</v>
      </c>
      <c r="P98">
        <v>3.4273389830508512</v>
      </c>
      <c r="Q98">
        <v>3.4273389830508512</v>
      </c>
      <c r="R98">
        <v>3.4273389830508512</v>
      </c>
      <c r="S98">
        <v>3.4273389830508512</v>
      </c>
      <c r="T98">
        <v>3.4273389830508512</v>
      </c>
      <c r="U98">
        <v>3.4273389830508512</v>
      </c>
      <c r="V98">
        <v>3.4273389830508512</v>
      </c>
      <c r="W98">
        <v>3.4273389830508512</v>
      </c>
      <c r="X98">
        <v>3.4273389830508512</v>
      </c>
      <c r="Y98">
        <v>3.4273389830508512</v>
      </c>
      <c r="Z98">
        <v>3.4273389830508512</v>
      </c>
      <c r="AA98">
        <v>3.4273389830508512</v>
      </c>
      <c r="AB98">
        <v>3.4273389830508512</v>
      </c>
      <c r="AC98">
        <v>3.4273389830508512</v>
      </c>
      <c r="AD98">
        <v>3.4273389830508512</v>
      </c>
      <c r="AE98">
        <v>3.4273389830508512</v>
      </c>
      <c r="AF98">
        <v>3.4273389830508512</v>
      </c>
      <c r="AG98">
        <v>3.4273389830508512</v>
      </c>
      <c r="AH98">
        <v>3.4273389830508512</v>
      </c>
      <c r="AI98">
        <v>3.4273389830508512</v>
      </c>
      <c r="AJ98">
        <v>3.4273389830508512</v>
      </c>
      <c r="AK98">
        <v>3.4273389830508512</v>
      </c>
      <c r="AL98">
        <v>3.4273389830508512</v>
      </c>
    </row>
    <row r="99" spans="1:38" x14ac:dyDescent="0.2">
      <c r="A99" t="s">
        <v>438</v>
      </c>
      <c r="B99" t="s">
        <v>271</v>
      </c>
      <c r="C99" t="s">
        <v>536</v>
      </c>
      <c r="D99" t="s">
        <v>194</v>
      </c>
      <c r="E99" t="s">
        <v>211</v>
      </c>
      <c r="F99" t="s">
        <v>275</v>
      </c>
      <c r="G99">
        <v>2030</v>
      </c>
      <c r="H99" t="s">
        <v>211</v>
      </c>
      <c r="I99" t="s">
        <v>211</v>
      </c>
      <c r="J99" t="s">
        <v>211</v>
      </c>
      <c r="K99" t="s">
        <v>211</v>
      </c>
      <c r="L99">
        <v>3.6350564971751553</v>
      </c>
      <c r="M99">
        <v>3.6350564971751553</v>
      </c>
      <c r="N99">
        <v>3.6350564971751553</v>
      </c>
      <c r="O99">
        <v>3.6350564971751553</v>
      </c>
      <c r="P99">
        <v>3.6350564971751553</v>
      </c>
      <c r="Q99">
        <v>3.6350564971751553</v>
      </c>
      <c r="R99">
        <v>3.6350564971751553</v>
      </c>
      <c r="S99">
        <v>3.6350564971751553</v>
      </c>
      <c r="T99">
        <v>3.6350564971751553</v>
      </c>
      <c r="U99">
        <v>3.6350564971751553</v>
      </c>
      <c r="V99">
        <v>3.6350564971751553</v>
      </c>
      <c r="W99">
        <v>3.6350564971751553</v>
      </c>
      <c r="X99">
        <v>3.6350564971751553</v>
      </c>
      <c r="Y99">
        <v>3.6350564971751553</v>
      </c>
      <c r="Z99">
        <v>3.6350564971751553</v>
      </c>
      <c r="AA99">
        <v>3.6350564971751553</v>
      </c>
      <c r="AB99">
        <v>3.6350564971751553</v>
      </c>
      <c r="AC99">
        <v>3.6350564971751553</v>
      </c>
      <c r="AD99">
        <v>3.6350564971751553</v>
      </c>
      <c r="AE99">
        <v>3.6350564971751553</v>
      </c>
      <c r="AF99">
        <v>3.6350564971751553</v>
      </c>
      <c r="AG99">
        <v>3.6350564971751553</v>
      </c>
      <c r="AH99">
        <v>3.6350564971751553</v>
      </c>
      <c r="AI99">
        <v>3.6350564971751553</v>
      </c>
      <c r="AJ99">
        <v>3.6350564971751553</v>
      </c>
      <c r="AK99">
        <v>3.6350564971751553</v>
      </c>
      <c r="AL99">
        <v>3.6350564971751553</v>
      </c>
    </row>
    <row r="100" spans="1:38" x14ac:dyDescent="0.2">
      <c r="A100" t="s">
        <v>438</v>
      </c>
      <c r="B100" t="s">
        <v>271</v>
      </c>
      <c r="C100" t="s">
        <v>536</v>
      </c>
      <c r="D100" t="s">
        <v>194</v>
      </c>
      <c r="E100" t="s">
        <v>211</v>
      </c>
      <c r="F100" t="s">
        <v>275</v>
      </c>
      <c r="G100">
        <v>2040</v>
      </c>
      <c r="H100" t="s">
        <v>211</v>
      </c>
      <c r="I100" t="s">
        <v>211</v>
      </c>
      <c r="J100" t="s">
        <v>211</v>
      </c>
      <c r="K100" t="s">
        <v>211</v>
      </c>
      <c r="L100">
        <v>4.1543502824858694</v>
      </c>
      <c r="M100">
        <v>4.1543502824858694</v>
      </c>
      <c r="N100">
        <v>4.1543502824858694</v>
      </c>
      <c r="O100">
        <v>4.1543502824858694</v>
      </c>
      <c r="P100">
        <v>4.1543502824858694</v>
      </c>
      <c r="Q100">
        <v>4.1543502824858694</v>
      </c>
      <c r="R100">
        <v>4.1543502824858694</v>
      </c>
      <c r="S100">
        <v>4.1543502824858694</v>
      </c>
      <c r="T100">
        <v>4.1543502824858694</v>
      </c>
      <c r="U100">
        <v>4.1543502824858694</v>
      </c>
      <c r="V100">
        <v>4.1543502824858694</v>
      </c>
      <c r="W100">
        <v>4.1543502824858694</v>
      </c>
      <c r="X100">
        <v>4.1543502824858694</v>
      </c>
      <c r="Y100">
        <v>4.1543502824858694</v>
      </c>
      <c r="Z100">
        <v>4.1543502824858694</v>
      </c>
      <c r="AA100">
        <v>4.1543502824858694</v>
      </c>
      <c r="AB100">
        <v>4.1543502824858694</v>
      </c>
      <c r="AC100">
        <v>4.1543502824858694</v>
      </c>
      <c r="AD100">
        <v>4.1543502824858694</v>
      </c>
      <c r="AE100">
        <v>4.1543502824858694</v>
      </c>
      <c r="AF100">
        <v>4.1543502824858694</v>
      </c>
      <c r="AG100">
        <v>4.1543502824858694</v>
      </c>
      <c r="AH100">
        <v>4.1543502824858694</v>
      </c>
      <c r="AI100">
        <v>4.1543502824858694</v>
      </c>
      <c r="AJ100">
        <v>4.1543502824858694</v>
      </c>
      <c r="AK100">
        <v>4.1543502824858694</v>
      </c>
      <c r="AL100">
        <v>4.1543502824858694</v>
      </c>
    </row>
    <row r="101" spans="1:38" x14ac:dyDescent="0.2">
      <c r="A101" t="s">
        <v>438</v>
      </c>
      <c r="B101" t="s">
        <v>271</v>
      </c>
      <c r="C101" t="s">
        <v>536</v>
      </c>
      <c r="D101" t="s">
        <v>194</v>
      </c>
      <c r="E101" t="s">
        <v>211</v>
      </c>
      <c r="F101" t="s">
        <v>275</v>
      </c>
      <c r="G101">
        <v>2050</v>
      </c>
      <c r="H101" t="s">
        <v>211</v>
      </c>
      <c r="I101" t="s">
        <v>211</v>
      </c>
      <c r="J101" t="s">
        <v>211</v>
      </c>
      <c r="K101" t="s">
        <v>211</v>
      </c>
      <c r="L101">
        <v>4.6736440677966149</v>
      </c>
      <c r="M101">
        <v>4.6736440677966149</v>
      </c>
      <c r="N101">
        <v>4.6736440677966149</v>
      </c>
      <c r="O101">
        <v>4.6736440677966149</v>
      </c>
      <c r="P101">
        <v>4.6736440677966149</v>
      </c>
      <c r="Q101">
        <v>4.6736440677966149</v>
      </c>
      <c r="R101">
        <v>4.6736440677966149</v>
      </c>
      <c r="S101">
        <v>4.6736440677966149</v>
      </c>
      <c r="T101">
        <v>4.6736440677966149</v>
      </c>
      <c r="U101">
        <v>4.6736440677966149</v>
      </c>
      <c r="V101">
        <v>4.6736440677966149</v>
      </c>
      <c r="W101">
        <v>4.6736440677966149</v>
      </c>
      <c r="X101">
        <v>4.6736440677966149</v>
      </c>
      <c r="Y101">
        <v>4.6736440677966149</v>
      </c>
      <c r="Z101">
        <v>4.6736440677966149</v>
      </c>
      <c r="AA101">
        <v>4.6736440677966149</v>
      </c>
      <c r="AB101">
        <v>4.6736440677966149</v>
      </c>
      <c r="AC101">
        <v>4.6736440677966149</v>
      </c>
      <c r="AD101">
        <v>4.6736440677966149</v>
      </c>
      <c r="AE101">
        <v>4.6736440677966149</v>
      </c>
      <c r="AF101">
        <v>4.6736440677966149</v>
      </c>
      <c r="AG101">
        <v>4.6736440677966149</v>
      </c>
      <c r="AH101">
        <v>4.6736440677966149</v>
      </c>
      <c r="AI101">
        <v>4.6736440677966149</v>
      </c>
      <c r="AJ101">
        <v>4.6736440677966149</v>
      </c>
      <c r="AK101">
        <v>4.6736440677966149</v>
      </c>
      <c r="AL101">
        <v>4.6736440677966149</v>
      </c>
    </row>
    <row r="102" spans="1:38" x14ac:dyDescent="0.2">
      <c r="A102" t="s">
        <v>438</v>
      </c>
      <c r="B102" t="s">
        <v>271</v>
      </c>
      <c r="C102" t="s">
        <v>536</v>
      </c>
      <c r="D102" t="s">
        <v>277</v>
      </c>
      <c r="E102" t="s">
        <v>211</v>
      </c>
      <c r="F102" t="s">
        <v>275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3.0846050847457658</v>
      </c>
      <c r="M102">
        <v>3.0846050847457658</v>
      </c>
      <c r="N102">
        <v>3.0846050847457658</v>
      </c>
      <c r="O102">
        <v>3.0846050847457658</v>
      </c>
      <c r="P102">
        <v>3.0846050847457658</v>
      </c>
      <c r="Q102">
        <v>3.0846050847457658</v>
      </c>
      <c r="R102">
        <v>3.0846050847457658</v>
      </c>
      <c r="S102">
        <v>3.0846050847457658</v>
      </c>
      <c r="T102">
        <v>3.0846050847457658</v>
      </c>
      <c r="U102">
        <v>3.0846050847457658</v>
      </c>
      <c r="V102">
        <v>3.0846050847457658</v>
      </c>
      <c r="W102">
        <v>3.0846050847457658</v>
      </c>
      <c r="X102">
        <v>3.0846050847457658</v>
      </c>
      <c r="Y102">
        <v>3.0846050847457658</v>
      </c>
      <c r="Z102">
        <v>3.0846050847457658</v>
      </c>
      <c r="AA102">
        <v>3.0846050847457658</v>
      </c>
      <c r="AB102">
        <v>3.0846050847457658</v>
      </c>
      <c r="AC102">
        <v>3.0846050847457658</v>
      </c>
      <c r="AD102">
        <v>3.0846050847457658</v>
      </c>
      <c r="AE102">
        <v>3.0846050847457658</v>
      </c>
      <c r="AF102">
        <v>3.0846050847457658</v>
      </c>
      <c r="AG102">
        <v>3.0846050847457658</v>
      </c>
      <c r="AH102">
        <v>3.0846050847457658</v>
      </c>
      <c r="AI102">
        <v>3.0846050847457658</v>
      </c>
      <c r="AJ102">
        <v>3.0846050847457658</v>
      </c>
      <c r="AK102">
        <v>3.0846050847457658</v>
      </c>
      <c r="AL102">
        <v>3.0846050847457658</v>
      </c>
    </row>
    <row r="103" spans="1:38" x14ac:dyDescent="0.2">
      <c r="A103" t="s">
        <v>438</v>
      </c>
      <c r="B103" t="s">
        <v>271</v>
      </c>
      <c r="C103" t="s">
        <v>536</v>
      </c>
      <c r="D103" t="s">
        <v>277</v>
      </c>
      <c r="E103" t="s">
        <v>211</v>
      </c>
      <c r="F103" t="s">
        <v>275</v>
      </c>
      <c r="G103">
        <v>2030</v>
      </c>
      <c r="H103" t="s">
        <v>211</v>
      </c>
      <c r="I103" t="s">
        <v>211</v>
      </c>
      <c r="J103" t="s">
        <v>211</v>
      </c>
      <c r="K103" t="s">
        <v>211</v>
      </c>
      <c r="L103">
        <v>3.2715508474576303</v>
      </c>
      <c r="M103">
        <v>3.2715508474576303</v>
      </c>
      <c r="N103">
        <v>3.2715508474576303</v>
      </c>
      <c r="O103">
        <v>3.2715508474576303</v>
      </c>
      <c r="P103">
        <v>3.2715508474576303</v>
      </c>
      <c r="Q103">
        <v>3.2715508474576303</v>
      </c>
      <c r="R103">
        <v>3.2715508474576303</v>
      </c>
      <c r="S103">
        <v>3.2715508474576303</v>
      </c>
      <c r="T103">
        <v>3.2715508474576303</v>
      </c>
      <c r="U103">
        <v>3.2715508474576303</v>
      </c>
      <c r="V103">
        <v>3.2715508474576303</v>
      </c>
      <c r="W103">
        <v>3.2715508474576303</v>
      </c>
      <c r="X103">
        <v>3.2715508474576303</v>
      </c>
      <c r="Y103">
        <v>3.2715508474576303</v>
      </c>
      <c r="Z103">
        <v>3.2715508474576303</v>
      </c>
      <c r="AA103">
        <v>3.2715508474576303</v>
      </c>
      <c r="AB103">
        <v>3.2715508474576303</v>
      </c>
      <c r="AC103">
        <v>3.2715508474576303</v>
      </c>
      <c r="AD103">
        <v>3.2715508474576303</v>
      </c>
      <c r="AE103">
        <v>3.2715508474576303</v>
      </c>
      <c r="AF103">
        <v>3.2715508474576303</v>
      </c>
      <c r="AG103">
        <v>3.2715508474576303</v>
      </c>
      <c r="AH103">
        <v>3.2715508474576303</v>
      </c>
      <c r="AI103">
        <v>3.2715508474576303</v>
      </c>
      <c r="AJ103">
        <v>3.2715508474576303</v>
      </c>
      <c r="AK103">
        <v>3.2715508474576303</v>
      </c>
      <c r="AL103">
        <v>3.2715508474576303</v>
      </c>
    </row>
    <row r="104" spans="1:38" x14ac:dyDescent="0.2">
      <c r="A104" t="s">
        <v>438</v>
      </c>
      <c r="B104" t="s">
        <v>271</v>
      </c>
      <c r="C104" t="s">
        <v>536</v>
      </c>
      <c r="D104" t="s">
        <v>277</v>
      </c>
      <c r="E104" t="s">
        <v>211</v>
      </c>
      <c r="F104" t="s">
        <v>275</v>
      </c>
      <c r="G104">
        <v>2040</v>
      </c>
      <c r="H104" t="s">
        <v>211</v>
      </c>
      <c r="I104" t="s">
        <v>211</v>
      </c>
      <c r="J104" t="s">
        <v>211</v>
      </c>
      <c r="K104" t="s">
        <v>211</v>
      </c>
      <c r="L104">
        <v>3.7389152542372917</v>
      </c>
      <c r="M104">
        <v>3.7389152542372917</v>
      </c>
      <c r="N104">
        <v>3.7389152542372917</v>
      </c>
      <c r="O104">
        <v>3.7389152542372917</v>
      </c>
      <c r="P104">
        <v>3.7389152542372917</v>
      </c>
      <c r="Q104">
        <v>3.7389152542372917</v>
      </c>
      <c r="R104">
        <v>3.7389152542372917</v>
      </c>
      <c r="S104">
        <v>3.7389152542372917</v>
      </c>
      <c r="T104">
        <v>3.7389152542372917</v>
      </c>
      <c r="U104">
        <v>3.7389152542372917</v>
      </c>
      <c r="V104">
        <v>3.7389152542372917</v>
      </c>
      <c r="W104">
        <v>3.7389152542372917</v>
      </c>
      <c r="X104">
        <v>3.7389152542372917</v>
      </c>
      <c r="Y104">
        <v>3.7389152542372917</v>
      </c>
      <c r="Z104">
        <v>3.7389152542372917</v>
      </c>
      <c r="AA104">
        <v>3.7389152542372917</v>
      </c>
      <c r="AB104">
        <v>3.7389152542372917</v>
      </c>
      <c r="AC104">
        <v>3.7389152542372917</v>
      </c>
      <c r="AD104">
        <v>3.7389152542372917</v>
      </c>
      <c r="AE104">
        <v>3.7389152542372917</v>
      </c>
      <c r="AF104">
        <v>3.7389152542372917</v>
      </c>
      <c r="AG104">
        <v>3.7389152542372917</v>
      </c>
      <c r="AH104">
        <v>3.7389152542372917</v>
      </c>
      <c r="AI104">
        <v>3.7389152542372917</v>
      </c>
      <c r="AJ104">
        <v>3.7389152542372917</v>
      </c>
      <c r="AK104">
        <v>3.7389152542372917</v>
      </c>
      <c r="AL104">
        <v>3.7389152542372917</v>
      </c>
    </row>
    <row r="105" spans="1:38" x14ac:dyDescent="0.2">
      <c r="A105" t="s">
        <v>438</v>
      </c>
      <c r="B105" t="s">
        <v>271</v>
      </c>
      <c r="C105" t="s">
        <v>536</v>
      </c>
      <c r="D105" t="s">
        <v>277</v>
      </c>
      <c r="E105" t="s">
        <v>211</v>
      </c>
      <c r="F105" t="s">
        <v>275</v>
      </c>
      <c r="G105">
        <v>2050</v>
      </c>
      <c r="H105" t="s">
        <v>211</v>
      </c>
      <c r="I105" t="s">
        <v>211</v>
      </c>
      <c r="J105" t="s">
        <v>211</v>
      </c>
      <c r="K105" t="s">
        <v>211</v>
      </c>
      <c r="L105">
        <v>4.2062796610169535</v>
      </c>
      <c r="M105">
        <v>4.2062796610169535</v>
      </c>
      <c r="N105">
        <v>4.2062796610169535</v>
      </c>
      <c r="O105">
        <v>4.2062796610169535</v>
      </c>
      <c r="P105">
        <v>4.2062796610169535</v>
      </c>
      <c r="Q105">
        <v>4.2062796610169535</v>
      </c>
      <c r="R105">
        <v>4.2062796610169535</v>
      </c>
      <c r="S105">
        <v>4.2062796610169535</v>
      </c>
      <c r="T105">
        <v>4.2062796610169535</v>
      </c>
      <c r="U105">
        <v>4.2062796610169535</v>
      </c>
      <c r="V105">
        <v>4.2062796610169535</v>
      </c>
      <c r="W105">
        <v>4.2062796610169535</v>
      </c>
      <c r="X105">
        <v>4.2062796610169535</v>
      </c>
      <c r="Y105">
        <v>4.2062796610169535</v>
      </c>
      <c r="Z105">
        <v>4.2062796610169535</v>
      </c>
      <c r="AA105">
        <v>4.2062796610169535</v>
      </c>
      <c r="AB105">
        <v>4.2062796610169535</v>
      </c>
      <c r="AC105">
        <v>4.2062796610169535</v>
      </c>
      <c r="AD105">
        <v>4.2062796610169535</v>
      </c>
      <c r="AE105">
        <v>4.2062796610169535</v>
      </c>
      <c r="AF105">
        <v>4.2062796610169535</v>
      </c>
      <c r="AG105">
        <v>4.2062796610169535</v>
      </c>
      <c r="AH105">
        <v>4.2062796610169535</v>
      </c>
      <c r="AI105">
        <v>4.2062796610169535</v>
      </c>
      <c r="AJ105">
        <v>4.2062796610169535</v>
      </c>
      <c r="AK105">
        <v>4.2062796610169535</v>
      </c>
      <c r="AL105">
        <v>4.2062796610169535</v>
      </c>
    </row>
    <row r="106" spans="1:38" x14ac:dyDescent="0.2">
      <c r="A106" t="s">
        <v>438</v>
      </c>
      <c r="B106" t="s">
        <v>271</v>
      </c>
      <c r="C106" t="s">
        <v>537</v>
      </c>
      <c r="D106" t="s">
        <v>194</v>
      </c>
      <c r="E106" t="s">
        <v>211</v>
      </c>
      <c r="F106" t="s">
        <v>275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3.4273389830508512</v>
      </c>
      <c r="M106">
        <v>3.4273389830508512</v>
      </c>
      <c r="N106">
        <v>3.4273389830508512</v>
      </c>
      <c r="O106">
        <v>3.4273389830508512</v>
      </c>
      <c r="P106">
        <v>3.4273389830508512</v>
      </c>
      <c r="Q106">
        <v>3.4273389830508512</v>
      </c>
      <c r="R106">
        <v>3.4273389830508512</v>
      </c>
      <c r="S106">
        <v>3.4273389830508512</v>
      </c>
      <c r="T106">
        <v>3.4273389830508512</v>
      </c>
      <c r="U106">
        <v>3.4273389830508512</v>
      </c>
      <c r="V106">
        <v>3.4273389830508512</v>
      </c>
      <c r="W106">
        <v>3.4273389830508512</v>
      </c>
      <c r="X106">
        <v>3.4273389830508512</v>
      </c>
      <c r="Y106">
        <v>3.4273389830508512</v>
      </c>
      <c r="Z106">
        <v>3.4273389830508512</v>
      </c>
      <c r="AA106">
        <v>3.4273389830508512</v>
      </c>
      <c r="AB106">
        <v>3.4273389830508512</v>
      </c>
      <c r="AC106">
        <v>3.4273389830508512</v>
      </c>
      <c r="AD106">
        <v>3.4273389830508512</v>
      </c>
      <c r="AE106">
        <v>3.4273389830508512</v>
      </c>
      <c r="AF106">
        <v>3.4273389830508512</v>
      </c>
      <c r="AG106">
        <v>3.4273389830508512</v>
      </c>
      <c r="AH106">
        <v>3.4273389830508512</v>
      </c>
      <c r="AI106">
        <v>3.4273389830508512</v>
      </c>
      <c r="AJ106">
        <v>3.4273389830508512</v>
      </c>
      <c r="AK106">
        <v>3.4273389830508512</v>
      </c>
      <c r="AL106">
        <v>3.4273389830508512</v>
      </c>
    </row>
    <row r="107" spans="1:38" x14ac:dyDescent="0.2">
      <c r="A107" t="s">
        <v>438</v>
      </c>
      <c r="B107" t="s">
        <v>271</v>
      </c>
      <c r="C107" t="s">
        <v>537</v>
      </c>
      <c r="D107" t="s">
        <v>194</v>
      </c>
      <c r="E107" t="s">
        <v>211</v>
      </c>
      <c r="F107" t="s">
        <v>275</v>
      </c>
      <c r="G107">
        <v>2030</v>
      </c>
      <c r="H107" t="s">
        <v>211</v>
      </c>
      <c r="I107" t="s">
        <v>211</v>
      </c>
      <c r="J107" t="s">
        <v>211</v>
      </c>
      <c r="K107" t="s">
        <v>211</v>
      </c>
      <c r="L107">
        <v>3.6350564971751553</v>
      </c>
      <c r="M107">
        <v>3.6350564971751553</v>
      </c>
      <c r="N107">
        <v>3.6350564971751553</v>
      </c>
      <c r="O107">
        <v>3.6350564971751553</v>
      </c>
      <c r="P107">
        <v>3.6350564971751553</v>
      </c>
      <c r="Q107">
        <v>3.6350564971751553</v>
      </c>
      <c r="R107">
        <v>3.6350564971751553</v>
      </c>
      <c r="S107">
        <v>3.6350564971751553</v>
      </c>
      <c r="T107">
        <v>3.6350564971751553</v>
      </c>
      <c r="U107">
        <v>3.6350564971751553</v>
      </c>
      <c r="V107">
        <v>3.6350564971751553</v>
      </c>
      <c r="W107">
        <v>3.6350564971751553</v>
      </c>
      <c r="X107">
        <v>3.6350564971751553</v>
      </c>
      <c r="Y107">
        <v>3.6350564971751553</v>
      </c>
      <c r="Z107">
        <v>3.6350564971751553</v>
      </c>
      <c r="AA107">
        <v>3.6350564971751553</v>
      </c>
      <c r="AB107">
        <v>3.6350564971751553</v>
      </c>
      <c r="AC107">
        <v>3.6350564971751553</v>
      </c>
      <c r="AD107">
        <v>3.6350564971751553</v>
      </c>
      <c r="AE107">
        <v>3.6350564971751553</v>
      </c>
      <c r="AF107">
        <v>3.6350564971751553</v>
      </c>
      <c r="AG107">
        <v>3.6350564971751553</v>
      </c>
      <c r="AH107">
        <v>3.6350564971751553</v>
      </c>
      <c r="AI107">
        <v>3.6350564971751553</v>
      </c>
      <c r="AJ107">
        <v>3.6350564971751553</v>
      </c>
      <c r="AK107">
        <v>3.6350564971751553</v>
      </c>
      <c r="AL107">
        <v>3.6350564971751553</v>
      </c>
    </row>
    <row r="108" spans="1:38" x14ac:dyDescent="0.2">
      <c r="A108" t="s">
        <v>438</v>
      </c>
      <c r="B108" t="s">
        <v>271</v>
      </c>
      <c r="C108" t="s">
        <v>537</v>
      </c>
      <c r="D108" t="s">
        <v>194</v>
      </c>
      <c r="E108" t="s">
        <v>211</v>
      </c>
      <c r="F108" t="s">
        <v>275</v>
      </c>
      <c r="G108">
        <v>2040</v>
      </c>
      <c r="H108" t="s">
        <v>211</v>
      </c>
      <c r="I108" t="s">
        <v>211</v>
      </c>
      <c r="J108" t="s">
        <v>211</v>
      </c>
      <c r="K108" t="s">
        <v>211</v>
      </c>
      <c r="L108">
        <v>4.1543502824858694</v>
      </c>
      <c r="M108">
        <v>4.1543502824858694</v>
      </c>
      <c r="N108">
        <v>4.1543502824858694</v>
      </c>
      <c r="O108">
        <v>4.1543502824858694</v>
      </c>
      <c r="P108">
        <v>4.1543502824858694</v>
      </c>
      <c r="Q108">
        <v>4.1543502824858694</v>
      </c>
      <c r="R108">
        <v>4.1543502824858694</v>
      </c>
      <c r="S108">
        <v>4.1543502824858694</v>
      </c>
      <c r="T108">
        <v>4.1543502824858694</v>
      </c>
      <c r="U108">
        <v>4.1543502824858694</v>
      </c>
      <c r="V108">
        <v>4.1543502824858694</v>
      </c>
      <c r="W108">
        <v>4.1543502824858694</v>
      </c>
      <c r="X108">
        <v>4.1543502824858694</v>
      </c>
      <c r="Y108">
        <v>4.1543502824858694</v>
      </c>
      <c r="Z108">
        <v>4.1543502824858694</v>
      </c>
      <c r="AA108">
        <v>4.1543502824858694</v>
      </c>
      <c r="AB108">
        <v>4.1543502824858694</v>
      </c>
      <c r="AC108">
        <v>4.1543502824858694</v>
      </c>
      <c r="AD108">
        <v>4.1543502824858694</v>
      </c>
      <c r="AE108">
        <v>4.1543502824858694</v>
      </c>
      <c r="AF108">
        <v>4.1543502824858694</v>
      </c>
      <c r="AG108">
        <v>4.1543502824858694</v>
      </c>
      <c r="AH108">
        <v>4.1543502824858694</v>
      </c>
      <c r="AI108">
        <v>4.1543502824858694</v>
      </c>
      <c r="AJ108">
        <v>4.1543502824858694</v>
      </c>
      <c r="AK108">
        <v>4.1543502824858694</v>
      </c>
      <c r="AL108">
        <v>4.1543502824858694</v>
      </c>
    </row>
    <row r="109" spans="1:38" x14ac:dyDescent="0.2">
      <c r="A109" t="s">
        <v>438</v>
      </c>
      <c r="B109" t="s">
        <v>271</v>
      </c>
      <c r="C109" t="s">
        <v>537</v>
      </c>
      <c r="D109" t="s">
        <v>194</v>
      </c>
      <c r="E109" t="s">
        <v>211</v>
      </c>
      <c r="F109" t="s">
        <v>275</v>
      </c>
      <c r="G109">
        <v>2050</v>
      </c>
      <c r="H109" t="s">
        <v>211</v>
      </c>
      <c r="I109" t="s">
        <v>211</v>
      </c>
      <c r="J109" t="s">
        <v>211</v>
      </c>
      <c r="K109" t="s">
        <v>211</v>
      </c>
      <c r="L109">
        <v>4.6736440677966149</v>
      </c>
      <c r="M109">
        <v>4.6736440677966149</v>
      </c>
      <c r="N109">
        <v>4.6736440677966149</v>
      </c>
      <c r="O109">
        <v>4.6736440677966149</v>
      </c>
      <c r="P109">
        <v>4.6736440677966149</v>
      </c>
      <c r="Q109">
        <v>4.6736440677966149</v>
      </c>
      <c r="R109">
        <v>4.6736440677966149</v>
      </c>
      <c r="S109">
        <v>4.6736440677966149</v>
      </c>
      <c r="T109">
        <v>4.6736440677966149</v>
      </c>
      <c r="U109">
        <v>4.6736440677966149</v>
      </c>
      <c r="V109">
        <v>4.6736440677966149</v>
      </c>
      <c r="W109">
        <v>4.6736440677966149</v>
      </c>
      <c r="X109">
        <v>4.6736440677966149</v>
      </c>
      <c r="Y109">
        <v>4.6736440677966149</v>
      </c>
      <c r="Z109">
        <v>4.6736440677966149</v>
      </c>
      <c r="AA109">
        <v>4.6736440677966149</v>
      </c>
      <c r="AB109">
        <v>4.6736440677966149</v>
      </c>
      <c r="AC109">
        <v>4.6736440677966149</v>
      </c>
      <c r="AD109">
        <v>4.6736440677966149</v>
      </c>
      <c r="AE109">
        <v>4.6736440677966149</v>
      </c>
      <c r="AF109">
        <v>4.6736440677966149</v>
      </c>
      <c r="AG109">
        <v>4.6736440677966149</v>
      </c>
      <c r="AH109">
        <v>4.6736440677966149</v>
      </c>
      <c r="AI109">
        <v>4.6736440677966149</v>
      </c>
      <c r="AJ109">
        <v>4.6736440677966149</v>
      </c>
      <c r="AK109">
        <v>4.6736440677966149</v>
      </c>
      <c r="AL109">
        <v>4.6736440677966149</v>
      </c>
    </row>
    <row r="110" spans="1:38" x14ac:dyDescent="0.2">
      <c r="A110" t="s">
        <v>438</v>
      </c>
      <c r="B110" t="s">
        <v>271</v>
      </c>
      <c r="C110" t="s">
        <v>537</v>
      </c>
      <c r="D110" t="s">
        <v>277</v>
      </c>
      <c r="E110" t="s">
        <v>211</v>
      </c>
      <c r="F110" t="s">
        <v>275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3.0846050847457658</v>
      </c>
      <c r="M110">
        <v>3.0846050847457658</v>
      </c>
      <c r="N110">
        <v>3.0846050847457658</v>
      </c>
      <c r="O110">
        <v>3.0846050847457658</v>
      </c>
      <c r="P110">
        <v>3.0846050847457658</v>
      </c>
      <c r="Q110">
        <v>3.0846050847457658</v>
      </c>
      <c r="R110">
        <v>3.0846050847457658</v>
      </c>
      <c r="S110">
        <v>3.0846050847457658</v>
      </c>
      <c r="T110">
        <v>3.0846050847457658</v>
      </c>
      <c r="U110">
        <v>3.0846050847457658</v>
      </c>
      <c r="V110">
        <v>3.0846050847457658</v>
      </c>
      <c r="W110">
        <v>3.0846050847457658</v>
      </c>
      <c r="X110">
        <v>3.0846050847457658</v>
      </c>
      <c r="Y110">
        <v>3.0846050847457658</v>
      </c>
      <c r="Z110">
        <v>3.0846050847457658</v>
      </c>
      <c r="AA110">
        <v>3.0846050847457658</v>
      </c>
      <c r="AB110">
        <v>3.0846050847457658</v>
      </c>
      <c r="AC110">
        <v>3.0846050847457658</v>
      </c>
      <c r="AD110">
        <v>3.0846050847457658</v>
      </c>
      <c r="AE110">
        <v>3.0846050847457658</v>
      </c>
      <c r="AF110">
        <v>3.0846050847457658</v>
      </c>
      <c r="AG110">
        <v>3.0846050847457658</v>
      </c>
      <c r="AH110">
        <v>3.0846050847457658</v>
      </c>
      <c r="AI110">
        <v>3.0846050847457658</v>
      </c>
      <c r="AJ110">
        <v>3.0846050847457658</v>
      </c>
      <c r="AK110">
        <v>3.0846050847457658</v>
      </c>
      <c r="AL110">
        <v>3.0846050847457658</v>
      </c>
    </row>
    <row r="111" spans="1:38" x14ac:dyDescent="0.2">
      <c r="A111" t="s">
        <v>438</v>
      </c>
      <c r="B111" t="s">
        <v>271</v>
      </c>
      <c r="C111" t="s">
        <v>537</v>
      </c>
      <c r="D111" t="s">
        <v>277</v>
      </c>
      <c r="E111" t="s">
        <v>211</v>
      </c>
      <c r="F111" t="s">
        <v>275</v>
      </c>
      <c r="G111">
        <v>2030</v>
      </c>
      <c r="H111" t="s">
        <v>211</v>
      </c>
      <c r="I111" t="s">
        <v>211</v>
      </c>
      <c r="J111" t="s">
        <v>211</v>
      </c>
      <c r="K111" t="s">
        <v>211</v>
      </c>
      <c r="L111">
        <v>3.2715508474576303</v>
      </c>
      <c r="M111">
        <v>3.2715508474576303</v>
      </c>
      <c r="N111">
        <v>3.2715508474576303</v>
      </c>
      <c r="O111">
        <v>3.2715508474576303</v>
      </c>
      <c r="P111">
        <v>3.2715508474576303</v>
      </c>
      <c r="Q111">
        <v>3.2715508474576303</v>
      </c>
      <c r="R111">
        <v>3.2715508474576303</v>
      </c>
      <c r="S111">
        <v>3.2715508474576303</v>
      </c>
      <c r="T111">
        <v>3.2715508474576303</v>
      </c>
      <c r="U111">
        <v>3.2715508474576303</v>
      </c>
      <c r="V111">
        <v>3.2715508474576303</v>
      </c>
      <c r="W111">
        <v>3.2715508474576303</v>
      </c>
      <c r="X111">
        <v>3.2715508474576303</v>
      </c>
      <c r="Y111">
        <v>3.2715508474576303</v>
      </c>
      <c r="Z111">
        <v>3.2715508474576303</v>
      </c>
      <c r="AA111">
        <v>3.2715508474576303</v>
      </c>
      <c r="AB111">
        <v>3.2715508474576303</v>
      </c>
      <c r="AC111">
        <v>3.2715508474576303</v>
      </c>
      <c r="AD111">
        <v>3.2715508474576303</v>
      </c>
      <c r="AE111">
        <v>3.2715508474576303</v>
      </c>
      <c r="AF111">
        <v>3.2715508474576303</v>
      </c>
      <c r="AG111">
        <v>3.2715508474576303</v>
      </c>
      <c r="AH111">
        <v>3.2715508474576303</v>
      </c>
      <c r="AI111">
        <v>3.2715508474576303</v>
      </c>
      <c r="AJ111">
        <v>3.2715508474576303</v>
      </c>
      <c r="AK111">
        <v>3.2715508474576303</v>
      </c>
      <c r="AL111">
        <v>3.2715508474576303</v>
      </c>
    </row>
    <row r="112" spans="1:38" x14ac:dyDescent="0.2">
      <c r="A112" t="s">
        <v>438</v>
      </c>
      <c r="B112" t="s">
        <v>271</v>
      </c>
      <c r="C112" t="s">
        <v>537</v>
      </c>
      <c r="D112" t="s">
        <v>277</v>
      </c>
      <c r="E112" t="s">
        <v>211</v>
      </c>
      <c r="F112" t="s">
        <v>275</v>
      </c>
      <c r="G112">
        <v>2040</v>
      </c>
      <c r="H112" t="s">
        <v>211</v>
      </c>
      <c r="I112" t="s">
        <v>211</v>
      </c>
      <c r="J112" t="s">
        <v>211</v>
      </c>
      <c r="K112" t="s">
        <v>211</v>
      </c>
      <c r="L112">
        <v>3.7389152542372917</v>
      </c>
      <c r="M112">
        <v>3.7389152542372917</v>
      </c>
      <c r="N112">
        <v>3.7389152542372917</v>
      </c>
      <c r="O112">
        <v>3.7389152542372917</v>
      </c>
      <c r="P112">
        <v>3.7389152542372917</v>
      </c>
      <c r="Q112">
        <v>3.7389152542372917</v>
      </c>
      <c r="R112">
        <v>3.7389152542372917</v>
      </c>
      <c r="S112">
        <v>3.7389152542372917</v>
      </c>
      <c r="T112">
        <v>3.7389152542372917</v>
      </c>
      <c r="U112">
        <v>3.7389152542372917</v>
      </c>
      <c r="V112">
        <v>3.7389152542372917</v>
      </c>
      <c r="W112">
        <v>3.7389152542372917</v>
      </c>
      <c r="X112">
        <v>3.7389152542372917</v>
      </c>
      <c r="Y112">
        <v>3.7389152542372917</v>
      </c>
      <c r="Z112">
        <v>3.7389152542372917</v>
      </c>
      <c r="AA112">
        <v>3.7389152542372917</v>
      </c>
      <c r="AB112">
        <v>3.7389152542372917</v>
      </c>
      <c r="AC112">
        <v>3.7389152542372917</v>
      </c>
      <c r="AD112">
        <v>3.7389152542372917</v>
      </c>
      <c r="AE112">
        <v>3.7389152542372917</v>
      </c>
      <c r="AF112">
        <v>3.7389152542372917</v>
      </c>
      <c r="AG112">
        <v>3.7389152542372917</v>
      </c>
      <c r="AH112">
        <v>3.7389152542372917</v>
      </c>
      <c r="AI112">
        <v>3.7389152542372917</v>
      </c>
      <c r="AJ112">
        <v>3.7389152542372917</v>
      </c>
      <c r="AK112">
        <v>3.7389152542372917</v>
      </c>
      <c r="AL112">
        <v>3.7389152542372917</v>
      </c>
    </row>
    <row r="113" spans="1:38" x14ac:dyDescent="0.2">
      <c r="A113" t="s">
        <v>438</v>
      </c>
      <c r="B113" t="s">
        <v>271</v>
      </c>
      <c r="C113" t="s">
        <v>537</v>
      </c>
      <c r="D113" t="s">
        <v>277</v>
      </c>
      <c r="E113" t="s">
        <v>211</v>
      </c>
      <c r="F113" t="s">
        <v>275</v>
      </c>
      <c r="G113">
        <v>2050</v>
      </c>
      <c r="H113" t="s">
        <v>211</v>
      </c>
      <c r="I113" t="s">
        <v>211</v>
      </c>
      <c r="J113" t="s">
        <v>211</v>
      </c>
      <c r="K113" t="s">
        <v>211</v>
      </c>
      <c r="L113">
        <v>4.2062796610169535</v>
      </c>
      <c r="M113">
        <v>4.2062796610169535</v>
      </c>
      <c r="N113">
        <v>4.2062796610169535</v>
      </c>
      <c r="O113">
        <v>4.2062796610169535</v>
      </c>
      <c r="P113">
        <v>4.2062796610169535</v>
      </c>
      <c r="Q113">
        <v>4.2062796610169535</v>
      </c>
      <c r="R113">
        <v>4.2062796610169535</v>
      </c>
      <c r="S113">
        <v>4.2062796610169535</v>
      </c>
      <c r="T113">
        <v>4.2062796610169535</v>
      </c>
      <c r="U113">
        <v>4.2062796610169535</v>
      </c>
      <c r="V113">
        <v>4.2062796610169535</v>
      </c>
      <c r="W113">
        <v>4.2062796610169535</v>
      </c>
      <c r="X113">
        <v>4.2062796610169535</v>
      </c>
      <c r="Y113">
        <v>4.2062796610169535</v>
      </c>
      <c r="Z113">
        <v>4.2062796610169535</v>
      </c>
      <c r="AA113">
        <v>4.2062796610169535</v>
      </c>
      <c r="AB113">
        <v>4.2062796610169535</v>
      </c>
      <c r="AC113">
        <v>4.2062796610169535</v>
      </c>
      <c r="AD113">
        <v>4.2062796610169535</v>
      </c>
      <c r="AE113">
        <v>4.2062796610169535</v>
      </c>
      <c r="AF113">
        <v>4.2062796610169535</v>
      </c>
      <c r="AG113">
        <v>4.2062796610169535</v>
      </c>
      <c r="AH113">
        <v>4.2062796610169535</v>
      </c>
      <c r="AI113">
        <v>4.2062796610169535</v>
      </c>
      <c r="AJ113">
        <v>4.2062796610169535</v>
      </c>
      <c r="AK113">
        <v>4.2062796610169535</v>
      </c>
      <c r="AL113">
        <v>4.2062796610169535</v>
      </c>
    </row>
    <row r="114" spans="1:38" x14ac:dyDescent="0.2">
      <c r="A114" t="s">
        <v>438</v>
      </c>
      <c r="B114" t="s">
        <v>271</v>
      </c>
      <c r="C114" t="s">
        <v>278</v>
      </c>
      <c r="D114" t="s">
        <v>194</v>
      </c>
      <c r="E114" t="s">
        <v>211</v>
      </c>
      <c r="F114" t="s">
        <v>275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3.0897837837837798</v>
      </c>
      <c r="M114">
        <v>3.0897837837837798</v>
      </c>
      <c r="N114">
        <v>3.0897837837837798</v>
      </c>
      <c r="O114">
        <v>3.0897837837837798</v>
      </c>
      <c r="P114">
        <v>3.0897837837837798</v>
      </c>
      <c r="Q114">
        <v>3.0897837837837798</v>
      </c>
      <c r="R114">
        <v>3.0897837837837798</v>
      </c>
      <c r="S114">
        <v>3.0897837837837798</v>
      </c>
      <c r="T114">
        <v>3.0897837837837798</v>
      </c>
      <c r="U114">
        <v>3.0897837837837798</v>
      </c>
      <c r="V114">
        <v>3.0897837837837798</v>
      </c>
      <c r="W114">
        <v>3.0897837837837798</v>
      </c>
      <c r="X114">
        <v>3.0897837837837798</v>
      </c>
      <c r="Y114">
        <v>3.0897837837837798</v>
      </c>
      <c r="Z114">
        <v>3.0897837837837798</v>
      </c>
      <c r="AA114">
        <v>3.0897837837837798</v>
      </c>
      <c r="AB114">
        <v>3.0897837837837798</v>
      </c>
      <c r="AC114">
        <v>3.0897837837837798</v>
      </c>
      <c r="AD114">
        <v>3.0897837837837798</v>
      </c>
      <c r="AE114">
        <v>3.0897837837837798</v>
      </c>
      <c r="AF114">
        <v>3.0897837837837798</v>
      </c>
      <c r="AG114">
        <v>3.0897837837837798</v>
      </c>
      <c r="AH114">
        <v>3.0897837837837798</v>
      </c>
      <c r="AI114">
        <v>3.0897837837837798</v>
      </c>
      <c r="AJ114">
        <v>3.0897837837837798</v>
      </c>
      <c r="AK114">
        <v>3.0897837837837798</v>
      </c>
      <c r="AL114">
        <v>3.0897837837837798</v>
      </c>
    </row>
    <row r="115" spans="1:38" x14ac:dyDescent="0.2">
      <c r="A115" t="s">
        <v>438</v>
      </c>
      <c r="B115" t="s">
        <v>271</v>
      </c>
      <c r="C115" t="s">
        <v>278</v>
      </c>
      <c r="D115" t="s">
        <v>194</v>
      </c>
      <c r="E115" t="s">
        <v>211</v>
      </c>
      <c r="F115" t="s">
        <v>275</v>
      </c>
      <c r="G115">
        <v>2030</v>
      </c>
      <c r="H115" t="s">
        <v>211</v>
      </c>
      <c r="I115" t="s">
        <v>211</v>
      </c>
      <c r="J115" t="s">
        <v>211</v>
      </c>
      <c r="K115" t="s">
        <v>211</v>
      </c>
      <c r="L115">
        <v>3.2957693693693755</v>
      </c>
      <c r="M115">
        <v>3.2957693693693755</v>
      </c>
      <c r="N115">
        <v>3.2957693693693755</v>
      </c>
      <c r="O115">
        <v>3.2957693693693755</v>
      </c>
      <c r="P115">
        <v>3.2957693693693755</v>
      </c>
      <c r="Q115">
        <v>3.2957693693693755</v>
      </c>
      <c r="R115">
        <v>3.2957693693693755</v>
      </c>
      <c r="S115">
        <v>3.2957693693693755</v>
      </c>
      <c r="T115">
        <v>3.2957693693693755</v>
      </c>
      <c r="U115">
        <v>3.2957693693693755</v>
      </c>
      <c r="V115">
        <v>3.2957693693693755</v>
      </c>
      <c r="W115">
        <v>3.2957693693693755</v>
      </c>
      <c r="X115">
        <v>3.2957693693693755</v>
      </c>
      <c r="Y115">
        <v>3.2957693693693755</v>
      </c>
      <c r="Z115">
        <v>3.2957693693693755</v>
      </c>
      <c r="AA115">
        <v>3.2957693693693755</v>
      </c>
      <c r="AB115">
        <v>3.2957693693693755</v>
      </c>
      <c r="AC115">
        <v>3.2957693693693755</v>
      </c>
      <c r="AD115">
        <v>3.2957693693693755</v>
      </c>
      <c r="AE115">
        <v>3.2957693693693755</v>
      </c>
      <c r="AF115">
        <v>3.2957693693693755</v>
      </c>
      <c r="AG115">
        <v>3.2957693693693755</v>
      </c>
      <c r="AH115">
        <v>3.2957693693693755</v>
      </c>
      <c r="AI115">
        <v>3.2957693693693755</v>
      </c>
      <c r="AJ115">
        <v>3.2957693693693755</v>
      </c>
      <c r="AK115">
        <v>3.2957693693693755</v>
      </c>
      <c r="AL115">
        <v>3.2957693693693755</v>
      </c>
    </row>
    <row r="116" spans="1:38" x14ac:dyDescent="0.2">
      <c r="A116" t="s">
        <v>438</v>
      </c>
      <c r="B116" t="s">
        <v>271</v>
      </c>
      <c r="C116" t="s">
        <v>278</v>
      </c>
      <c r="D116" t="s">
        <v>194</v>
      </c>
      <c r="E116" t="s">
        <v>211</v>
      </c>
      <c r="F116" t="s">
        <v>275</v>
      </c>
      <c r="G116">
        <v>2040</v>
      </c>
      <c r="H116" t="s">
        <v>211</v>
      </c>
      <c r="I116" t="s">
        <v>211</v>
      </c>
      <c r="J116" t="s">
        <v>211</v>
      </c>
      <c r="K116" t="s">
        <v>211</v>
      </c>
      <c r="L116">
        <v>3.8107333333333182</v>
      </c>
      <c r="M116">
        <v>3.8107333333333182</v>
      </c>
      <c r="N116">
        <v>3.8107333333333182</v>
      </c>
      <c r="O116">
        <v>3.8107333333333182</v>
      </c>
      <c r="P116">
        <v>3.8107333333333182</v>
      </c>
      <c r="Q116">
        <v>3.8107333333333182</v>
      </c>
      <c r="R116">
        <v>3.8107333333333182</v>
      </c>
      <c r="S116">
        <v>3.8107333333333182</v>
      </c>
      <c r="T116">
        <v>3.8107333333333182</v>
      </c>
      <c r="U116">
        <v>3.8107333333333182</v>
      </c>
      <c r="V116">
        <v>3.8107333333333182</v>
      </c>
      <c r="W116">
        <v>3.8107333333333182</v>
      </c>
      <c r="X116">
        <v>3.8107333333333182</v>
      </c>
      <c r="Y116">
        <v>3.8107333333333182</v>
      </c>
      <c r="Z116">
        <v>3.8107333333333182</v>
      </c>
      <c r="AA116">
        <v>3.8107333333333182</v>
      </c>
      <c r="AB116">
        <v>3.8107333333333182</v>
      </c>
      <c r="AC116">
        <v>3.8107333333333182</v>
      </c>
      <c r="AD116">
        <v>3.8107333333333182</v>
      </c>
      <c r="AE116">
        <v>3.8107333333333182</v>
      </c>
      <c r="AF116">
        <v>3.8107333333333182</v>
      </c>
      <c r="AG116">
        <v>3.8107333333333182</v>
      </c>
      <c r="AH116">
        <v>3.8107333333333182</v>
      </c>
      <c r="AI116">
        <v>3.8107333333333182</v>
      </c>
      <c r="AJ116">
        <v>3.8107333333333182</v>
      </c>
      <c r="AK116">
        <v>3.8107333333333182</v>
      </c>
      <c r="AL116">
        <v>3.8107333333333182</v>
      </c>
    </row>
    <row r="117" spans="1:38" x14ac:dyDescent="0.2">
      <c r="A117" t="s">
        <v>438</v>
      </c>
      <c r="B117" t="s">
        <v>271</v>
      </c>
      <c r="C117" t="s">
        <v>278</v>
      </c>
      <c r="D117" t="s">
        <v>194</v>
      </c>
      <c r="E117" t="s">
        <v>211</v>
      </c>
      <c r="F117" t="s">
        <v>275</v>
      </c>
      <c r="G117">
        <v>2050</v>
      </c>
      <c r="H117" t="s">
        <v>211</v>
      </c>
      <c r="I117" t="s">
        <v>211</v>
      </c>
      <c r="J117" t="s">
        <v>211</v>
      </c>
      <c r="K117" t="s">
        <v>211</v>
      </c>
      <c r="L117">
        <v>4.1197117117116955</v>
      </c>
      <c r="M117">
        <v>4.1197117117116955</v>
      </c>
      <c r="N117">
        <v>4.1197117117116955</v>
      </c>
      <c r="O117">
        <v>4.1197117117116955</v>
      </c>
      <c r="P117">
        <v>4.1197117117116955</v>
      </c>
      <c r="Q117">
        <v>4.1197117117116955</v>
      </c>
      <c r="R117">
        <v>4.1197117117116955</v>
      </c>
      <c r="S117">
        <v>4.1197117117116955</v>
      </c>
      <c r="T117">
        <v>4.1197117117116955</v>
      </c>
      <c r="U117">
        <v>4.1197117117116955</v>
      </c>
      <c r="V117">
        <v>4.1197117117116955</v>
      </c>
      <c r="W117">
        <v>4.1197117117116955</v>
      </c>
      <c r="X117">
        <v>4.1197117117116955</v>
      </c>
      <c r="Y117">
        <v>4.1197117117116955</v>
      </c>
      <c r="Z117">
        <v>4.1197117117116955</v>
      </c>
      <c r="AA117">
        <v>4.1197117117116955</v>
      </c>
      <c r="AB117">
        <v>4.1197117117116955</v>
      </c>
      <c r="AC117">
        <v>4.1197117117116955</v>
      </c>
      <c r="AD117">
        <v>4.1197117117116955</v>
      </c>
      <c r="AE117">
        <v>4.1197117117116955</v>
      </c>
      <c r="AF117">
        <v>4.1197117117116955</v>
      </c>
      <c r="AG117">
        <v>4.1197117117116955</v>
      </c>
      <c r="AH117">
        <v>4.1197117117116955</v>
      </c>
      <c r="AI117">
        <v>4.1197117117116955</v>
      </c>
      <c r="AJ117">
        <v>4.1197117117116955</v>
      </c>
      <c r="AK117">
        <v>4.1197117117116955</v>
      </c>
      <c r="AL117">
        <v>4.1197117117116955</v>
      </c>
    </row>
    <row r="118" spans="1:38" x14ac:dyDescent="0.2">
      <c r="A118" t="s">
        <v>438</v>
      </c>
      <c r="B118" t="s">
        <v>271</v>
      </c>
      <c r="C118" t="s">
        <v>278</v>
      </c>
      <c r="D118" t="s">
        <v>279</v>
      </c>
      <c r="E118" t="s">
        <v>211</v>
      </c>
      <c r="F118" t="s">
        <v>275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2.7808054054054021</v>
      </c>
      <c r="M118">
        <v>2.7808054054054021</v>
      </c>
      <c r="N118">
        <v>2.7808054054054021</v>
      </c>
      <c r="O118">
        <v>2.7808054054054021</v>
      </c>
      <c r="P118">
        <v>2.7808054054054021</v>
      </c>
      <c r="Q118">
        <v>2.7808054054054021</v>
      </c>
      <c r="R118">
        <v>2.7808054054054021</v>
      </c>
      <c r="S118">
        <v>2.7808054054054021</v>
      </c>
      <c r="T118">
        <v>2.7808054054054021</v>
      </c>
      <c r="U118">
        <v>2.7808054054054021</v>
      </c>
      <c r="V118">
        <v>2.7808054054054021</v>
      </c>
      <c r="W118">
        <v>2.7808054054054021</v>
      </c>
      <c r="X118">
        <v>2.7808054054054021</v>
      </c>
      <c r="Y118">
        <v>2.7808054054054021</v>
      </c>
      <c r="Z118">
        <v>2.7808054054054021</v>
      </c>
      <c r="AA118">
        <v>2.7808054054054021</v>
      </c>
      <c r="AB118">
        <v>2.7808054054054021</v>
      </c>
      <c r="AC118">
        <v>2.7808054054054021</v>
      </c>
      <c r="AD118">
        <v>2.7808054054054021</v>
      </c>
      <c r="AE118">
        <v>2.7808054054054021</v>
      </c>
      <c r="AF118">
        <v>2.7808054054054021</v>
      </c>
      <c r="AG118">
        <v>2.7808054054054021</v>
      </c>
      <c r="AH118">
        <v>2.7808054054054021</v>
      </c>
      <c r="AI118">
        <v>2.7808054054054021</v>
      </c>
      <c r="AJ118">
        <v>2.7808054054054021</v>
      </c>
      <c r="AK118">
        <v>2.7808054054054021</v>
      </c>
      <c r="AL118">
        <v>2.7808054054054021</v>
      </c>
    </row>
    <row r="119" spans="1:38" x14ac:dyDescent="0.2">
      <c r="A119" t="s">
        <v>438</v>
      </c>
      <c r="B119" t="s">
        <v>271</v>
      </c>
      <c r="C119" t="s">
        <v>278</v>
      </c>
      <c r="D119" t="s">
        <v>279</v>
      </c>
      <c r="E119" t="s">
        <v>211</v>
      </c>
      <c r="F119" t="s">
        <v>275</v>
      </c>
      <c r="G119">
        <v>2030</v>
      </c>
      <c r="H119" t="s">
        <v>211</v>
      </c>
      <c r="I119" t="s">
        <v>211</v>
      </c>
      <c r="J119" t="s">
        <v>211</v>
      </c>
      <c r="K119" t="s">
        <v>211</v>
      </c>
      <c r="L119">
        <v>2.9661924324324285</v>
      </c>
      <c r="M119">
        <v>2.9661924324324285</v>
      </c>
      <c r="N119">
        <v>2.9661924324324285</v>
      </c>
      <c r="O119">
        <v>2.9661924324324285</v>
      </c>
      <c r="P119">
        <v>2.9661924324324285</v>
      </c>
      <c r="Q119">
        <v>2.9661924324324285</v>
      </c>
      <c r="R119">
        <v>2.9661924324324285</v>
      </c>
      <c r="S119">
        <v>2.9661924324324285</v>
      </c>
      <c r="T119">
        <v>2.9661924324324285</v>
      </c>
      <c r="U119">
        <v>2.9661924324324285</v>
      </c>
      <c r="V119">
        <v>2.9661924324324285</v>
      </c>
      <c r="W119">
        <v>2.9661924324324285</v>
      </c>
      <c r="X119">
        <v>2.9661924324324285</v>
      </c>
      <c r="Y119">
        <v>2.9661924324324285</v>
      </c>
      <c r="Z119">
        <v>2.9661924324324285</v>
      </c>
      <c r="AA119">
        <v>2.9661924324324285</v>
      </c>
      <c r="AB119">
        <v>2.9661924324324285</v>
      </c>
      <c r="AC119">
        <v>2.9661924324324285</v>
      </c>
      <c r="AD119">
        <v>2.9661924324324285</v>
      </c>
      <c r="AE119">
        <v>2.9661924324324285</v>
      </c>
      <c r="AF119">
        <v>2.9661924324324285</v>
      </c>
      <c r="AG119">
        <v>2.9661924324324285</v>
      </c>
      <c r="AH119">
        <v>2.9661924324324285</v>
      </c>
      <c r="AI119">
        <v>2.9661924324324285</v>
      </c>
      <c r="AJ119">
        <v>2.9661924324324285</v>
      </c>
      <c r="AK119">
        <v>2.9661924324324285</v>
      </c>
      <c r="AL119">
        <v>2.9661924324324285</v>
      </c>
    </row>
    <row r="120" spans="1:38" x14ac:dyDescent="0.2">
      <c r="A120" t="s">
        <v>438</v>
      </c>
      <c r="B120" t="s">
        <v>271</v>
      </c>
      <c r="C120" t="s">
        <v>278</v>
      </c>
      <c r="D120" t="s">
        <v>279</v>
      </c>
      <c r="E120" t="s">
        <v>211</v>
      </c>
      <c r="F120" t="s">
        <v>275</v>
      </c>
      <c r="G120">
        <v>2040</v>
      </c>
      <c r="H120" t="s">
        <v>211</v>
      </c>
      <c r="I120" t="s">
        <v>211</v>
      </c>
      <c r="J120" t="s">
        <v>211</v>
      </c>
      <c r="K120" t="s">
        <v>211</v>
      </c>
      <c r="L120">
        <v>3.4296599999999957</v>
      </c>
      <c r="M120">
        <v>3.4296599999999957</v>
      </c>
      <c r="N120">
        <v>3.4296599999999957</v>
      </c>
      <c r="O120">
        <v>3.4296599999999957</v>
      </c>
      <c r="P120">
        <v>3.4296599999999957</v>
      </c>
      <c r="Q120">
        <v>3.4296599999999957</v>
      </c>
      <c r="R120">
        <v>3.4296599999999957</v>
      </c>
      <c r="S120">
        <v>3.4296599999999957</v>
      </c>
      <c r="T120">
        <v>3.4296599999999957</v>
      </c>
      <c r="U120">
        <v>3.4296599999999957</v>
      </c>
      <c r="V120">
        <v>3.4296599999999957</v>
      </c>
      <c r="W120">
        <v>3.4296599999999957</v>
      </c>
      <c r="X120">
        <v>3.4296599999999957</v>
      </c>
      <c r="Y120">
        <v>3.4296599999999957</v>
      </c>
      <c r="Z120">
        <v>3.4296599999999957</v>
      </c>
      <c r="AA120">
        <v>3.4296599999999957</v>
      </c>
      <c r="AB120">
        <v>3.4296599999999957</v>
      </c>
      <c r="AC120">
        <v>3.4296599999999957</v>
      </c>
      <c r="AD120">
        <v>3.4296599999999957</v>
      </c>
      <c r="AE120">
        <v>3.4296599999999957</v>
      </c>
      <c r="AF120">
        <v>3.4296599999999957</v>
      </c>
      <c r="AG120">
        <v>3.4296599999999957</v>
      </c>
      <c r="AH120">
        <v>3.4296599999999957</v>
      </c>
      <c r="AI120">
        <v>3.4296599999999957</v>
      </c>
      <c r="AJ120">
        <v>3.4296599999999957</v>
      </c>
      <c r="AK120">
        <v>3.4296599999999957</v>
      </c>
      <c r="AL120">
        <v>3.4296599999999957</v>
      </c>
    </row>
    <row r="121" spans="1:38" x14ac:dyDescent="0.2">
      <c r="A121" t="s">
        <v>438</v>
      </c>
      <c r="B121" t="s">
        <v>271</v>
      </c>
      <c r="C121" t="s">
        <v>278</v>
      </c>
      <c r="D121" t="s">
        <v>279</v>
      </c>
      <c r="E121" t="s">
        <v>211</v>
      </c>
      <c r="F121" t="s">
        <v>275</v>
      </c>
      <c r="G121">
        <v>2050</v>
      </c>
      <c r="H121" t="s">
        <v>211</v>
      </c>
      <c r="I121" t="s">
        <v>211</v>
      </c>
      <c r="J121" t="s">
        <v>211</v>
      </c>
      <c r="K121" t="s">
        <v>211</v>
      </c>
      <c r="L121">
        <v>3.7077405405405357</v>
      </c>
      <c r="M121">
        <v>3.7077405405405357</v>
      </c>
      <c r="N121">
        <v>3.7077405405405357</v>
      </c>
      <c r="O121">
        <v>3.7077405405405357</v>
      </c>
      <c r="P121">
        <v>3.7077405405405357</v>
      </c>
      <c r="Q121">
        <v>3.7077405405405357</v>
      </c>
      <c r="R121">
        <v>3.7077405405405357</v>
      </c>
      <c r="S121">
        <v>3.7077405405405357</v>
      </c>
      <c r="T121">
        <v>3.7077405405405357</v>
      </c>
      <c r="U121">
        <v>3.7077405405405357</v>
      </c>
      <c r="V121">
        <v>3.7077405405405357</v>
      </c>
      <c r="W121">
        <v>3.7077405405405357</v>
      </c>
      <c r="X121">
        <v>3.7077405405405357</v>
      </c>
      <c r="Y121">
        <v>3.7077405405405357</v>
      </c>
      <c r="Z121">
        <v>3.7077405405405357</v>
      </c>
      <c r="AA121">
        <v>3.7077405405405357</v>
      </c>
      <c r="AB121">
        <v>3.7077405405405357</v>
      </c>
      <c r="AC121">
        <v>3.7077405405405357</v>
      </c>
      <c r="AD121">
        <v>3.7077405405405357</v>
      </c>
      <c r="AE121">
        <v>3.7077405405405357</v>
      </c>
      <c r="AF121">
        <v>3.7077405405405357</v>
      </c>
      <c r="AG121">
        <v>3.7077405405405357</v>
      </c>
      <c r="AH121">
        <v>3.7077405405405357</v>
      </c>
      <c r="AI121">
        <v>3.7077405405405357</v>
      </c>
      <c r="AJ121">
        <v>3.7077405405405357</v>
      </c>
      <c r="AK121">
        <v>3.7077405405405357</v>
      </c>
      <c r="AL121">
        <v>3.7077405405405357</v>
      </c>
    </row>
    <row r="122" spans="1:38" x14ac:dyDescent="0.2">
      <c r="A122" t="s">
        <v>438</v>
      </c>
      <c r="B122" t="s">
        <v>271</v>
      </c>
      <c r="C122" t="s">
        <v>567</v>
      </c>
      <c r="D122" t="s">
        <v>194</v>
      </c>
      <c r="E122" t="s">
        <v>211</v>
      </c>
      <c r="F122" t="s">
        <v>275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3.398762162162158</v>
      </c>
      <c r="M122">
        <v>3.398762162162158</v>
      </c>
      <c r="N122">
        <v>3.398762162162158</v>
      </c>
      <c r="O122">
        <v>3.398762162162158</v>
      </c>
      <c r="P122">
        <v>3.398762162162158</v>
      </c>
      <c r="Q122">
        <v>3.398762162162158</v>
      </c>
      <c r="R122">
        <v>3.398762162162158</v>
      </c>
      <c r="S122">
        <v>3.398762162162158</v>
      </c>
      <c r="T122">
        <v>3.398762162162158</v>
      </c>
      <c r="U122">
        <v>3.398762162162158</v>
      </c>
      <c r="V122">
        <v>3.398762162162158</v>
      </c>
      <c r="W122">
        <v>3.398762162162158</v>
      </c>
      <c r="X122">
        <v>3.398762162162158</v>
      </c>
      <c r="Y122">
        <v>3.398762162162158</v>
      </c>
      <c r="Z122">
        <v>3.398762162162158</v>
      </c>
      <c r="AA122">
        <v>3.398762162162158</v>
      </c>
      <c r="AB122">
        <v>3.398762162162158</v>
      </c>
      <c r="AC122">
        <v>3.398762162162158</v>
      </c>
      <c r="AD122">
        <v>3.398762162162158</v>
      </c>
      <c r="AE122">
        <v>3.398762162162158</v>
      </c>
      <c r="AF122">
        <v>3.398762162162158</v>
      </c>
      <c r="AG122">
        <v>3.398762162162158</v>
      </c>
      <c r="AH122">
        <v>3.398762162162158</v>
      </c>
      <c r="AI122">
        <v>3.398762162162158</v>
      </c>
      <c r="AJ122">
        <v>3.398762162162158</v>
      </c>
      <c r="AK122">
        <v>3.398762162162158</v>
      </c>
      <c r="AL122">
        <v>3.398762162162158</v>
      </c>
    </row>
    <row r="123" spans="1:38" x14ac:dyDescent="0.2">
      <c r="A123" t="s">
        <v>438</v>
      </c>
      <c r="B123" t="s">
        <v>271</v>
      </c>
      <c r="C123" t="s">
        <v>567</v>
      </c>
      <c r="D123" t="s">
        <v>194</v>
      </c>
      <c r="E123" t="s">
        <v>211</v>
      </c>
      <c r="F123" t="s">
        <v>275</v>
      </c>
      <c r="G123">
        <v>2030</v>
      </c>
      <c r="H123" t="s">
        <v>211</v>
      </c>
      <c r="I123" t="s">
        <v>211</v>
      </c>
      <c r="J123" t="s">
        <v>211</v>
      </c>
      <c r="K123" t="s">
        <v>211</v>
      </c>
      <c r="L123">
        <v>3.6047477477477536</v>
      </c>
      <c r="M123">
        <v>3.6047477477477536</v>
      </c>
      <c r="N123">
        <v>3.6047477477477536</v>
      </c>
      <c r="O123">
        <v>3.6047477477477536</v>
      </c>
      <c r="P123">
        <v>3.6047477477477536</v>
      </c>
      <c r="Q123">
        <v>3.6047477477477536</v>
      </c>
      <c r="R123">
        <v>3.6047477477477536</v>
      </c>
      <c r="S123">
        <v>3.6047477477477536</v>
      </c>
      <c r="T123">
        <v>3.6047477477477536</v>
      </c>
      <c r="U123">
        <v>3.6047477477477536</v>
      </c>
      <c r="V123">
        <v>3.6047477477477536</v>
      </c>
      <c r="W123">
        <v>3.6047477477477536</v>
      </c>
      <c r="X123">
        <v>3.6047477477477536</v>
      </c>
      <c r="Y123">
        <v>3.6047477477477536</v>
      </c>
      <c r="Z123">
        <v>3.6047477477477536</v>
      </c>
      <c r="AA123">
        <v>3.6047477477477536</v>
      </c>
      <c r="AB123">
        <v>3.6047477477477536</v>
      </c>
      <c r="AC123">
        <v>3.6047477477477536</v>
      </c>
      <c r="AD123">
        <v>3.6047477477477536</v>
      </c>
      <c r="AE123">
        <v>3.6047477477477536</v>
      </c>
      <c r="AF123">
        <v>3.6047477477477536</v>
      </c>
      <c r="AG123">
        <v>3.6047477477477536</v>
      </c>
      <c r="AH123">
        <v>3.6047477477477536</v>
      </c>
      <c r="AI123">
        <v>3.6047477477477536</v>
      </c>
      <c r="AJ123">
        <v>3.6047477477477536</v>
      </c>
      <c r="AK123">
        <v>3.6047477477477536</v>
      </c>
      <c r="AL123">
        <v>3.6047477477477536</v>
      </c>
    </row>
    <row r="124" spans="1:38" x14ac:dyDescent="0.2">
      <c r="A124" t="s">
        <v>438</v>
      </c>
      <c r="B124" t="s">
        <v>271</v>
      </c>
      <c r="C124" t="s">
        <v>567</v>
      </c>
      <c r="D124" t="s">
        <v>194</v>
      </c>
      <c r="E124" t="s">
        <v>211</v>
      </c>
      <c r="F124" t="s">
        <v>275</v>
      </c>
      <c r="G124">
        <v>2040</v>
      </c>
      <c r="H124" t="s">
        <v>211</v>
      </c>
      <c r="I124" t="s">
        <v>211</v>
      </c>
      <c r="J124" t="s">
        <v>211</v>
      </c>
      <c r="K124" t="s">
        <v>211</v>
      </c>
      <c r="L124">
        <v>4.1197117117116955</v>
      </c>
      <c r="M124">
        <v>4.1197117117116955</v>
      </c>
      <c r="N124">
        <v>4.1197117117116955</v>
      </c>
      <c r="O124">
        <v>4.1197117117116955</v>
      </c>
      <c r="P124">
        <v>4.1197117117116955</v>
      </c>
      <c r="Q124">
        <v>4.1197117117116955</v>
      </c>
      <c r="R124">
        <v>4.1197117117116955</v>
      </c>
      <c r="S124">
        <v>4.1197117117116955</v>
      </c>
      <c r="T124">
        <v>4.1197117117116955</v>
      </c>
      <c r="U124">
        <v>4.1197117117116955</v>
      </c>
      <c r="V124">
        <v>4.1197117117116955</v>
      </c>
      <c r="W124">
        <v>4.1197117117116955</v>
      </c>
      <c r="X124">
        <v>4.1197117117116955</v>
      </c>
      <c r="Y124">
        <v>4.1197117117116955</v>
      </c>
      <c r="Z124">
        <v>4.1197117117116955</v>
      </c>
      <c r="AA124">
        <v>4.1197117117116955</v>
      </c>
      <c r="AB124">
        <v>4.1197117117116955</v>
      </c>
      <c r="AC124">
        <v>4.1197117117116955</v>
      </c>
      <c r="AD124">
        <v>4.1197117117116955</v>
      </c>
      <c r="AE124">
        <v>4.1197117117116955</v>
      </c>
      <c r="AF124">
        <v>4.1197117117116955</v>
      </c>
      <c r="AG124">
        <v>4.1197117117116955</v>
      </c>
      <c r="AH124">
        <v>4.1197117117116955</v>
      </c>
      <c r="AI124">
        <v>4.1197117117116955</v>
      </c>
      <c r="AJ124">
        <v>4.1197117117116955</v>
      </c>
      <c r="AK124">
        <v>4.1197117117116955</v>
      </c>
      <c r="AL124">
        <v>4.1197117117116955</v>
      </c>
    </row>
    <row r="125" spans="1:38" x14ac:dyDescent="0.2">
      <c r="A125" t="s">
        <v>438</v>
      </c>
      <c r="B125" t="s">
        <v>271</v>
      </c>
      <c r="C125" t="s">
        <v>567</v>
      </c>
      <c r="D125" t="s">
        <v>194</v>
      </c>
      <c r="E125" t="s">
        <v>211</v>
      </c>
      <c r="F125" t="s">
        <v>275</v>
      </c>
      <c r="G125">
        <v>2050</v>
      </c>
      <c r="H125" t="s">
        <v>211</v>
      </c>
      <c r="I125" t="s">
        <v>211</v>
      </c>
      <c r="J125" t="s">
        <v>211</v>
      </c>
      <c r="K125" t="s">
        <v>211</v>
      </c>
      <c r="L125">
        <v>4.6346756756756697</v>
      </c>
      <c r="M125">
        <v>4.6346756756756697</v>
      </c>
      <c r="N125">
        <v>4.6346756756756697</v>
      </c>
      <c r="O125">
        <v>4.6346756756756697</v>
      </c>
      <c r="P125">
        <v>4.6346756756756697</v>
      </c>
      <c r="Q125">
        <v>4.6346756756756697</v>
      </c>
      <c r="R125">
        <v>4.6346756756756697</v>
      </c>
      <c r="S125">
        <v>4.6346756756756697</v>
      </c>
      <c r="T125">
        <v>4.6346756756756697</v>
      </c>
      <c r="U125">
        <v>4.6346756756756697</v>
      </c>
      <c r="V125">
        <v>4.6346756756756697</v>
      </c>
      <c r="W125">
        <v>4.6346756756756697</v>
      </c>
      <c r="X125">
        <v>4.6346756756756697</v>
      </c>
      <c r="Y125">
        <v>4.6346756756756697</v>
      </c>
      <c r="Z125">
        <v>4.6346756756756697</v>
      </c>
      <c r="AA125">
        <v>4.6346756756756697</v>
      </c>
      <c r="AB125">
        <v>4.6346756756756697</v>
      </c>
      <c r="AC125">
        <v>4.6346756756756697</v>
      </c>
      <c r="AD125">
        <v>4.6346756756756697</v>
      </c>
      <c r="AE125">
        <v>4.6346756756756697</v>
      </c>
      <c r="AF125">
        <v>4.6346756756756697</v>
      </c>
      <c r="AG125">
        <v>4.6346756756756697</v>
      </c>
      <c r="AH125">
        <v>4.6346756756756697</v>
      </c>
      <c r="AI125">
        <v>4.6346756756756697</v>
      </c>
      <c r="AJ125">
        <v>4.6346756756756697</v>
      </c>
      <c r="AK125">
        <v>4.6346756756756697</v>
      </c>
      <c r="AL125">
        <v>4.6346756756756697</v>
      </c>
    </row>
    <row r="126" spans="1:38" x14ac:dyDescent="0.2">
      <c r="A126" t="s">
        <v>438</v>
      </c>
      <c r="B126" t="s">
        <v>271</v>
      </c>
      <c r="C126" t="s">
        <v>567</v>
      </c>
      <c r="D126" t="s">
        <v>279</v>
      </c>
      <c r="E126" t="s">
        <v>211</v>
      </c>
      <c r="F126" t="s">
        <v>275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3.0588859459459421</v>
      </c>
      <c r="M126">
        <v>3.0588859459459421</v>
      </c>
      <c r="N126">
        <v>3.0588859459459421</v>
      </c>
      <c r="O126">
        <v>3.0588859459459421</v>
      </c>
      <c r="P126">
        <v>3.0588859459459421</v>
      </c>
      <c r="Q126">
        <v>3.0588859459459421</v>
      </c>
      <c r="R126">
        <v>3.0588859459459421</v>
      </c>
      <c r="S126">
        <v>3.0588859459459421</v>
      </c>
      <c r="T126">
        <v>3.0588859459459421</v>
      </c>
      <c r="U126">
        <v>3.0588859459459421</v>
      </c>
      <c r="V126">
        <v>3.0588859459459421</v>
      </c>
      <c r="W126">
        <v>3.0588859459459421</v>
      </c>
      <c r="X126">
        <v>3.0588859459459421</v>
      </c>
      <c r="Y126">
        <v>3.0588859459459421</v>
      </c>
      <c r="Z126">
        <v>3.0588859459459421</v>
      </c>
      <c r="AA126">
        <v>3.0588859459459421</v>
      </c>
      <c r="AB126">
        <v>3.0588859459459421</v>
      </c>
      <c r="AC126">
        <v>3.0588859459459421</v>
      </c>
      <c r="AD126">
        <v>3.0588859459459421</v>
      </c>
      <c r="AE126">
        <v>3.0588859459459421</v>
      </c>
      <c r="AF126">
        <v>3.0588859459459421</v>
      </c>
      <c r="AG126">
        <v>3.0588859459459421</v>
      </c>
      <c r="AH126">
        <v>3.0588859459459421</v>
      </c>
      <c r="AI126">
        <v>3.0588859459459421</v>
      </c>
      <c r="AJ126">
        <v>3.0588859459459421</v>
      </c>
      <c r="AK126">
        <v>3.0588859459459421</v>
      </c>
      <c r="AL126">
        <v>3.0588859459459421</v>
      </c>
    </row>
    <row r="127" spans="1:38" x14ac:dyDescent="0.2">
      <c r="A127" t="s">
        <v>438</v>
      </c>
      <c r="B127" t="s">
        <v>271</v>
      </c>
      <c r="C127" t="s">
        <v>567</v>
      </c>
      <c r="D127" t="s">
        <v>279</v>
      </c>
      <c r="E127" t="s">
        <v>211</v>
      </c>
      <c r="F127" t="s">
        <v>275</v>
      </c>
      <c r="G127">
        <v>2030</v>
      </c>
      <c r="H127" t="s">
        <v>211</v>
      </c>
      <c r="I127" t="s">
        <v>211</v>
      </c>
      <c r="J127" t="s">
        <v>211</v>
      </c>
      <c r="K127" t="s">
        <v>211</v>
      </c>
      <c r="L127">
        <v>3.2442729729729689</v>
      </c>
      <c r="M127">
        <v>3.2442729729729689</v>
      </c>
      <c r="N127">
        <v>3.2442729729729689</v>
      </c>
      <c r="O127">
        <v>3.2442729729729689</v>
      </c>
      <c r="P127">
        <v>3.2442729729729689</v>
      </c>
      <c r="Q127">
        <v>3.2442729729729689</v>
      </c>
      <c r="R127">
        <v>3.2442729729729689</v>
      </c>
      <c r="S127">
        <v>3.2442729729729689</v>
      </c>
      <c r="T127">
        <v>3.2442729729729689</v>
      </c>
      <c r="U127">
        <v>3.2442729729729689</v>
      </c>
      <c r="V127">
        <v>3.2442729729729689</v>
      </c>
      <c r="W127">
        <v>3.2442729729729689</v>
      </c>
      <c r="X127">
        <v>3.2442729729729689</v>
      </c>
      <c r="Y127">
        <v>3.2442729729729689</v>
      </c>
      <c r="Z127">
        <v>3.2442729729729689</v>
      </c>
      <c r="AA127">
        <v>3.2442729729729689</v>
      </c>
      <c r="AB127">
        <v>3.2442729729729689</v>
      </c>
      <c r="AC127">
        <v>3.2442729729729689</v>
      </c>
      <c r="AD127">
        <v>3.2442729729729689</v>
      </c>
      <c r="AE127">
        <v>3.2442729729729689</v>
      </c>
      <c r="AF127">
        <v>3.2442729729729689</v>
      </c>
      <c r="AG127">
        <v>3.2442729729729689</v>
      </c>
      <c r="AH127">
        <v>3.2442729729729689</v>
      </c>
      <c r="AI127">
        <v>3.2442729729729689</v>
      </c>
      <c r="AJ127">
        <v>3.2442729729729689</v>
      </c>
      <c r="AK127">
        <v>3.2442729729729689</v>
      </c>
      <c r="AL127">
        <v>3.2442729729729689</v>
      </c>
    </row>
    <row r="128" spans="1:38" x14ac:dyDescent="0.2">
      <c r="A128" t="s">
        <v>438</v>
      </c>
      <c r="B128" t="s">
        <v>271</v>
      </c>
      <c r="C128" t="s">
        <v>567</v>
      </c>
      <c r="D128" t="s">
        <v>279</v>
      </c>
      <c r="E128" t="s">
        <v>211</v>
      </c>
      <c r="F128" t="s">
        <v>275</v>
      </c>
      <c r="G128">
        <v>2040</v>
      </c>
      <c r="H128" t="s">
        <v>211</v>
      </c>
      <c r="I128" t="s">
        <v>211</v>
      </c>
      <c r="J128" t="s">
        <v>211</v>
      </c>
      <c r="K128" t="s">
        <v>211</v>
      </c>
      <c r="L128">
        <v>3.7077405405405357</v>
      </c>
      <c r="M128">
        <v>3.7077405405405357</v>
      </c>
      <c r="N128">
        <v>3.7077405405405357</v>
      </c>
      <c r="O128">
        <v>3.7077405405405357</v>
      </c>
      <c r="P128">
        <v>3.7077405405405357</v>
      </c>
      <c r="Q128">
        <v>3.7077405405405357</v>
      </c>
      <c r="R128">
        <v>3.7077405405405357</v>
      </c>
      <c r="S128">
        <v>3.7077405405405357</v>
      </c>
      <c r="T128">
        <v>3.7077405405405357</v>
      </c>
      <c r="U128">
        <v>3.7077405405405357</v>
      </c>
      <c r="V128">
        <v>3.7077405405405357</v>
      </c>
      <c r="W128">
        <v>3.7077405405405357</v>
      </c>
      <c r="X128">
        <v>3.7077405405405357</v>
      </c>
      <c r="Y128">
        <v>3.7077405405405357</v>
      </c>
      <c r="Z128">
        <v>3.7077405405405357</v>
      </c>
      <c r="AA128">
        <v>3.7077405405405357</v>
      </c>
      <c r="AB128">
        <v>3.7077405405405357</v>
      </c>
      <c r="AC128">
        <v>3.7077405405405357</v>
      </c>
      <c r="AD128">
        <v>3.7077405405405357</v>
      </c>
      <c r="AE128">
        <v>3.7077405405405357</v>
      </c>
      <c r="AF128">
        <v>3.7077405405405357</v>
      </c>
      <c r="AG128">
        <v>3.7077405405405357</v>
      </c>
      <c r="AH128">
        <v>3.7077405405405357</v>
      </c>
      <c r="AI128">
        <v>3.7077405405405357</v>
      </c>
      <c r="AJ128">
        <v>3.7077405405405357</v>
      </c>
      <c r="AK128">
        <v>3.7077405405405357</v>
      </c>
      <c r="AL128">
        <v>3.7077405405405357</v>
      </c>
    </row>
    <row r="129" spans="1:38" x14ac:dyDescent="0.2">
      <c r="A129" t="s">
        <v>438</v>
      </c>
      <c r="B129" t="s">
        <v>271</v>
      </c>
      <c r="C129" t="s">
        <v>567</v>
      </c>
      <c r="D129" t="s">
        <v>279</v>
      </c>
      <c r="E129" t="s">
        <v>211</v>
      </c>
      <c r="F129" t="s">
        <v>275</v>
      </c>
      <c r="G129">
        <v>2050</v>
      </c>
      <c r="H129" t="s">
        <v>211</v>
      </c>
      <c r="I129" t="s">
        <v>211</v>
      </c>
      <c r="J129" t="s">
        <v>211</v>
      </c>
      <c r="K129" t="s">
        <v>211</v>
      </c>
      <c r="L129">
        <v>4.1712081081081029</v>
      </c>
      <c r="M129">
        <v>4.1712081081081029</v>
      </c>
      <c r="N129">
        <v>4.1712081081081029</v>
      </c>
      <c r="O129">
        <v>4.1712081081081029</v>
      </c>
      <c r="P129">
        <v>4.1712081081081029</v>
      </c>
      <c r="Q129">
        <v>4.1712081081081029</v>
      </c>
      <c r="R129">
        <v>4.1712081081081029</v>
      </c>
      <c r="S129">
        <v>4.1712081081081029</v>
      </c>
      <c r="T129">
        <v>4.1712081081081029</v>
      </c>
      <c r="U129">
        <v>4.1712081081081029</v>
      </c>
      <c r="V129">
        <v>4.1712081081081029</v>
      </c>
      <c r="W129">
        <v>4.1712081081081029</v>
      </c>
      <c r="X129">
        <v>4.1712081081081029</v>
      </c>
      <c r="Y129">
        <v>4.1712081081081029</v>
      </c>
      <c r="Z129">
        <v>4.1712081081081029</v>
      </c>
      <c r="AA129">
        <v>4.1712081081081029</v>
      </c>
      <c r="AB129">
        <v>4.1712081081081029</v>
      </c>
      <c r="AC129">
        <v>4.1712081081081029</v>
      </c>
      <c r="AD129">
        <v>4.1712081081081029</v>
      </c>
      <c r="AE129">
        <v>4.1712081081081029</v>
      </c>
      <c r="AF129">
        <v>4.1712081081081029</v>
      </c>
      <c r="AG129">
        <v>4.1712081081081029</v>
      </c>
      <c r="AH129">
        <v>4.1712081081081029</v>
      </c>
      <c r="AI129">
        <v>4.1712081081081029</v>
      </c>
      <c r="AJ129">
        <v>4.1712081081081029</v>
      </c>
      <c r="AK129">
        <v>4.1712081081081029</v>
      </c>
      <c r="AL129">
        <v>4.1712081081081029</v>
      </c>
    </row>
    <row r="130" spans="1:38" x14ac:dyDescent="0.2">
      <c r="A130" t="s">
        <v>438</v>
      </c>
      <c r="B130" t="s">
        <v>271</v>
      </c>
      <c r="C130" t="s">
        <v>568</v>
      </c>
      <c r="D130" t="s">
        <v>194</v>
      </c>
      <c r="E130" t="s">
        <v>211</v>
      </c>
      <c r="F130" t="s">
        <v>275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3.398762162162158</v>
      </c>
      <c r="M130">
        <v>3.398762162162158</v>
      </c>
      <c r="N130">
        <v>3.398762162162158</v>
      </c>
      <c r="O130">
        <v>3.398762162162158</v>
      </c>
      <c r="P130">
        <v>3.398762162162158</v>
      </c>
      <c r="Q130">
        <v>3.398762162162158</v>
      </c>
      <c r="R130">
        <v>3.398762162162158</v>
      </c>
      <c r="S130">
        <v>3.398762162162158</v>
      </c>
      <c r="T130">
        <v>3.398762162162158</v>
      </c>
      <c r="U130">
        <v>3.398762162162158</v>
      </c>
      <c r="V130">
        <v>3.398762162162158</v>
      </c>
      <c r="W130">
        <v>3.398762162162158</v>
      </c>
      <c r="X130">
        <v>3.398762162162158</v>
      </c>
      <c r="Y130">
        <v>3.398762162162158</v>
      </c>
      <c r="Z130">
        <v>3.398762162162158</v>
      </c>
      <c r="AA130">
        <v>3.398762162162158</v>
      </c>
      <c r="AB130">
        <v>3.398762162162158</v>
      </c>
      <c r="AC130">
        <v>3.398762162162158</v>
      </c>
      <c r="AD130">
        <v>3.398762162162158</v>
      </c>
      <c r="AE130">
        <v>3.398762162162158</v>
      </c>
      <c r="AF130">
        <v>3.398762162162158</v>
      </c>
      <c r="AG130">
        <v>3.398762162162158</v>
      </c>
      <c r="AH130">
        <v>3.398762162162158</v>
      </c>
      <c r="AI130">
        <v>3.398762162162158</v>
      </c>
      <c r="AJ130">
        <v>3.398762162162158</v>
      </c>
      <c r="AK130">
        <v>3.398762162162158</v>
      </c>
      <c r="AL130">
        <v>3.398762162162158</v>
      </c>
    </row>
    <row r="131" spans="1:38" x14ac:dyDescent="0.2">
      <c r="A131" t="s">
        <v>438</v>
      </c>
      <c r="B131" t="s">
        <v>271</v>
      </c>
      <c r="C131" t="s">
        <v>568</v>
      </c>
      <c r="D131" t="s">
        <v>194</v>
      </c>
      <c r="E131" t="s">
        <v>211</v>
      </c>
      <c r="F131" t="s">
        <v>275</v>
      </c>
      <c r="G131">
        <v>2030</v>
      </c>
      <c r="H131" t="s">
        <v>211</v>
      </c>
      <c r="I131" t="s">
        <v>211</v>
      </c>
      <c r="J131" t="s">
        <v>211</v>
      </c>
      <c r="K131" t="s">
        <v>211</v>
      </c>
      <c r="L131">
        <v>3.6047477477477536</v>
      </c>
      <c r="M131">
        <v>3.6047477477477536</v>
      </c>
      <c r="N131">
        <v>3.6047477477477536</v>
      </c>
      <c r="O131">
        <v>3.6047477477477536</v>
      </c>
      <c r="P131">
        <v>3.6047477477477536</v>
      </c>
      <c r="Q131">
        <v>3.6047477477477536</v>
      </c>
      <c r="R131">
        <v>3.6047477477477536</v>
      </c>
      <c r="S131">
        <v>3.6047477477477536</v>
      </c>
      <c r="T131">
        <v>3.6047477477477536</v>
      </c>
      <c r="U131">
        <v>3.6047477477477536</v>
      </c>
      <c r="V131">
        <v>3.6047477477477536</v>
      </c>
      <c r="W131">
        <v>3.6047477477477536</v>
      </c>
      <c r="X131">
        <v>3.6047477477477536</v>
      </c>
      <c r="Y131">
        <v>3.6047477477477536</v>
      </c>
      <c r="Z131">
        <v>3.6047477477477536</v>
      </c>
      <c r="AA131">
        <v>3.6047477477477536</v>
      </c>
      <c r="AB131">
        <v>3.6047477477477536</v>
      </c>
      <c r="AC131">
        <v>3.6047477477477536</v>
      </c>
      <c r="AD131">
        <v>3.6047477477477536</v>
      </c>
      <c r="AE131">
        <v>3.6047477477477536</v>
      </c>
      <c r="AF131">
        <v>3.6047477477477536</v>
      </c>
      <c r="AG131">
        <v>3.6047477477477536</v>
      </c>
      <c r="AH131">
        <v>3.6047477477477536</v>
      </c>
      <c r="AI131">
        <v>3.6047477477477536</v>
      </c>
      <c r="AJ131">
        <v>3.6047477477477536</v>
      </c>
      <c r="AK131">
        <v>3.6047477477477536</v>
      </c>
      <c r="AL131">
        <v>3.6047477477477536</v>
      </c>
    </row>
    <row r="132" spans="1:38" x14ac:dyDescent="0.2">
      <c r="A132" t="s">
        <v>438</v>
      </c>
      <c r="B132" t="s">
        <v>271</v>
      </c>
      <c r="C132" t="s">
        <v>568</v>
      </c>
      <c r="D132" t="s">
        <v>194</v>
      </c>
      <c r="E132" t="s">
        <v>211</v>
      </c>
      <c r="F132" t="s">
        <v>275</v>
      </c>
      <c r="G132">
        <v>2040</v>
      </c>
      <c r="H132" t="s">
        <v>211</v>
      </c>
      <c r="I132" t="s">
        <v>211</v>
      </c>
      <c r="J132" t="s">
        <v>211</v>
      </c>
      <c r="K132" t="s">
        <v>211</v>
      </c>
      <c r="L132">
        <v>4.1197117117116955</v>
      </c>
      <c r="M132">
        <v>4.1197117117116955</v>
      </c>
      <c r="N132">
        <v>4.1197117117116955</v>
      </c>
      <c r="O132">
        <v>4.1197117117116955</v>
      </c>
      <c r="P132">
        <v>4.1197117117116955</v>
      </c>
      <c r="Q132">
        <v>4.1197117117116955</v>
      </c>
      <c r="R132">
        <v>4.1197117117116955</v>
      </c>
      <c r="S132">
        <v>4.1197117117116955</v>
      </c>
      <c r="T132">
        <v>4.1197117117116955</v>
      </c>
      <c r="U132">
        <v>4.1197117117116955</v>
      </c>
      <c r="V132">
        <v>4.1197117117116955</v>
      </c>
      <c r="W132">
        <v>4.1197117117116955</v>
      </c>
      <c r="X132">
        <v>4.1197117117116955</v>
      </c>
      <c r="Y132">
        <v>4.1197117117116955</v>
      </c>
      <c r="Z132">
        <v>4.1197117117116955</v>
      </c>
      <c r="AA132">
        <v>4.1197117117116955</v>
      </c>
      <c r="AB132">
        <v>4.1197117117116955</v>
      </c>
      <c r="AC132">
        <v>4.1197117117116955</v>
      </c>
      <c r="AD132">
        <v>4.1197117117116955</v>
      </c>
      <c r="AE132">
        <v>4.1197117117116955</v>
      </c>
      <c r="AF132">
        <v>4.1197117117116955</v>
      </c>
      <c r="AG132">
        <v>4.1197117117116955</v>
      </c>
      <c r="AH132">
        <v>4.1197117117116955</v>
      </c>
      <c r="AI132">
        <v>4.1197117117116955</v>
      </c>
      <c r="AJ132">
        <v>4.1197117117116955</v>
      </c>
      <c r="AK132">
        <v>4.1197117117116955</v>
      </c>
      <c r="AL132">
        <v>4.1197117117116955</v>
      </c>
    </row>
    <row r="133" spans="1:38" x14ac:dyDescent="0.2">
      <c r="A133" t="s">
        <v>438</v>
      </c>
      <c r="B133" t="s">
        <v>271</v>
      </c>
      <c r="C133" t="s">
        <v>568</v>
      </c>
      <c r="D133" t="s">
        <v>194</v>
      </c>
      <c r="E133" t="s">
        <v>211</v>
      </c>
      <c r="F133" t="s">
        <v>275</v>
      </c>
      <c r="G133">
        <v>2050</v>
      </c>
      <c r="H133" t="s">
        <v>211</v>
      </c>
      <c r="I133" t="s">
        <v>211</v>
      </c>
      <c r="J133" t="s">
        <v>211</v>
      </c>
      <c r="K133" t="s">
        <v>211</v>
      </c>
      <c r="L133">
        <v>4.6346756756756697</v>
      </c>
      <c r="M133">
        <v>4.6346756756756697</v>
      </c>
      <c r="N133">
        <v>4.6346756756756697</v>
      </c>
      <c r="O133">
        <v>4.6346756756756697</v>
      </c>
      <c r="P133">
        <v>4.6346756756756697</v>
      </c>
      <c r="Q133">
        <v>4.6346756756756697</v>
      </c>
      <c r="R133">
        <v>4.6346756756756697</v>
      </c>
      <c r="S133">
        <v>4.6346756756756697</v>
      </c>
      <c r="T133">
        <v>4.6346756756756697</v>
      </c>
      <c r="U133">
        <v>4.6346756756756697</v>
      </c>
      <c r="V133">
        <v>4.6346756756756697</v>
      </c>
      <c r="W133">
        <v>4.6346756756756697</v>
      </c>
      <c r="X133">
        <v>4.6346756756756697</v>
      </c>
      <c r="Y133">
        <v>4.6346756756756697</v>
      </c>
      <c r="Z133">
        <v>4.6346756756756697</v>
      </c>
      <c r="AA133">
        <v>4.6346756756756697</v>
      </c>
      <c r="AB133">
        <v>4.6346756756756697</v>
      </c>
      <c r="AC133">
        <v>4.6346756756756697</v>
      </c>
      <c r="AD133">
        <v>4.6346756756756697</v>
      </c>
      <c r="AE133">
        <v>4.6346756756756697</v>
      </c>
      <c r="AF133">
        <v>4.6346756756756697</v>
      </c>
      <c r="AG133">
        <v>4.6346756756756697</v>
      </c>
      <c r="AH133">
        <v>4.6346756756756697</v>
      </c>
      <c r="AI133">
        <v>4.6346756756756697</v>
      </c>
      <c r="AJ133">
        <v>4.6346756756756697</v>
      </c>
      <c r="AK133">
        <v>4.6346756756756697</v>
      </c>
      <c r="AL133">
        <v>4.6346756756756697</v>
      </c>
    </row>
    <row r="134" spans="1:38" x14ac:dyDescent="0.2">
      <c r="A134" t="s">
        <v>438</v>
      </c>
      <c r="B134" t="s">
        <v>271</v>
      </c>
      <c r="C134" t="s">
        <v>568</v>
      </c>
      <c r="D134" t="s">
        <v>279</v>
      </c>
      <c r="E134" t="s">
        <v>211</v>
      </c>
      <c r="F134" t="s">
        <v>275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3.0588859459459421</v>
      </c>
      <c r="M134">
        <v>3.0588859459459421</v>
      </c>
      <c r="N134">
        <v>3.0588859459459421</v>
      </c>
      <c r="O134">
        <v>3.0588859459459421</v>
      </c>
      <c r="P134">
        <v>3.0588859459459421</v>
      </c>
      <c r="Q134">
        <v>3.0588859459459421</v>
      </c>
      <c r="R134">
        <v>3.0588859459459421</v>
      </c>
      <c r="S134">
        <v>3.0588859459459421</v>
      </c>
      <c r="T134">
        <v>3.0588859459459421</v>
      </c>
      <c r="U134">
        <v>3.0588859459459421</v>
      </c>
      <c r="V134">
        <v>3.0588859459459421</v>
      </c>
      <c r="W134">
        <v>3.0588859459459421</v>
      </c>
      <c r="X134">
        <v>3.0588859459459421</v>
      </c>
      <c r="Y134">
        <v>3.0588859459459421</v>
      </c>
      <c r="Z134">
        <v>3.0588859459459421</v>
      </c>
      <c r="AA134">
        <v>3.0588859459459421</v>
      </c>
      <c r="AB134">
        <v>3.0588859459459421</v>
      </c>
      <c r="AC134">
        <v>3.0588859459459421</v>
      </c>
      <c r="AD134">
        <v>3.0588859459459421</v>
      </c>
      <c r="AE134">
        <v>3.0588859459459421</v>
      </c>
      <c r="AF134">
        <v>3.0588859459459421</v>
      </c>
      <c r="AG134">
        <v>3.0588859459459421</v>
      </c>
      <c r="AH134">
        <v>3.0588859459459421</v>
      </c>
      <c r="AI134">
        <v>3.0588859459459421</v>
      </c>
      <c r="AJ134">
        <v>3.0588859459459421</v>
      </c>
      <c r="AK134">
        <v>3.0588859459459421</v>
      </c>
      <c r="AL134">
        <v>3.0588859459459421</v>
      </c>
    </row>
    <row r="135" spans="1:38" x14ac:dyDescent="0.2">
      <c r="A135" t="s">
        <v>438</v>
      </c>
      <c r="B135" t="s">
        <v>271</v>
      </c>
      <c r="C135" t="s">
        <v>568</v>
      </c>
      <c r="D135" t="s">
        <v>279</v>
      </c>
      <c r="E135" t="s">
        <v>211</v>
      </c>
      <c r="F135" t="s">
        <v>275</v>
      </c>
      <c r="G135">
        <v>2030</v>
      </c>
      <c r="H135" t="s">
        <v>211</v>
      </c>
      <c r="I135" t="s">
        <v>211</v>
      </c>
      <c r="J135" t="s">
        <v>211</v>
      </c>
      <c r="K135" t="s">
        <v>211</v>
      </c>
      <c r="L135">
        <v>3.2442729729729689</v>
      </c>
      <c r="M135">
        <v>3.2442729729729689</v>
      </c>
      <c r="N135">
        <v>3.2442729729729689</v>
      </c>
      <c r="O135">
        <v>3.2442729729729689</v>
      </c>
      <c r="P135">
        <v>3.2442729729729689</v>
      </c>
      <c r="Q135">
        <v>3.2442729729729689</v>
      </c>
      <c r="R135">
        <v>3.2442729729729689</v>
      </c>
      <c r="S135">
        <v>3.2442729729729689</v>
      </c>
      <c r="T135">
        <v>3.2442729729729689</v>
      </c>
      <c r="U135">
        <v>3.2442729729729689</v>
      </c>
      <c r="V135">
        <v>3.2442729729729689</v>
      </c>
      <c r="W135">
        <v>3.2442729729729689</v>
      </c>
      <c r="X135">
        <v>3.2442729729729689</v>
      </c>
      <c r="Y135">
        <v>3.2442729729729689</v>
      </c>
      <c r="Z135">
        <v>3.2442729729729689</v>
      </c>
      <c r="AA135">
        <v>3.2442729729729689</v>
      </c>
      <c r="AB135">
        <v>3.2442729729729689</v>
      </c>
      <c r="AC135">
        <v>3.2442729729729689</v>
      </c>
      <c r="AD135">
        <v>3.2442729729729689</v>
      </c>
      <c r="AE135">
        <v>3.2442729729729689</v>
      </c>
      <c r="AF135">
        <v>3.2442729729729689</v>
      </c>
      <c r="AG135">
        <v>3.2442729729729689</v>
      </c>
      <c r="AH135">
        <v>3.2442729729729689</v>
      </c>
      <c r="AI135">
        <v>3.2442729729729689</v>
      </c>
      <c r="AJ135">
        <v>3.2442729729729689</v>
      </c>
      <c r="AK135">
        <v>3.2442729729729689</v>
      </c>
      <c r="AL135">
        <v>3.2442729729729689</v>
      </c>
    </row>
    <row r="136" spans="1:38" x14ac:dyDescent="0.2">
      <c r="A136" t="s">
        <v>438</v>
      </c>
      <c r="B136" t="s">
        <v>271</v>
      </c>
      <c r="C136" t="s">
        <v>568</v>
      </c>
      <c r="D136" t="s">
        <v>279</v>
      </c>
      <c r="E136" t="s">
        <v>211</v>
      </c>
      <c r="F136" t="s">
        <v>275</v>
      </c>
      <c r="G136">
        <v>2040</v>
      </c>
      <c r="H136" t="s">
        <v>211</v>
      </c>
      <c r="I136" t="s">
        <v>211</v>
      </c>
      <c r="J136" t="s">
        <v>211</v>
      </c>
      <c r="K136" t="s">
        <v>211</v>
      </c>
      <c r="L136">
        <v>3.7077405405405357</v>
      </c>
      <c r="M136">
        <v>3.7077405405405357</v>
      </c>
      <c r="N136">
        <v>3.7077405405405357</v>
      </c>
      <c r="O136">
        <v>3.7077405405405357</v>
      </c>
      <c r="P136">
        <v>3.7077405405405357</v>
      </c>
      <c r="Q136">
        <v>3.7077405405405357</v>
      </c>
      <c r="R136">
        <v>3.7077405405405357</v>
      </c>
      <c r="S136">
        <v>3.7077405405405357</v>
      </c>
      <c r="T136">
        <v>3.7077405405405357</v>
      </c>
      <c r="U136">
        <v>3.7077405405405357</v>
      </c>
      <c r="V136">
        <v>3.7077405405405357</v>
      </c>
      <c r="W136">
        <v>3.7077405405405357</v>
      </c>
      <c r="X136">
        <v>3.7077405405405357</v>
      </c>
      <c r="Y136">
        <v>3.7077405405405357</v>
      </c>
      <c r="Z136">
        <v>3.7077405405405357</v>
      </c>
      <c r="AA136">
        <v>3.7077405405405357</v>
      </c>
      <c r="AB136">
        <v>3.7077405405405357</v>
      </c>
      <c r="AC136">
        <v>3.7077405405405357</v>
      </c>
      <c r="AD136">
        <v>3.7077405405405357</v>
      </c>
      <c r="AE136">
        <v>3.7077405405405357</v>
      </c>
      <c r="AF136">
        <v>3.7077405405405357</v>
      </c>
      <c r="AG136">
        <v>3.7077405405405357</v>
      </c>
      <c r="AH136">
        <v>3.7077405405405357</v>
      </c>
      <c r="AI136">
        <v>3.7077405405405357</v>
      </c>
      <c r="AJ136">
        <v>3.7077405405405357</v>
      </c>
      <c r="AK136">
        <v>3.7077405405405357</v>
      </c>
      <c r="AL136">
        <v>3.7077405405405357</v>
      </c>
    </row>
    <row r="137" spans="1:38" x14ac:dyDescent="0.2">
      <c r="A137" t="s">
        <v>438</v>
      </c>
      <c r="B137" t="s">
        <v>271</v>
      </c>
      <c r="C137" t="s">
        <v>568</v>
      </c>
      <c r="D137" t="s">
        <v>279</v>
      </c>
      <c r="E137" t="s">
        <v>211</v>
      </c>
      <c r="F137" t="s">
        <v>275</v>
      </c>
      <c r="G137">
        <v>2050</v>
      </c>
      <c r="H137" t="s">
        <v>211</v>
      </c>
      <c r="I137" t="s">
        <v>211</v>
      </c>
      <c r="J137" t="s">
        <v>211</v>
      </c>
      <c r="K137" t="s">
        <v>211</v>
      </c>
      <c r="L137">
        <v>4.1712081081081029</v>
      </c>
      <c r="M137">
        <v>4.1712081081081029</v>
      </c>
      <c r="N137">
        <v>4.1712081081081029</v>
      </c>
      <c r="O137">
        <v>4.1712081081081029</v>
      </c>
      <c r="P137">
        <v>4.1712081081081029</v>
      </c>
      <c r="Q137">
        <v>4.1712081081081029</v>
      </c>
      <c r="R137">
        <v>4.1712081081081029</v>
      </c>
      <c r="S137">
        <v>4.1712081081081029</v>
      </c>
      <c r="T137">
        <v>4.1712081081081029</v>
      </c>
      <c r="U137">
        <v>4.1712081081081029</v>
      </c>
      <c r="V137">
        <v>4.1712081081081029</v>
      </c>
      <c r="W137">
        <v>4.1712081081081029</v>
      </c>
      <c r="X137">
        <v>4.1712081081081029</v>
      </c>
      <c r="Y137">
        <v>4.1712081081081029</v>
      </c>
      <c r="Z137">
        <v>4.1712081081081029</v>
      </c>
      <c r="AA137">
        <v>4.1712081081081029</v>
      </c>
      <c r="AB137">
        <v>4.1712081081081029</v>
      </c>
      <c r="AC137">
        <v>4.1712081081081029</v>
      </c>
      <c r="AD137">
        <v>4.1712081081081029</v>
      </c>
      <c r="AE137">
        <v>4.1712081081081029</v>
      </c>
      <c r="AF137">
        <v>4.1712081081081029</v>
      </c>
      <c r="AG137">
        <v>4.1712081081081029</v>
      </c>
      <c r="AH137">
        <v>4.1712081081081029</v>
      </c>
      <c r="AI137">
        <v>4.1712081081081029</v>
      </c>
      <c r="AJ137">
        <v>4.1712081081081029</v>
      </c>
      <c r="AK137">
        <v>4.1712081081081029</v>
      </c>
      <c r="AL137">
        <v>4.1712081081081029</v>
      </c>
    </row>
    <row r="138" spans="1:38" x14ac:dyDescent="0.2">
      <c r="A138" t="s">
        <v>438</v>
      </c>
      <c r="B138" t="s">
        <v>271</v>
      </c>
      <c r="C138" t="s">
        <v>569</v>
      </c>
      <c r="D138" t="s">
        <v>194</v>
      </c>
      <c r="E138" t="s">
        <v>211</v>
      </c>
      <c r="F138" t="s">
        <v>275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3.398762162162158</v>
      </c>
      <c r="M138">
        <v>3.398762162162158</v>
      </c>
      <c r="N138">
        <v>3.398762162162158</v>
      </c>
      <c r="O138">
        <v>3.398762162162158</v>
      </c>
      <c r="P138">
        <v>3.398762162162158</v>
      </c>
      <c r="Q138">
        <v>3.398762162162158</v>
      </c>
      <c r="R138">
        <v>3.398762162162158</v>
      </c>
      <c r="S138">
        <v>3.398762162162158</v>
      </c>
      <c r="T138">
        <v>3.398762162162158</v>
      </c>
      <c r="U138">
        <v>3.398762162162158</v>
      </c>
      <c r="V138">
        <v>3.398762162162158</v>
      </c>
      <c r="W138">
        <v>3.398762162162158</v>
      </c>
      <c r="X138">
        <v>3.398762162162158</v>
      </c>
      <c r="Y138">
        <v>3.398762162162158</v>
      </c>
      <c r="Z138">
        <v>3.398762162162158</v>
      </c>
      <c r="AA138">
        <v>3.398762162162158</v>
      </c>
      <c r="AB138">
        <v>3.398762162162158</v>
      </c>
      <c r="AC138">
        <v>3.398762162162158</v>
      </c>
      <c r="AD138">
        <v>3.398762162162158</v>
      </c>
      <c r="AE138">
        <v>3.398762162162158</v>
      </c>
      <c r="AF138">
        <v>3.398762162162158</v>
      </c>
      <c r="AG138">
        <v>3.398762162162158</v>
      </c>
      <c r="AH138">
        <v>3.398762162162158</v>
      </c>
      <c r="AI138">
        <v>3.398762162162158</v>
      </c>
      <c r="AJ138">
        <v>3.398762162162158</v>
      </c>
      <c r="AK138">
        <v>3.398762162162158</v>
      </c>
      <c r="AL138">
        <v>3.398762162162158</v>
      </c>
    </row>
    <row r="139" spans="1:38" x14ac:dyDescent="0.2">
      <c r="A139" t="s">
        <v>438</v>
      </c>
      <c r="B139" t="s">
        <v>271</v>
      </c>
      <c r="C139" t="s">
        <v>569</v>
      </c>
      <c r="D139" t="s">
        <v>194</v>
      </c>
      <c r="E139" t="s">
        <v>211</v>
      </c>
      <c r="F139" t="s">
        <v>275</v>
      </c>
      <c r="G139">
        <v>2030</v>
      </c>
      <c r="H139" t="s">
        <v>211</v>
      </c>
      <c r="I139" t="s">
        <v>211</v>
      </c>
      <c r="J139" t="s">
        <v>211</v>
      </c>
      <c r="K139" t="s">
        <v>211</v>
      </c>
      <c r="L139">
        <v>3.6047477477477536</v>
      </c>
      <c r="M139">
        <v>3.6047477477477536</v>
      </c>
      <c r="N139">
        <v>3.6047477477477536</v>
      </c>
      <c r="O139">
        <v>3.6047477477477536</v>
      </c>
      <c r="P139">
        <v>3.6047477477477536</v>
      </c>
      <c r="Q139">
        <v>3.6047477477477536</v>
      </c>
      <c r="R139">
        <v>3.6047477477477536</v>
      </c>
      <c r="S139">
        <v>3.6047477477477536</v>
      </c>
      <c r="T139">
        <v>3.6047477477477536</v>
      </c>
      <c r="U139">
        <v>3.6047477477477536</v>
      </c>
      <c r="V139">
        <v>3.6047477477477536</v>
      </c>
      <c r="W139">
        <v>3.6047477477477536</v>
      </c>
      <c r="X139">
        <v>3.6047477477477536</v>
      </c>
      <c r="Y139">
        <v>3.6047477477477536</v>
      </c>
      <c r="Z139">
        <v>3.6047477477477536</v>
      </c>
      <c r="AA139">
        <v>3.6047477477477536</v>
      </c>
      <c r="AB139">
        <v>3.6047477477477536</v>
      </c>
      <c r="AC139">
        <v>3.6047477477477536</v>
      </c>
      <c r="AD139">
        <v>3.6047477477477536</v>
      </c>
      <c r="AE139">
        <v>3.6047477477477536</v>
      </c>
      <c r="AF139">
        <v>3.6047477477477536</v>
      </c>
      <c r="AG139">
        <v>3.6047477477477536</v>
      </c>
      <c r="AH139">
        <v>3.6047477477477536</v>
      </c>
      <c r="AI139">
        <v>3.6047477477477536</v>
      </c>
      <c r="AJ139">
        <v>3.6047477477477536</v>
      </c>
      <c r="AK139">
        <v>3.6047477477477536</v>
      </c>
      <c r="AL139">
        <v>3.6047477477477536</v>
      </c>
    </row>
    <row r="140" spans="1:38" x14ac:dyDescent="0.2">
      <c r="A140" t="s">
        <v>438</v>
      </c>
      <c r="B140" t="s">
        <v>271</v>
      </c>
      <c r="C140" t="s">
        <v>569</v>
      </c>
      <c r="D140" t="s">
        <v>194</v>
      </c>
      <c r="E140" t="s">
        <v>211</v>
      </c>
      <c r="F140" t="s">
        <v>275</v>
      </c>
      <c r="G140">
        <v>2040</v>
      </c>
      <c r="H140" t="s">
        <v>211</v>
      </c>
      <c r="I140" t="s">
        <v>211</v>
      </c>
      <c r="J140" t="s">
        <v>211</v>
      </c>
      <c r="K140" t="s">
        <v>211</v>
      </c>
      <c r="L140">
        <v>4.1197117117116955</v>
      </c>
      <c r="M140">
        <v>4.1197117117116955</v>
      </c>
      <c r="N140">
        <v>4.1197117117116955</v>
      </c>
      <c r="O140">
        <v>4.1197117117116955</v>
      </c>
      <c r="P140">
        <v>4.1197117117116955</v>
      </c>
      <c r="Q140">
        <v>4.1197117117116955</v>
      </c>
      <c r="R140">
        <v>4.1197117117116955</v>
      </c>
      <c r="S140">
        <v>4.1197117117116955</v>
      </c>
      <c r="T140">
        <v>4.1197117117116955</v>
      </c>
      <c r="U140">
        <v>4.1197117117116955</v>
      </c>
      <c r="V140">
        <v>4.1197117117116955</v>
      </c>
      <c r="W140">
        <v>4.1197117117116955</v>
      </c>
      <c r="X140">
        <v>4.1197117117116955</v>
      </c>
      <c r="Y140">
        <v>4.1197117117116955</v>
      </c>
      <c r="Z140">
        <v>4.1197117117116955</v>
      </c>
      <c r="AA140">
        <v>4.1197117117116955</v>
      </c>
      <c r="AB140">
        <v>4.1197117117116955</v>
      </c>
      <c r="AC140">
        <v>4.1197117117116955</v>
      </c>
      <c r="AD140">
        <v>4.1197117117116955</v>
      </c>
      <c r="AE140">
        <v>4.1197117117116955</v>
      </c>
      <c r="AF140">
        <v>4.1197117117116955</v>
      </c>
      <c r="AG140">
        <v>4.1197117117116955</v>
      </c>
      <c r="AH140">
        <v>4.1197117117116955</v>
      </c>
      <c r="AI140">
        <v>4.1197117117116955</v>
      </c>
      <c r="AJ140">
        <v>4.1197117117116955</v>
      </c>
      <c r="AK140">
        <v>4.1197117117116955</v>
      </c>
      <c r="AL140">
        <v>4.1197117117116955</v>
      </c>
    </row>
    <row r="141" spans="1:38" x14ac:dyDescent="0.2">
      <c r="A141" t="s">
        <v>438</v>
      </c>
      <c r="B141" t="s">
        <v>271</v>
      </c>
      <c r="C141" t="s">
        <v>569</v>
      </c>
      <c r="D141" t="s">
        <v>194</v>
      </c>
      <c r="E141" t="s">
        <v>211</v>
      </c>
      <c r="F141" t="s">
        <v>275</v>
      </c>
      <c r="G141">
        <v>2050</v>
      </c>
      <c r="H141" t="s">
        <v>211</v>
      </c>
      <c r="I141" t="s">
        <v>211</v>
      </c>
      <c r="J141" t="s">
        <v>211</v>
      </c>
      <c r="K141" t="s">
        <v>211</v>
      </c>
      <c r="L141">
        <v>4.6346756756756697</v>
      </c>
      <c r="M141">
        <v>4.6346756756756697</v>
      </c>
      <c r="N141">
        <v>4.6346756756756697</v>
      </c>
      <c r="O141">
        <v>4.6346756756756697</v>
      </c>
      <c r="P141">
        <v>4.6346756756756697</v>
      </c>
      <c r="Q141">
        <v>4.6346756756756697</v>
      </c>
      <c r="R141">
        <v>4.6346756756756697</v>
      </c>
      <c r="S141">
        <v>4.6346756756756697</v>
      </c>
      <c r="T141">
        <v>4.6346756756756697</v>
      </c>
      <c r="U141">
        <v>4.6346756756756697</v>
      </c>
      <c r="V141">
        <v>4.6346756756756697</v>
      </c>
      <c r="W141">
        <v>4.6346756756756697</v>
      </c>
      <c r="X141">
        <v>4.6346756756756697</v>
      </c>
      <c r="Y141">
        <v>4.6346756756756697</v>
      </c>
      <c r="Z141">
        <v>4.6346756756756697</v>
      </c>
      <c r="AA141">
        <v>4.6346756756756697</v>
      </c>
      <c r="AB141">
        <v>4.6346756756756697</v>
      </c>
      <c r="AC141">
        <v>4.6346756756756697</v>
      </c>
      <c r="AD141">
        <v>4.6346756756756697</v>
      </c>
      <c r="AE141">
        <v>4.6346756756756697</v>
      </c>
      <c r="AF141">
        <v>4.6346756756756697</v>
      </c>
      <c r="AG141">
        <v>4.6346756756756697</v>
      </c>
      <c r="AH141">
        <v>4.6346756756756697</v>
      </c>
      <c r="AI141">
        <v>4.6346756756756697</v>
      </c>
      <c r="AJ141">
        <v>4.6346756756756697</v>
      </c>
      <c r="AK141">
        <v>4.6346756756756697</v>
      </c>
      <c r="AL141">
        <v>4.6346756756756697</v>
      </c>
    </row>
    <row r="142" spans="1:38" x14ac:dyDescent="0.2">
      <c r="A142" t="s">
        <v>438</v>
      </c>
      <c r="B142" t="s">
        <v>271</v>
      </c>
      <c r="C142" t="s">
        <v>569</v>
      </c>
      <c r="D142" t="s">
        <v>279</v>
      </c>
      <c r="E142" t="s">
        <v>211</v>
      </c>
      <c r="F142" t="s">
        <v>275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3.0588859459459421</v>
      </c>
      <c r="M142">
        <v>3.0588859459459421</v>
      </c>
      <c r="N142">
        <v>3.0588859459459421</v>
      </c>
      <c r="O142">
        <v>3.0588859459459421</v>
      </c>
      <c r="P142">
        <v>3.0588859459459421</v>
      </c>
      <c r="Q142">
        <v>3.0588859459459421</v>
      </c>
      <c r="R142">
        <v>3.0588859459459421</v>
      </c>
      <c r="S142">
        <v>3.0588859459459421</v>
      </c>
      <c r="T142">
        <v>3.0588859459459421</v>
      </c>
      <c r="U142">
        <v>3.0588859459459421</v>
      </c>
      <c r="V142">
        <v>3.0588859459459421</v>
      </c>
      <c r="W142">
        <v>3.0588859459459421</v>
      </c>
      <c r="X142">
        <v>3.0588859459459421</v>
      </c>
      <c r="Y142">
        <v>3.0588859459459421</v>
      </c>
      <c r="Z142">
        <v>3.0588859459459421</v>
      </c>
      <c r="AA142">
        <v>3.0588859459459421</v>
      </c>
      <c r="AB142">
        <v>3.0588859459459421</v>
      </c>
      <c r="AC142">
        <v>3.0588859459459421</v>
      </c>
      <c r="AD142">
        <v>3.0588859459459421</v>
      </c>
      <c r="AE142">
        <v>3.0588859459459421</v>
      </c>
      <c r="AF142">
        <v>3.0588859459459421</v>
      </c>
      <c r="AG142">
        <v>3.0588859459459421</v>
      </c>
      <c r="AH142">
        <v>3.0588859459459421</v>
      </c>
      <c r="AI142">
        <v>3.0588859459459421</v>
      </c>
      <c r="AJ142">
        <v>3.0588859459459421</v>
      </c>
      <c r="AK142">
        <v>3.0588859459459421</v>
      </c>
      <c r="AL142">
        <v>3.0588859459459421</v>
      </c>
    </row>
    <row r="143" spans="1:38" x14ac:dyDescent="0.2">
      <c r="A143" t="s">
        <v>438</v>
      </c>
      <c r="B143" t="s">
        <v>271</v>
      </c>
      <c r="C143" t="s">
        <v>569</v>
      </c>
      <c r="D143" t="s">
        <v>279</v>
      </c>
      <c r="E143" t="s">
        <v>211</v>
      </c>
      <c r="F143" t="s">
        <v>275</v>
      </c>
      <c r="G143">
        <v>2030</v>
      </c>
      <c r="H143" t="s">
        <v>211</v>
      </c>
      <c r="I143" t="s">
        <v>211</v>
      </c>
      <c r="J143" t="s">
        <v>211</v>
      </c>
      <c r="K143" t="s">
        <v>211</v>
      </c>
      <c r="L143">
        <v>3.2442729729729689</v>
      </c>
      <c r="M143">
        <v>3.2442729729729689</v>
      </c>
      <c r="N143">
        <v>3.2442729729729689</v>
      </c>
      <c r="O143">
        <v>3.2442729729729689</v>
      </c>
      <c r="P143">
        <v>3.2442729729729689</v>
      </c>
      <c r="Q143">
        <v>3.2442729729729689</v>
      </c>
      <c r="R143">
        <v>3.2442729729729689</v>
      </c>
      <c r="S143">
        <v>3.2442729729729689</v>
      </c>
      <c r="T143">
        <v>3.2442729729729689</v>
      </c>
      <c r="U143">
        <v>3.2442729729729689</v>
      </c>
      <c r="V143">
        <v>3.2442729729729689</v>
      </c>
      <c r="W143">
        <v>3.2442729729729689</v>
      </c>
      <c r="X143">
        <v>3.2442729729729689</v>
      </c>
      <c r="Y143">
        <v>3.2442729729729689</v>
      </c>
      <c r="Z143">
        <v>3.2442729729729689</v>
      </c>
      <c r="AA143">
        <v>3.2442729729729689</v>
      </c>
      <c r="AB143">
        <v>3.2442729729729689</v>
      </c>
      <c r="AC143">
        <v>3.2442729729729689</v>
      </c>
      <c r="AD143">
        <v>3.2442729729729689</v>
      </c>
      <c r="AE143">
        <v>3.2442729729729689</v>
      </c>
      <c r="AF143">
        <v>3.2442729729729689</v>
      </c>
      <c r="AG143">
        <v>3.2442729729729689</v>
      </c>
      <c r="AH143">
        <v>3.2442729729729689</v>
      </c>
      <c r="AI143">
        <v>3.2442729729729689</v>
      </c>
      <c r="AJ143">
        <v>3.2442729729729689</v>
      </c>
      <c r="AK143">
        <v>3.2442729729729689</v>
      </c>
      <c r="AL143">
        <v>3.2442729729729689</v>
      </c>
    </row>
    <row r="144" spans="1:38" x14ac:dyDescent="0.2">
      <c r="A144" t="s">
        <v>438</v>
      </c>
      <c r="B144" t="s">
        <v>271</v>
      </c>
      <c r="C144" t="s">
        <v>569</v>
      </c>
      <c r="D144" t="s">
        <v>279</v>
      </c>
      <c r="E144" t="s">
        <v>211</v>
      </c>
      <c r="F144" t="s">
        <v>275</v>
      </c>
      <c r="G144">
        <v>2040</v>
      </c>
      <c r="H144" t="s">
        <v>211</v>
      </c>
      <c r="I144" t="s">
        <v>211</v>
      </c>
      <c r="J144" t="s">
        <v>211</v>
      </c>
      <c r="K144" t="s">
        <v>211</v>
      </c>
      <c r="L144">
        <v>3.7077405405405357</v>
      </c>
      <c r="M144">
        <v>3.7077405405405357</v>
      </c>
      <c r="N144">
        <v>3.7077405405405357</v>
      </c>
      <c r="O144">
        <v>3.7077405405405357</v>
      </c>
      <c r="P144">
        <v>3.7077405405405357</v>
      </c>
      <c r="Q144">
        <v>3.7077405405405357</v>
      </c>
      <c r="R144">
        <v>3.7077405405405357</v>
      </c>
      <c r="S144">
        <v>3.7077405405405357</v>
      </c>
      <c r="T144">
        <v>3.7077405405405357</v>
      </c>
      <c r="U144">
        <v>3.7077405405405357</v>
      </c>
      <c r="V144">
        <v>3.7077405405405357</v>
      </c>
      <c r="W144">
        <v>3.7077405405405357</v>
      </c>
      <c r="X144">
        <v>3.7077405405405357</v>
      </c>
      <c r="Y144">
        <v>3.7077405405405357</v>
      </c>
      <c r="Z144">
        <v>3.7077405405405357</v>
      </c>
      <c r="AA144">
        <v>3.7077405405405357</v>
      </c>
      <c r="AB144">
        <v>3.7077405405405357</v>
      </c>
      <c r="AC144">
        <v>3.7077405405405357</v>
      </c>
      <c r="AD144">
        <v>3.7077405405405357</v>
      </c>
      <c r="AE144">
        <v>3.7077405405405357</v>
      </c>
      <c r="AF144">
        <v>3.7077405405405357</v>
      </c>
      <c r="AG144">
        <v>3.7077405405405357</v>
      </c>
      <c r="AH144">
        <v>3.7077405405405357</v>
      </c>
      <c r="AI144">
        <v>3.7077405405405357</v>
      </c>
      <c r="AJ144">
        <v>3.7077405405405357</v>
      </c>
      <c r="AK144">
        <v>3.7077405405405357</v>
      </c>
      <c r="AL144">
        <v>3.7077405405405357</v>
      </c>
    </row>
    <row r="145" spans="1:38" x14ac:dyDescent="0.2">
      <c r="A145" t="s">
        <v>438</v>
      </c>
      <c r="B145" t="s">
        <v>271</v>
      </c>
      <c r="C145" t="s">
        <v>569</v>
      </c>
      <c r="D145" t="s">
        <v>279</v>
      </c>
      <c r="E145" t="s">
        <v>211</v>
      </c>
      <c r="F145" t="s">
        <v>275</v>
      </c>
      <c r="G145">
        <v>2050</v>
      </c>
      <c r="H145" t="s">
        <v>211</v>
      </c>
      <c r="I145" t="s">
        <v>211</v>
      </c>
      <c r="J145" t="s">
        <v>211</v>
      </c>
      <c r="K145" t="s">
        <v>211</v>
      </c>
      <c r="L145">
        <v>4.1712081081081029</v>
      </c>
      <c r="M145">
        <v>4.1712081081081029</v>
      </c>
      <c r="N145">
        <v>4.1712081081081029</v>
      </c>
      <c r="O145">
        <v>4.1712081081081029</v>
      </c>
      <c r="P145">
        <v>4.1712081081081029</v>
      </c>
      <c r="Q145">
        <v>4.1712081081081029</v>
      </c>
      <c r="R145">
        <v>4.1712081081081029</v>
      </c>
      <c r="S145">
        <v>4.1712081081081029</v>
      </c>
      <c r="T145">
        <v>4.1712081081081029</v>
      </c>
      <c r="U145">
        <v>4.1712081081081029</v>
      </c>
      <c r="V145">
        <v>4.1712081081081029</v>
      </c>
      <c r="W145">
        <v>4.1712081081081029</v>
      </c>
      <c r="X145">
        <v>4.1712081081081029</v>
      </c>
      <c r="Y145">
        <v>4.1712081081081029</v>
      </c>
      <c r="Z145">
        <v>4.1712081081081029</v>
      </c>
      <c r="AA145">
        <v>4.1712081081081029</v>
      </c>
      <c r="AB145">
        <v>4.1712081081081029</v>
      </c>
      <c r="AC145">
        <v>4.1712081081081029</v>
      </c>
      <c r="AD145">
        <v>4.1712081081081029</v>
      </c>
      <c r="AE145">
        <v>4.1712081081081029</v>
      </c>
      <c r="AF145">
        <v>4.1712081081081029</v>
      </c>
      <c r="AG145">
        <v>4.1712081081081029</v>
      </c>
      <c r="AH145">
        <v>4.1712081081081029</v>
      </c>
      <c r="AI145">
        <v>4.1712081081081029</v>
      </c>
      <c r="AJ145">
        <v>4.1712081081081029</v>
      </c>
      <c r="AK145">
        <v>4.1712081081081029</v>
      </c>
      <c r="AL145">
        <v>4.1712081081081029</v>
      </c>
    </row>
    <row r="146" spans="1:38" x14ac:dyDescent="0.2">
      <c r="A146" t="s">
        <v>438</v>
      </c>
      <c r="B146" t="s">
        <v>271</v>
      </c>
      <c r="C146" t="s">
        <v>570</v>
      </c>
      <c r="D146" t="s">
        <v>194</v>
      </c>
      <c r="E146" t="s">
        <v>211</v>
      </c>
      <c r="F146" t="s">
        <v>275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3.398762162162158</v>
      </c>
      <c r="M146">
        <v>3.398762162162158</v>
      </c>
      <c r="N146">
        <v>3.398762162162158</v>
      </c>
      <c r="O146">
        <v>3.398762162162158</v>
      </c>
      <c r="P146">
        <v>3.398762162162158</v>
      </c>
      <c r="Q146">
        <v>3.398762162162158</v>
      </c>
      <c r="R146">
        <v>3.398762162162158</v>
      </c>
      <c r="S146">
        <v>3.398762162162158</v>
      </c>
      <c r="T146">
        <v>3.398762162162158</v>
      </c>
      <c r="U146">
        <v>3.398762162162158</v>
      </c>
      <c r="V146">
        <v>3.398762162162158</v>
      </c>
      <c r="W146">
        <v>3.398762162162158</v>
      </c>
      <c r="X146">
        <v>3.398762162162158</v>
      </c>
      <c r="Y146">
        <v>3.398762162162158</v>
      </c>
      <c r="Z146">
        <v>3.398762162162158</v>
      </c>
      <c r="AA146">
        <v>3.398762162162158</v>
      </c>
      <c r="AB146">
        <v>3.398762162162158</v>
      </c>
      <c r="AC146">
        <v>3.398762162162158</v>
      </c>
      <c r="AD146">
        <v>3.398762162162158</v>
      </c>
      <c r="AE146">
        <v>3.398762162162158</v>
      </c>
      <c r="AF146">
        <v>3.398762162162158</v>
      </c>
      <c r="AG146">
        <v>3.398762162162158</v>
      </c>
      <c r="AH146">
        <v>3.398762162162158</v>
      </c>
      <c r="AI146">
        <v>3.398762162162158</v>
      </c>
      <c r="AJ146">
        <v>3.398762162162158</v>
      </c>
      <c r="AK146">
        <v>3.398762162162158</v>
      </c>
      <c r="AL146">
        <v>3.398762162162158</v>
      </c>
    </row>
    <row r="147" spans="1:38" x14ac:dyDescent="0.2">
      <c r="A147" t="s">
        <v>438</v>
      </c>
      <c r="B147" t="s">
        <v>271</v>
      </c>
      <c r="C147" t="s">
        <v>570</v>
      </c>
      <c r="D147" t="s">
        <v>194</v>
      </c>
      <c r="E147" t="s">
        <v>211</v>
      </c>
      <c r="F147" t="s">
        <v>275</v>
      </c>
      <c r="G147">
        <v>2030</v>
      </c>
      <c r="H147" t="s">
        <v>211</v>
      </c>
      <c r="I147" t="s">
        <v>211</v>
      </c>
      <c r="J147" t="s">
        <v>211</v>
      </c>
      <c r="K147" t="s">
        <v>211</v>
      </c>
      <c r="L147">
        <v>3.6047477477477536</v>
      </c>
      <c r="M147">
        <v>3.6047477477477536</v>
      </c>
      <c r="N147">
        <v>3.6047477477477536</v>
      </c>
      <c r="O147">
        <v>3.6047477477477536</v>
      </c>
      <c r="P147">
        <v>3.6047477477477536</v>
      </c>
      <c r="Q147">
        <v>3.6047477477477536</v>
      </c>
      <c r="R147">
        <v>3.6047477477477536</v>
      </c>
      <c r="S147">
        <v>3.6047477477477536</v>
      </c>
      <c r="T147">
        <v>3.6047477477477536</v>
      </c>
      <c r="U147">
        <v>3.6047477477477536</v>
      </c>
      <c r="V147">
        <v>3.6047477477477536</v>
      </c>
      <c r="W147">
        <v>3.6047477477477536</v>
      </c>
      <c r="X147">
        <v>3.6047477477477536</v>
      </c>
      <c r="Y147">
        <v>3.6047477477477536</v>
      </c>
      <c r="Z147">
        <v>3.6047477477477536</v>
      </c>
      <c r="AA147">
        <v>3.6047477477477536</v>
      </c>
      <c r="AB147">
        <v>3.6047477477477536</v>
      </c>
      <c r="AC147">
        <v>3.6047477477477536</v>
      </c>
      <c r="AD147">
        <v>3.6047477477477536</v>
      </c>
      <c r="AE147">
        <v>3.6047477477477536</v>
      </c>
      <c r="AF147">
        <v>3.6047477477477536</v>
      </c>
      <c r="AG147">
        <v>3.6047477477477536</v>
      </c>
      <c r="AH147">
        <v>3.6047477477477536</v>
      </c>
      <c r="AI147">
        <v>3.6047477477477536</v>
      </c>
      <c r="AJ147">
        <v>3.6047477477477536</v>
      </c>
      <c r="AK147">
        <v>3.6047477477477536</v>
      </c>
      <c r="AL147">
        <v>3.6047477477477536</v>
      </c>
    </row>
    <row r="148" spans="1:38" x14ac:dyDescent="0.2">
      <c r="A148" t="s">
        <v>438</v>
      </c>
      <c r="B148" t="s">
        <v>271</v>
      </c>
      <c r="C148" t="s">
        <v>570</v>
      </c>
      <c r="D148" t="s">
        <v>194</v>
      </c>
      <c r="E148" t="s">
        <v>211</v>
      </c>
      <c r="F148" t="s">
        <v>275</v>
      </c>
      <c r="G148">
        <v>2040</v>
      </c>
      <c r="H148" t="s">
        <v>211</v>
      </c>
      <c r="I148" t="s">
        <v>211</v>
      </c>
      <c r="J148" t="s">
        <v>211</v>
      </c>
      <c r="K148" t="s">
        <v>211</v>
      </c>
      <c r="L148">
        <v>4.1197117117116955</v>
      </c>
      <c r="M148">
        <v>4.1197117117116955</v>
      </c>
      <c r="N148">
        <v>4.1197117117116955</v>
      </c>
      <c r="O148">
        <v>4.1197117117116955</v>
      </c>
      <c r="P148">
        <v>4.1197117117116955</v>
      </c>
      <c r="Q148">
        <v>4.1197117117116955</v>
      </c>
      <c r="R148">
        <v>4.1197117117116955</v>
      </c>
      <c r="S148">
        <v>4.1197117117116955</v>
      </c>
      <c r="T148">
        <v>4.1197117117116955</v>
      </c>
      <c r="U148">
        <v>4.1197117117116955</v>
      </c>
      <c r="V148">
        <v>4.1197117117116955</v>
      </c>
      <c r="W148">
        <v>4.1197117117116955</v>
      </c>
      <c r="X148">
        <v>4.1197117117116955</v>
      </c>
      <c r="Y148">
        <v>4.1197117117116955</v>
      </c>
      <c r="Z148">
        <v>4.1197117117116955</v>
      </c>
      <c r="AA148">
        <v>4.1197117117116955</v>
      </c>
      <c r="AB148">
        <v>4.1197117117116955</v>
      </c>
      <c r="AC148">
        <v>4.1197117117116955</v>
      </c>
      <c r="AD148">
        <v>4.1197117117116955</v>
      </c>
      <c r="AE148">
        <v>4.1197117117116955</v>
      </c>
      <c r="AF148">
        <v>4.1197117117116955</v>
      </c>
      <c r="AG148">
        <v>4.1197117117116955</v>
      </c>
      <c r="AH148">
        <v>4.1197117117116955</v>
      </c>
      <c r="AI148">
        <v>4.1197117117116955</v>
      </c>
      <c r="AJ148">
        <v>4.1197117117116955</v>
      </c>
      <c r="AK148">
        <v>4.1197117117116955</v>
      </c>
      <c r="AL148">
        <v>4.1197117117116955</v>
      </c>
    </row>
    <row r="149" spans="1:38" x14ac:dyDescent="0.2">
      <c r="A149" t="s">
        <v>438</v>
      </c>
      <c r="B149" t="s">
        <v>271</v>
      </c>
      <c r="C149" t="s">
        <v>570</v>
      </c>
      <c r="D149" t="s">
        <v>194</v>
      </c>
      <c r="E149" t="s">
        <v>211</v>
      </c>
      <c r="F149" t="s">
        <v>275</v>
      </c>
      <c r="G149">
        <v>2050</v>
      </c>
      <c r="H149" t="s">
        <v>211</v>
      </c>
      <c r="I149" t="s">
        <v>211</v>
      </c>
      <c r="J149" t="s">
        <v>211</v>
      </c>
      <c r="K149" t="s">
        <v>211</v>
      </c>
      <c r="L149">
        <v>4.6346756756756697</v>
      </c>
      <c r="M149">
        <v>4.6346756756756697</v>
      </c>
      <c r="N149">
        <v>4.6346756756756697</v>
      </c>
      <c r="O149">
        <v>4.6346756756756697</v>
      </c>
      <c r="P149">
        <v>4.6346756756756697</v>
      </c>
      <c r="Q149">
        <v>4.6346756756756697</v>
      </c>
      <c r="R149">
        <v>4.6346756756756697</v>
      </c>
      <c r="S149">
        <v>4.6346756756756697</v>
      </c>
      <c r="T149">
        <v>4.6346756756756697</v>
      </c>
      <c r="U149">
        <v>4.6346756756756697</v>
      </c>
      <c r="V149">
        <v>4.6346756756756697</v>
      </c>
      <c r="W149">
        <v>4.6346756756756697</v>
      </c>
      <c r="X149">
        <v>4.6346756756756697</v>
      </c>
      <c r="Y149">
        <v>4.6346756756756697</v>
      </c>
      <c r="Z149">
        <v>4.6346756756756697</v>
      </c>
      <c r="AA149">
        <v>4.6346756756756697</v>
      </c>
      <c r="AB149">
        <v>4.6346756756756697</v>
      </c>
      <c r="AC149">
        <v>4.6346756756756697</v>
      </c>
      <c r="AD149">
        <v>4.6346756756756697</v>
      </c>
      <c r="AE149">
        <v>4.6346756756756697</v>
      </c>
      <c r="AF149">
        <v>4.6346756756756697</v>
      </c>
      <c r="AG149">
        <v>4.6346756756756697</v>
      </c>
      <c r="AH149">
        <v>4.6346756756756697</v>
      </c>
      <c r="AI149">
        <v>4.6346756756756697</v>
      </c>
      <c r="AJ149">
        <v>4.6346756756756697</v>
      </c>
      <c r="AK149">
        <v>4.6346756756756697</v>
      </c>
      <c r="AL149">
        <v>4.6346756756756697</v>
      </c>
    </row>
    <row r="150" spans="1:38" x14ac:dyDescent="0.2">
      <c r="A150" t="s">
        <v>438</v>
      </c>
      <c r="B150" t="s">
        <v>271</v>
      </c>
      <c r="C150" t="s">
        <v>570</v>
      </c>
      <c r="D150" t="s">
        <v>279</v>
      </c>
      <c r="E150" t="s">
        <v>211</v>
      </c>
      <c r="F150" t="s">
        <v>275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3.0588859459459421</v>
      </c>
      <c r="M150">
        <v>3.0588859459459421</v>
      </c>
      <c r="N150">
        <v>3.0588859459459421</v>
      </c>
      <c r="O150">
        <v>3.0588859459459421</v>
      </c>
      <c r="P150">
        <v>3.0588859459459421</v>
      </c>
      <c r="Q150">
        <v>3.0588859459459421</v>
      </c>
      <c r="R150">
        <v>3.0588859459459421</v>
      </c>
      <c r="S150">
        <v>3.0588859459459421</v>
      </c>
      <c r="T150">
        <v>3.0588859459459421</v>
      </c>
      <c r="U150">
        <v>3.0588859459459421</v>
      </c>
      <c r="V150">
        <v>3.0588859459459421</v>
      </c>
      <c r="W150">
        <v>3.0588859459459421</v>
      </c>
      <c r="X150">
        <v>3.0588859459459421</v>
      </c>
      <c r="Y150">
        <v>3.0588859459459421</v>
      </c>
      <c r="Z150">
        <v>3.0588859459459421</v>
      </c>
      <c r="AA150">
        <v>3.0588859459459421</v>
      </c>
      <c r="AB150">
        <v>3.0588859459459421</v>
      </c>
      <c r="AC150">
        <v>3.0588859459459421</v>
      </c>
      <c r="AD150">
        <v>3.0588859459459421</v>
      </c>
      <c r="AE150">
        <v>3.0588859459459421</v>
      </c>
      <c r="AF150">
        <v>3.0588859459459421</v>
      </c>
      <c r="AG150">
        <v>3.0588859459459421</v>
      </c>
      <c r="AH150">
        <v>3.0588859459459421</v>
      </c>
      <c r="AI150">
        <v>3.0588859459459421</v>
      </c>
      <c r="AJ150">
        <v>3.0588859459459421</v>
      </c>
      <c r="AK150">
        <v>3.0588859459459421</v>
      </c>
      <c r="AL150">
        <v>3.0588859459459421</v>
      </c>
    </row>
    <row r="151" spans="1:38" x14ac:dyDescent="0.2">
      <c r="A151" t="s">
        <v>438</v>
      </c>
      <c r="B151" t="s">
        <v>271</v>
      </c>
      <c r="C151" t="s">
        <v>570</v>
      </c>
      <c r="D151" t="s">
        <v>279</v>
      </c>
      <c r="E151" t="s">
        <v>211</v>
      </c>
      <c r="F151" t="s">
        <v>275</v>
      </c>
      <c r="G151">
        <v>2030</v>
      </c>
      <c r="H151" t="s">
        <v>211</v>
      </c>
      <c r="I151" t="s">
        <v>211</v>
      </c>
      <c r="J151" t="s">
        <v>211</v>
      </c>
      <c r="K151" t="s">
        <v>211</v>
      </c>
      <c r="L151">
        <v>3.2442729729729689</v>
      </c>
      <c r="M151">
        <v>3.2442729729729689</v>
      </c>
      <c r="N151">
        <v>3.2442729729729689</v>
      </c>
      <c r="O151">
        <v>3.2442729729729689</v>
      </c>
      <c r="P151">
        <v>3.2442729729729689</v>
      </c>
      <c r="Q151">
        <v>3.2442729729729689</v>
      </c>
      <c r="R151">
        <v>3.2442729729729689</v>
      </c>
      <c r="S151">
        <v>3.2442729729729689</v>
      </c>
      <c r="T151">
        <v>3.2442729729729689</v>
      </c>
      <c r="U151">
        <v>3.2442729729729689</v>
      </c>
      <c r="V151">
        <v>3.2442729729729689</v>
      </c>
      <c r="W151">
        <v>3.2442729729729689</v>
      </c>
      <c r="X151">
        <v>3.2442729729729689</v>
      </c>
      <c r="Y151">
        <v>3.2442729729729689</v>
      </c>
      <c r="Z151">
        <v>3.2442729729729689</v>
      </c>
      <c r="AA151">
        <v>3.2442729729729689</v>
      </c>
      <c r="AB151">
        <v>3.2442729729729689</v>
      </c>
      <c r="AC151">
        <v>3.2442729729729689</v>
      </c>
      <c r="AD151">
        <v>3.2442729729729689</v>
      </c>
      <c r="AE151">
        <v>3.2442729729729689</v>
      </c>
      <c r="AF151">
        <v>3.2442729729729689</v>
      </c>
      <c r="AG151">
        <v>3.2442729729729689</v>
      </c>
      <c r="AH151">
        <v>3.2442729729729689</v>
      </c>
      <c r="AI151">
        <v>3.2442729729729689</v>
      </c>
      <c r="AJ151">
        <v>3.2442729729729689</v>
      </c>
      <c r="AK151">
        <v>3.2442729729729689</v>
      </c>
      <c r="AL151">
        <v>3.2442729729729689</v>
      </c>
    </row>
    <row r="152" spans="1:38" x14ac:dyDescent="0.2">
      <c r="A152" t="s">
        <v>438</v>
      </c>
      <c r="B152" t="s">
        <v>271</v>
      </c>
      <c r="C152" t="s">
        <v>570</v>
      </c>
      <c r="D152" t="s">
        <v>279</v>
      </c>
      <c r="E152" t="s">
        <v>211</v>
      </c>
      <c r="F152" t="s">
        <v>275</v>
      </c>
      <c r="G152">
        <v>2040</v>
      </c>
      <c r="H152" t="s">
        <v>211</v>
      </c>
      <c r="I152" t="s">
        <v>211</v>
      </c>
      <c r="J152" t="s">
        <v>211</v>
      </c>
      <c r="K152" t="s">
        <v>211</v>
      </c>
      <c r="L152">
        <v>3.7077405405405357</v>
      </c>
      <c r="M152">
        <v>3.7077405405405357</v>
      </c>
      <c r="N152">
        <v>3.7077405405405357</v>
      </c>
      <c r="O152">
        <v>3.7077405405405357</v>
      </c>
      <c r="P152">
        <v>3.7077405405405357</v>
      </c>
      <c r="Q152">
        <v>3.7077405405405357</v>
      </c>
      <c r="R152">
        <v>3.7077405405405357</v>
      </c>
      <c r="S152">
        <v>3.7077405405405357</v>
      </c>
      <c r="T152">
        <v>3.7077405405405357</v>
      </c>
      <c r="U152">
        <v>3.7077405405405357</v>
      </c>
      <c r="V152">
        <v>3.7077405405405357</v>
      </c>
      <c r="W152">
        <v>3.7077405405405357</v>
      </c>
      <c r="X152">
        <v>3.7077405405405357</v>
      </c>
      <c r="Y152">
        <v>3.7077405405405357</v>
      </c>
      <c r="Z152">
        <v>3.7077405405405357</v>
      </c>
      <c r="AA152">
        <v>3.7077405405405357</v>
      </c>
      <c r="AB152">
        <v>3.7077405405405357</v>
      </c>
      <c r="AC152">
        <v>3.7077405405405357</v>
      </c>
      <c r="AD152">
        <v>3.7077405405405357</v>
      </c>
      <c r="AE152">
        <v>3.7077405405405357</v>
      </c>
      <c r="AF152">
        <v>3.7077405405405357</v>
      </c>
      <c r="AG152">
        <v>3.7077405405405357</v>
      </c>
      <c r="AH152">
        <v>3.7077405405405357</v>
      </c>
      <c r="AI152">
        <v>3.7077405405405357</v>
      </c>
      <c r="AJ152">
        <v>3.7077405405405357</v>
      </c>
      <c r="AK152">
        <v>3.7077405405405357</v>
      </c>
      <c r="AL152">
        <v>3.7077405405405357</v>
      </c>
    </row>
    <row r="153" spans="1:38" x14ac:dyDescent="0.2">
      <c r="A153" t="s">
        <v>438</v>
      </c>
      <c r="B153" t="s">
        <v>271</v>
      </c>
      <c r="C153" t="s">
        <v>570</v>
      </c>
      <c r="D153" t="s">
        <v>279</v>
      </c>
      <c r="E153" t="s">
        <v>211</v>
      </c>
      <c r="F153" t="s">
        <v>275</v>
      </c>
      <c r="G153">
        <v>2050</v>
      </c>
      <c r="H153" t="s">
        <v>211</v>
      </c>
      <c r="I153" t="s">
        <v>211</v>
      </c>
      <c r="J153" t="s">
        <v>211</v>
      </c>
      <c r="K153" t="s">
        <v>211</v>
      </c>
      <c r="L153">
        <v>4.1712081081081029</v>
      </c>
      <c r="M153">
        <v>4.1712081081081029</v>
      </c>
      <c r="N153">
        <v>4.1712081081081029</v>
      </c>
      <c r="O153">
        <v>4.1712081081081029</v>
      </c>
      <c r="P153">
        <v>4.1712081081081029</v>
      </c>
      <c r="Q153">
        <v>4.1712081081081029</v>
      </c>
      <c r="R153">
        <v>4.1712081081081029</v>
      </c>
      <c r="S153">
        <v>4.1712081081081029</v>
      </c>
      <c r="T153">
        <v>4.1712081081081029</v>
      </c>
      <c r="U153">
        <v>4.1712081081081029</v>
      </c>
      <c r="V153">
        <v>4.1712081081081029</v>
      </c>
      <c r="W153">
        <v>4.1712081081081029</v>
      </c>
      <c r="X153">
        <v>4.1712081081081029</v>
      </c>
      <c r="Y153">
        <v>4.1712081081081029</v>
      </c>
      <c r="Z153">
        <v>4.1712081081081029</v>
      </c>
      <c r="AA153">
        <v>4.1712081081081029</v>
      </c>
      <c r="AB153">
        <v>4.1712081081081029</v>
      </c>
      <c r="AC153">
        <v>4.1712081081081029</v>
      </c>
      <c r="AD153">
        <v>4.1712081081081029</v>
      </c>
      <c r="AE153">
        <v>4.1712081081081029</v>
      </c>
      <c r="AF153">
        <v>4.1712081081081029</v>
      </c>
      <c r="AG153">
        <v>4.1712081081081029</v>
      </c>
      <c r="AH153">
        <v>4.1712081081081029</v>
      </c>
      <c r="AI153">
        <v>4.1712081081081029</v>
      </c>
      <c r="AJ153">
        <v>4.1712081081081029</v>
      </c>
      <c r="AK153">
        <v>4.1712081081081029</v>
      </c>
      <c r="AL153">
        <v>4.1712081081081029</v>
      </c>
    </row>
    <row r="154" spans="1:38" x14ac:dyDescent="0.2">
      <c r="A154" t="s">
        <v>438</v>
      </c>
      <c r="B154" t="s">
        <v>271</v>
      </c>
      <c r="C154" t="s">
        <v>571</v>
      </c>
      <c r="D154" t="s">
        <v>194</v>
      </c>
      <c r="E154" t="s">
        <v>211</v>
      </c>
      <c r="F154" t="s">
        <v>275</v>
      </c>
      <c r="G154">
        <v>2018</v>
      </c>
      <c r="H154" t="s">
        <v>211</v>
      </c>
      <c r="I154" t="s">
        <v>211</v>
      </c>
      <c r="J154" t="s">
        <v>211</v>
      </c>
      <c r="K154" t="s">
        <v>211</v>
      </c>
      <c r="L154">
        <v>3.398762162162158</v>
      </c>
      <c r="M154">
        <v>3.398762162162158</v>
      </c>
      <c r="N154">
        <v>3.398762162162158</v>
      </c>
      <c r="O154">
        <v>3.398762162162158</v>
      </c>
      <c r="P154">
        <v>3.398762162162158</v>
      </c>
      <c r="Q154">
        <v>3.398762162162158</v>
      </c>
      <c r="R154">
        <v>3.398762162162158</v>
      </c>
      <c r="S154">
        <v>3.398762162162158</v>
      </c>
      <c r="T154">
        <v>3.398762162162158</v>
      </c>
      <c r="U154">
        <v>3.398762162162158</v>
      </c>
      <c r="V154">
        <v>3.398762162162158</v>
      </c>
      <c r="W154">
        <v>3.398762162162158</v>
      </c>
      <c r="X154">
        <v>3.398762162162158</v>
      </c>
      <c r="Y154">
        <v>3.398762162162158</v>
      </c>
      <c r="Z154">
        <v>3.398762162162158</v>
      </c>
      <c r="AA154">
        <v>3.398762162162158</v>
      </c>
      <c r="AB154">
        <v>3.398762162162158</v>
      </c>
      <c r="AC154">
        <v>3.398762162162158</v>
      </c>
      <c r="AD154">
        <v>3.398762162162158</v>
      </c>
      <c r="AE154">
        <v>3.398762162162158</v>
      </c>
      <c r="AF154">
        <v>3.398762162162158</v>
      </c>
      <c r="AG154">
        <v>3.398762162162158</v>
      </c>
      <c r="AH154">
        <v>3.398762162162158</v>
      </c>
      <c r="AI154">
        <v>3.398762162162158</v>
      </c>
      <c r="AJ154">
        <v>3.398762162162158</v>
      </c>
      <c r="AK154">
        <v>3.398762162162158</v>
      </c>
      <c r="AL154">
        <v>3.398762162162158</v>
      </c>
    </row>
    <row r="155" spans="1:38" x14ac:dyDescent="0.2">
      <c r="A155" t="s">
        <v>438</v>
      </c>
      <c r="B155" t="s">
        <v>271</v>
      </c>
      <c r="C155" t="s">
        <v>571</v>
      </c>
      <c r="D155" t="s">
        <v>194</v>
      </c>
      <c r="E155" t="s">
        <v>211</v>
      </c>
      <c r="F155" t="s">
        <v>275</v>
      </c>
      <c r="G155">
        <v>2030</v>
      </c>
      <c r="H155" t="s">
        <v>211</v>
      </c>
      <c r="I155" t="s">
        <v>211</v>
      </c>
      <c r="J155" t="s">
        <v>211</v>
      </c>
      <c r="K155" t="s">
        <v>211</v>
      </c>
      <c r="L155">
        <v>3.6047477477477536</v>
      </c>
      <c r="M155">
        <v>3.6047477477477536</v>
      </c>
      <c r="N155">
        <v>3.6047477477477536</v>
      </c>
      <c r="O155">
        <v>3.6047477477477536</v>
      </c>
      <c r="P155">
        <v>3.6047477477477536</v>
      </c>
      <c r="Q155">
        <v>3.6047477477477536</v>
      </c>
      <c r="R155">
        <v>3.6047477477477536</v>
      </c>
      <c r="S155">
        <v>3.6047477477477536</v>
      </c>
      <c r="T155">
        <v>3.6047477477477536</v>
      </c>
      <c r="U155">
        <v>3.6047477477477536</v>
      </c>
      <c r="V155">
        <v>3.6047477477477536</v>
      </c>
      <c r="W155">
        <v>3.6047477477477536</v>
      </c>
      <c r="X155">
        <v>3.6047477477477536</v>
      </c>
      <c r="Y155">
        <v>3.6047477477477536</v>
      </c>
      <c r="Z155">
        <v>3.6047477477477536</v>
      </c>
      <c r="AA155">
        <v>3.6047477477477536</v>
      </c>
      <c r="AB155">
        <v>3.6047477477477536</v>
      </c>
      <c r="AC155">
        <v>3.6047477477477536</v>
      </c>
      <c r="AD155">
        <v>3.6047477477477536</v>
      </c>
      <c r="AE155">
        <v>3.6047477477477536</v>
      </c>
      <c r="AF155">
        <v>3.6047477477477536</v>
      </c>
      <c r="AG155">
        <v>3.6047477477477536</v>
      </c>
      <c r="AH155">
        <v>3.6047477477477536</v>
      </c>
      <c r="AI155">
        <v>3.6047477477477536</v>
      </c>
      <c r="AJ155">
        <v>3.6047477477477536</v>
      </c>
      <c r="AK155">
        <v>3.6047477477477536</v>
      </c>
      <c r="AL155">
        <v>3.6047477477477536</v>
      </c>
    </row>
    <row r="156" spans="1:38" x14ac:dyDescent="0.2">
      <c r="A156" t="s">
        <v>438</v>
      </c>
      <c r="B156" t="s">
        <v>271</v>
      </c>
      <c r="C156" t="s">
        <v>571</v>
      </c>
      <c r="D156" t="s">
        <v>194</v>
      </c>
      <c r="E156" t="s">
        <v>211</v>
      </c>
      <c r="F156" t="s">
        <v>275</v>
      </c>
      <c r="G156">
        <v>2040</v>
      </c>
      <c r="H156" t="s">
        <v>211</v>
      </c>
      <c r="I156" t="s">
        <v>211</v>
      </c>
      <c r="J156" t="s">
        <v>211</v>
      </c>
      <c r="K156" t="s">
        <v>211</v>
      </c>
      <c r="L156">
        <v>4.1197117117116955</v>
      </c>
      <c r="M156">
        <v>4.1197117117116955</v>
      </c>
      <c r="N156">
        <v>4.1197117117116955</v>
      </c>
      <c r="O156">
        <v>4.1197117117116955</v>
      </c>
      <c r="P156">
        <v>4.1197117117116955</v>
      </c>
      <c r="Q156">
        <v>4.1197117117116955</v>
      </c>
      <c r="R156">
        <v>4.1197117117116955</v>
      </c>
      <c r="S156">
        <v>4.1197117117116955</v>
      </c>
      <c r="T156">
        <v>4.1197117117116955</v>
      </c>
      <c r="U156">
        <v>4.1197117117116955</v>
      </c>
      <c r="V156">
        <v>4.1197117117116955</v>
      </c>
      <c r="W156">
        <v>4.1197117117116955</v>
      </c>
      <c r="X156">
        <v>4.1197117117116955</v>
      </c>
      <c r="Y156">
        <v>4.1197117117116955</v>
      </c>
      <c r="Z156">
        <v>4.1197117117116955</v>
      </c>
      <c r="AA156">
        <v>4.1197117117116955</v>
      </c>
      <c r="AB156">
        <v>4.1197117117116955</v>
      </c>
      <c r="AC156">
        <v>4.1197117117116955</v>
      </c>
      <c r="AD156">
        <v>4.1197117117116955</v>
      </c>
      <c r="AE156">
        <v>4.1197117117116955</v>
      </c>
      <c r="AF156">
        <v>4.1197117117116955</v>
      </c>
      <c r="AG156">
        <v>4.1197117117116955</v>
      </c>
      <c r="AH156">
        <v>4.1197117117116955</v>
      </c>
      <c r="AI156">
        <v>4.1197117117116955</v>
      </c>
      <c r="AJ156">
        <v>4.1197117117116955</v>
      </c>
      <c r="AK156">
        <v>4.1197117117116955</v>
      </c>
      <c r="AL156">
        <v>4.1197117117116955</v>
      </c>
    </row>
    <row r="157" spans="1:38" x14ac:dyDescent="0.2">
      <c r="A157" t="s">
        <v>438</v>
      </c>
      <c r="B157" t="s">
        <v>271</v>
      </c>
      <c r="C157" t="s">
        <v>571</v>
      </c>
      <c r="D157" t="s">
        <v>194</v>
      </c>
      <c r="E157" t="s">
        <v>211</v>
      </c>
      <c r="F157" t="s">
        <v>275</v>
      </c>
      <c r="G157">
        <v>2050</v>
      </c>
      <c r="H157" t="s">
        <v>211</v>
      </c>
      <c r="I157" t="s">
        <v>211</v>
      </c>
      <c r="J157" t="s">
        <v>211</v>
      </c>
      <c r="K157" t="s">
        <v>211</v>
      </c>
      <c r="L157">
        <v>4.6346756756756697</v>
      </c>
      <c r="M157">
        <v>4.6346756756756697</v>
      </c>
      <c r="N157">
        <v>4.6346756756756697</v>
      </c>
      <c r="O157">
        <v>4.6346756756756697</v>
      </c>
      <c r="P157">
        <v>4.6346756756756697</v>
      </c>
      <c r="Q157">
        <v>4.6346756756756697</v>
      </c>
      <c r="R157">
        <v>4.6346756756756697</v>
      </c>
      <c r="S157">
        <v>4.6346756756756697</v>
      </c>
      <c r="T157">
        <v>4.6346756756756697</v>
      </c>
      <c r="U157">
        <v>4.6346756756756697</v>
      </c>
      <c r="V157">
        <v>4.6346756756756697</v>
      </c>
      <c r="W157">
        <v>4.6346756756756697</v>
      </c>
      <c r="X157">
        <v>4.6346756756756697</v>
      </c>
      <c r="Y157">
        <v>4.6346756756756697</v>
      </c>
      <c r="Z157">
        <v>4.6346756756756697</v>
      </c>
      <c r="AA157">
        <v>4.6346756756756697</v>
      </c>
      <c r="AB157">
        <v>4.6346756756756697</v>
      </c>
      <c r="AC157">
        <v>4.6346756756756697</v>
      </c>
      <c r="AD157">
        <v>4.6346756756756697</v>
      </c>
      <c r="AE157">
        <v>4.6346756756756697</v>
      </c>
      <c r="AF157">
        <v>4.6346756756756697</v>
      </c>
      <c r="AG157">
        <v>4.6346756756756697</v>
      </c>
      <c r="AH157">
        <v>4.6346756756756697</v>
      </c>
      <c r="AI157">
        <v>4.6346756756756697</v>
      </c>
      <c r="AJ157">
        <v>4.6346756756756697</v>
      </c>
      <c r="AK157">
        <v>4.6346756756756697</v>
      </c>
      <c r="AL157">
        <v>4.6346756756756697</v>
      </c>
    </row>
    <row r="158" spans="1:38" x14ac:dyDescent="0.2">
      <c r="A158" t="s">
        <v>438</v>
      </c>
      <c r="B158" t="s">
        <v>271</v>
      </c>
      <c r="C158" t="s">
        <v>571</v>
      </c>
      <c r="D158" t="s">
        <v>279</v>
      </c>
      <c r="E158" t="s">
        <v>211</v>
      </c>
      <c r="F158" t="s">
        <v>275</v>
      </c>
      <c r="G158">
        <v>2018</v>
      </c>
      <c r="H158" t="s">
        <v>211</v>
      </c>
      <c r="I158" t="s">
        <v>211</v>
      </c>
      <c r="J158" t="s">
        <v>211</v>
      </c>
      <c r="K158" t="s">
        <v>211</v>
      </c>
      <c r="L158">
        <v>3.0588859459459421</v>
      </c>
      <c r="M158">
        <v>3.0588859459459421</v>
      </c>
      <c r="N158">
        <v>3.0588859459459421</v>
      </c>
      <c r="O158">
        <v>3.0588859459459421</v>
      </c>
      <c r="P158">
        <v>3.0588859459459421</v>
      </c>
      <c r="Q158">
        <v>3.0588859459459421</v>
      </c>
      <c r="R158">
        <v>3.0588859459459421</v>
      </c>
      <c r="S158">
        <v>3.0588859459459421</v>
      </c>
      <c r="T158">
        <v>3.0588859459459421</v>
      </c>
      <c r="U158">
        <v>3.0588859459459421</v>
      </c>
      <c r="V158">
        <v>3.0588859459459421</v>
      </c>
      <c r="W158">
        <v>3.0588859459459421</v>
      </c>
      <c r="X158">
        <v>3.0588859459459421</v>
      </c>
      <c r="Y158">
        <v>3.0588859459459421</v>
      </c>
      <c r="Z158">
        <v>3.0588859459459421</v>
      </c>
      <c r="AA158">
        <v>3.0588859459459421</v>
      </c>
      <c r="AB158">
        <v>3.0588859459459421</v>
      </c>
      <c r="AC158">
        <v>3.0588859459459421</v>
      </c>
      <c r="AD158">
        <v>3.0588859459459421</v>
      </c>
      <c r="AE158">
        <v>3.0588859459459421</v>
      </c>
      <c r="AF158">
        <v>3.0588859459459421</v>
      </c>
      <c r="AG158">
        <v>3.0588859459459421</v>
      </c>
      <c r="AH158">
        <v>3.0588859459459421</v>
      </c>
      <c r="AI158">
        <v>3.0588859459459421</v>
      </c>
      <c r="AJ158">
        <v>3.0588859459459421</v>
      </c>
      <c r="AK158">
        <v>3.0588859459459421</v>
      </c>
      <c r="AL158">
        <v>3.0588859459459421</v>
      </c>
    </row>
    <row r="159" spans="1:38" x14ac:dyDescent="0.2">
      <c r="A159" t="s">
        <v>438</v>
      </c>
      <c r="B159" t="s">
        <v>271</v>
      </c>
      <c r="C159" t="s">
        <v>571</v>
      </c>
      <c r="D159" t="s">
        <v>279</v>
      </c>
      <c r="E159" t="s">
        <v>211</v>
      </c>
      <c r="F159" t="s">
        <v>275</v>
      </c>
      <c r="G159">
        <v>2030</v>
      </c>
      <c r="H159" t="s">
        <v>211</v>
      </c>
      <c r="I159" t="s">
        <v>211</v>
      </c>
      <c r="J159" t="s">
        <v>211</v>
      </c>
      <c r="K159" t="s">
        <v>211</v>
      </c>
      <c r="L159">
        <v>3.2442729729729689</v>
      </c>
      <c r="M159">
        <v>3.2442729729729689</v>
      </c>
      <c r="N159">
        <v>3.2442729729729689</v>
      </c>
      <c r="O159">
        <v>3.2442729729729689</v>
      </c>
      <c r="P159">
        <v>3.2442729729729689</v>
      </c>
      <c r="Q159">
        <v>3.2442729729729689</v>
      </c>
      <c r="R159">
        <v>3.2442729729729689</v>
      </c>
      <c r="S159">
        <v>3.2442729729729689</v>
      </c>
      <c r="T159">
        <v>3.2442729729729689</v>
      </c>
      <c r="U159">
        <v>3.2442729729729689</v>
      </c>
      <c r="V159">
        <v>3.2442729729729689</v>
      </c>
      <c r="W159">
        <v>3.2442729729729689</v>
      </c>
      <c r="X159">
        <v>3.2442729729729689</v>
      </c>
      <c r="Y159">
        <v>3.2442729729729689</v>
      </c>
      <c r="Z159">
        <v>3.2442729729729689</v>
      </c>
      <c r="AA159">
        <v>3.2442729729729689</v>
      </c>
      <c r="AB159">
        <v>3.2442729729729689</v>
      </c>
      <c r="AC159">
        <v>3.2442729729729689</v>
      </c>
      <c r="AD159">
        <v>3.2442729729729689</v>
      </c>
      <c r="AE159">
        <v>3.2442729729729689</v>
      </c>
      <c r="AF159">
        <v>3.2442729729729689</v>
      </c>
      <c r="AG159">
        <v>3.2442729729729689</v>
      </c>
      <c r="AH159">
        <v>3.2442729729729689</v>
      </c>
      <c r="AI159">
        <v>3.2442729729729689</v>
      </c>
      <c r="AJ159">
        <v>3.2442729729729689</v>
      </c>
      <c r="AK159">
        <v>3.2442729729729689</v>
      </c>
      <c r="AL159">
        <v>3.2442729729729689</v>
      </c>
    </row>
    <row r="160" spans="1:38" x14ac:dyDescent="0.2">
      <c r="A160" t="s">
        <v>438</v>
      </c>
      <c r="B160" t="s">
        <v>271</v>
      </c>
      <c r="C160" t="s">
        <v>571</v>
      </c>
      <c r="D160" t="s">
        <v>279</v>
      </c>
      <c r="E160" t="s">
        <v>211</v>
      </c>
      <c r="F160" t="s">
        <v>275</v>
      </c>
      <c r="G160">
        <v>2040</v>
      </c>
      <c r="H160" t="s">
        <v>211</v>
      </c>
      <c r="I160" t="s">
        <v>211</v>
      </c>
      <c r="J160" t="s">
        <v>211</v>
      </c>
      <c r="K160" t="s">
        <v>211</v>
      </c>
      <c r="L160">
        <v>3.7077405405405357</v>
      </c>
      <c r="M160">
        <v>3.7077405405405357</v>
      </c>
      <c r="N160">
        <v>3.7077405405405357</v>
      </c>
      <c r="O160">
        <v>3.7077405405405357</v>
      </c>
      <c r="P160">
        <v>3.7077405405405357</v>
      </c>
      <c r="Q160">
        <v>3.7077405405405357</v>
      </c>
      <c r="R160">
        <v>3.7077405405405357</v>
      </c>
      <c r="S160">
        <v>3.7077405405405357</v>
      </c>
      <c r="T160">
        <v>3.7077405405405357</v>
      </c>
      <c r="U160">
        <v>3.7077405405405357</v>
      </c>
      <c r="V160">
        <v>3.7077405405405357</v>
      </c>
      <c r="W160">
        <v>3.7077405405405357</v>
      </c>
      <c r="X160">
        <v>3.7077405405405357</v>
      </c>
      <c r="Y160">
        <v>3.7077405405405357</v>
      </c>
      <c r="Z160">
        <v>3.7077405405405357</v>
      </c>
      <c r="AA160">
        <v>3.7077405405405357</v>
      </c>
      <c r="AB160">
        <v>3.7077405405405357</v>
      </c>
      <c r="AC160">
        <v>3.7077405405405357</v>
      </c>
      <c r="AD160">
        <v>3.7077405405405357</v>
      </c>
      <c r="AE160">
        <v>3.7077405405405357</v>
      </c>
      <c r="AF160">
        <v>3.7077405405405357</v>
      </c>
      <c r="AG160">
        <v>3.7077405405405357</v>
      </c>
      <c r="AH160">
        <v>3.7077405405405357</v>
      </c>
      <c r="AI160">
        <v>3.7077405405405357</v>
      </c>
      <c r="AJ160">
        <v>3.7077405405405357</v>
      </c>
      <c r="AK160">
        <v>3.7077405405405357</v>
      </c>
      <c r="AL160">
        <v>3.7077405405405357</v>
      </c>
    </row>
    <row r="161" spans="1:38" x14ac:dyDescent="0.2">
      <c r="A161" t="s">
        <v>438</v>
      </c>
      <c r="B161" t="s">
        <v>271</v>
      </c>
      <c r="C161" t="s">
        <v>571</v>
      </c>
      <c r="D161" t="s">
        <v>279</v>
      </c>
      <c r="E161" t="s">
        <v>211</v>
      </c>
      <c r="F161" t="s">
        <v>275</v>
      </c>
      <c r="G161">
        <v>2050</v>
      </c>
      <c r="H161" t="s">
        <v>211</v>
      </c>
      <c r="I161" t="s">
        <v>211</v>
      </c>
      <c r="J161" t="s">
        <v>211</v>
      </c>
      <c r="K161" t="s">
        <v>211</v>
      </c>
      <c r="L161">
        <v>4.1712081081081029</v>
      </c>
      <c r="M161">
        <v>4.1712081081081029</v>
      </c>
      <c r="N161">
        <v>4.1712081081081029</v>
      </c>
      <c r="O161">
        <v>4.1712081081081029</v>
      </c>
      <c r="P161">
        <v>4.1712081081081029</v>
      </c>
      <c r="Q161">
        <v>4.1712081081081029</v>
      </c>
      <c r="R161">
        <v>4.1712081081081029</v>
      </c>
      <c r="S161">
        <v>4.1712081081081029</v>
      </c>
      <c r="T161">
        <v>4.1712081081081029</v>
      </c>
      <c r="U161">
        <v>4.1712081081081029</v>
      </c>
      <c r="V161">
        <v>4.1712081081081029</v>
      </c>
      <c r="W161">
        <v>4.1712081081081029</v>
      </c>
      <c r="X161">
        <v>4.1712081081081029</v>
      </c>
      <c r="Y161">
        <v>4.1712081081081029</v>
      </c>
      <c r="Z161">
        <v>4.1712081081081029</v>
      </c>
      <c r="AA161">
        <v>4.1712081081081029</v>
      </c>
      <c r="AB161">
        <v>4.1712081081081029</v>
      </c>
      <c r="AC161">
        <v>4.1712081081081029</v>
      </c>
      <c r="AD161">
        <v>4.1712081081081029</v>
      </c>
      <c r="AE161">
        <v>4.1712081081081029</v>
      </c>
      <c r="AF161">
        <v>4.1712081081081029</v>
      </c>
      <c r="AG161">
        <v>4.1712081081081029</v>
      </c>
      <c r="AH161">
        <v>4.1712081081081029</v>
      </c>
      <c r="AI161">
        <v>4.1712081081081029</v>
      </c>
      <c r="AJ161">
        <v>4.1712081081081029</v>
      </c>
      <c r="AK161">
        <v>4.1712081081081029</v>
      </c>
      <c r="AL161">
        <v>4.1712081081081029</v>
      </c>
    </row>
    <row r="162" spans="1:38" x14ac:dyDescent="0.2">
      <c r="A162" t="s">
        <v>438</v>
      </c>
      <c r="B162" t="s">
        <v>271</v>
      </c>
      <c r="C162" t="s">
        <v>572</v>
      </c>
      <c r="D162" t="s">
        <v>194</v>
      </c>
      <c r="E162" t="s">
        <v>211</v>
      </c>
      <c r="F162" t="s">
        <v>275</v>
      </c>
      <c r="G162">
        <v>2018</v>
      </c>
      <c r="H162" t="s">
        <v>211</v>
      </c>
      <c r="I162" t="s">
        <v>211</v>
      </c>
      <c r="J162" t="s">
        <v>211</v>
      </c>
      <c r="K162" t="s">
        <v>211</v>
      </c>
      <c r="L162">
        <v>3.398762162162158</v>
      </c>
      <c r="M162">
        <v>3.398762162162158</v>
      </c>
      <c r="N162">
        <v>3.398762162162158</v>
      </c>
      <c r="O162">
        <v>3.398762162162158</v>
      </c>
      <c r="P162">
        <v>3.398762162162158</v>
      </c>
      <c r="Q162">
        <v>3.398762162162158</v>
      </c>
      <c r="R162">
        <v>3.398762162162158</v>
      </c>
      <c r="S162">
        <v>3.398762162162158</v>
      </c>
      <c r="T162">
        <v>3.398762162162158</v>
      </c>
      <c r="U162">
        <v>3.398762162162158</v>
      </c>
      <c r="V162">
        <v>3.398762162162158</v>
      </c>
      <c r="W162">
        <v>3.398762162162158</v>
      </c>
      <c r="X162">
        <v>3.398762162162158</v>
      </c>
      <c r="Y162">
        <v>3.398762162162158</v>
      </c>
      <c r="Z162">
        <v>3.398762162162158</v>
      </c>
      <c r="AA162">
        <v>3.398762162162158</v>
      </c>
      <c r="AB162">
        <v>3.398762162162158</v>
      </c>
      <c r="AC162">
        <v>3.398762162162158</v>
      </c>
      <c r="AD162">
        <v>3.398762162162158</v>
      </c>
      <c r="AE162">
        <v>3.398762162162158</v>
      </c>
      <c r="AF162">
        <v>3.398762162162158</v>
      </c>
      <c r="AG162">
        <v>3.398762162162158</v>
      </c>
      <c r="AH162">
        <v>3.398762162162158</v>
      </c>
      <c r="AI162">
        <v>3.398762162162158</v>
      </c>
      <c r="AJ162">
        <v>3.398762162162158</v>
      </c>
      <c r="AK162">
        <v>3.398762162162158</v>
      </c>
      <c r="AL162">
        <v>3.398762162162158</v>
      </c>
    </row>
    <row r="163" spans="1:38" x14ac:dyDescent="0.2">
      <c r="A163" t="s">
        <v>438</v>
      </c>
      <c r="B163" t="s">
        <v>271</v>
      </c>
      <c r="C163" t="s">
        <v>572</v>
      </c>
      <c r="D163" t="s">
        <v>194</v>
      </c>
      <c r="E163" t="s">
        <v>211</v>
      </c>
      <c r="F163" t="s">
        <v>275</v>
      </c>
      <c r="G163">
        <v>2030</v>
      </c>
      <c r="H163" t="s">
        <v>211</v>
      </c>
      <c r="I163" t="s">
        <v>211</v>
      </c>
      <c r="J163" t="s">
        <v>211</v>
      </c>
      <c r="K163" t="s">
        <v>211</v>
      </c>
      <c r="L163">
        <v>3.6047477477477536</v>
      </c>
      <c r="M163">
        <v>3.6047477477477536</v>
      </c>
      <c r="N163">
        <v>3.6047477477477536</v>
      </c>
      <c r="O163">
        <v>3.6047477477477536</v>
      </c>
      <c r="P163">
        <v>3.6047477477477536</v>
      </c>
      <c r="Q163">
        <v>3.6047477477477536</v>
      </c>
      <c r="R163">
        <v>3.6047477477477536</v>
      </c>
      <c r="S163">
        <v>3.6047477477477536</v>
      </c>
      <c r="T163">
        <v>3.6047477477477536</v>
      </c>
      <c r="U163">
        <v>3.6047477477477536</v>
      </c>
      <c r="V163">
        <v>3.6047477477477536</v>
      </c>
      <c r="W163">
        <v>3.6047477477477536</v>
      </c>
      <c r="X163">
        <v>3.6047477477477536</v>
      </c>
      <c r="Y163">
        <v>3.6047477477477536</v>
      </c>
      <c r="Z163">
        <v>3.6047477477477536</v>
      </c>
      <c r="AA163">
        <v>3.6047477477477536</v>
      </c>
      <c r="AB163">
        <v>3.6047477477477536</v>
      </c>
      <c r="AC163">
        <v>3.6047477477477536</v>
      </c>
      <c r="AD163">
        <v>3.6047477477477536</v>
      </c>
      <c r="AE163">
        <v>3.6047477477477536</v>
      </c>
      <c r="AF163">
        <v>3.6047477477477536</v>
      </c>
      <c r="AG163">
        <v>3.6047477477477536</v>
      </c>
      <c r="AH163">
        <v>3.6047477477477536</v>
      </c>
      <c r="AI163">
        <v>3.6047477477477536</v>
      </c>
      <c r="AJ163">
        <v>3.6047477477477536</v>
      </c>
      <c r="AK163">
        <v>3.6047477477477536</v>
      </c>
      <c r="AL163">
        <v>3.6047477477477536</v>
      </c>
    </row>
    <row r="164" spans="1:38" x14ac:dyDescent="0.2">
      <c r="A164" t="s">
        <v>438</v>
      </c>
      <c r="B164" t="s">
        <v>271</v>
      </c>
      <c r="C164" t="s">
        <v>572</v>
      </c>
      <c r="D164" t="s">
        <v>194</v>
      </c>
      <c r="E164" t="s">
        <v>211</v>
      </c>
      <c r="F164" t="s">
        <v>275</v>
      </c>
      <c r="G164">
        <v>2040</v>
      </c>
      <c r="H164" t="s">
        <v>211</v>
      </c>
      <c r="I164" t="s">
        <v>211</v>
      </c>
      <c r="J164" t="s">
        <v>211</v>
      </c>
      <c r="K164" t="s">
        <v>211</v>
      </c>
      <c r="L164">
        <v>4.1197117117116955</v>
      </c>
      <c r="M164">
        <v>4.1197117117116955</v>
      </c>
      <c r="N164">
        <v>4.1197117117116955</v>
      </c>
      <c r="O164">
        <v>4.1197117117116955</v>
      </c>
      <c r="P164">
        <v>4.1197117117116955</v>
      </c>
      <c r="Q164">
        <v>4.1197117117116955</v>
      </c>
      <c r="R164">
        <v>4.1197117117116955</v>
      </c>
      <c r="S164">
        <v>4.1197117117116955</v>
      </c>
      <c r="T164">
        <v>4.1197117117116955</v>
      </c>
      <c r="U164">
        <v>4.1197117117116955</v>
      </c>
      <c r="V164">
        <v>4.1197117117116955</v>
      </c>
      <c r="W164">
        <v>4.1197117117116955</v>
      </c>
      <c r="X164">
        <v>4.1197117117116955</v>
      </c>
      <c r="Y164">
        <v>4.1197117117116955</v>
      </c>
      <c r="Z164">
        <v>4.1197117117116955</v>
      </c>
      <c r="AA164">
        <v>4.1197117117116955</v>
      </c>
      <c r="AB164">
        <v>4.1197117117116955</v>
      </c>
      <c r="AC164">
        <v>4.1197117117116955</v>
      </c>
      <c r="AD164">
        <v>4.1197117117116955</v>
      </c>
      <c r="AE164">
        <v>4.1197117117116955</v>
      </c>
      <c r="AF164">
        <v>4.1197117117116955</v>
      </c>
      <c r="AG164">
        <v>4.1197117117116955</v>
      </c>
      <c r="AH164">
        <v>4.1197117117116955</v>
      </c>
      <c r="AI164">
        <v>4.1197117117116955</v>
      </c>
      <c r="AJ164">
        <v>4.1197117117116955</v>
      </c>
      <c r="AK164">
        <v>4.1197117117116955</v>
      </c>
      <c r="AL164">
        <v>4.1197117117116955</v>
      </c>
    </row>
    <row r="165" spans="1:38" x14ac:dyDescent="0.2">
      <c r="A165" t="s">
        <v>438</v>
      </c>
      <c r="B165" t="s">
        <v>271</v>
      </c>
      <c r="C165" t="s">
        <v>572</v>
      </c>
      <c r="D165" t="s">
        <v>194</v>
      </c>
      <c r="E165" t="s">
        <v>211</v>
      </c>
      <c r="F165" t="s">
        <v>275</v>
      </c>
      <c r="G165">
        <v>2050</v>
      </c>
      <c r="H165" t="s">
        <v>211</v>
      </c>
      <c r="I165" t="s">
        <v>211</v>
      </c>
      <c r="J165" t="s">
        <v>211</v>
      </c>
      <c r="K165" t="s">
        <v>211</v>
      </c>
      <c r="L165">
        <v>4.6346756756756697</v>
      </c>
      <c r="M165">
        <v>4.6346756756756697</v>
      </c>
      <c r="N165">
        <v>4.6346756756756697</v>
      </c>
      <c r="O165">
        <v>4.6346756756756697</v>
      </c>
      <c r="P165">
        <v>4.6346756756756697</v>
      </c>
      <c r="Q165">
        <v>4.6346756756756697</v>
      </c>
      <c r="R165">
        <v>4.6346756756756697</v>
      </c>
      <c r="S165">
        <v>4.6346756756756697</v>
      </c>
      <c r="T165">
        <v>4.6346756756756697</v>
      </c>
      <c r="U165">
        <v>4.6346756756756697</v>
      </c>
      <c r="V165">
        <v>4.6346756756756697</v>
      </c>
      <c r="W165">
        <v>4.6346756756756697</v>
      </c>
      <c r="X165">
        <v>4.6346756756756697</v>
      </c>
      <c r="Y165">
        <v>4.6346756756756697</v>
      </c>
      <c r="Z165">
        <v>4.6346756756756697</v>
      </c>
      <c r="AA165">
        <v>4.6346756756756697</v>
      </c>
      <c r="AB165">
        <v>4.6346756756756697</v>
      </c>
      <c r="AC165">
        <v>4.6346756756756697</v>
      </c>
      <c r="AD165">
        <v>4.6346756756756697</v>
      </c>
      <c r="AE165">
        <v>4.6346756756756697</v>
      </c>
      <c r="AF165">
        <v>4.6346756756756697</v>
      </c>
      <c r="AG165">
        <v>4.6346756756756697</v>
      </c>
      <c r="AH165">
        <v>4.6346756756756697</v>
      </c>
      <c r="AI165">
        <v>4.6346756756756697</v>
      </c>
      <c r="AJ165">
        <v>4.6346756756756697</v>
      </c>
      <c r="AK165">
        <v>4.6346756756756697</v>
      </c>
      <c r="AL165">
        <v>4.6346756756756697</v>
      </c>
    </row>
    <row r="166" spans="1:38" x14ac:dyDescent="0.2">
      <c r="A166" t="s">
        <v>438</v>
      </c>
      <c r="B166" t="s">
        <v>271</v>
      </c>
      <c r="C166" t="s">
        <v>572</v>
      </c>
      <c r="D166" t="s">
        <v>279</v>
      </c>
      <c r="E166" t="s">
        <v>211</v>
      </c>
      <c r="F166" t="s">
        <v>275</v>
      </c>
      <c r="G166">
        <v>2018</v>
      </c>
      <c r="H166" t="s">
        <v>211</v>
      </c>
      <c r="I166" t="s">
        <v>211</v>
      </c>
      <c r="J166" t="s">
        <v>211</v>
      </c>
      <c r="K166" t="s">
        <v>211</v>
      </c>
      <c r="L166">
        <v>3.0588859459459421</v>
      </c>
      <c r="M166">
        <v>3.0588859459459421</v>
      </c>
      <c r="N166">
        <v>3.0588859459459421</v>
      </c>
      <c r="O166">
        <v>3.0588859459459421</v>
      </c>
      <c r="P166">
        <v>3.0588859459459421</v>
      </c>
      <c r="Q166">
        <v>3.0588859459459421</v>
      </c>
      <c r="R166">
        <v>3.0588859459459421</v>
      </c>
      <c r="S166">
        <v>3.0588859459459421</v>
      </c>
      <c r="T166">
        <v>3.0588859459459421</v>
      </c>
      <c r="U166">
        <v>3.0588859459459421</v>
      </c>
      <c r="V166">
        <v>3.0588859459459421</v>
      </c>
      <c r="W166">
        <v>3.0588859459459421</v>
      </c>
      <c r="X166">
        <v>3.0588859459459421</v>
      </c>
      <c r="Y166">
        <v>3.0588859459459421</v>
      </c>
      <c r="Z166">
        <v>3.0588859459459421</v>
      </c>
      <c r="AA166">
        <v>3.0588859459459421</v>
      </c>
      <c r="AB166">
        <v>3.0588859459459421</v>
      </c>
      <c r="AC166">
        <v>3.0588859459459421</v>
      </c>
      <c r="AD166">
        <v>3.0588859459459421</v>
      </c>
      <c r="AE166">
        <v>3.0588859459459421</v>
      </c>
      <c r="AF166">
        <v>3.0588859459459421</v>
      </c>
      <c r="AG166">
        <v>3.0588859459459421</v>
      </c>
      <c r="AH166">
        <v>3.0588859459459421</v>
      </c>
      <c r="AI166">
        <v>3.0588859459459421</v>
      </c>
      <c r="AJ166">
        <v>3.0588859459459421</v>
      </c>
      <c r="AK166">
        <v>3.0588859459459421</v>
      </c>
      <c r="AL166">
        <v>3.0588859459459421</v>
      </c>
    </row>
    <row r="167" spans="1:38" x14ac:dyDescent="0.2">
      <c r="A167" t="s">
        <v>438</v>
      </c>
      <c r="B167" t="s">
        <v>271</v>
      </c>
      <c r="C167" t="s">
        <v>572</v>
      </c>
      <c r="D167" t="s">
        <v>279</v>
      </c>
      <c r="E167" t="s">
        <v>211</v>
      </c>
      <c r="F167" t="s">
        <v>275</v>
      </c>
      <c r="G167">
        <v>2030</v>
      </c>
      <c r="H167" t="s">
        <v>211</v>
      </c>
      <c r="I167" t="s">
        <v>211</v>
      </c>
      <c r="J167" t="s">
        <v>211</v>
      </c>
      <c r="K167" t="s">
        <v>211</v>
      </c>
      <c r="L167">
        <v>3.2442729729729689</v>
      </c>
      <c r="M167">
        <v>3.2442729729729689</v>
      </c>
      <c r="N167">
        <v>3.2442729729729689</v>
      </c>
      <c r="O167">
        <v>3.2442729729729689</v>
      </c>
      <c r="P167">
        <v>3.2442729729729689</v>
      </c>
      <c r="Q167">
        <v>3.2442729729729689</v>
      </c>
      <c r="R167">
        <v>3.2442729729729689</v>
      </c>
      <c r="S167">
        <v>3.2442729729729689</v>
      </c>
      <c r="T167">
        <v>3.2442729729729689</v>
      </c>
      <c r="U167">
        <v>3.2442729729729689</v>
      </c>
      <c r="V167">
        <v>3.2442729729729689</v>
      </c>
      <c r="W167">
        <v>3.2442729729729689</v>
      </c>
      <c r="X167">
        <v>3.2442729729729689</v>
      </c>
      <c r="Y167">
        <v>3.2442729729729689</v>
      </c>
      <c r="Z167">
        <v>3.2442729729729689</v>
      </c>
      <c r="AA167">
        <v>3.2442729729729689</v>
      </c>
      <c r="AB167">
        <v>3.2442729729729689</v>
      </c>
      <c r="AC167">
        <v>3.2442729729729689</v>
      </c>
      <c r="AD167">
        <v>3.2442729729729689</v>
      </c>
      <c r="AE167">
        <v>3.2442729729729689</v>
      </c>
      <c r="AF167">
        <v>3.2442729729729689</v>
      </c>
      <c r="AG167">
        <v>3.2442729729729689</v>
      </c>
      <c r="AH167">
        <v>3.2442729729729689</v>
      </c>
      <c r="AI167">
        <v>3.2442729729729689</v>
      </c>
      <c r="AJ167">
        <v>3.2442729729729689</v>
      </c>
      <c r="AK167">
        <v>3.2442729729729689</v>
      </c>
      <c r="AL167">
        <v>3.2442729729729689</v>
      </c>
    </row>
    <row r="168" spans="1:38" x14ac:dyDescent="0.2">
      <c r="A168" t="s">
        <v>438</v>
      </c>
      <c r="B168" t="s">
        <v>271</v>
      </c>
      <c r="C168" t="s">
        <v>572</v>
      </c>
      <c r="D168" t="s">
        <v>279</v>
      </c>
      <c r="E168" t="s">
        <v>211</v>
      </c>
      <c r="F168" t="s">
        <v>275</v>
      </c>
      <c r="G168">
        <v>2040</v>
      </c>
      <c r="H168" t="s">
        <v>211</v>
      </c>
      <c r="I168" t="s">
        <v>211</v>
      </c>
      <c r="J168" t="s">
        <v>211</v>
      </c>
      <c r="K168" t="s">
        <v>211</v>
      </c>
      <c r="L168">
        <v>3.7077405405405357</v>
      </c>
      <c r="M168">
        <v>3.7077405405405357</v>
      </c>
      <c r="N168">
        <v>3.7077405405405357</v>
      </c>
      <c r="O168">
        <v>3.7077405405405357</v>
      </c>
      <c r="P168">
        <v>3.7077405405405357</v>
      </c>
      <c r="Q168">
        <v>3.7077405405405357</v>
      </c>
      <c r="R168">
        <v>3.7077405405405357</v>
      </c>
      <c r="S168">
        <v>3.7077405405405357</v>
      </c>
      <c r="T168">
        <v>3.7077405405405357</v>
      </c>
      <c r="U168">
        <v>3.7077405405405357</v>
      </c>
      <c r="V168">
        <v>3.7077405405405357</v>
      </c>
      <c r="W168">
        <v>3.7077405405405357</v>
      </c>
      <c r="X168">
        <v>3.7077405405405357</v>
      </c>
      <c r="Y168">
        <v>3.7077405405405357</v>
      </c>
      <c r="Z168">
        <v>3.7077405405405357</v>
      </c>
      <c r="AA168">
        <v>3.7077405405405357</v>
      </c>
      <c r="AB168">
        <v>3.7077405405405357</v>
      </c>
      <c r="AC168">
        <v>3.7077405405405357</v>
      </c>
      <c r="AD168">
        <v>3.7077405405405357</v>
      </c>
      <c r="AE168">
        <v>3.7077405405405357</v>
      </c>
      <c r="AF168">
        <v>3.7077405405405357</v>
      </c>
      <c r="AG168">
        <v>3.7077405405405357</v>
      </c>
      <c r="AH168">
        <v>3.7077405405405357</v>
      </c>
      <c r="AI168">
        <v>3.7077405405405357</v>
      </c>
      <c r="AJ168">
        <v>3.7077405405405357</v>
      </c>
      <c r="AK168">
        <v>3.7077405405405357</v>
      </c>
      <c r="AL168">
        <v>3.7077405405405357</v>
      </c>
    </row>
    <row r="169" spans="1:38" x14ac:dyDescent="0.2">
      <c r="A169" t="s">
        <v>438</v>
      </c>
      <c r="B169" t="s">
        <v>271</v>
      </c>
      <c r="C169" t="s">
        <v>572</v>
      </c>
      <c r="D169" t="s">
        <v>279</v>
      </c>
      <c r="E169" t="s">
        <v>211</v>
      </c>
      <c r="F169" t="s">
        <v>275</v>
      </c>
      <c r="G169">
        <v>2050</v>
      </c>
      <c r="H169" t="s">
        <v>211</v>
      </c>
      <c r="I169" t="s">
        <v>211</v>
      </c>
      <c r="J169" t="s">
        <v>211</v>
      </c>
      <c r="K169" t="s">
        <v>211</v>
      </c>
      <c r="L169">
        <v>4.1712081081081029</v>
      </c>
      <c r="M169">
        <v>4.1712081081081029</v>
      </c>
      <c r="N169">
        <v>4.1712081081081029</v>
      </c>
      <c r="O169">
        <v>4.1712081081081029</v>
      </c>
      <c r="P169">
        <v>4.1712081081081029</v>
      </c>
      <c r="Q169">
        <v>4.1712081081081029</v>
      </c>
      <c r="R169">
        <v>4.1712081081081029</v>
      </c>
      <c r="S169">
        <v>4.1712081081081029</v>
      </c>
      <c r="T169">
        <v>4.1712081081081029</v>
      </c>
      <c r="U169">
        <v>4.1712081081081029</v>
      </c>
      <c r="V169">
        <v>4.1712081081081029</v>
      </c>
      <c r="W169">
        <v>4.1712081081081029</v>
      </c>
      <c r="X169">
        <v>4.1712081081081029</v>
      </c>
      <c r="Y169">
        <v>4.1712081081081029</v>
      </c>
      <c r="Z169">
        <v>4.1712081081081029</v>
      </c>
      <c r="AA169">
        <v>4.1712081081081029</v>
      </c>
      <c r="AB169">
        <v>4.1712081081081029</v>
      </c>
      <c r="AC169">
        <v>4.1712081081081029</v>
      </c>
      <c r="AD169">
        <v>4.1712081081081029</v>
      </c>
      <c r="AE169">
        <v>4.1712081081081029</v>
      </c>
      <c r="AF169">
        <v>4.1712081081081029</v>
      </c>
      <c r="AG169">
        <v>4.1712081081081029</v>
      </c>
      <c r="AH169">
        <v>4.1712081081081029</v>
      </c>
      <c r="AI169">
        <v>4.1712081081081029</v>
      </c>
      <c r="AJ169">
        <v>4.1712081081081029</v>
      </c>
      <c r="AK169">
        <v>4.1712081081081029</v>
      </c>
      <c r="AL169">
        <v>4.1712081081081029</v>
      </c>
    </row>
    <row r="170" spans="1:38" x14ac:dyDescent="0.2">
      <c r="A170" t="s">
        <v>438</v>
      </c>
      <c r="B170" t="s">
        <v>271</v>
      </c>
      <c r="C170" t="s">
        <v>280</v>
      </c>
      <c r="D170" t="s">
        <v>194</v>
      </c>
      <c r="E170" t="s">
        <v>211</v>
      </c>
      <c r="F170" t="s">
        <v>275</v>
      </c>
      <c r="G170">
        <v>2018</v>
      </c>
      <c r="H170" t="s">
        <v>211</v>
      </c>
      <c r="I170" t="s">
        <v>211</v>
      </c>
      <c r="J170" t="s">
        <v>211</v>
      </c>
      <c r="K170" t="s">
        <v>211</v>
      </c>
      <c r="L170">
        <v>3.07019607843137</v>
      </c>
      <c r="M170">
        <v>3.07019607843137</v>
      </c>
      <c r="N170">
        <v>3.07019607843137</v>
      </c>
      <c r="O170">
        <v>3.07019607843137</v>
      </c>
      <c r="P170">
        <v>3.07019607843137</v>
      </c>
      <c r="Q170">
        <v>3.07019607843137</v>
      </c>
      <c r="R170">
        <v>3.07019607843137</v>
      </c>
      <c r="S170">
        <v>3.07019607843137</v>
      </c>
      <c r="T170">
        <v>3.07019607843137</v>
      </c>
      <c r="U170">
        <v>3.07019607843137</v>
      </c>
      <c r="V170">
        <v>3.07019607843137</v>
      </c>
      <c r="W170">
        <v>3.07019607843137</v>
      </c>
      <c r="X170">
        <v>3.07019607843137</v>
      </c>
      <c r="Y170">
        <v>3.07019607843137</v>
      </c>
      <c r="Z170">
        <v>3.07019607843137</v>
      </c>
      <c r="AA170">
        <v>3.07019607843137</v>
      </c>
      <c r="AB170">
        <v>3.07019607843137</v>
      </c>
      <c r="AC170">
        <v>3.07019607843137</v>
      </c>
      <c r="AD170">
        <v>3.07019607843137</v>
      </c>
      <c r="AE170">
        <v>3.07019607843137</v>
      </c>
      <c r="AF170">
        <v>3.07019607843137</v>
      </c>
      <c r="AG170">
        <v>3.07019607843137</v>
      </c>
      <c r="AH170">
        <v>3.07019607843137</v>
      </c>
      <c r="AI170">
        <v>3.07019607843137</v>
      </c>
      <c r="AJ170">
        <v>3.07019607843137</v>
      </c>
      <c r="AK170">
        <v>3.07019607843137</v>
      </c>
      <c r="AL170">
        <v>3.07019607843137</v>
      </c>
    </row>
    <row r="171" spans="1:38" x14ac:dyDescent="0.2">
      <c r="A171" t="s">
        <v>438</v>
      </c>
      <c r="B171" t="s">
        <v>271</v>
      </c>
      <c r="C171" t="s">
        <v>280</v>
      </c>
      <c r="D171" t="s">
        <v>194</v>
      </c>
      <c r="E171" t="s">
        <v>211</v>
      </c>
      <c r="F171" t="s">
        <v>275</v>
      </c>
      <c r="G171">
        <v>2030</v>
      </c>
      <c r="H171" t="s">
        <v>211</v>
      </c>
      <c r="I171" t="s">
        <v>211</v>
      </c>
      <c r="J171" t="s">
        <v>211</v>
      </c>
      <c r="K171" t="s">
        <v>211</v>
      </c>
      <c r="L171">
        <v>3.2748758169934713</v>
      </c>
      <c r="M171">
        <v>3.2748758169934713</v>
      </c>
      <c r="N171">
        <v>3.2748758169934713</v>
      </c>
      <c r="O171">
        <v>3.2748758169934713</v>
      </c>
      <c r="P171">
        <v>3.2748758169934713</v>
      </c>
      <c r="Q171">
        <v>3.2748758169934713</v>
      </c>
      <c r="R171">
        <v>3.2748758169934713</v>
      </c>
      <c r="S171">
        <v>3.2748758169934713</v>
      </c>
      <c r="T171">
        <v>3.2748758169934713</v>
      </c>
      <c r="U171">
        <v>3.2748758169934713</v>
      </c>
      <c r="V171">
        <v>3.2748758169934713</v>
      </c>
      <c r="W171">
        <v>3.2748758169934713</v>
      </c>
      <c r="X171">
        <v>3.2748758169934713</v>
      </c>
      <c r="Y171">
        <v>3.2748758169934713</v>
      </c>
      <c r="Z171">
        <v>3.2748758169934713</v>
      </c>
      <c r="AA171">
        <v>3.2748758169934713</v>
      </c>
      <c r="AB171">
        <v>3.2748758169934713</v>
      </c>
      <c r="AC171">
        <v>3.2748758169934713</v>
      </c>
      <c r="AD171">
        <v>3.2748758169934713</v>
      </c>
      <c r="AE171">
        <v>3.2748758169934713</v>
      </c>
      <c r="AF171">
        <v>3.2748758169934713</v>
      </c>
      <c r="AG171">
        <v>3.2748758169934713</v>
      </c>
      <c r="AH171">
        <v>3.2748758169934713</v>
      </c>
      <c r="AI171">
        <v>3.2748758169934713</v>
      </c>
      <c r="AJ171">
        <v>3.2748758169934713</v>
      </c>
      <c r="AK171">
        <v>3.2748758169934713</v>
      </c>
      <c r="AL171">
        <v>3.2748758169934713</v>
      </c>
    </row>
    <row r="172" spans="1:38" x14ac:dyDescent="0.2">
      <c r="A172" t="s">
        <v>438</v>
      </c>
      <c r="B172" t="s">
        <v>271</v>
      </c>
      <c r="C172" t="s">
        <v>280</v>
      </c>
      <c r="D172" t="s">
        <v>194</v>
      </c>
      <c r="E172" t="s">
        <v>211</v>
      </c>
      <c r="F172" t="s">
        <v>275</v>
      </c>
      <c r="G172">
        <v>2040</v>
      </c>
      <c r="H172" t="s">
        <v>211</v>
      </c>
      <c r="I172" t="s">
        <v>211</v>
      </c>
      <c r="J172" t="s">
        <v>211</v>
      </c>
      <c r="K172" t="s">
        <v>211</v>
      </c>
      <c r="L172">
        <v>3.7865751633986795</v>
      </c>
      <c r="M172">
        <v>3.7865751633986795</v>
      </c>
      <c r="N172">
        <v>3.7865751633986795</v>
      </c>
      <c r="O172">
        <v>3.7865751633986795</v>
      </c>
      <c r="P172">
        <v>3.7865751633986795</v>
      </c>
      <c r="Q172">
        <v>3.7865751633986795</v>
      </c>
      <c r="R172">
        <v>3.7865751633986795</v>
      </c>
      <c r="S172">
        <v>3.7865751633986795</v>
      </c>
      <c r="T172">
        <v>3.7865751633986795</v>
      </c>
      <c r="U172">
        <v>3.7865751633986795</v>
      </c>
      <c r="V172">
        <v>3.7865751633986795</v>
      </c>
      <c r="W172">
        <v>3.7865751633986795</v>
      </c>
      <c r="X172">
        <v>3.7865751633986795</v>
      </c>
      <c r="Y172">
        <v>3.7865751633986795</v>
      </c>
      <c r="Z172">
        <v>3.7865751633986795</v>
      </c>
      <c r="AA172">
        <v>3.7865751633986795</v>
      </c>
      <c r="AB172">
        <v>3.7865751633986795</v>
      </c>
      <c r="AC172">
        <v>3.7865751633986795</v>
      </c>
      <c r="AD172">
        <v>3.7865751633986795</v>
      </c>
      <c r="AE172">
        <v>3.7865751633986795</v>
      </c>
      <c r="AF172">
        <v>3.7865751633986795</v>
      </c>
      <c r="AG172">
        <v>3.7865751633986795</v>
      </c>
      <c r="AH172">
        <v>3.7865751633986795</v>
      </c>
      <c r="AI172">
        <v>3.7865751633986795</v>
      </c>
      <c r="AJ172">
        <v>3.7865751633986795</v>
      </c>
      <c r="AK172">
        <v>3.7865751633986795</v>
      </c>
      <c r="AL172">
        <v>3.7865751633986795</v>
      </c>
    </row>
    <row r="173" spans="1:38" x14ac:dyDescent="0.2">
      <c r="A173" t="s">
        <v>438</v>
      </c>
      <c r="B173" t="s">
        <v>271</v>
      </c>
      <c r="C173" t="s">
        <v>280</v>
      </c>
      <c r="D173" t="s">
        <v>194</v>
      </c>
      <c r="E173" t="s">
        <v>211</v>
      </c>
      <c r="F173" t="s">
        <v>275</v>
      </c>
      <c r="G173">
        <v>2050</v>
      </c>
      <c r="H173" t="s">
        <v>211</v>
      </c>
      <c r="I173" t="s">
        <v>211</v>
      </c>
      <c r="J173" t="s">
        <v>211</v>
      </c>
      <c r="K173" t="s">
        <v>211</v>
      </c>
      <c r="L173">
        <v>4.0935947712418166</v>
      </c>
      <c r="M173">
        <v>4.0935947712418166</v>
      </c>
      <c r="N173">
        <v>4.0935947712418166</v>
      </c>
      <c r="O173">
        <v>4.0935947712418166</v>
      </c>
      <c r="P173">
        <v>4.0935947712418166</v>
      </c>
      <c r="Q173">
        <v>4.0935947712418166</v>
      </c>
      <c r="R173">
        <v>4.0935947712418166</v>
      </c>
      <c r="S173">
        <v>4.0935947712418166</v>
      </c>
      <c r="T173">
        <v>4.0935947712418166</v>
      </c>
      <c r="U173">
        <v>4.0935947712418166</v>
      </c>
      <c r="V173">
        <v>4.0935947712418166</v>
      </c>
      <c r="W173">
        <v>4.0935947712418166</v>
      </c>
      <c r="X173">
        <v>4.0935947712418166</v>
      </c>
      <c r="Y173">
        <v>4.0935947712418166</v>
      </c>
      <c r="Z173">
        <v>4.0935947712418166</v>
      </c>
      <c r="AA173">
        <v>4.0935947712418166</v>
      </c>
      <c r="AB173">
        <v>4.0935947712418166</v>
      </c>
      <c r="AC173">
        <v>4.0935947712418166</v>
      </c>
      <c r="AD173">
        <v>4.0935947712418166</v>
      </c>
      <c r="AE173">
        <v>4.0935947712418166</v>
      </c>
      <c r="AF173">
        <v>4.0935947712418166</v>
      </c>
      <c r="AG173">
        <v>4.0935947712418166</v>
      </c>
      <c r="AH173">
        <v>4.0935947712418166</v>
      </c>
      <c r="AI173">
        <v>4.0935947712418166</v>
      </c>
      <c r="AJ173">
        <v>4.0935947712418166</v>
      </c>
      <c r="AK173">
        <v>4.0935947712418166</v>
      </c>
      <c r="AL173">
        <v>4.0935947712418166</v>
      </c>
    </row>
    <row r="174" spans="1:38" x14ac:dyDescent="0.2">
      <c r="A174" t="s">
        <v>438</v>
      </c>
      <c r="B174" t="s">
        <v>271</v>
      </c>
      <c r="C174" t="s">
        <v>474</v>
      </c>
      <c r="D174" t="s">
        <v>194</v>
      </c>
      <c r="E174" t="s">
        <v>211</v>
      </c>
      <c r="F174" t="s">
        <v>275</v>
      </c>
      <c r="G174">
        <v>2018</v>
      </c>
      <c r="H174" t="s">
        <v>211</v>
      </c>
      <c r="I174" t="s">
        <v>211</v>
      </c>
      <c r="J174" t="s">
        <v>211</v>
      </c>
      <c r="K174" t="s">
        <v>211</v>
      </c>
      <c r="L174">
        <v>3.07019607843137</v>
      </c>
      <c r="M174">
        <v>3.07019607843137</v>
      </c>
      <c r="N174">
        <v>3.07019607843137</v>
      </c>
      <c r="O174">
        <v>3.07019607843137</v>
      </c>
      <c r="P174">
        <v>3.07019607843137</v>
      </c>
      <c r="Q174">
        <v>3.07019607843137</v>
      </c>
      <c r="R174">
        <v>3.07019607843137</v>
      </c>
      <c r="S174">
        <v>3.07019607843137</v>
      </c>
      <c r="T174">
        <v>3.07019607843137</v>
      </c>
      <c r="U174">
        <v>3.07019607843137</v>
      </c>
      <c r="V174">
        <v>3.07019607843137</v>
      </c>
      <c r="W174">
        <v>3.07019607843137</v>
      </c>
      <c r="X174">
        <v>3.07019607843137</v>
      </c>
      <c r="Y174">
        <v>3.07019607843137</v>
      </c>
      <c r="Z174">
        <v>3.07019607843137</v>
      </c>
      <c r="AA174">
        <v>3.07019607843137</v>
      </c>
      <c r="AB174">
        <v>3.07019607843137</v>
      </c>
      <c r="AC174">
        <v>3.07019607843137</v>
      </c>
      <c r="AD174">
        <v>3.07019607843137</v>
      </c>
      <c r="AE174">
        <v>3.07019607843137</v>
      </c>
      <c r="AF174">
        <v>3.07019607843137</v>
      </c>
      <c r="AG174">
        <v>3.07019607843137</v>
      </c>
      <c r="AH174">
        <v>3.07019607843137</v>
      </c>
      <c r="AI174">
        <v>3.07019607843137</v>
      </c>
      <c r="AJ174">
        <v>3.07019607843137</v>
      </c>
      <c r="AK174">
        <v>3.07019607843137</v>
      </c>
      <c r="AL174">
        <v>3.07019607843137</v>
      </c>
    </row>
    <row r="175" spans="1:38" x14ac:dyDescent="0.2">
      <c r="A175" t="s">
        <v>438</v>
      </c>
      <c r="B175" t="s">
        <v>271</v>
      </c>
      <c r="C175" t="s">
        <v>474</v>
      </c>
      <c r="D175" t="s">
        <v>194</v>
      </c>
      <c r="E175" t="s">
        <v>211</v>
      </c>
      <c r="F175" t="s">
        <v>275</v>
      </c>
      <c r="G175">
        <v>2030</v>
      </c>
      <c r="H175" t="s">
        <v>211</v>
      </c>
      <c r="I175" t="s">
        <v>211</v>
      </c>
      <c r="J175" t="s">
        <v>211</v>
      </c>
      <c r="K175" t="s">
        <v>211</v>
      </c>
      <c r="L175">
        <v>3.3772156862745071</v>
      </c>
      <c r="M175">
        <v>3.3772156862745071</v>
      </c>
      <c r="N175">
        <v>3.3772156862745071</v>
      </c>
      <c r="O175">
        <v>3.3772156862745071</v>
      </c>
      <c r="P175">
        <v>3.3772156862745071</v>
      </c>
      <c r="Q175">
        <v>3.3772156862745071</v>
      </c>
      <c r="R175">
        <v>3.3772156862745071</v>
      </c>
      <c r="S175">
        <v>3.3772156862745071</v>
      </c>
      <c r="T175">
        <v>3.3772156862745071</v>
      </c>
      <c r="U175">
        <v>3.3772156862745071</v>
      </c>
      <c r="V175">
        <v>3.3772156862745071</v>
      </c>
      <c r="W175">
        <v>3.3772156862745071</v>
      </c>
      <c r="X175">
        <v>3.3772156862745071</v>
      </c>
      <c r="Y175">
        <v>3.3772156862745071</v>
      </c>
      <c r="Z175">
        <v>3.3772156862745071</v>
      </c>
      <c r="AA175">
        <v>3.3772156862745071</v>
      </c>
      <c r="AB175">
        <v>3.3772156862745071</v>
      </c>
      <c r="AC175">
        <v>3.3772156862745071</v>
      </c>
      <c r="AD175">
        <v>3.3772156862745071</v>
      </c>
      <c r="AE175">
        <v>3.3772156862745071</v>
      </c>
      <c r="AF175">
        <v>3.3772156862745071</v>
      </c>
      <c r="AG175">
        <v>3.3772156862745071</v>
      </c>
      <c r="AH175">
        <v>3.3772156862745071</v>
      </c>
      <c r="AI175">
        <v>3.3772156862745071</v>
      </c>
      <c r="AJ175">
        <v>3.3772156862745071</v>
      </c>
      <c r="AK175">
        <v>3.3772156862745071</v>
      </c>
      <c r="AL175">
        <v>3.3772156862745071</v>
      </c>
    </row>
    <row r="176" spans="1:38" x14ac:dyDescent="0.2">
      <c r="A176" t="s">
        <v>438</v>
      </c>
      <c r="B176" t="s">
        <v>271</v>
      </c>
      <c r="C176" t="s">
        <v>474</v>
      </c>
      <c r="D176" t="s">
        <v>194</v>
      </c>
      <c r="E176" t="s">
        <v>211</v>
      </c>
      <c r="F176" t="s">
        <v>275</v>
      </c>
      <c r="G176">
        <v>2040</v>
      </c>
      <c r="H176" t="s">
        <v>211</v>
      </c>
      <c r="I176" t="s">
        <v>211</v>
      </c>
      <c r="J176" t="s">
        <v>211</v>
      </c>
      <c r="K176" t="s">
        <v>211</v>
      </c>
      <c r="L176">
        <v>3.7865751633986795</v>
      </c>
      <c r="M176">
        <v>3.7865751633986795</v>
      </c>
      <c r="N176">
        <v>3.7865751633986795</v>
      </c>
      <c r="O176">
        <v>3.7865751633986795</v>
      </c>
      <c r="P176">
        <v>3.7865751633986795</v>
      </c>
      <c r="Q176">
        <v>3.7865751633986795</v>
      </c>
      <c r="R176">
        <v>3.7865751633986795</v>
      </c>
      <c r="S176">
        <v>3.7865751633986795</v>
      </c>
      <c r="T176">
        <v>3.7865751633986795</v>
      </c>
      <c r="U176">
        <v>3.7865751633986795</v>
      </c>
      <c r="V176">
        <v>3.7865751633986795</v>
      </c>
      <c r="W176">
        <v>3.7865751633986795</v>
      </c>
      <c r="X176">
        <v>3.7865751633986795</v>
      </c>
      <c r="Y176">
        <v>3.7865751633986795</v>
      </c>
      <c r="Z176">
        <v>3.7865751633986795</v>
      </c>
      <c r="AA176">
        <v>3.7865751633986795</v>
      </c>
      <c r="AB176">
        <v>3.7865751633986795</v>
      </c>
      <c r="AC176">
        <v>3.7865751633986795</v>
      </c>
      <c r="AD176">
        <v>3.7865751633986795</v>
      </c>
      <c r="AE176">
        <v>3.7865751633986795</v>
      </c>
      <c r="AF176">
        <v>3.7865751633986795</v>
      </c>
      <c r="AG176">
        <v>3.7865751633986795</v>
      </c>
      <c r="AH176">
        <v>3.7865751633986795</v>
      </c>
      <c r="AI176">
        <v>3.7865751633986795</v>
      </c>
      <c r="AJ176">
        <v>3.7865751633986795</v>
      </c>
      <c r="AK176">
        <v>3.7865751633986795</v>
      </c>
      <c r="AL176">
        <v>3.7865751633986795</v>
      </c>
    </row>
    <row r="177" spans="1:38" x14ac:dyDescent="0.2">
      <c r="A177" t="s">
        <v>438</v>
      </c>
      <c r="B177" t="s">
        <v>271</v>
      </c>
      <c r="C177" t="s">
        <v>474</v>
      </c>
      <c r="D177" t="s">
        <v>194</v>
      </c>
      <c r="E177" t="s">
        <v>211</v>
      </c>
      <c r="F177" t="s">
        <v>275</v>
      </c>
      <c r="G177">
        <v>2050</v>
      </c>
      <c r="H177" t="s">
        <v>211</v>
      </c>
      <c r="I177" t="s">
        <v>211</v>
      </c>
      <c r="J177" t="s">
        <v>211</v>
      </c>
      <c r="K177" t="s">
        <v>211</v>
      </c>
      <c r="L177">
        <v>4.0935947712418166</v>
      </c>
      <c r="M177">
        <v>4.0935947712418166</v>
      </c>
      <c r="N177">
        <v>4.0935947712418166</v>
      </c>
      <c r="O177">
        <v>4.0935947712418166</v>
      </c>
      <c r="P177">
        <v>4.0935947712418166</v>
      </c>
      <c r="Q177">
        <v>4.0935947712418166</v>
      </c>
      <c r="R177">
        <v>4.0935947712418166</v>
      </c>
      <c r="S177">
        <v>4.0935947712418166</v>
      </c>
      <c r="T177">
        <v>4.0935947712418166</v>
      </c>
      <c r="U177">
        <v>4.0935947712418166</v>
      </c>
      <c r="V177">
        <v>4.0935947712418166</v>
      </c>
      <c r="W177">
        <v>4.0935947712418166</v>
      </c>
      <c r="X177">
        <v>4.0935947712418166</v>
      </c>
      <c r="Y177">
        <v>4.0935947712418166</v>
      </c>
      <c r="Z177">
        <v>4.0935947712418166</v>
      </c>
      <c r="AA177">
        <v>4.0935947712418166</v>
      </c>
      <c r="AB177">
        <v>4.0935947712418166</v>
      </c>
      <c r="AC177">
        <v>4.0935947712418166</v>
      </c>
      <c r="AD177">
        <v>4.0935947712418166</v>
      </c>
      <c r="AE177">
        <v>4.0935947712418166</v>
      </c>
      <c r="AF177">
        <v>4.0935947712418166</v>
      </c>
      <c r="AG177">
        <v>4.0935947712418166</v>
      </c>
      <c r="AH177">
        <v>4.0935947712418166</v>
      </c>
      <c r="AI177">
        <v>4.0935947712418166</v>
      </c>
      <c r="AJ177">
        <v>4.0935947712418166</v>
      </c>
      <c r="AK177">
        <v>4.0935947712418166</v>
      </c>
      <c r="AL177">
        <v>4.0935947712418166</v>
      </c>
    </row>
    <row r="178" spans="1:38" x14ac:dyDescent="0.2">
      <c r="A178" t="s">
        <v>438</v>
      </c>
      <c r="B178" t="s">
        <v>271</v>
      </c>
      <c r="C178" t="s">
        <v>475</v>
      </c>
      <c r="D178" t="s">
        <v>194</v>
      </c>
      <c r="E178" t="s">
        <v>211</v>
      </c>
      <c r="F178" t="s">
        <v>275</v>
      </c>
      <c r="G178">
        <v>2018</v>
      </c>
      <c r="H178" t="s">
        <v>211</v>
      </c>
      <c r="I178" t="s">
        <v>211</v>
      </c>
      <c r="J178" t="s">
        <v>211</v>
      </c>
      <c r="K178" t="s">
        <v>211</v>
      </c>
      <c r="L178">
        <v>2.9211117823706023</v>
      </c>
      <c r="M178">
        <v>2.9211117823706023</v>
      </c>
      <c r="N178">
        <v>2.9211117823706023</v>
      </c>
      <c r="O178">
        <v>2.9211117823706023</v>
      </c>
      <c r="P178">
        <v>2.9211117823706023</v>
      </c>
      <c r="Q178">
        <v>2.9211117823706023</v>
      </c>
      <c r="R178">
        <v>2.9211117823706023</v>
      </c>
      <c r="S178">
        <v>2.9211117823706023</v>
      </c>
      <c r="T178">
        <v>2.9211117823706023</v>
      </c>
      <c r="U178">
        <v>2.9211117823706023</v>
      </c>
      <c r="V178">
        <v>2.9211117823706023</v>
      </c>
      <c r="W178">
        <v>2.9211117823706023</v>
      </c>
      <c r="X178">
        <v>2.9211117823706023</v>
      </c>
      <c r="Y178">
        <v>2.9211117823706023</v>
      </c>
      <c r="Z178">
        <v>2.9211117823706023</v>
      </c>
      <c r="AA178">
        <v>2.9211117823706023</v>
      </c>
      <c r="AB178">
        <v>2.9211117823706023</v>
      </c>
      <c r="AC178">
        <v>2.9211117823706023</v>
      </c>
      <c r="AD178">
        <v>2.9211117823706023</v>
      </c>
      <c r="AE178">
        <v>2.9211117823706023</v>
      </c>
      <c r="AF178">
        <v>2.9211117823706023</v>
      </c>
      <c r="AG178">
        <v>2.9211117823706023</v>
      </c>
      <c r="AH178">
        <v>2.9211117823706023</v>
      </c>
      <c r="AI178">
        <v>2.9211117823706023</v>
      </c>
      <c r="AJ178">
        <v>2.9211117823706023</v>
      </c>
      <c r="AK178">
        <v>2.9211117823706023</v>
      </c>
      <c r="AL178">
        <v>2.9211117823706023</v>
      </c>
    </row>
    <row r="179" spans="1:38" x14ac:dyDescent="0.2">
      <c r="A179" t="s">
        <v>438</v>
      </c>
      <c r="B179" t="s">
        <v>271</v>
      </c>
      <c r="C179" t="s">
        <v>475</v>
      </c>
      <c r="D179" t="s">
        <v>194</v>
      </c>
      <c r="E179" t="s">
        <v>211</v>
      </c>
      <c r="F179" t="s">
        <v>275</v>
      </c>
      <c r="G179">
        <v>2030</v>
      </c>
      <c r="H179" t="s">
        <v>211</v>
      </c>
      <c r="I179" t="s">
        <v>211</v>
      </c>
      <c r="J179" t="s">
        <v>211</v>
      </c>
      <c r="K179" t="s">
        <v>211</v>
      </c>
      <c r="L179">
        <v>3.213222960607677</v>
      </c>
      <c r="M179">
        <v>3.213222960607677</v>
      </c>
      <c r="N179">
        <v>3.213222960607677</v>
      </c>
      <c r="O179">
        <v>3.213222960607677</v>
      </c>
      <c r="P179">
        <v>3.213222960607677</v>
      </c>
      <c r="Q179">
        <v>3.213222960607677</v>
      </c>
      <c r="R179">
        <v>3.213222960607677</v>
      </c>
      <c r="S179">
        <v>3.213222960607677</v>
      </c>
      <c r="T179">
        <v>3.213222960607677</v>
      </c>
      <c r="U179">
        <v>3.213222960607677</v>
      </c>
      <c r="V179">
        <v>3.213222960607677</v>
      </c>
      <c r="W179">
        <v>3.213222960607677</v>
      </c>
      <c r="X179">
        <v>3.213222960607677</v>
      </c>
      <c r="Y179">
        <v>3.213222960607677</v>
      </c>
      <c r="Z179">
        <v>3.213222960607677</v>
      </c>
      <c r="AA179">
        <v>3.213222960607677</v>
      </c>
      <c r="AB179">
        <v>3.213222960607677</v>
      </c>
      <c r="AC179">
        <v>3.213222960607677</v>
      </c>
      <c r="AD179">
        <v>3.213222960607677</v>
      </c>
      <c r="AE179">
        <v>3.213222960607677</v>
      </c>
      <c r="AF179">
        <v>3.213222960607677</v>
      </c>
      <c r="AG179">
        <v>3.213222960607677</v>
      </c>
      <c r="AH179">
        <v>3.213222960607677</v>
      </c>
      <c r="AI179">
        <v>3.213222960607677</v>
      </c>
      <c r="AJ179">
        <v>3.213222960607677</v>
      </c>
      <c r="AK179">
        <v>3.213222960607677</v>
      </c>
      <c r="AL179">
        <v>3.213222960607677</v>
      </c>
    </row>
    <row r="180" spans="1:38" x14ac:dyDescent="0.2">
      <c r="A180" t="s">
        <v>438</v>
      </c>
      <c r="B180" t="s">
        <v>271</v>
      </c>
      <c r="C180" t="s">
        <v>475</v>
      </c>
      <c r="D180" t="s">
        <v>194</v>
      </c>
      <c r="E180" t="s">
        <v>211</v>
      </c>
      <c r="F180" t="s">
        <v>275</v>
      </c>
      <c r="G180">
        <v>2040</v>
      </c>
      <c r="H180" t="s">
        <v>211</v>
      </c>
      <c r="I180" t="s">
        <v>211</v>
      </c>
      <c r="J180" t="s">
        <v>211</v>
      </c>
      <c r="K180" t="s">
        <v>211</v>
      </c>
      <c r="L180">
        <v>3.6027045315903976</v>
      </c>
      <c r="M180">
        <v>3.6027045315903976</v>
      </c>
      <c r="N180">
        <v>3.6027045315903976</v>
      </c>
      <c r="O180">
        <v>3.6027045315903976</v>
      </c>
      <c r="P180">
        <v>3.6027045315903976</v>
      </c>
      <c r="Q180">
        <v>3.6027045315903976</v>
      </c>
      <c r="R180">
        <v>3.6027045315903976</v>
      </c>
      <c r="S180">
        <v>3.6027045315903976</v>
      </c>
      <c r="T180">
        <v>3.6027045315903976</v>
      </c>
      <c r="U180">
        <v>3.6027045315903976</v>
      </c>
      <c r="V180">
        <v>3.6027045315903976</v>
      </c>
      <c r="W180">
        <v>3.6027045315903976</v>
      </c>
      <c r="X180">
        <v>3.6027045315903976</v>
      </c>
      <c r="Y180">
        <v>3.6027045315903976</v>
      </c>
      <c r="Z180">
        <v>3.6027045315903976</v>
      </c>
      <c r="AA180">
        <v>3.6027045315903976</v>
      </c>
      <c r="AB180">
        <v>3.6027045315903976</v>
      </c>
      <c r="AC180">
        <v>3.6027045315903976</v>
      </c>
      <c r="AD180">
        <v>3.6027045315903976</v>
      </c>
      <c r="AE180">
        <v>3.6027045315903976</v>
      </c>
      <c r="AF180">
        <v>3.6027045315903976</v>
      </c>
      <c r="AG180">
        <v>3.6027045315903976</v>
      </c>
      <c r="AH180">
        <v>3.6027045315903976</v>
      </c>
      <c r="AI180">
        <v>3.6027045315903976</v>
      </c>
      <c r="AJ180">
        <v>3.6027045315903976</v>
      </c>
      <c r="AK180">
        <v>3.6027045315903976</v>
      </c>
      <c r="AL180">
        <v>3.6027045315903976</v>
      </c>
    </row>
    <row r="181" spans="1:38" x14ac:dyDescent="0.2">
      <c r="A181" t="s">
        <v>438</v>
      </c>
      <c r="B181" t="s">
        <v>271</v>
      </c>
      <c r="C181" t="s">
        <v>475</v>
      </c>
      <c r="D181" t="s">
        <v>194</v>
      </c>
      <c r="E181" t="s">
        <v>211</v>
      </c>
      <c r="F181" t="s">
        <v>275</v>
      </c>
      <c r="G181">
        <v>2050</v>
      </c>
      <c r="H181" t="s">
        <v>211</v>
      </c>
      <c r="I181" t="s">
        <v>211</v>
      </c>
      <c r="J181" t="s">
        <v>211</v>
      </c>
      <c r="K181" t="s">
        <v>211</v>
      </c>
      <c r="L181">
        <v>3.8948157098274754</v>
      </c>
      <c r="M181">
        <v>3.8948157098274754</v>
      </c>
      <c r="N181">
        <v>3.8948157098274754</v>
      </c>
      <c r="O181">
        <v>3.8948157098274754</v>
      </c>
      <c r="P181">
        <v>3.8948157098274754</v>
      </c>
      <c r="Q181">
        <v>3.8948157098274754</v>
      </c>
      <c r="R181">
        <v>3.8948157098274754</v>
      </c>
      <c r="S181">
        <v>3.8948157098274754</v>
      </c>
      <c r="T181">
        <v>3.8948157098274754</v>
      </c>
      <c r="U181">
        <v>3.8948157098274754</v>
      </c>
      <c r="V181">
        <v>3.8948157098274754</v>
      </c>
      <c r="W181">
        <v>3.8948157098274754</v>
      </c>
      <c r="X181">
        <v>3.8948157098274754</v>
      </c>
      <c r="Y181">
        <v>3.8948157098274754</v>
      </c>
      <c r="Z181">
        <v>3.8948157098274754</v>
      </c>
      <c r="AA181">
        <v>3.8948157098274754</v>
      </c>
      <c r="AB181">
        <v>3.8948157098274754</v>
      </c>
      <c r="AC181">
        <v>3.8948157098274754</v>
      </c>
      <c r="AD181">
        <v>3.8948157098274754</v>
      </c>
      <c r="AE181">
        <v>3.8948157098274754</v>
      </c>
      <c r="AF181">
        <v>3.8948157098274754</v>
      </c>
      <c r="AG181">
        <v>3.8948157098274754</v>
      </c>
      <c r="AH181">
        <v>3.8948157098274754</v>
      </c>
      <c r="AI181">
        <v>3.8948157098274754</v>
      </c>
      <c r="AJ181">
        <v>3.8948157098274754</v>
      </c>
      <c r="AK181">
        <v>3.8948157098274754</v>
      </c>
      <c r="AL181">
        <v>3.8948157098274754</v>
      </c>
    </row>
    <row r="182" spans="1:38" x14ac:dyDescent="0.2">
      <c r="A182" t="s">
        <v>438</v>
      </c>
      <c r="B182" t="s">
        <v>271</v>
      </c>
      <c r="C182" t="s">
        <v>476</v>
      </c>
      <c r="D182" t="s">
        <v>194</v>
      </c>
      <c r="E182" t="s">
        <v>211</v>
      </c>
      <c r="F182" t="s">
        <v>275</v>
      </c>
      <c r="G182">
        <v>2018</v>
      </c>
      <c r="H182" t="s">
        <v>211</v>
      </c>
      <c r="I182" t="s">
        <v>211</v>
      </c>
      <c r="J182" t="s">
        <v>211</v>
      </c>
      <c r="K182" t="s">
        <v>211</v>
      </c>
      <c r="L182">
        <v>2.7720274863098373</v>
      </c>
      <c r="M182">
        <v>2.7720274863098373</v>
      </c>
      <c r="N182">
        <v>2.7720274863098373</v>
      </c>
      <c r="O182">
        <v>2.7720274863098373</v>
      </c>
      <c r="P182">
        <v>2.7720274863098373</v>
      </c>
      <c r="Q182">
        <v>2.7720274863098373</v>
      </c>
      <c r="R182">
        <v>2.7720274863098373</v>
      </c>
      <c r="S182">
        <v>2.7720274863098373</v>
      </c>
      <c r="T182">
        <v>2.7720274863098373</v>
      </c>
      <c r="U182">
        <v>2.7720274863098373</v>
      </c>
      <c r="V182">
        <v>2.7720274863098373</v>
      </c>
      <c r="W182">
        <v>2.7720274863098373</v>
      </c>
      <c r="X182">
        <v>2.7720274863098373</v>
      </c>
      <c r="Y182">
        <v>2.7720274863098373</v>
      </c>
      <c r="Z182">
        <v>2.7720274863098373</v>
      </c>
      <c r="AA182">
        <v>2.7720274863098373</v>
      </c>
      <c r="AB182">
        <v>2.7720274863098373</v>
      </c>
      <c r="AC182">
        <v>2.7720274863098373</v>
      </c>
      <c r="AD182">
        <v>2.7720274863098373</v>
      </c>
      <c r="AE182">
        <v>2.7720274863098373</v>
      </c>
      <c r="AF182">
        <v>2.7720274863098373</v>
      </c>
      <c r="AG182">
        <v>2.7720274863098373</v>
      </c>
      <c r="AH182">
        <v>2.7720274863098373</v>
      </c>
      <c r="AI182">
        <v>2.7720274863098373</v>
      </c>
      <c r="AJ182">
        <v>2.7720274863098373</v>
      </c>
      <c r="AK182">
        <v>2.7720274863098373</v>
      </c>
      <c r="AL182">
        <v>2.7720274863098373</v>
      </c>
    </row>
    <row r="183" spans="1:38" x14ac:dyDescent="0.2">
      <c r="A183" t="s">
        <v>438</v>
      </c>
      <c r="B183" t="s">
        <v>271</v>
      </c>
      <c r="C183" t="s">
        <v>476</v>
      </c>
      <c r="D183" t="s">
        <v>194</v>
      </c>
      <c r="E183" t="s">
        <v>211</v>
      </c>
      <c r="F183" t="s">
        <v>275</v>
      </c>
      <c r="G183">
        <v>2030</v>
      </c>
      <c r="H183" t="s">
        <v>211</v>
      </c>
      <c r="I183" t="s">
        <v>211</v>
      </c>
      <c r="J183" t="s">
        <v>211</v>
      </c>
      <c r="K183" t="s">
        <v>211</v>
      </c>
      <c r="L183">
        <v>3.0492302349408202</v>
      </c>
      <c r="M183">
        <v>3.0492302349408202</v>
      </c>
      <c r="N183">
        <v>3.0492302349408202</v>
      </c>
      <c r="O183">
        <v>3.0492302349408202</v>
      </c>
      <c r="P183">
        <v>3.0492302349408202</v>
      </c>
      <c r="Q183">
        <v>3.0492302349408202</v>
      </c>
      <c r="R183">
        <v>3.0492302349408202</v>
      </c>
      <c r="S183">
        <v>3.0492302349408202</v>
      </c>
      <c r="T183">
        <v>3.0492302349408202</v>
      </c>
      <c r="U183">
        <v>3.0492302349408202</v>
      </c>
      <c r="V183">
        <v>3.0492302349408202</v>
      </c>
      <c r="W183">
        <v>3.0492302349408202</v>
      </c>
      <c r="X183">
        <v>3.0492302349408202</v>
      </c>
      <c r="Y183">
        <v>3.0492302349408202</v>
      </c>
      <c r="Z183">
        <v>3.0492302349408202</v>
      </c>
      <c r="AA183">
        <v>3.0492302349408202</v>
      </c>
      <c r="AB183">
        <v>3.0492302349408202</v>
      </c>
      <c r="AC183">
        <v>3.0492302349408202</v>
      </c>
      <c r="AD183">
        <v>3.0492302349408202</v>
      </c>
      <c r="AE183">
        <v>3.0492302349408202</v>
      </c>
      <c r="AF183">
        <v>3.0492302349408202</v>
      </c>
      <c r="AG183">
        <v>3.0492302349408202</v>
      </c>
      <c r="AH183">
        <v>3.0492302349408202</v>
      </c>
      <c r="AI183">
        <v>3.0492302349408202</v>
      </c>
      <c r="AJ183">
        <v>3.0492302349408202</v>
      </c>
      <c r="AK183">
        <v>3.0492302349408202</v>
      </c>
      <c r="AL183">
        <v>3.0492302349408202</v>
      </c>
    </row>
    <row r="184" spans="1:38" x14ac:dyDescent="0.2">
      <c r="A184" t="s">
        <v>438</v>
      </c>
      <c r="B184" t="s">
        <v>271</v>
      </c>
      <c r="C184" t="s">
        <v>476</v>
      </c>
      <c r="D184" t="s">
        <v>194</v>
      </c>
      <c r="E184" t="s">
        <v>211</v>
      </c>
      <c r="F184" t="s">
        <v>275</v>
      </c>
      <c r="G184">
        <v>2040</v>
      </c>
      <c r="H184" t="s">
        <v>211</v>
      </c>
      <c r="I184" t="s">
        <v>211</v>
      </c>
      <c r="J184" t="s">
        <v>211</v>
      </c>
      <c r="K184" t="s">
        <v>211</v>
      </c>
      <c r="L184">
        <v>3.4188338997821459</v>
      </c>
      <c r="M184">
        <v>3.4188338997821459</v>
      </c>
      <c r="N184">
        <v>3.4188338997821459</v>
      </c>
      <c r="O184">
        <v>3.4188338997821459</v>
      </c>
      <c r="P184">
        <v>3.4188338997821459</v>
      </c>
      <c r="Q184">
        <v>3.4188338997821459</v>
      </c>
      <c r="R184">
        <v>3.4188338997821459</v>
      </c>
      <c r="S184">
        <v>3.4188338997821459</v>
      </c>
      <c r="T184">
        <v>3.4188338997821459</v>
      </c>
      <c r="U184">
        <v>3.4188338997821459</v>
      </c>
      <c r="V184">
        <v>3.4188338997821459</v>
      </c>
      <c r="W184">
        <v>3.4188338997821459</v>
      </c>
      <c r="X184">
        <v>3.4188338997821459</v>
      </c>
      <c r="Y184">
        <v>3.4188338997821459</v>
      </c>
      <c r="Z184">
        <v>3.4188338997821459</v>
      </c>
      <c r="AA184">
        <v>3.4188338997821459</v>
      </c>
      <c r="AB184">
        <v>3.4188338997821459</v>
      </c>
      <c r="AC184">
        <v>3.4188338997821459</v>
      </c>
      <c r="AD184">
        <v>3.4188338997821459</v>
      </c>
      <c r="AE184">
        <v>3.4188338997821459</v>
      </c>
      <c r="AF184">
        <v>3.4188338997821459</v>
      </c>
      <c r="AG184">
        <v>3.4188338997821459</v>
      </c>
      <c r="AH184">
        <v>3.4188338997821459</v>
      </c>
      <c r="AI184">
        <v>3.4188338997821459</v>
      </c>
      <c r="AJ184">
        <v>3.4188338997821459</v>
      </c>
      <c r="AK184">
        <v>3.4188338997821459</v>
      </c>
      <c r="AL184">
        <v>3.4188338997821459</v>
      </c>
    </row>
    <row r="185" spans="1:38" x14ac:dyDescent="0.2">
      <c r="A185" t="s">
        <v>438</v>
      </c>
      <c r="B185" t="s">
        <v>271</v>
      </c>
      <c r="C185" t="s">
        <v>476</v>
      </c>
      <c r="D185" t="s">
        <v>194</v>
      </c>
      <c r="E185" t="s">
        <v>211</v>
      </c>
      <c r="F185" t="s">
        <v>275</v>
      </c>
      <c r="G185">
        <v>2050</v>
      </c>
      <c r="H185" t="s">
        <v>211</v>
      </c>
      <c r="I185" t="s">
        <v>211</v>
      </c>
      <c r="J185" t="s">
        <v>211</v>
      </c>
      <c r="K185" t="s">
        <v>211</v>
      </c>
      <c r="L185">
        <v>3.696036648413104</v>
      </c>
      <c r="M185">
        <v>3.696036648413104</v>
      </c>
      <c r="N185">
        <v>3.696036648413104</v>
      </c>
      <c r="O185">
        <v>3.696036648413104</v>
      </c>
      <c r="P185">
        <v>3.696036648413104</v>
      </c>
      <c r="Q185">
        <v>3.696036648413104</v>
      </c>
      <c r="R185">
        <v>3.696036648413104</v>
      </c>
      <c r="S185">
        <v>3.696036648413104</v>
      </c>
      <c r="T185">
        <v>3.696036648413104</v>
      </c>
      <c r="U185">
        <v>3.696036648413104</v>
      </c>
      <c r="V185">
        <v>3.696036648413104</v>
      </c>
      <c r="W185">
        <v>3.696036648413104</v>
      </c>
      <c r="X185">
        <v>3.696036648413104</v>
      </c>
      <c r="Y185">
        <v>3.696036648413104</v>
      </c>
      <c r="Z185">
        <v>3.696036648413104</v>
      </c>
      <c r="AA185">
        <v>3.696036648413104</v>
      </c>
      <c r="AB185">
        <v>3.696036648413104</v>
      </c>
      <c r="AC185">
        <v>3.696036648413104</v>
      </c>
      <c r="AD185">
        <v>3.696036648413104</v>
      </c>
      <c r="AE185">
        <v>3.696036648413104</v>
      </c>
      <c r="AF185">
        <v>3.696036648413104</v>
      </c>
      <c r="AG185">
        <v>3.696036648413104</v>
      </c>
      <c r="AH185">
        <v>3.696036648413104</v>
      </c>
      <c r="AI185">
        <v>3.696036648413104</v>
      </c>
      <c r="AJ185">
        <v>3.696036648413104</v>
      </c>
      <c r="AK185">
        <v>3.696036648413104</v>
      </c>
      <c r="AL185">
        <v>3.696036648413104</v>
      </c>
    </row>
    <row r="186" spans="1:38" x14ac:dyDescent="0.2">
      <c r="A186" t="s">
        <v>438</v>
      </c>
      <c r="B186" t="s">
        <v>271</v>
      </c>
      <c r="C186" t="s">
        <v>477</v>
      </c>
      <c r="D186" t="s">
        <v>194</v>
      </c>
      <c r="E186" t="s">
        <v>211</v>
      </c>
      <c r="F186" t="s">
        <v>275</v>
      </c>
      <c r="G186">
        <v>2018</v>
      </c>
      <c r="H186" t="s">
        <v>211</v>
      </c>
      <c r="I186" t="s">
        <v>211</v>
      </c>
      <c r="J186" t="s">
        <v>211</v>
      </c>
      <c r="K186" t="s">
        <v>211</v>
      </c>
      <c r="L186">
        <v>2.6184254843078354</v>
      </c>
      <c r="M186">
        <v>2.6184254843078354</v>
      </c>
      <c r="N186">
        <v>2.6184254843078354</v>
      </c>
      <c r="O186">
        <v>2.6184254843078354</v>
      </c>
      <c r="P186">
        <v>2.6184254843078354</v>
      </c>
      <c r="Q186">
        <v>2.6184254843078354</v>
      </c>
      <c r="R186">
        <v>2.6184254843078354</v>
      </c>
      <c r="S186">
        <v>2.6184254843078354</v>
      </c>
      <c r="T186">
        <v>2.6184254843078354</v>
      </c>
      <c r="U186">
        <v>2.6184254843078354</v>
      </c>
      <c r="V186">
        <v>2.6184254843078354</v>
      </c>
      <c r="W186">
        <v>2.6184254843078354</v>
      </c>
      <c r="X186">
        <v>2.6184254843078354</v>
      </c>
      <c r="Y186">
        <v>2.6184254843078354</v>
      </c>
      <c r="Z186">
        <v>2.6184254843078354</v>
      </c>
      <c r="AA186">
        <v>2.6184254843078354</v>
      </c>
      <c r="AB186">
        <v>2.6184254843078354</v>
      </c>
      <c r="AC186">
        <v>2.6184254843078354</v>
      </c>
      <c r="AD186">
        <v>2.6184254843078354</v>
      </c>
      <c r="AE186">
        <v>2.6184254843078354</v>
      </c>
      <c r="AF186">
        <v>2.6184254843078354</v>
      </c>
      <c r="AG186">
        <v>2.6184254843078354</v>
      </c>
      <c r="AH186">
        <v>2.6184254843078354</v>
      </c>
      <c r="AI186">
        <v>2.6184254843078354</v>
      </c>
      <c r="AJ186">
        <v>2.6184254843078354</v>
      </c>
      <c r="AK186">
        <v>2.6184254843078354</v>
      </c>
      <c r="AL186">
        <v>2.6184254843078354</v>
      </c>
    </row>
    <row r="187" spans="1:38" x14ac:dyDescent="0.2">
      <c r="A187" t="s">
        <v>438</v>
      </c>
      <c r="B187" t="s">
        <v>271</v>
      </c>
      <c r="C187" t="s">
        <v>477</v>
      </c>
      <c r="D187" t="s">
        <v>194</v>
      </c>
      <c r="E187" t="s">
        <v>211</v>
      </c>
      <c r="F187" t="s">
        <v>275</v>
      </c>
      <c r="G187">
        <v>2030</v>
      </c>
      <c r="H187" t="s">
        <v>211</v>
      </c>
      <c r="I187" t="s">
        <v>211</v>
      </c>
      <c r="J187" t="s">
        <v>211</v>
      </c>
      <c r="K187" t="s">
        <v>211</v>
      </c>
      <c r="L187">
        <v>2.8802680327386181</v>
      </c>
      <c r="M187">
        <v>2.8802680327386181</v>
      </c>
      <c r="N187">
        <v>2.8802680327386181</v>
      </c>
      <c r="O187">
        <v>2.8802680327386181</v>
      </c>
      <c r="P187">
        <v>2.8802680327386181</v>
      </c>
      <c r="Q187">
        <v>2.8802680327386181</v>
      </c>
      <c r="R187">
        <v>2.8802680327386181</v>
      </c>
      <c r="S187">
        <v>2.8802680327386181</v>
      </c>
      <c r="T187">
        <v>2.8802680327386181</v>
      </c>
      <c r="U187">
        <v>2.8802680327386181</v>
      </c>
      <c r="V187">
        <v>2.8802680327386181</v>
      </c>
      <c r="W187">
        <v>2.8802680327386181</v>
      </c>
      <c r="X187">
        <v>2.8802680327386181</v>
      </c>
      <c r="Y187">
        <v>2.8802680327386181</v>
      </c>
      <c r="Z187">
        <v>2.8802680327386181</v>
      </c>
      <c r="AA187">
        <v>2.8802680327386181</v>
      </c>
      <c r="AB187">
        <v>2.8802680327386181</v>
      </c>
      <c r="AC187">
        <v>2.8802680327386181</v>
      </c>
      <c r="AD187">
        <v>2.8802680327386181</v>
      </c>
      <c r="AE187">
        <v>2.8802680327386181</v>
      </c>
      <c r="AF187">
        <v>2.8802680327386181</v>
      </c>
      <c r="AG187">
        <v>2.8802680327386181</v>
      </c>
      <c r="AH187">
        <v>2.8802680327386181</v>
      </c>
      <c r="AI187">
        <v>2.8802680327386181</v>
      </c>
      <c r="AJ187">
        <v>2.8802680327386181</v>
      </c>
      <c r="AK187">
        <v>2.8802680327386181</v>
      </c>
      <c r="AL187">
        <v>2.8802680327386181</v>
      </c>
    </row>
    <row r="188" spans="1:38" x14ac:dyDescent="0.2">
      <c r="A188" t="s">
        <v>438</v>
      </c>
      <c r="B188" t="s">
        <v>271</v>
      </c>
      <c r="C188" t="s">
        <v>477</v>
      </c>
      <c r="D188" t="s">
        <v>194</v>
      </c>
      <c r="E188" t="s">
        <v>211</v>
      </c>
      <c r="F188" t="s">
        <v>275</v>
      </c>
      <c r="G188">
        <v>2040</v>
      </c>
      <c r="H188" t="s">
        <v>211</v>
      </c>
      <c r="I188" t="s">
        <v>211</v>
      </c>
      <c r="J188" t="s">
        <v>211</v>
      </c>
      <c r="K188" t="s">
        <v>211</v>
      </c>
      <c r="L188">
        <v>3.2293914306463245</v>
      </c>
      <c r="M188">
        <v>3.2293914306463245</v>
      </c>
      <c r="N188">
        <v>3.2293914306463245</v>
      </c>
      <c r="O188">
        <v>3.2293914306463245</v>
      </c>
      <c r="P188">
        <v>3.2293914306463245</v>
      </c>
      <c r="Q188">
        <v>3.2293914306463245</v>
      </c>
      <c r="R188">
        <v>3.2293914306463245</v>
      </c>
      <c r="S188">
        <v>3.2293914306463245</v>
      </c>
      <c r="T188">
        <v>3.2293914306463245</v>
      </c>
      <c r="U188">
        <v>3.2293914306463245</v>
      </c>
      <c r="V188">
        <v>3.2293914306463245</v>
      </c>
      <c r="W188">
        <v>3.2293914306463245</v>
      </c>
      <c r="X188">
        <v>3.2293914306463245</v>
      </c>
      <c r="Y188">
        <v>3.2293914306463245</v>
      </c>
      <c r="Z188">
        <v>3.2293914306463245</v>
      </c>
      <c r="AA188">
        <v>3.2293914306463245</v>
      </c>
      <c r="AB188">
        <v>3.2293914306463245</v>
      </c>
      <c r="AC188">
        <v>3.2293914306463245</v>
      </c>
      <c r="AD188">
        <v>3.2293914306463245</v>
      </c>
      <c r="AE188">
        <v>3.2293914306463245</v>
      </c>
      <c r="AF188">
        <v>3.2293914306463245</v>
      </c>
      <c r="AG188">
        <v>3.2293914306463245</v>
      </c>
      <c r="AH188">
        <v>3.2293914306463245</v>
      </c>
      <c r="AI188">
        <v>3.2293914306463245</v>
      </c>
      <c r="AJ188">
        <v>3.2293914306463245</v>
      </c>
      <c r="AK188">
        <v>3.2293914306463245</v>
      </c>
      <c r="AL188">
        <v>3.2293914306463245</v>
      </c>
    </row>
    <row r="189" spans="1:38" x14ac:dyDescent="0.2">
      <c r="A189" t="s">
        <v>438</v>
      </c>
      <c r="B189" t="s">
        <v>271</v>
      </c>
      <c r="C189" t="s">
        <v>477</v>
      </c>
      <c r="D189" t="s">
        <v>194</v>
      </c>
      <c r="E189" t="s">
        <v>211</v>
      </c>
      <c r="F189" t="s">
        <v>275</v>
      </c>
      <c r="G189">
        <v>2050</v>
      </c>
      <c r="H189" t="s">
        <v>211</v>
      </c>
      <c r="I189" t="s">
        <v>211</v>
      </c>
      <c r="J189" t="s">
        <v>211</v>
      </c>
      <c r="K189" t="s">
        <v>211</v>
      </c>
      <c r="L189">
        <v>3.4912339790771219</v>
      </c>
      <c r="M189">
        <v>3.4912339790771219</v>
      </c>
      <c r="N189">
        <v>3.4912339790771219</v>
      </c>
      <c r="O189">
        <v>3.4912339790771219</v>
      </c>
      <c r="P189">
        <v>3.4912339790771219</v>
      </c>
      <c r="Q189">
        <v>3.4912339790771219</v>
      </c>
      <c r="R189">
        <v>3.4912339790771219</v>
      </c>
      <c r="S189">
        <v>3.4912339790771219</v>
      </c>
      <c r="T189">
        <v>3.4912339790771219</v>
      </c>
      <c r="U189">
        <v>3.4912339790771219</v>
      </c>
      <c r="V189">
        <v>3.4912339790771219</v>
      </c>
      <c r="W189">
        <v>3.4912339790771219</v>
      </c>
      <c r="X189">
        <v>3.4912339790771219</v>
      </c>
      <c r="Y189">
        <v>3.4912339790771219</v>
      </c>
      <c r="Z189">
        <v>3.4912339790771219</v>
      </c>
      <c r="AA189">
        <v>3.4912339790771219</v>
      </c>
      <c r="AB189">
        <v>3.4912339790771219</v>
      </c>
      <c r="AC189">
        <v>3.4912339790771219</v>
      </c>
      <c r="AD189">
        <v>3.4912339790771219</v>
      </c>
      <c r="AE189">
        <v>3.4912339790771219</v>
      </c>
      <c r="AF189">
        <v>3.4912339790771219</v>
      </c>
      <c r="AG189">
        <v>3.4912339790771219</v>
      </c>
      <c r="AH189">
        <v>3.4912339790771219</v>
      </c>
      <c r="AI189">
        <v>3.4912339790771219</v>
      </c>
      <c r="AJ189">
        <v>3.4912339790771219</v>
      </c>
      <c r="AK189">
        <v>3.4912339790771219</v>
      </c>
      <c r="AL189">
        <v>3.4912339790771219</v>
      </c>
    </row>
    <row r="190" spans="1:38" x14ac:dyDescent="0.2">
      <c r="A190" t="s">
        <v>438</v>
      </c>
      <c r="B190" t="s">
        <v>271</v>
      </c>
      <c r="C190" t="s">
        <v>478</v>
      </c>
      <c r="D190" t="s">
        <v>194</v>
      </c>
      <c r="E190" t="s">
        <v>211</v>
      </c>
      <c r="F190" t="s">
        <v>275</v>
      </c>
      <c r="G190">
        <v>2018</v>
      </c>
      <c r="H190" t="s">
        <v>211</v>
      </c>
      <c r="I190" t="s">
        <v>211</v>
      </c>
      <c r="J190" t="s">
        <v>211</v>
      </c>
      <c r="K190" t="s">
        <v>211</v>
      </c>
      <c r="L190">
        <v>2.3925401872460665</v>
      </c>
      <c r="M190">
        <v>2.3925401872460665</v>
      </c>
      <c r="N190">
        <v>2.3925401872460665</v>
      </c>
      <c r="O190">
        <v>2.3925401872460665</v>
      </c>
      <c r="P190">
        <v>2.3925401872460665</v>
      </c>
      <c r="Q190">
        <v>2.3925401872460665</v>
      </c>
      <c r="R190">
        <v>2.3925401872460665</v>
      </c>
      <c r="S190">
        <v>2.3925401872460665</v>
      </c>
      <c r="T190">
        <v>2.3925401872460665</v>
      </c>
      <c r="U190">
        <v>2.3925401872460665</v>
      </c>
      <c r="V190">
        <v>2.3925401872460665</v>
      </c>
      <c r="W190">
        <v>2.3925401872460665</v>
      </c>
      <c r="X190">
        <v>2.3925401872460665</v>
      </c>
      <c r="Y190">
        <v>2.3925401872460665</v>
      </c>
      <c r="Z190">
        <v>2.3925401872460665</v>
      </c>
      <c r="AA190">
        <v>2.3925401872460665</v>
      </c>
      <c r="AB190">
        <v>2.3925401872460665</v>
      </c>
      <c r="AC190">
        <v>2.3925401872460665</v>
      </c>
      <c r="AD190">
        <v>2.3925401872460665</v>
      </c>
      <c r="AE190">
        <v>2.3925401872460665</v>
      </c>
      <c r="AF190">
        <v>2.3925401872460665</v>
      </c>
      <c r="AG190">
        <v>2.3925401872460665</v>
      </c>
      <c r="AH190">
        <v>2.3925401872460665</v>
      </c>
      <c r="AI190">
        <v>2.3925401872460665</v>
      </c>
      <c r="AJ190">
        <v>2.3925401872460665</v>
      </c>
      <c r="AK190">
        <v>2.3925401872460665</v>
      </c>
      <c r="AL190">
        <v>2.3925401872460665</v>
      </c>
    </row>
    <row r="191" spans="1:38" x14ac:dyDescent="0.2">
      <c r="A191" t="s">
        <v>438</v>
      </c>
      <c r="B191" t="s">
        <v>271</v>
      </c>
      <c r="C191" t="s">
        <v>478</v>
      </c>
      <c r="D191" t="s">
        <v>194</v>
      </c>
      <c r="E191" t="s">
        <v>211</v>
      </c>
      <c r="F191" t="s">
        <v>275</v>
      </c>
      <c r="G191">
        <v>2030</v>
      </c>
      <c r="H191" t="s">
        <v>211</v>
      </c>
      <c r="I191" t="s">
        <v>211</v>
      </c>
      <c r="J191" t="s">
        <v>211</v>
      </c>
      <c r="K191" t="s">
        <v>211</v>
      </c>
      <c r="L191">
        <v>2.6317942059706736</v>
      </c>
      <c r="M191">
        <v>2.6317942059706736</v>
      </c>
      <c r="N191">
        <v>2.6317942059706736</v>
      </c>
      <c r="O191">
        <v>2.6317942059706736</v>
      </c>
      <c r="P191">
        <v>2.6317942059706736</v>
      </c>
      <c r="Q191">
        <v>2.6317942059706736</v>
      </c>
      <c r="R191">
        <v>2.6317942059706736</v>
      </c>
      <c r="S191">
        <v>2.6317942059706736</v>
      </c>
      <c r="T191">
        <v>2.6317942059706736</v>
      </c>
      <c r="U191">
        <v>2.6317942059706736</v>
      </c>
      <c r="V191">
        <v>2.6317942059706736</v>
      </c>
      <c r="W191">
        <v>2.6317942059706736</v>
      </c>
      <c r="X191">
        <v>2.6317942059706736</v>
      </c>
      <c r="Y191">
        <v>2.6317942059706736</v>
      </c>
      <c r="Z191">
        <v>2.6317942059706736</v>
      </c>
      <c r="AA191">
        <v>2.6317942059706736</v>
      </c>
      <c r="AB191">
        <v>2.6317942059706736</v>
      </c>
      <c r="AC191">
        <v>2.6317942059706736</v>
      </c>
      <c r="AD191">
        <v>2.6317942059706736</v>
      </c>
      <c r="AE191">
        <v>2.6317942059706736</v>
      </c>
      <c r="AF191">
        <v>2.6317942059706736</v>
      </c>
      <c r="AG191">
        <v>2.6317942059706736</v>
      </c>
      <c r="AH191">
        <v>2.6317942059706736</v>
      </c>
      <c r="AI191">
        <v>2.6317942059706736</v>
      </c>
      <c r="AJ191">
        <v>2.6317942059706736</v>
      </c>
      <c r="AK191">
        <v>2.6317942059706736</v>
      </c>
      <c r="AL191">
        <v>2.6317942059706736</v>
      </c>
    </row>
    <row r="192" spans="1:38" x14ac:dyDescent="0.2">
      <c r="A192" t="s">
        <v>438</v>
      </c>
      <c r="B192" t="s">
        <v>271</v>
      </c>
      <c r="C192" t="s">
        <v>478</v>
      </c>
      <c r="D192" t="s">
        <v>194</v>
      </c>
      <c r="E192" t="s">
        <v>211</v>
      </c>
      <c r="F192" t="s">
        <v>275</v>
      </c>
      <c r="G192">
        <v>2040</v>
      </c>
      <c r="H192" t="s">
        <v>211</v>
      </c>
      <c r="I192" t="s">
        <v>211</v>
      </c>
      <c r="J192" t="s">
        <v>211</v>
      </c>
      <c r="K192" t="s">
        <v>211</v>
      </c>
      <c r="L192">
        <v>2.9507995642701497</v>
      </c>
      <c r="M192">
        <v>2.9507995642701497</v>
      </c>
      <c r="N192">
        <v>2.9507995642701497</v>
      </c>
      <c r="O192">
        <v>2.9507995642701497</v>
      </c>
      <c r="P192">
        <v>2.9507995642701497</v>
      </c>
      <c r="Q192">
        <v>2.9507995642701497</v>
      </c>
      <c r="R192">
        <v>2.9507995642701497</v>
      </c>
      <c r="S192">
        <v>2.9507995642701497</v>
      </c>
      <c r="T192">
        <v>2.9507995642701497</v>
      </c>
      <c r="U192">
        <v>2.9507995642701497</v>
      </c>
      <c r="V192">
        <v>2.9507995642701497</v>
      </c>
      <c r="W192">
        <v>2.9507995642701497</v>
      </c>
      <c r="X192">
        <v>2.9507995642701497</v>
      </c>
      <c r="Y192">
        <v>2.9507995642701497</v>
      </c>
      <c r="Z192">
        <v>2.9507995642701497</v>
      </c>
      <c r="AA192">
        <v>2.9507995642701497</v>
      </c>
      <c r="AB192">
        <v>2.9507995642701497</v>
      </c>
      <c r="AC192">
        <v>2.9507995642701497</v>
      </c>
      <c r="AD192">
        <v>2.9507995642701497</v>
      </c>
      <c r="AE192">
        <v>2.9507995642701497</v>
      </c>
      <c r="AF192">
        <v>2.9507995642701497</v>
      </c>
      <c r="AG192">
        <v>2.9507995642701497</v>
      </c>
      <c r="AH192">
        <v>2.9507995642701497</v>
      </c>
      <c r="AI192">
        <v>2.9507995642701497</v>
      </c>
      <c r="AJ192">
        <v>2.9507995642701497</v>
      </c>
      <c r="AK192">
        <v>2.9507995642701497</v>
      </c>
      <c r="AL192">
        <v>2.9507995642701497</v>
      </c>
    </row>
    <row r="193" spans="1:38" x14ac:dyDescent="0.2">
      <c r="A193" t="s">
        <v>438</v>
      </c>
      <c r="B193" t="s">
        <v>271</v>
      </c>
      <c r="C193" t="s">
        <v>478</v>
      </c>
      <c r="D193" t="s">
        <v>194</v>
      </c>
      <c r="E193" t="s">
        <v>211</v>
      </c>
      <c r="F193" t="s">
        <v>275</v>
      </c>
      <c r="G193">
        <v>2050</v>
      </c>
      <c r="H193" t="s">
        <v>211</v>
      </c>
      <c r="I193" t="s">
        <v>211</v>
      </c>
      <c r="J193" t="s">
        <v>211</v>
      </c>
      <c r="K193" t="s">
        <v>211</v>
      </c>
      <c r="L193">
        <v>3.1900535829947598</v>
      </c>
      <c r="M193">
        <v>3.1900535829947598</v>
      </c>
      <c r="N193">
        <v>3.1900535829947598</v>
      </c>
      <c r="O193">
        <v>3.1900535829947598</v>
      </c>
      <c r="P193">
        <v>3.1900535829947598</v>
      </c>
      <c r="Q193">
        <v>3.1900535829947598</v>
      </c>
      <c r="R193">
        <v>3.1900535829947598</v>
      </c>
      <c r="S193">
        <v>3.1900535829947598</v>
      </c>
      <c r="T193">
        <v>3.1900535829947598</v>
      </c>
      <c r="U193">
        <v>3.1900535829947598</v>
      </c>
      <c r="V193">
        <v>3.1900535829947598</v>
      </c>
      <c r="W193">
        <v>3.1900535829947598</v>
      </c>
      <c r="X193">
        <v>3.1900535829947598</v>
      </c>
      <c r="Y193">
        <v>3.1900535829947598</v>
      </c>
      <c r="Z193">
        <v>3.1900535829947598</v>
      </c>
      <c r="AA193">
        <v>3.1900535829947598</v>
      </c>
      <c r="AB193">
        <v>3.1900535829947598</v>
      </c>
      <c r="AC193">
        <v>3.1900535829947598</v>
      </c>
      <c r="AD193">
        <v>3.1900535829947598</v>
      </c>
      <c r="AE193">
        <v>3.1900535829947598</v>
      </c>
      <c r="AF193">
        <v>3.1900535829947598</v>
      </c>
      <c r="AG193">
        <v>3.1900535829947598</v>
      </c>
      <c r="AH193">
        <v>3.1900535829947598</v>
      </c>
      <c r="AI193">
        <v>3.1900535829947598</v>
      </c>
      <c r="AJ193">
        <v>3.1900535829947598</v>
      </c>
      <c r="AK193">
        <v>3.1900535829947598</v>
      </c>
      <c r="AL193">
        <v>3.1900535829947598</v>
      </c>
    </row>
    <row r="194" spans="1:38" x14ac:dyDescent="0.2">
      <c r="A194" t="s">
        <v>438</v>
      </c>
      <c r="B194" t="s">
        <v>271</v>
      </c>
      <c r="C194" t="s">
        <v>479</v>
      </c>
      <c r="D194" t="s">
        <v>194</v>
      </c>
      <c r="E194" t="s">
        <v>211</v>
      </c>
      <c r="F194" t="s">
        <v>275</v>
      </c>
      <c r="G194">
        <v>2018</v>
      </c>
      <c r="H194" t="s">
        <v>211</v>
      </c>
      <c r="I194" t="s">
        <v>211</v>
      </c>
      <c r="J194" t="s">
        <v>211</v>
      </c>
      <c r="K194" t="s">
        <v>211</v>
      </c>
      <c r="L194">
        <v>2.1666548901843012</v>
      </c>
      <c r="M194">
        <v>2.1666548901843012</v>
      </c>
      <c r="N194">
        <v>2.1666548901843012</v>
      </c>
      <c r="O194">
        <v>2.1666548901843012</v>
      </c>
      <c r="P194">
        <v>2.1666548901843012</v>
      </c>
      <c r="Q194">
        <v>2.1666548901843012</v>
      </c>
      <c r="R194">
        <v>2.1666548901843012</v>
      </c>
      <c r="S194">
        <v>2.1666548901843012</v>
      </c>
      <c r="T194">
        <v>2.1666548901843012</v>
      </c>
      <c r="U194">
        <v>2.1666548901843012</v>
      </c>
      <c r="V194">
        <v>2.1666548901843012</v>
      </c>
      <c r="W194">
        <v>2.1666548901843012</v>
      </c>
      <c r="X194">
        <v>2.1666548901843012</v>
      </c>
      <c r="Y194">
        <v>2.1666548901843012</v>
      </c>
      <c r="Z194">
        <v>2.1666548901843012</v>
      </c>
      <c r="AA194">
        <v>2.1666548901843012</v>
      </c>
      <c r="AB194">
        <v>2.1666548901843012</v>
      </c>
      <c r="AC194">
        <v>2.1666548901843012</v>
      </c>
      <c r="AD194">
        <v>2.1666548901843012</v>
      </c>
      <c r="AE194">
        <v>2.1666548901843012</v>
      </c>
      <c r="AF194">
        <v>2.1666548901843012</v>
      </c>
      <c r="AG194">
        <v>2.1666548901843012</v>
      </c>
      <c r="AH194">
        <v>2.1666548901843012</v>
      </c>
      <c r="AI194">
        <v>2.1666548901843012</v>
      </c>
      <c r="AJ194">
        <v>2.1666548901843012</v>
      </c>
      <c r="AK194">
        <v>2.1666548901843012</v>
      </c>
      <c r="AL194">
        <v>2.1666548901843012</v>
      </c>
    </row>
    <row r="195" spans="1:38" x14ac:dyDescent="0.2">
      <c r="A195" t="s">
        <v>438</v>
      </c>
      <c r="B195" t="s">
        <v>271</v>
      </c>
      <c r="C195" t="s">
        <v>479</v>
      </c>
      <c r="D195" t="s">
        <v>194</v>
      </c>
      <c r="E195" t="s">
        <v>211</v>
      </c>
      <c r="F195" t="s">
        <v>275</v>
      </c>
      <c r="G195">
        <v>2030</v>
      </c>
      <c r="H195" t="s">
        <v>211</v>
      </c>
      <c r="I195" t="s">
        <v>211</v>
      </c>
      <c r="J195" t="s">
        <v>211</v>
      </c>
      <c r="K195" t="s">
        <v>211</v>
      </c>
      <c r="L195">
        <v>2.3833203792027295</v>
      </c>
      <c r="M195">
        <v>2.3833203792027295</v>
      </c>
      <c r="N195">
        <v>2.3833203792027295</v>
      </c>
      <c r="O195">
        <v>2.3833203792027295</v>
      </c>
      <c r="P195">
        <v>2.3833203792027295</v>
      </c>
      <c r="Q195">
        <v>2.3833203792027295</v>
      </c>
      <c r="R195">
        <v>2.3833203792027295</v>
      </c>
      <c r="S195">
        <v>2.3833203792027295</v>
      </c>
      <c r="T195">
        <v>2.3833203792027295</v>
      </c>
      <c r="U195">
        <v>2.3833203792027295</v>
      </c>
      <c r="V195">
        <v>2.3833203792027295</v>
      </c>
      <c r="W195">
        <v>2.3833203792027295</v>
      </c>
      <c r="X195">
        <v>2.3833203792027295</v>
      </c>
      <c r="Y195">
        <v>2.3833203792027295</v>
      </c>
      <c r="Z195">
        <v>2.3833203792027295</v>
      </c>
      <c r="AA195">
        <v>2.3833203792027295</v>
      </c>
      <c r="AB195">
        <v>2.3833203792027295</v>
      </c>
      <c r="AC195">
        <v>2.3833203792027295</v>
      </c>
      <c r="AD195">
        <v>2.3833203792027295</v>
      </c>
      <c r="AE195">
        <v>2.3833203792027295</v>
      </c>
      <c r="AF195">
        <v>2.3833203792027295</v>
      </c>
      <c r="AG195">
        <v>2.3833203792027295</v>
      </c>
      <c r="AH195">
        <v>2.3833203792027295</v>
      </c>
      <c r="AI195">
        <v>2.3833203792027295</v>
      </c>
      <c r="AJ195">
        <v>2.3833203792027295</v>
      </c>
      <c r="AK195">
        <v>2.3833203792027295</v>
      </c>
      <c r="AL195">
        <v>2.3833203792027295</v>
      </c>
    </row>
    <row r="196" spans="1:38" x14ac:dyDescent="0.2">
      <c r="A196" t="s">
        <v>438</v>
      </c>
      <c r="B196" t="s">
        <v>271</v>
      </c>
      <c r="C196" t="s">
        <v>479</v>
      </c>
      <c r="D196" t="s">
        <v>194</v>
      </c>
      <c r="E196" t="s">
        <v>211</v>
      </c>
      <c r="F196" t="s">
        <v>275</v>
      </c>
      <c r="G196">
        <v>2040</v>
      </c>
      <c r="H196" t="s">
        <v>211</v>
      </c>
      <c r="I196" t="s">
        <v>211</v>
      </c>
      <c r="J196" t="s">
        <v>211</v>
      </c>
      <c r="K196" t="s">
        <v>211</v>
      </c>
      <c r="L196">
        <v>2.6722076978939691</v>
      </c>
      <c r="M196">
        <v>2.6722076978939691</v>
      </c>
      <c r="N196">
        <v>2.6722076978939691</v>
      </c>
      <c r="O196">
        <v>2.6722076978939691</v>
      </c>
      <c r="P196">
        <v>2.6722076978939691</v>
      </c>
      <c r="Q196">
        <v>2.6722076978939691</v>
      </c>
      <c r="R196">
        <v>2.6722076978939691</v>
      </c>
      <c r="S196">
        <v>2.6722076978939691</v>
      </c>
      <c r="T196">
        <v>2.6722076978939691</v>
      </c>
      <c r="U196">
        <v>2.6722076978939691</v>
      </c>
      <c r="V196">
        <v>2.6722076978939691</v>
      </c>
      <c r="W196">
        <v>2.6722076978939691</v>
      </c>
      <c r="X196">
        <v>2.6722076978939691</v>
      </c>
      <c r="Y196">
        <v>2.6722076978939691</v>
      </c>
      <c r="Z196">
        <v>2.6722076978939691</v>
      </c>
      <c r="AA196">
        <v>2.6722076978939691</v>
      </c>
      <c r="AB196">
        <v>2.6722076978939691</v>
      </c>
      <c r="AC196">
        <v>2.6722076978939691</v>
      </c>
      <c r="AD196">
        <v>2.6722076978939691</v>
      </c>
      <c r="AE196">
        <v>2.6722076978939691</v>
      </c>
      <c r="AF196">
        <v>2.6722076978939691</v>
      </c>
      <c r="AG196">
        <v>2.6722076978939691</v>
      </c>
      <c r="AH196">
        <v>2.6722076978939691</v>
      </c>
      <c r="AI196">
        <v>2.6722076978939691</v>
      </c>
      <c r="AJ196">
        <v>2.6722076978939691</v>
      </c>
      <c r="AK196">
        <v>2.6722076978939691</v>
      </c>
      <c r="AL196">
        <v>2.6722076978939691</v>
      </c>
    </row>
    <row r="197" spans="1:38" x14ac:dyDescent="0.2">
      <c r="A197" t="s">
        <v>438</v>
      </c>
      <c r="B197" t="s">
        <v>271</v>
      </c>
      <c r="C197" t="s">
        <v>479</v>
      </c>
      <c r="D197" t="s">
        <v>194</v>
      </c>
      <c r="E197" t="s">
        <v>211</v>
      </c>
      <c r="F197" t="s">
        <v>275</v>
      </c>
      <c r="G197">
        <v>2050</v>
      </c>
      <c r="H197" t="s">
        <v>211</v>
      </c>
      <c r="I197" t="s">
        <v>211</v>
      </c>
      <c r="J197" t="s">
        <v>211</v>
      </c>
      <c r="K197" t="s">
        <v>211</v>
      </c>
      <c r="L197">
        <v>2.8888731869124005</v>
      </c>
      <c r="M197">
        <v>2.8888731869124005</v>
      </c>
      <c r="N197">
        <v>2.8888731869124005</v>
      </c>
      <c r="O197">
        <v>2.8888731869124005</v>
      </c>
      <c r="P197">
        <v>2.8888731869124005</v>
      </c>
      <c r="Q197">
        <v>2.8888731869124005</v>
      </c>
      <c r="R197">
        <v>2.8888731869124005</v>
      </c>
      <c r="S197">
        <v>2.8888731869124005</v>
      </c>
      <c r="T197">
        <v>2.8888731869124005</v>
      </c>
      <c r="U197">
        <v>2.8888731869124005</v>
      </c>
      <c r="V197">
        <v>2.8888731869124005</v>
      </c>
      <c r="W197">
        <v>2.8888731869124005</v>
      </c>
      <c r="X197">
        <v>2.8888731869124005</v>
      </c>
      <c r="Y197">
        <v>2.8888731869124005</v>
      </c>
      <c r="Z197">
        <v>2.8888731869124005</v>
      </c>
      <c r="AA197">
        <v>2.8888731869124005</v>
      </c>
      <c r="AB197">
        <v>2.8888731869124005</v>
      </c>
      <c r="AC197">
        <v>2.8888731869124005</v>
      </c>
      <c r="AD197">
        <v>2.8888731869124005</v>
      </c>
      <c r="AE197">
        <v>2.8888731869124005</v>
      </c>
      <c r="AF197">
        <v>2.8888731869124005</v>
      </c>
      <c r="AG197">
        <v>2.8888731869124005</v>
      </c>
      <c r="AH197">
        <v>2.8888731869124005</v>
      </c>
      <c r="AI197">
        <v>2.8888731869124005</v>
      </c>
      <c r="AJ197">
        <v>2.8888731869124005</v>
      </c>
      <c r="AK197">
        <v>2.8888731869124005</v>
      </c>
      <c r="AL197">
        <v>2.8888731869124005</v>
      </c>
    </row>
    <row r="198" spans="1:38" x14ac:dyDescent="0.2">
      <c r="A198" t="s">
        <v>438</v>
      </c>
      <c r="B198" t="s">
        <v>271</v>
      </c>
      <c r="C198" t="s">
        <v>491</v>
      </c>
      <c r="D198" t="s">
        <v>194</v>
      </c>
      <c r="E198" t="s">
        <v>211</v>
      </c>
      <c r="F198" t="s">
        <v>275</v>
      </c>
      <c r="G198">
        <v>2018</v>
      </c>
      <c r="H198" t="s">
        <v>211</v>
      </c>
      <c r="I198" t="s">
        <v>211</v>
      </c>
      <c r="J198" t="s">
        <v>211</v>
      </c>
      <c r="K198" t="s">
        <v>211</v>
      </c>
      <c r="L198">
        <v>3.3772156862745071</v>
      </c>
      <c r="M198">
        <v>3.3772156862745071</v>
      </c>
      <c r="N198">
        <v>3.3772156862745071</v>
      </c>
      <c r="O198">
        <v>3.3772156862745071</v>
      </c>
      <c r="P198">
        <v>3.3772156862745071</v>
      </c>
      <c r="Q198">
        <v>3.3772156862745071</v>
      </c>
      <c r="R198">
        <v>3.3772156862745071</v>
      </c>
      <c r="S198">
        <v>3.3772156862745071</v>
      </c>
      <c r="T198">
        <v>3.3772156862745071</v>
      </c>
      <c r="U198">
        <v>3.3772156862745071</v>
      </c>
      <c r="V198">
        <v>3.3772156862745071</v>
      </c>
      <c r="W198">
        <v>3.3772156862745071</v>
      </c>
      <c r="X198">
        <v>3.3772156862745071</v>
      </c>
      <c r="Y198">
        <v>3.3772156862745071</v>
      </c>
      <c r="Z198">
        <v>3.3772156862745071</v>
      </c>
      <c r="AA198">
        <v>3.3772156862745071</v>
      </c>
      <c r="AB198">
        <v>3.3772156862745071</v>
      </c>
      <c r="AC198">
        <v>3.3772156862745071</v>
      </c>
      <c r="AD198">
        <v>3.3772156862745071</v>
      </c>
      <c r="AE198">
        <v>3.3772156862745071</v>
      </c>
      <c r="AF198">
        <v>3.3772156862745071</v>
      </c>
      <c r="AG198">
        <v>3.3772156862745071</v>
      </c>
      <c r="AH198">
        <v>3.3772156862745071</v>
      </c>
      <c r="AI198">
        <v>3.3772156862745071</v>
      </c>
      <c r="AJ198">
        <v>3.3772156862745071</v>
      </c>
      <c r="AK198">
        <v>3.3772156862745071</v>
      </c>
      <c r="AL198">
        <v>3.3772156862745071</v>
      </c>
    </row>
    <row r="199" spans="1:38" x14ac:dyDescent="0.2">
      <c r="A199" t="s">
        <v>438</v>
      </c>
      <c r="B199" t="s">
        <v>271</v>
      </c>
      <c r="C199" t="s">
        <v>491</v>
      </c>
      <c r="D199" t="s">
        <v>194</v>
      </c>
      <c r="E199" t="s">
        <v>211</v>
      </c>
      <c r="F199" t="s">
        <v>275</v>
      </c>
      <c r="G199">
        <v>2030</v>
      </c>
      <c r="H199" t="s">
        <v>211</v>
      </c>
      <c r="I199" t="s">
        <v>211</v>
      </c>
      <c r="J199" t="s">
        <v>211</v>
      </c>
      <c r="K199" t="s">
        <v>211</v>
      </c>
      <c r="L199">
        <v>3.5818954248366088</v>
      </c>
      <c r="M199">
        <v>3.5818954248366088</v>
      </c>
      <c r="N199">
        <v>3.5818954248366088</v>
      </c>
      <c r="O199">
        <v>3.5818954248366088</v>
      </c>
      <c r="P199">
        <v>3.5818954248366088</v>
      </c>
      <c r="Q199">
        <v>3.5818954248366088</v>
      </c>
      <c r="R199">
        <v>3.5818954248366088</v>
      </c>
      <c r="S199">
        <v>3.5818954248366088</v>
      </c>
      <c r="T199">
        <v>3.5818954248366088</v>
      </c>
      <c r="U199">
        <v>3.5818954248366088</v>
      </c>
      <c r="V199">
        <v>3.5818954248366088</v>
      </c>
      <c r="W199">
        <v>3.5818954248366088</v>
      </c>
      <c r="X199">
        <v>3.5818954248366088</v>
      </c>
      <c r="Y199">
        <v>3.5818954248366088</v>
      </c>
      <c r="Z199">
        <v>3.5818954248366088</v>
      </c>
      <c r="AA199">
        <v>3.5818954248366088</v>
      </c>
      <c r="AB199">
        <v>3.5818954248366088</v>
      </c>
      <c r="AC199">
        <v>3.5818954248366088</v>
      </c>
      <c r="AD199">
        <v>3.5818954248366088</v>
      </c>
      <c r="AE199">
        <v>3.5818954248366088</v>
      </c>
      <c r="AF199">
        <v>3.5818954248366088</v>
      </c>
      <c r="AG199">
        <v>3.5818954248366088</v>
      </c>
      <c r="AH199">
        <v>3.5818954248366088</v>
      </c>
      <c r="AI199">
        <v>3.5818954248366088</v>
      </c>
      <c r="AJ199">
        <v>3.5818954248366088</v>
      </c>
      <c r="AK199">
        <v>3.5818954248366088</v>
      </c>
      <c r="AL199">
        <v>3.5818954248366088</v>
      </c>
    </row>
    <row r="200" spans="1:38" x14ac:dyDescent="0.2">
      <c r="A200" t="s">
        <v>438</v>
      </c>
      <c r="B200" t="s">
        <v>271</v>
      </c>
      <c r="C200" t="s">
        <v>491</v>
      </c>
      <c r="D200" t="s">
        <v>194</v>
      </c>
      <c r="E200" t="s">
        <v>211</v>
      </c>
      <c r="F200" t="s">
        <v>275</v>
      </c>
      <c r="G200">
        <v>2040</v>
      </c>
      <c r="H200" t="s">
        <v>211</v>
      </c>
      <c r="I200" t="s">
        <v>211</v>
      </c>
      <c r="J200" t="s">
        <v>211</v>
      </c>
      <c r="K200" t="s">
        <v>211</v>
      </c>
      <c r="L200">
        <v>4.0935947712418166</v>
      </c>
      <c r="M200">
        <v>4.0935947712418166</v>
      </c>
      <c r="N200">
        <v>4.0935947712418166</v>
      </c>
      <c r="O200">
        <v>4.0935947712418166</v>
      </c>
      <c r="P200">
        <v>4.0935947712418166</v>
      </c>
      <c r="Q200">
        <v>4.0935947712418166</v>
      </c>
      <c r="R200">
        <v>4.0935947712418166</v>
      </c>
      <c r="S200">
        <v>4.0935947712418166</v>
      </c>
      <c r="T200">
        <v>4.0935947712418166</v>
      </c>
      <c r="U200">
        <v>4.0935947712418166</v>
      </c>
      <c r="V200">
        <v>4.0935947712418166</v>
      </c>
      <c r="W200">
        <v>4.0935947712418166</v>
      </c>
      <c r="X200">
        <v>4.0935947712418166</v>
      </c>
      <c r="Y200">
        <v>4.0935947712418166</v>
      </c>
      <c r="Z200">
        <v>4.0935947712418166</v>
      </c>
      <c r="AA200">
        <v>4.0935947712418166</v>
      </c>
      <c r="AB200">
        <v>4.0935947712418166</v>
      </c>
      <c r="AC200">
        <v>4.0935947712418166</v>
      </c>
      <c r="AD200">
        <v>4.0935947712418166</v>
      </c>
      <c r="AE200">
        <v>4.0935947712418166</v>
      </c>
      <c r="AF200">
        <v>4.0935947712418166</v>
      </c>
      <c r="AG200">
        <v>4.0935947712418166</v>
      </c>
      <c r="AH200">
        <v>4.0935947712418166</v>
      </c>
      <c r="AI200">
        <v>4.0935947712418166</v>
      </c>
      <c r="AJ200">
        <v>4.0935947712418166</v>
      </c>
      <c r="AK200">
        <v>4.0935947712418166</v>
      </c>
      <c r="AL200">
        <v>4.0935947712418166</v>
      </c>
    </row>
    <row r="201" spans="1:38" x14ac:dyDescent="0.2">
      <c r="A201" t="s">
        <v>438</v>
      </c>
      <c r="B201" t="s">
        <v>271</v>
      </c>
      <c r="C201" t="s">
        <v>491</v>
      </c>
      <c r="D201" t="s">
        <v>194</v>
      </c>
      <c r="E201" t="s">
        <v>211</v>
      </c>
      <c r="F201" t="s">
        <v>275</v>
      </c>
      <c r="G201">
        <v>2050</v>
      </c>
      <c r="H201" t="s">
        <v>211</v>
      </c>
      <c r="I201" t="s">
        <v>211</v>
      </c>
      <c r="J201" t="s">
        <v>211</v>
      </c>
      <c r="K201" t="s">
        <v>211</v>
      </c>
      <c r="L201">
        <v>4.6052941176470554</v>
      </c>
      <c r="M201">
        <v>4.6052941176470554</v>
      </c>
      <c r="N201">
        <v>4.6052941176470554</v>
      </c>
      <c r="O201">
        <v>4.6052941176470554</v>
      </c>
      <c r="P201">
        <v>4.6052941176470554</v>
      </c>
      <c r="Q201">
        <v>4.6052941176470554</v>
      </c>
      <c r="R201">
        <v>4.6052941176470554</v>
      </c>
      <c r="S201">
        <v>4.6052941176470554</v>
      </c>
      <c r="T201">
        <v>4.6052941176470554</v>
      </c>
      <c r="U201">
        <v>4.6052941176470554</v>
      </c>
      <c r="V201">
        <v>4.6052941176470554</v>
      </c>
      <c r="W201">
        <v>4.6052941176470554</v>
      </c>
      <c r="X201">
        <v>4.6052941176470554</v>
      </c>
      <c r="Y201">
        <v>4.6052941176470554</v>
      </c>
      <c r="Z201">
        <v>4.6052941176470554</v>
      </c>
      <c r="AA201">
        <v>4.6052941176470554</v>
      </c>
      <c r="AB201">
        <v>4.6052941176470554</v>
      </c>
      <c r="AC201">
        <v>4.6052941176470554</v>
      </c>
      <c r="AD201">
        <v>4.6052941176470554</v>
      </c>
      <c r="AE201">
        <v>4.6052941176470554</v>
      </c>
      <c r="AF201">
        <v>4.6052941176470554</v>
      </c>
      <c r="AG201">
        <v>4.6052941176470554</v>
      </c>
      <c r="AH201">
        <v>4.6052941176470554</v>
      </c>
      <c r="AI201">
        <v>4.6052941176470554</v>
      </c>
      <c r="AJ201">
        <v>4.6052941176470554</v>
      </c>
      <c r="AK201">
        <v>4.6052941176470554</v>
      </c>
      <c r="AL201">
        <v>4.6052941176470554</v>
      </c>
    </row>
    <row r="202" spans="1:38" x14ac:dyDescent="0.2">
      <c r="A202" t="s">
        <v>438</v>
      </c>
      <c r="B202" t="s">
        <v>271</v>
      </c>
      <c r="C202" t="s">
        <v>492</v>
      </c>
      <c r="D202" t="s">
        <v>194</v>
      </c>
      <c r="E202" t="s">
        <v>211</v>
      </c>
      <c r="F202" t="s">
        <v>275</v>
      </c>
      <c r="G202">
        <v>2018</v>
      </c>
      <c r="H202" t="s">
        <v>211</v>
      </c>
      <c r="I202" t="s">
        <v>211</v>
      </c>
      <c r="J202" t="s">
        <v>211</v>
      </c>
      <c r="K202" t="s">
        <v>211</v>
      </c>
      <c r="L202">
        <v>3.3772156862745071</v>
      </c>
      <c r="M202">
        <v>3.3772156862745071</v>
      </c>
      <c r="N202">
        <v>3.3772156862745071</v>
      </c>
      <c r="O202">
        <v>3.3772156862745071</v>
      </c>
      <c r="P202">
        <v>3.3772156862745071</v>
      </c>
      <c r="Q202">
        <v>3.3772156862745071</v>
      </c>
      <c r="R202">
        <v>3.3772156862745071</v>
      </c>
      <c r="S202">
        <v>3.3772156862745071</v>
      </c>
      <c r="T202">
        <v>3.3772156862745071</v>
      </c>
      <c r="U202">
        <v>3.3772156862745071</v>
      </c>
      <c r="V202">
        <v>3.3772156862745071</v>
      </c>
      <c r="W202">
        <v>3.3772156862745071</v>
      </c>
      <c r="X202">
        <v>3.3772156862745071</v>
      </c>
      <c r="Y202">
        <v>3.3772156862745071</v>
      </c>
      <c r="Z202">
        <v>3.3772156862745071</v>
      </c>
      <c r="AA202">
        <v>3.3772156862745071</v>
      </c>
      <c r="AB202">
        <v>3.3772156862745071</v>
      </c>
      <c r="AC202">
        <v>3.3772156862745071</v>
      </c>
      <c r="AD202">
        <v>3.3772156862745071</v>
      </c>
      <c r="AE202">
        <v>3.3772156862745071</v>
      </c>
      <c r="AF202">
        <v>3.3772156862745071</v>
      </c>
      <c r="AG202">
        <v>3.3772156862745071</v>
      </c>
      <c r="AH202">
        <v>3.3772156862745071</v>
      </c>
      <c r="AI202">
        <v>3.3772156862745071</v>
      </c>
      <c r="AJ202">
        <v>3.3772156862745071</v>
      </c>
      <c r="AK202">
        <v>3.3772156862745071</v>
      </c>
      <c r="AL202">
        <v>3.3772156862745071</v>
      </c>
    </row>
    <row r="203" spans="1:38" x14ac:dyDescent="0.2">
      <c r="A203" t="s">
        <v>438</v>
      </c>
      <c r="B203" t="s">
        <v>271</v>
      </c>
      <c r="C203" t="s">
        <v>492</v>
      </c>
      <c r="D203" t="s">
        <v>194</v>
      </c>
      <c r="E203" t="s">
        <v>211</v>
      </c>
      <c r="F203" t="s">
        <v>275</v>
      </c>
      <c r="G203">
        <v>2030</v>
      </c>
      <c r="H203" t="s">
        <v>211</v>
      </c>
      <c r="I203" t="s">
        <v>211</v>
      </c>
      <c r="J203" t="s">
        <v>211</v>
      </c>
      <c r="K203" t="s">
        <v>211</v>
      </c>
      <c r="L203">
        <v>3.5818954248366088</v>
      </c>
      <c r="M203">
        <v>3.5818954248366088</v>
      </c>
      <c r="N203">
        <v>3.5818954248366088</v>
      </c>
      <c r="O203">
        <v>3.5818954248366088</v>
      </c>
      <c r="P203">
        <v>3.5818954248366088</v>
      </c>
      <c r="Q203">
        <v>3.5818954248366088</v>
      </c>
      <c r="R203">
        <v>3.5818954248366088</v>
      </c>
      <c r="S203">
        <v>3.5818954248366088</v>
      </c>
      <c r="T203">
        <v>3.5818954248366088</v>
      </c>
      <c r="U203">
        <v>3.5818954248366088</v>
      </c>
      <c r="V203">
        <v>3.5818954248366088</v>
      </c>
      <c r="W203">
        <v>3.5818954248366088</v>
      </c>
      <c r="X203">
        <v>3.5818954248366088</v>
      </c>
      <c r="Y203">
        <v>3.5818954248366088</v>
      </c>
      <c r="Z203">
        <v>3.5818954248366088</v>
      </c>
      <c r="AA203">
        <v>3.5818954248366088</v>
      </c>
      <c r="AB203">
        <v>3.5818954248366088</v>
      </c>
      <c r="AC203">
        <v>3.5818954248366088</v>
      </c>
      <c r="AD203">
        <v>3.5818954248366088</v>
      </c>
      <c r="AE203">
        <v>3.5818954248366088</v>
      </c>
      <c r="AF203">
        <v>3.5818954248366088</v>
      </c>
      <c r="AG203">
        <v>3.5818954248366088</v>
      </c>
      <c r="AH203">
        <v>3.5818954248366088</v>
      </c>
      <c r="AI203">
        <v>3.5818954248366088</v>
      </c>
      <c r="AJ203">
        <v>3.5818954248366088</v>
      </c>
      <c r="AK203">
        <v>3.5818954248366088</v>
      </c>
      <c r="AL203">
        <v>3.5818954248366088</v>
      </c>
    </row>
    <row r="204" spans="1:38" x14ac:dyDescent="0.2">
      <c r="A204" t="s">
        <v>438</v>
      </c>
      <c r="B204" t="s">
        <v>271</v>
      </c>
      <c r="C204" t="s">
        <v>492</v>
      </c>
      <c r="D204" t="s">
        <v>194</v>
      </c>
      <c r="E204" t="s">
        <v>211</v>
      </c>
      <c r="F204" t="s">
        <v>275</v>
      </c>
      <c r="G204">
        <v>2040</v>
      </c>
      <c r="H204" t="s">
        <v>211</v>
      </c>
      <c r="I204" t="s">
        <v>211</v>
      </c>
      <c r="J204" t="s">
        <v>211</v>
      </c>
      <c r="K204" t="s">
        <v>211</v>
      </c>
      <c r="L204">
        <v>4.0935947712418166</v>
      </c>
      <c r="M204">
        <v>4.0935947712418166</v>
      </c>
      <c r="N204">
        <v>4.0935947712418166</v>
      </c>
      <c r="O204">
        <v>4.0935947712418166</v>
      </c>
      <c r="P204">
        <v>4.0935947712418166</v>
      </c>
      <c r="Q204">
        <v>4.0935947712418166</v>
      </c>
      <c r="R204">
        <v>4.0935947712418166</v>
      </c>
      <c r="S204">
        <v>4.0935947712418166</v>
      </c>
      <c r="T204">
        <v>4.0935947712418166</v>
      </c>
      <c r="U204">
        <v>4.0935947712418166</v>
      </c>
      <c r="V204">
        <v>4.0935947712418166</v>
      </c>
      <c r="W204">
        <v>4.0935947712418166</v>
      </c>
      <c r="X204">
        <v>4.0935947712418166</v>
      </c>
      <c r="Y204">
        <v>4.0935947712418166</v>
      </c>
      <c r="Z204">
        <v>4.0935947712418166</v>
      </c>
      <c r="AA204">
        <v>4.0935947712418166</v>
      </c>
      <c r="AB204">
        <v>4.0935947712418166</v>
      </c>
      <c r="AC204">
        <v>4.0935947712418166</v>
      </c>
      <c r="AD204">
        <v>4.0935947712418166</v>
      </c>
      <c r="AE204">
        <v>4.0935947712418166</v>
      </c>
      <c r="AF204">
        <v>4.0935947712418166</v>
      </c>
      <c r="AG204">
        <v>4.0935947712418166</v>
      </c>
      <c r="AH204">
        <v>4.0935947712418166</v>
      </c>
      <c r="AI204">
        <v>4.0935947712418166</v>
      </c>
      <c r="AJ204">
        <v>4.0935947712418166</v>
      </c>
      <c r="AK204">
        <v>4.0935947712418166</v>
      </c>
      <c r="AL204">
        <v>4.0935947712418166</v>
      </c>
    </row>
    <row r="205" spans="1:38" x14ac:dyDescent="0.2">
      <c r="A205" t="s">
        <v>438</v>
      </c>
      <c r="B205" t="s">
        <v>271</v>
      </c>
      <c r="C205" t="s">
        <v>492</v>
      </c>
      <c r="D205" t="s">
        <v>194</v>
      </c>
      <c r="E205" t="s">
        <v>211</v>
      </c>
      <c r="F205" t="s">
        <v>275</v>
      </c>
      <c r="G205">
        <v>2050</v>
      </c>
      <c r="H205" t="s">
        <v>211</v>
      </c>
      <c r="I205" t="s">
        <v>211</v>
      </c>
      <c r="J205" t="s">
        <v>211</v>
      </c>
      <c r="K205" t="s">
        <v>211</v>
      </c>
      <c r="L205">
        <v>4.6052941176470554</v>
      </c>
      <c r="M205">
        <v>4.6052941176470554</v>
      </c>
      <c r="N205">
        <v>4.6052941176470554</v>
      </c>
      <c r="O205">
        <v>4.6052941176470554</v>
      </c>
      <c r="P205">
        <v>4.6052941176470554</v>
      </c>
      <c r="Q205">
        <v>4.6052941176470554</v>
      </c>
      <c r="R205">
        <v>4.6052941176470554</v>
      </c>
      <c r="S205">
        <v>4.6052941176470554</v>
      </c>
      <c r="T205">
        <v>4.6052941176470554</v>
      </c>
      <c r="U205">
        <v>4.6052941176470554</v>
      </c>
      <c r="V205">
        <v>4.6052941176470554</v>
      </c>
      <c r="W205">
        <v>4.6052941176470554</v>
      </c>
      <c r="X205">
        <v>4.6052941176470554</v>
      </c>
      <c r="Y205">
        <v>4.6052941176470554</v>
      </c>
      <c r="Z205">
        <v>4.6052941176470554</v>
      </c>
      <c r="AA205">
        <v>4.6052941176470554</v>
      </c>
      <c r="AB205">
        <v>4.6052941176470554</v>
      </c>
      <c r="AC205">
        <v>4.6052941176470554</v>
      </c>
      <c r="AD205">
        <v>4.6052941176470554</v>
      </c>
      <c r="AE205">
        <v>4.6052941176470554</v>
      </c>
      <c r="AF205">
        <v>4.6052941176470554</v>
      </c>
      <c r="AG205">
        <v>4.6052941176470554</v>
      </c>
      <c r="AH205">
        <v>4.6052941176470554</v>
      </c>
      <c r="AI205">
        <v>4.6052941176470554</v>
      </c>
      <c r="AJ205">
        <v>4.6052941176470554</v>
      </c>
      <c r="AK205">
        <v>4.6052941176470554</v>
      </c>
      <c r="AL205">
        <v>4.6052941176470554</v>
      </c>
    </row>
    <row r="206" spans="1:38" x14ac:dyDescent="0.2">
      <c r="A206" t="s">
        <v>438</v>
      </c>
      <c r="B206" t="s">
        <v>271</v>
      </c>
      <c r="C206" t="s">
        <v>493</v>
      </c>
      <c r="D206" t="s">
        <v>194</v>
      </c>
      <c r="E206" t="s">
        <v>211</v>
      </c>
      <c r="F206" t="s">
        <v>275</v>
      </c>
      <c r="G206">
        <v>2018</v>
      </c>
      <c r="H206" t="s">
        <v>211</v>
      </c>
      <c r="I206" t="s">
        <v>211</v>
      </c>
      <c r="J206" t="s">
        <v>211</v>
      </c>
      <c r="K206" t="s">
        <v>211</v>
      </c>
      <c r="L206">
        <v>3.3772156862745071</v>
      </c>
      <c r="M206">
        <v>3.3772156862745071</v>
      </c>
      <c r="N206">
        <v>3.3772156862745071</v>
      </c>
      <c r="O206">
        <v>3.3772156862745071</v>
      </c>
      <c r="P206">
        <v>3.3772156862745071</v>
      </c>
      <c r="Q206">
        <v>3.3772156862745071</v>
      </c>
      <c r="R206">
        <v>3.3772156862745071</v>
      </c>
      <c r="S206">
        <v>3.3772156862745071</v>
      </c>
      <c r="T206">
        <v>3.3772156862745071</v>
      </c>
      <c r="U206">
        <v>3.3772156862745071</v>
      </c>
      <c r="V206">
        <v>3.3772156862745071</v>
      </c>
      <c r="W206">
        <v>3.3772156862745071</v>
      </c>
      <c r="X206">
        <v>3.3772156862745071</v>
      </c>
      <c r="Y206">
        <v>3.3772156862745071</v>
      </c>
      <c r="Z206">
        <v>3.3772156862745071</v>
      </c>
      <c r="AA206">
        <v>3.3772156862745071</v>
      </c>
      <c r="AB206">
        <v>3.3772156862745071</v>
      </c>
      <c r="AC206">
        <v>3.3772156862745071</v>
      </c>
      <c r="AD206">
        <v>3.3772156862745071</v>
      </c>
      <c r="AE206">
        <v>3.3772156862745071</v>
      </c>
      <c r="AF206">
        <v>3.3772156862745071</v>
      </c>
      <c r="AG206">
        <v>3.3772156862745071</v>
      </c>
      <c r="AH206">
        <v>3.3772156862745071</v>
      </c>
      <c r="AI206">
        <v>3.3772156862745071</v>
      </c>
      <c r="AJ206">
        <v>3.3772156862745071</v>
      </c>
      <c r="AK206">
        <v>3.3772156862745071</v>
      </c>
      <c r="AL206">
        <v>3.3772156862745071</v>
      </c>
    </row>
    <row r="207" spans="1:38" x14ac:dyDescent="0.2">
      <c r="A207" t="s">
        <v>438</v>
      </c>
      <c r="B207" t="s">
        <v>271</v>
      </c>
      <c r="C207" t="s">
        <v>493</v>
      </c>
      <c r="D207" t="s">
        <v>194</v>
      </c>
      <c r="E207" t="s">
        <v>211</v>
      </c>
      <c r="F207" t="s">
        <v>275</v>
      </c>
      <c r="G207">
        <v>2030</v>
      </c>
      <c r="H207" t="s">
        <v>211</v>
      </c>
      <c r="I207" t="s">
        <v>211</v>
      </c>
      <c r="J207" t="s">
        <v>211</v>
      </c>
      <c r="K207" t="s">
        <v>211</v>
      </c>
      <c r="L207">
        <v>3.5818954248366088</v>
      </c>
      <c r="M207">
        <v>3.5818954248366088</v>
      </c>
      <c r="N207">
        <v>3.5818954248366088</v>
      </c>
      <c r="O207">
        <v>3.5818954248366088</v>
      </c>
      <c r="P207">
        <v>3.5818954248366088</v>
      </c>
      <c r="Q207">
        <v>3.5818954248366088</v>
      </c>
      <c r="R207">
        <v>3.5818954248366088</v>
      </c>
      <c r="S207">
        <v>3.5818954248366088</v>
      </c>
      <c r="T207">
        <v>3.5818954248366088</v>
      </c>
      <c r="U207">
        <v>3.5818954248366088</v>
      </c>
      <c r="V207">
        <v>3.5818954248366088</v>
      </c>
      <c r="W207">
        <v>3.5818954248366088</v>
      </c>
      <c r="X207">
        <v>3.5818954248366088</v>
      </c>
      <c r="Y207">
        <v>3.5818954248366088</v>
      </c>
      <c r="Z207">
        <v>3.5818954248366088</v>
      </c>
      <c r="AA207">
        <v>3.5818954248366088</v>
      </c>
      <c r="AB207">
        <v>3.5818954248366088</v>
      </c>
      <c r="AC207">
        <v>3.5818954248366088</v>
      </c>
      <c r="AD207">
        <v>3.5818954248366088</v>
      </c>
      <c r="AE207">
        <v>3.5818954248366088</v>
      </c>
      <c r="AF207">
        <v>3.5818954248366088</v>
      </c>
      <c r="AG207">
        <v>3.5818954248366088</v>
      </c>
      <c r="AH207">
        <v>3.5818954248366088</v>
      </c>
      <c r="AI207">
        <v>3.5818954248366088</v>
      </c>
      <c r="AJ207">
        <v>3.5818954248366088</v>
      </c>
      <c r="AK207">
        <v>3.5818954248366088</v>
      </c>
      <c r="AL207">
        <v>3.5818954248366088</v>
      </c>
    </row>
    <row r="208" spans="1:38" x14ac:dyDescent="0.2">
      <c r="A208" t="s">
        <v>438</v>
      </c>
      <c r="B208" t="s">
        <v>271</v>
      </c>
      <c r="C208" t="s">
        <v>493</v>
      </c>
      <c r="D208" t="s">
        <v>194</v>
      </c>
      <c r="E208" t="s">
        <v>211</v>
      </c>
      <c r="F208" t="s">
        <v>275</v>
      </c>
      <c r="G208">
        <v>2040</v>
      </c>
      <c r="H208" t="s">
        <v>211</v>
      </c>
      <c r="I208" t="s">
        <v>211</v>
      </c>
      <c r="J208" t="s">
        <v>211</v>
      </c>
      <c r="K208" t="s">
        <v>211</v>
      </c>
      <c r="L208">
        <v>4.0935947712418166</v>
      </c>
      <c r="M208">
        <v>4.0935947712418166</v>
      </c>
      <c r="N208">
        <v>4.0935947712418166</v>
      </c>
      <c r="O208">
        <v>4.0935947712418166</v>
      </c>
      <c r="P208">
        <v>4.0935947712418166</v>
      </c>
      <c r="Q208">
        <v>4.0935947712418166</v>
      </c>
      <c r="R208">
        <v>4.0935947712418166</v>
      </c>
      <c r="S208">
        <v>4.0935947712418166</v>
      </c>
      <c r="T208">
        <v>4.0935947712418166</v>
      </c>
      <c r="U208">
        <v>4.0935947712418166</v>
      </c>
      <c r="V208">
        <v>4.0935947712418166</v>
      </c>
      <c r="W208">
        <v>4.0935947712418166</v>
      </c>
      <c r="X208">
        <v>4.0935947712418166</v>
      </c>
      <c r="Y208">
        <v>4.0935947712418166</v>
      </c>
      <c r="Z208">
        <v>4.0935947712418166</v>
      </c>
      <c r="AA208">
        <v>4.0935947712418166</v>
      </c>
      <c r="AB208">
        <v>4.0935947712418166</v>
      </c>
      <c r="AC208">
        <v>4.0935947712418166</v>
      </c>
      <c r="AD208">
        <v>4.0935947712418166</v>
      </c>
      <c r="AE208">
        <v>4.0935947712418166</v>
      </c>
      <c r="AF208">
        <v>4.0935947712418166</v>
      </c>
      <c r="AG208">
        <v>4.0935947712418166</v>
      </c>
      <c r="AH208">
        <v>4.0935947712418166</v>
      </c>
      <c r="AI208">
        <v>4.0935947712418166</v>
      </c>
      <c r="AJ208">
        <v>4.0935947712418166</v>
      </c>
      <c r="AK208">
        <v>4.0935947712418166</v>
      </c>
      <c r="AL208">
        <v>4.0935947712418166</v>
      </c>
    </row>
    <row r="209" spans="1:38" x14ac:dyDescent="0.2">
      <c r="A209" t="s">
        <v>438</v>
      </c>
      <c r="B209" t="s">
        <v>271</v>
      </c>
      <c r="C209" t="s">
        <v>493</v>
      </c>
      <c r="D209" t="s">
        <v>194</v>
      </c>
      <c r="E209" t="s">
        <v>211</v>
      </c>
      <c r="F209" t="s">
        <v>275</v>
      </c>
      <c r="G209">
        <v>2050</v>
      </c>
      <c r="H209" t="s">
        <v>211</v>
      </c>
      <c r="I209" t="s">
        <v>211</v>
      </c>
      <c r="J209" t="s">
        <v>211</v>
      </c>
      <c r="K209" t="s">
        <v>211</v>
      </c>
      <c r="L209">
        <v>4.6052941176470554</v>
      </c>
      <c r="M209">
        <v>4.6052941176470554</v>
      </c>
      <c r="N209">
        <v>4.6052941176470554</v>
      </c>
      <c r="O209">
        <v>4.6052941176470554</v>
      </c>
      <c r="P209">
        <v>4.6052941176470554</v>
      </c>
      <c r="Q209">
        <v>4.6052941176470554</v>
      </c>
      <c r="R209">
        <v>4.6052941176470554</v>
      </c>
      <c r="S209">
        <v>4.6052941176470554</v>
      </c>
      <c r="T209">
        <v>4.6052941176470554</v>
      </c>
      <c r="U209">
        <v>4.6052941176470554</v>
      </c>
      <c r="V209">
        <v>4.6052941176470554</v>
      </c>
      <c r="W209">
        <v>4.6052941176470554</v>
      </c>
      <c r="X209">
        <v>4.6052941176470554</v>
      </c>
      <c r="Y209">
        <v>4.6052941176470554</v>
      </c>
      <c r="Z209">
        <v>4.6052941176470554</v>
      </c>
      <c r="AA209">
        <v>4.6052941176470554</v>
      </c>
      <c r="AB209">
        <v>4.6052941176470554</v>
      </c>
      <c r="AC209">
        <v>4.6052941176470554</v>
      </c>
      <c r="AD209">
        <v>4.6052941176470554</v>
      </c>
      <c r="AE209">
        <v>4.6052941176470554</v>
      </c>
      <c r="AF209">
        <v>4.6052941176470554</v>
      </c>
      <c r="AG209">
        <v>4.6052941176470554</v>
      </c>
      <c r="AH209">
        <v>4.6052941176470554</v>
      </c>
      <c r="AI209">
        <v>4.6052941176470554</v>
      </c>
      <c r="AJ209">
        <v>4.6052941176470554</v>
      </c>
      <c r="AK209">
        <v>4.6052941176470554</v>
      </c>
      <c r="AL209">
        <v>4.6052941176470554</v>
      </c>
    </row>
    <row r="210" spans="1:38" x14ac:dyDescent="0.2">
      <c r="A210" t="s">
        <v>438</v>
      </c>
      <c r="B210" t="s">
        <v>271</v>
      </c>
      <c r="C210" t="s">
        <v>494</v>
      </c>
      <c r="D210" t="s">
        <v>194</v>
      </c>
      <c r="E210" t="s">
        <v>211</v>
      </c>
      <c r="F210" t="s">
        <v>275</v>
      </c>
      <c r="G210">
        <v>2018</v>
      </c>
      <c r="H210" t="s">
        <v>211</v>
      </c>
      <c r="I210" t="s">
        <v>211</v>
      </c>
      <c r="J210" t="s">
        <v>211</v>
      </c>
      <c r="K210" t="s">
        <v>211</v>
      </c>
      <c r="L210">
        <v>2.6184254843078354</v>
      </c>
      <c r="M210">
        <v>2.6184254843078354</v>
      </c>
      <c r="N210">
        <v>2.6184254843078354</v>
      </c>
      <c r="O210">
        <v>2.6184254843078354</v>
      </c>
      <c r="P210">
        <v>2.6184254843078354</v>
      </c>
      <c r="Q210">
        <v>2.6184254843078354</v>
      </c>
      <c r="R210">
        <v>2.6184254843078354</v>
      </c>
      <c r="S210">
        <v>2.6184254843078354</v>
      </c>
      <c r="T210">
        <v>2.6184254843078354</v>
      </c>
      <c r="U210">
        <v>2.6184254843078354</v>
      </c>
      <c r="V210">
        <v>2.6184254843078354</v>
      </c>
      <c r="W210">
        <v>2.6184254843078354</v>
      </c>
      <c r="X210">
        <v>2.6184254843078354</v>
      </c>
      <c r="Y210">
        <v>2.6184254843078354</v>
      </c>
      <c r="Z210">
        <v>2.6184254843078354</v>
      </c>
      <c r="AA210">
        <v>2.6184254843078354</v>
      </c>
      <c r="AB210">
        <v>2.6184254843078354</v>
      </c>
      <c r="AC210">
        <v>2.6184254843078354</v>
      </c>
      <c r="AD210">
        <v>2.6184254843078354</v>
      </c>
      <c r="AE210">
        <v>2.6184254843078354</v>
      </c>
      <c r="AF210">
        <v>2.6184254843078354</v>
      </c>
      <c r="AG210">
        <v>2.6184254843078354</v>
      </c>
      <c r="AH210">
        <v>2.6184254843078354</v>
      </c>
      <c r="AI210">
        <v>2.6184254843078354</v>
      </c>
      <c r="AJ210">
        <v>2.6184254843078354</v>
      </c>
      <c r="AK210">
        <v>2.6184254843078354</v>
      </c>
      <c r="AL210">
        <v>2.6184254843078354</v>
      </c>
    </row>
    <row r="211" spans="1:38" x14ac:dyDescent="0.2">
      <c r="A211" t="s">
        <v>438</v>
      </c>
      <c r="B211" t="s">
        <v>271</v>
      </c>
      <c r="C211" t="s">
        <v>494</v>
      </c>
      <c r="D211" t="s">
        <v>194</v>
      </c>
      <c r="E211" t="s">
        <v>211</v>
      </c>
      <c r="F211" t="s">
        <v>275</v>
      </c>
      <c r="G211">
        <v>2030</v>
      </c>
      <c r="H211" t="s">
        <v>211</v>
      </c>
      <c r="I211" t="s">
        <v>211</v>
      </c>
      <c r="J211" t="s">
        <v>211</v>
      </c>
      <c r="K211" t="s">
        <v>211</v>
      </c>
      <c r="L211">
        <v>2.8802680327386181</v>
      </c>
      <c r="M211">
        <v>2.8802680327386181</v>
      </c>
      <c r="N211">
        <v>2.8802680327386181</v>
      </c>
      <c r="O211">
        <v>2.8802680327386181</v>
      </c>
      <c r="P211">
        <v>2.8802680327386181</v>
      </c>
      <c r="Q211">
        <v>2.8802680327386181</v>
      </c>
      <c r="R211">
        <v>2.8802680327386181</v>
      </c>
      <c r="S211">
        <v>2.8802680327386181</v>
      </c>
      <c r="T211">
        <v>2.8802680327386181</v>
      </c>
      <c r="U211">
        <v>2.8802680327386181</v>
      </c>
      <c r="V211">
        <v>2.8802680327386181</v>
      </c>
      <c r="W211">
        <v>2.8802680327386181</v>
      </c>
      <c r="X211">
        <v>2.8802680327386181</v>
      </c>
      <c r="Y211">
        <v>2.8802680327386181</v>
      </c>
      <c r="Z211">
        <v>2.8802680327386181</v>
      </c>
      <c r="AA211">
        <v>2.8802680327386181</v>
      </c>
      <c r="AB211">
        <v>2.8802680327386181</v>
      </c>
      <c r="AC211">
        <v>2.8802680327386181</v>
      </c>
      <c r="AD211">
        <v>2.8802680327386181</v>
      </c>
      <c r="AE211">
        <v>2.8802680327386181</v>
      </c>
      <c r="AF211">
        <v>2.8802680327386181</v>
      </c>
      <c r="AG211">
        <v>2.8802680327386181</v>
      </c>
      <c r="AH211">
        <v>2.8802680327386181</v>
      </c>
      <c r="AI211">
        <v>2.8802680327386181</v>
      </c>
      <c r="AJ211">
        <v>2.8802680327386181</v>
      </c>
      <c r="AK211">
        <v>2.8802680327386181</v>
      </c>
      <c r="AL211">
        <v>2.8802680327386181</v>
      </c>
    </row>
    <row r="212" spans="1:38" x14ac:dyDescent="0.2">
      <c r="A212" t="s">
        <v>438</v>
      </c>
      <c r="B212" t="s">
        <v>271</v>
      </c>
      <c r="C212" t="s">
        <v>494</v>
      </c>
      <c r="D212" t="s">
        <v>194</v>
      </c>
      <c r="E212" t="s">
        <v>211</v>
      </c>
      <c r="F212" t="s">
        <v>275</v>
      </c>
      <c r="G212">
        <v>2040</v>
      </c>
      <c r="H212" t="s">
        <v>211</v>
      </c>
      <c r="I212" t="s">
        <v>211</v>
      </c>
      <c r="J212" t="s">
        <v>211</v>
      </c>
      <c r="K212" t="s">
        <v>211</v>
      </c>
      <c r="L212">
        <v>3.2293914306463245</v>
      </c>
      <c r="M212">
        <v>3.2293914306463245</v>
      </c>
      <c r="N212">
        <v>3.2293914306463245</v>
      </c>
      <c r="O212">
        <v>3.2293914306463245</v>
      </c>
      <c r="P212">
        <v>3.2293914306463245</v>
      </c>
      <c r="Q212">
        <v>3.2293914306463245</v>
      </c>
      <c r="R212">
        <v>3.2293914306463245</v>
      </c>
      <c r="S212">
        <v>3.2293914306463245</v>
      </c>
      <c r="T212">
        <v>3.2293914306463245</v>
      </c>
      <c r="U212">
        <v>3.2293914306463245</v>
      </c>
      <c r="V212">
        <v>3.2293914306463245</v>
      </c>
      <c r="W212">
        <v>3.2293914306463245</v>
      </c>
      <c r="X212">
        <v>3.2293914306463245</v>
      </c>
      <c r="Y212">
        <v>3.2293914306463245</v>
      </c>
      <c r="Z212">
        <v>3.2293914306463245</v>
      </c>
      <c r="AA212">
        <v>3.2293914306463245</v>
      </c>
      <c r="AB212">
        <v>3.2293914306463245</v>
      </c>
      <c r="AC212">
        <v>3.2293914306463245</v>
      </c>
      <c r="AD212">
        <v>3.2293914306463245</v>
      </c>
      <c r="AE212">
        <v>3.2293914306463245</v>
      </c>
      <c r="AF212">
        <v>3.2293914306463245</v>
      </c>
      <c r="AG212">
        <v>3.2293914306463245</v>
      </c>
      <c r="AH212">
        <v>3.2293914306463245</v>
      </c>
      <c r="AI212">
        <v>3.2293914306463245</v>
      </c>
      <c r="AJ212">
        <v>3.2293914306463245</v>
      </c>
      <c r="AK212">
        <v>3.2293914306463245</v>
      </c>
      <c r="AL212">
        <v>3.2293914306463245</v>
      </c>
    </row>
    <row r="213" spans="1:38" x14ac:dyDescent="0.2">
      <c r="A213" t="s">
        <v>438</v>
      </c>
      <c r="B213" t="s">
        <v>271</v>
      </c>
      <c r="C213" t="s">
        <v>494</v>
      </c>
      <c r="D213" t="s">
        <v>194</v>
      </c>
      <c r="E213" t="s">
        <v>211</v>
      </c>
      <c r="F213" t="s">
        <v>275</v>
      </c>
      <c r="G213">
        <v>2050</v>
      </c>
      <c r="H213" t="s">
        <v>211</v>
      </c>
      <c r="I213" t="s">
        <v>211</v>
      </c>
      <c r="J213" t="s">
        <v>211</v>
      </c>
      <c r="K213" t="s">
        <v>211</v>
      </c>
      <c r="L213">
        <v>3.4912339790771219</v>
      </c>
      <c r="M213">
        <v>3.4912339790771219</v>
      </c>
      <c r="N213">
        <v>3.4912339790771219</v>
      </c>
      <c r="O213">
        <v>3.4912339790771219</v>
      </c>
      <c r="P213">
        <v>3.4912339790771219</v>
      </c>
      <c r="Q213">
        <v>3.4912339790771219</v>
      </c>
      <c r="R213">
        <v>3.4912339790771219</v>
      </c>
      <c r="S213">
        <v>3.4912339790771219</v>
      </c>
      <c r="T213">
        <v>3.4912339790771219</v>
      </c>
      <c r="U213">
        <v>3.4912339790771219</v>
      </c>
      <c r="V213">
        <v>3.4912339790771219</v>
      </c>
      <c r="W213">
        <v>3.4912339790771219</v>
      </c>
      <c r="X213">
        <v>3.4912339790771219</v>
      </c>
      <c r="Y213">
        <v>3.4912339790771219</v>
      </c>
      <c r="Z213">
        <v>3.4912339790771219</v>
      </c>
      <c r="AA213">
        <v>3.4912339790771219</v>
      </c>
      <c r="AB213">
        <v>3.4912339790771219</v>
      </c>
      <c r="AC213">
        <v>3.4912339790771219</v>
      </c>
      <c r="AD213">
        <v>3.4912339790771219</v>
      </c>
      <c r="AE213">
        <v>3.4912339790771219</v>
      </c>
      <c r="AF213">
        <v>3.4912339790771219</v>
      </c>
      <c r="AG213">
        <v>3.4912339790771219</v>
      </c>
      <c r="AH213">
        <v>3.4912339790771219</v>
      </c>
      <c r="AI213">
        <v>3.4912339790771219</v>
      </c>
      <c r="AJ213">
        <v>3.4912339790771219</v>
      </c>
      <c r="AK213">
        <v>3.4912339790771219</v>
      </c>
      <c r="AL213">
        <v>3.4912339790771219</v>
      </c>
    </row>
    <row r="214" spans="1:38" x14ac:dyDescent="0.2">
      <c r="A214" t="s">
        <v>438</v>
      </c>
      <c r="B214" t="s">
        <v>271</v>
      </c>
      <c r="C214" t="s">
        <v>495</v>
      </c>
      <c r="D214" t="s">
        <v>194</v>
      </c>
      <c r="E214" t="s">
        <v>211</v>
      </c>
      <c r="F214" t="s">
        <v>275</v>
      </c>
      <c r="G214">
        <v>2018</v>
      </c>
      <c r="H214" t="s">
        <v>211</v>
      </c>
      <c r="I214" t="s">
        <v>211</v>
      </c>
      <c r="J214" t="s">
        <v>211</v>
      </c>
      <c r="K214" t="s">
        <v>211</v>
      </c>
      <c r="L214">
        <v>2.3925401872460665</v>
      </c>
      <c r="M214">
        <v>2.3925401872460665</v>
      </c>
      <c r="N214">
        <v>2.3925401872460665</v>
      </c>
      <c r="O214">
        <v>2.3925401872460665</v>
      </c>
      <c r="P214">
        <v>2.3925401872460665</v>
      </c>
      <c r="Q214">
        <v>2.3925401872460665</v>
      </c>
      <c r="R214">
        <v>2.3925401872460665</v>
      </c>
      <c r="S214">
        <v>2.3925401872460665</v>
      </c>
      <c r="T214">
        <v>2.3925401872460665</v>
      </c>
      <c r="U214">
        <v>2.3925401872460665</v>
      </c>
      <c r="V214">
        <v>2.3925401872460665</v>
      </c>
      <c r="W214">
        <v>2.3925401872460665</v>
      </c>
      <c r="X214">
        <v>2.3925401872460665</v>
      </c>
      <c r="Y214">
        <v>2.3925401872460665</v>
      </c>
      <c r="Z214">
        <v>2.3925401872460665</v>
      </c>
      <c r="AA214">
        <v>2.3925401872460665</v>
      </c>
      <c r="AB214">
        <v>2.3925401872460665</v>
      </c>
      <c r="AC214">
        <v>2.3925401872460665</v>
      </c>
      <c r="AD214">
        <v>2.3925401872460665</v>
      </c>
      <c r="AE214">
        <v>2.3925401872460665</v>
      </c>
      <c r="AF214">
        <v>2.3925401872460665</v>
      </c>
      <c r="AG214">
        <v>2.3925401872460665</v>
      </c>
      <c r="AH214">
        <v>2.3925401872460665</v>
      </c>
      <c r="AI214">
        <v>2.3925401872460665</v>
      </c>
      <c r="AJ214">
        <v>2.3925401872460665</v>
      </c>
      <c r="AK214">
        <v>2.3925401872460665</v>
      </c>
      <c r="AL214">
        <v>2.3925401872460665</v>
      </c>
    </row>
    <row r="215" spans="1:38" x14ac:dyDescent="0.2">
      <c r="A215" t="s">
        <v>438</v>
      </c>
      <c r="B215" t="s">
        <v>271</v>
      </c>
      <c r="C215" t="s">
        <v>495</v>
      </c>
      <c r="D215" t="s">
        <v>194</v>
      </c>
      <c r="E215" t="s">
        <v>211</v>
      </c>
      <c r="F215" t="s">
        <v>275</v>
      </c>
      <c r="G215">
        <v>2030</v>
      </c>
      <c r="H215" t="s">
        <v>211</v>
      </c>
      <c r="I215" t="s">
        <v>211</v>
      </c>
      <c r="J215" t="s">
        <v>211</v>
      </c>
      <c r="K215" t="s">
        <v>211</v>
      </c>
      <c r="L215">
        <v>2.6317942059706736</v>
      </c>
      <c r="M215">
        <v>2.6317942059706736</v>
      </c>
      <c r="N215">
        <v>2.6317942059706736</v>
      </c>
      <c r="O215">
        <v>2.6317942059706736</v>
      </c>
      <c r="P215">
        <v>2.6317942059706736</v>
      </c>
      <c r="Q215">
        <v>2.6317942059706736</v>
      </c>
      <c r="R215">
        <v>2.6317942059706736</v>
      </c>
      <c r="S215">
        <v>2.6317942059706736</v>
      </c>
      <c r="T215">
        <v>2.6317942059706736</v>
      </c>
      <c r="U215">
        <v>2.6317942059706736</v>
      </c>
      <c r="V215">
        <v>2.6317942059706736</v>
      </c>
      <c r="W215">
        <v>2.6317942059706736</v>
      </c>
      <c r="X215">
        <v>2.6317942059706736</v>
      </c>
      <c r="Y215">
        <v>2.6317942059706736</v>
      </c>
      <c r="Z215">
        <v>2.6317942059706736</v>
      </c>
      <c r="AA215">
        <v>2.6317942059706736</v>
      </c>
      <c r="AB215">
        <v>2.6317942059706736</v>
      </c>
      <c r="AC215">
        <v>2.6317942059706736</v>
      </c>
      <c r="AD215">
        <v>2.6317942059706736</v>
      </c>
      <c r="AE215">
        <v>2.6317942059706736</v>
      </c>
      <c r="AF215">
        <v>2.6317942059706736</v>
      </c>
      <c r="AG215">
        <v>2.6317942059706736</v>
      </c>
      <c r="AH215">
        <v>2.6317942059706736</v>
      </c>
      <c r="AI215">
        <v>2.6317942059706736</v>
      </c>
      <c r="AJ215">
        <v>2.6317942059706736</v>
      </c>
      <c r="AK215">
        <v>2.6317942059706736</v>
      </c>
      <c r="AL215">
        <v>2.6317942059706736</v>
      </c>
    </row>
    <row r="216" spans="1:38" x14ac:dyDescent="0.2">
      <c r="A216" t="s">
        <v>438</v>
      </c>
      <c r="B216" t="s">
        <v>271</v>
      </c>
      <c r="C216" t="s">
        <v>495</v>
      </c>
      <c r="D216" t="s">
        <v>194</v>
      </c>
      <c r="E216" t="s">
        <v>211</v>
      </c>
      <c r="F216" t="s">
        <v>275</v>
      </c>
      <c r="G216">
        <v>2040</v>
      </c>
      <c r="H216" t="s">
        <v>211</v>
      </c>
      <c r="I216" t="s">
        <v>211</v>
      </c>
      <c r="J216" t="s">
        <v>211</v>
      </c>
      <c r="K216" t="s">
        <v>211</v>
      </c>
      <c r="L216">
        <v>2.9507995642701497</v>
      </c>
      <c r="M216">
        <v>2.9507995642701497</v>
      </c>
      <c r="N216">
        <v>2.9507995642701497</v>
      </c>
      <c r="O216">
        <v>2.9507995642701497</v>
      </c>
      <c r="P216">
        <v>2.9507995642701497</v>
      </c>
      <c r="Q216">
        <v>2.9507995642701497</v>
      </c>
      <c r="R216">
        <v>2.9507995642701497</v>
      </c>
      <c r="S216">
        <v>2.9507995642701497</v>
      </c>
      <c r="T216">
        <v>2.9507995642701497</v>
      </c>
      <c r="U216">
        <v>2.9507995642701497</v>
      </c>
      <c r="V216">
        <v>2.9507995642701497</v>
      </c>
      <c r="W216">
        <v>2.9507995642701497</v>
      </c>
      <c r="X216">
        <v>2.9507995642701497</v>
      </c>
      <c r="Y216">
        <v>2.9507995642701497</v>
      </c>
      <c r="Z216">
        <v>2.9507995642701497</v>
      </c>
      <c r="AA216">
        <v>2.9507995642701497</v>
      </c>
      <c r="AB216">
        <v>2.9507995642701497</v>
      </c>
      <c r="AC216">
        <v>2.9507995642701497</v>
      </c>
      <c r="AD216">
        <v>2.9507995642701497</v>
      </c>
      <c r="AE216">
        <v>2.9507995642701497</v>
      </c>
      <c r="AF216">
        <v>2.9507995642701497</v>
      </c>
      <c r="AG216">
        <v>2.9507995642701497</v>
      </c>
      <c r="AH216">
        <v>2.9507995642701497</v>
      </c>
      <c r="AI216">
        <v>2.9507995642701497</v>
      </c>
      <c r="AJ216">
        <v>2.9507995642701497</v>
      </c>
      <c r="AK216">
        <v>2.9507995642701497</v>
      </c>
      <c r="AL216">
        <v>2.9507995642701497</v>
      </c>
    </row>
    <row r="217" spans="1:38" x14ac:dyDescent="0.2">
      <c r="A217" t="s">
        <v>438</v>
      </c>
      <c r="B217" t="s">
        <v>271</v>
      </c>
      <c r="C217" t="s">
        <v>495</v>
      </c>
      <c r="D217" t="s">
        <v>194</v>
      </c>
      <c r="E217" t="s">
        <v>211</v>
      </c>
      <c r="F217" t="s">
        <v>275</v>
      </c>
      <c r="G217">
        <v>2050</v>
      </c>
      <c r="H217" t="s">
        <v>211</v>
      </c>
      <c r="I217" t="s">
        <v>211</v>
      </c>
      <c r="J217" t="s">
        <v>211</v>
      </c>
      <c r="K217" t="s">
        <v>211</v>
      </c>
      <c r="L217">
        <v>3.1900535829947598</v>
      </c>
      <c r="M217">
        <v>3.1900535829947598</v>
      </c>
      <c r="N217">
        <v>3.1900535829947598</v>
      </c>
      <c r="O217">
        <v>3.1900535829947598</v>
      </c>
      <c r="P217">
        <v>3.1900535829947598</v>
      </c>
      <c r="Q217">
        <v>3.1900535829947598</v>
      </c>
      <c r="R217">
        <v>3.1900535829947598</v>
      </c>
      <c r="S217">
        <v>3.1900535829947598</v>
      </c>
      <c r="T217">
        <v>3.1900535829947598</v>
      </c>
      <c r="U217">
        <v>3.1900535829947598</v>
      </c>
      <c r="V217">
        <v>3.1900535829947598</v>
      </c>
      <c r="W217">
        <v>3.1900535829947598</v>
      </c>
      <c r="X217">
        <v>3.1900535829947598</v>
      </c>
      <c r="Y217">
        <v>3.1900535829947598</v>
      </c>
      <c r="Z217">
        <v>3.1900535829947598</v>
      </c>
      <c r="AA217">
        <v>3.1900535829947598</v>
      </c>
      <c r="AB217">
        <v>3.1900535829947598</v>
      </c>
      <c r="AC217">
        <v>3.1900535829947598</v>
      </c>
      <c r="AD217">
        <v>3.1900535829947598</v>
      </c>
      <c r="AE217">
        <v>3.1900535829947598</v>
      </c>
      <c r="AF217">
        <v>3.1900535829947598</v>
      </c>
      <c r="AG217">
        <v>3.1900535829947598</v>
      </c>
      <c r="AH217">
        <v>3.1900535829947598</v>
      </c>
      <c r="AI217">
        <v>3.1900535829947598</v>
      </c>
      <c r="AJ217">
        <v>3.1900535829947598</v>
      </c>
      <c r="AK217">
        <v>3.1900535829947598</v>
      </c>
      <c r="AL217">
        <v>3.1900535829947598</v>
      </c>
    </row>
    <row r="218" spans="1:38" x14ac:dyDescent="0.2">
      <c r="A218" t="s">
        <v>438</v>
      </c>
      <c r="B218" t="s">
        <v>271</v>
      </c>
      <c r="C218" t="s">
        <v>496</v>
      </c>
      <c r="D218" t="s">
        <v>194</v>
      </c>
      <c r="E218" t="s">
        <v>211</v>
      </c>
      <c r="F218" t="s">
        <v>275</v>
      </c>
      <c r="G218">
        <v>2018</v>
      </c>
      <c r="H218" t="s">
        <v>211</v>
      </c>
      <c r="I218" t="s">
        <v>211</v>
      </c>
      <c r="J218" t="s">
        <v>211</v>
      </c>
      <c r="K218" t="s">
        <v>211</v>
      </c>
      <c r="L218">
        <v>2.1666548901843012</v>
      </c>
      <c r="M218">
        <v>2.1666548901843012</v>
      </c>
      <c r="N218">
        <v>2.1666548901843012</v>
      </c>
      <c r="O218">
        <v>2.1666548901843012</v>
      </c>
      <c r="P218">
        <v>2.1666548901843012</v>
      </c>
      <c r="Q218">
        <v>2.1666548901843012</v>
      </c>
      <c r="R218">
        <v>2.1666548901843012</v>
      </c>
      <c r="S218">
        <v>2.1666548901843012</v>
      </c>
      <c r="T218">
        <v>2.1666548901843012</v>
      </c>
      <c r="U218">
        <v>2.1666548901843012</v>
      </c>
      <c r="V218">
        <v>2.1666548901843012</v>
      </c>
      <c r="W218">
        <v>2.1666548901843012</v>
      </c>
      <c r="X218">
        <v>2.1666548901843012</v>
      </c>
      <c r="Y218">
        <v>2.1666548901843012</v>
      </c>
      <c r="Z218">
        <v>2.1666548901843012</v>
      </c>
      <c r="AA218">
        <v>2.1666548901843012</v>
      </c>
      <c r="AB218">
        <v>2.1666548901843012</v>
      </c>
      <c r="AC218">
        <v>2.1666548901843012</v>
      </c>
      <c r="AD218">
        <v>2.1666548901843012</v>
      </c>
      <c r="AE218">
        <v>2.1666548901843012</v>
      </c>
      <c r="AF218">
        <v>2.1666548901843012</v>
      </c>
      <c r="AG218">
        <v>2.1666548901843012</v>
      </c>
      <c r="AH218">
        <v>2.1666548901843012</v>
      </c>
      <c r="AI218">
        <v>2.1666548901843012</v>
      </c>
      <c r="AJ218">
        <v>2.1666548901843012</v>
      </c>
      <c r="AK218">
        <v>2.1666548901843012</v>
      </c>
      <c r="AL218">
        <v>2.1666548901843012</v>
      </c>
    </row>
    <row r="219" spans="1:38" x14ac:dyDescent="0.2">
      <c r="A219" t="s">
        <v>438</v>
      </c>
      <c r="B219" t="s">
        <v>271</v>
      </c>
      <c r="C219" t="s">
        <v>496</v>
      </c>
      <c r="D219" t="s">
        <v>194</v>
      </c>
      <c r="E219" t="s">
        <v>211</v>
      </c>
      <c r="F219" t="s">
        <v>275</v>
      </c>
      <c r="G219">
        <v>2030</v>
      </c>
      <c r="H219" t="s">
        <v>211</v>
      </c>
      <c r="I219" t="s">
        <v>211</v>
      </c>
      <c r="J219" t="s">
        <v>211</v>
      </c>
      <c r="K219" t="s">
        <v>211</v>
      </c>
      <c r="L219">
        <v>2.3833203792027295</v>
      </c>
      <c r="M219">
        <v>2.3833203792027295</v>
      </c>
      <c r="N219">
        <v>2.3833203792027295</v>
      </c>
      <c r="O219">
        <v>2.3833203792027295</v>
      </c>
      <c r="P219">
        <v>2.3833203792027295</v>
      </c>
      <c r="Q219">
        <v>2.3833203792027295</v>
      </c>
      <c r="R219">
        <v>2.3833203792027295</v>
      </c>
      <c r="S219">
        <v>2.3833203792027295</v>
      </c>
      <c r="T219">
        <v>2.3833203792027295</v>
      </c>
      <c r="U219">
        <v>2.3833203792027295</v>
      </c>
      <c r="V219">
        <v>2.3833203792027295</v>
      </c>
      <c r="W219">
        <v>2.3833203792027295</v>
      </c>
      <c r="X219">
        <v>2.3833203792027295</v>
      </c>
      <c r="Y219">
        <v>2.3833203792027295</v>
      </c>
      <c r="Z219">
        <v>2.3833203792027295</v>
      </c>
      <c r="AA219">
        <v>2.3833203792027295</v>
      </c>
      <c r="AB219">
        <v>2.3833203792027295</v>
      </c>
      <c r="AC219">
        <v>2.3833203792027295</v>
      </c>
      <c r="AD219">
        <v>2.3833203792027295</v>
      </c>
      <c r="AE219">
        <v>2.3833203792027295</v>
      </c>
      <c r="AF219">
        <v>2.3833203792027295</v>
      </c>
      <c r="AG219">
        <v>2.3833203792027295</v>
      </c>
      <c r="AH219">
        <v>2.3833203792027295</v>
      </c>
      <c r="AI219">
        <v>2.3833203792027295</v>
      </c>
      <c r="AJ219">
        <v>2.3833203792027295</v>
      </c>
      <c r="AK219">
        <v>2.3833203792027295</v>
      </c>
      <c r="AL219">
        <v>2.3833203792027295</v>
      </c>
    </row>
    <row r="220" spans="1:38" x14ac:dyDescent="0.2">
      <c r="A220" t="s">
        <v>438</v>
      </c>
      <c r="B220" t="s">
        <v>271</v>
      </c>
      <c r="C220" t="s">
        <v>496</v>
      </c>
      <c r="D220" t="s">
        <v>194</v>
      </c>
      <c r="E220" t="s">
        <v>211</v>
      </c>
      <c r="F220" t="s">
        <v>275</v>
      </c>
      <c r="G220">
        <v>2040</v>
      </c>
      <c r="H220" t="s">
        <v>211</v>
      </c>
      <c r="I220" t="s">
        <v>211</v>
      </c>
      <c r="J220" t="s">
        <v>211</v>
      </c>
      <c r="K220" t="s">
        <v>211</v>
      </c>
      <c r="L220">
        <v>2.6722076978939691</v>
      </c>
      <c r="M220">
        <v>2.6722076978939691</v>
      </c>
      <c r="N220">
        <v>2.6722076978939691</v>
      </c>
      <c r="O220">
        <v>2.6722076978939691</v>
      </c>
      <c r="P220">
        <v>2.6722076978939691</v>
      </c>
      <c r="Q220">
        <v>2.6722076978939691</v>
      </c>
      <c r="R220">
        <v>2.6722076978939691</v>
      </c>
      <c r="S220">
        <v>2.6722076978939691</v>
      </c>
      <c r="T220">
        <v>2.6722076978939691</v>
      </c>
      <c r="U220">
        <v>2.6722076978939691</v>
      </c>
      <c r="V220">
        <v>2.6722076978939691</v>
      </c>
      <c r="W220">
        <v>2.6722076978939691</v>
      </c>
      <c r="X220">
        <v>2.6722076978939691</v>
      </c>
      <c r="Y220">
        <v>2.6722076978939691</v>
      </c>
      <c r="Z220">
        <v>2.6722076978939691</v>
      </c>
      <c r="AA220">
        <v>2.6722076978939691</v>
      </c>
      <c r="AB220">
        <v>2.6722076978939691</v>
      </c>
      <c r="AC220">
        <v>2.6722076978939691</v>
      </c>
      <c r="AD220">
        <v>2.6722076978939691</v>
      </c>
      <c r="AE220">
        <v>2.6722076978939691</v>
      </c>
      <c r="AF220">
        <v>2.6722076978939691</v>
      </c>
      <c r="AG220">
        <v>2.6722076978939691</v>
      </c>
      <c r="AH220">
        <v>2.6722076978939691</v>
      </c>
      <c r="AI220">
        <v>2.6722076978939691</v>
      </c>
      <c r="AJ220">
        <v>2.6722076978939691</v>
      </c>
      <c r="AK220">
        <v>2.6722076978939691</v>
      </c>
      <c r="AL220">
        <v>2.6722076978939691</v>
      </c>
    </row>
    <row r="221" spans="1:38" x14ac:dyDescent="0.2">
      <c r="A221" t="s">
        <v>438</v>
      </c>
      <c r="B221" t="s">
        <v>271</v>
      </c>
      <c r="C221" t="s">
        <v>496</v>
      </c>
      <c r="D221" t="s">
        <v>194</v>
      </c>
      <c r="E221" t="s">
        <v>211</v>
      </c>
      <c r="F221" t="s">
        <v>275</v>
      </c>
      <c r="G221">
        <v>2050</v>
      </c>
      <c r="H221" t="s">
        <v>211</v>
      </c>
      <c r="I221" t="s">
        <v>211</v>
      </c>
      <c r="J221" t="s">
        <v>211</v>
      </c>
      <c r="K221" t="s">
        <v>211</v>
      </c>
      <c r="L221">
        <v>2.8888731869124005</v>
      </c>
      <c r="M221">
        <v>2.8888731869124005</v>
      </c>
      <c r="N221">
        <v>2.8888731869124005</v>
      </c>
      <c r="O221">
        <v>2.8888731869124005</v>
      </c>
      <c r="P221">
        <v>2.8888731869124005</v>
      </c>
      <c r="Q221">
        <v>2.8888731869124005</v>
      </c>
      <c r="R221">
        <v>2.8888731869124005</v>
      </c>
      <c r="S221">
        <v>2.8888731869124005</v>
      </c>
      <c r="T221">
        <v>2.8888731869124005</v>
      </c>
      <c r="U221">
        <v>2.8888731869124005</v>
      </c>
      <c r="V221">
        <v>2.8888731869124005</v>
      </c>
      <c r="W221">
        <v>2.8888731869124005</v>
      </c>
      <c r="X221">
        <v>2.8888731869124005</v>
      </c>
      <c r="Y221">
        <v>2.8888731869124005</v>
      </c>
      <c r="Z221">
        <v>2.8888731869124005</v>
      </c>
      <c r="AA221">
        <v>2.8888731869124005</v>
      </c>
      <c r="AB221">
        <v>2.8888731869124005</v>
      </c>
      <c r="AC221">
        <v>2.8888731869124005</v>
      </c>
      <c r="AD221">
        <v>2.8888731869124005</v>
      </c>
      <c r="AE221">
        <v>2.8888731869124005</v>
      </c>
      <c r="AF221">
        <v>2.8888731869124005</v>
      </c>
      <c r="AG221">
        <v>2.8888731869124005</v>
      </c>
      <c r="AH221">
        <v>2.8888731869124005</v>
      </c>
      <c r="AI221">
        <v>2.8888731869124005</v>
      </c>
      <c r="AJ221">
        <v>2.8888731869124005</v>
      </c>
      <c r="AK221">
        <v>2.8888731869124005</v>
      </c>
      <c r="AL221">
        <v>2.8888731869124005</v>
      </c>
    </row>
    <row r="222" spans="1:38" x14ac:dyDescent="0.2">
      <c r="A222" t="s">
        <v>438</v>
      </c>
      <c r="B222" t="s">
        <v>271</v>
      </c>
      <c r="C222" t="s">
        <v>281</v>
      </c>
      <c r="D222" t="s">
        <v>194</v>
      </c>
      <c r="E222" t="s">
        <v>211</v>
      </c>
      <c r="F222" t="s">
        <v>275</v>
      </c>
      <c r="G222">
        <v>2018</v>
      </c>
      <c r="H222" t="s">
        <v>211</v>
      </c>
      <c r="I222" t="s">
        <v>211</v>
      </c>
      <c r="J222" t="s">
        <v>211</v>
      </c>
      <c r="K222" t="s">
        <v>211</v>
      </c>
      <c r="L222">
        <v>3.1157627118644098</v>
      </c>
      <c r="M222">
        <v>3.1157627118644098</v>
      </c>
      <c r="N222">
        <v>3.1157627118644098</v>
      </c>
      <c r="O222">
        <v>3.1157627118644098</v>
      </c>
      <c r="P222">
        <v>3.1157627118644098</v>
      </c>
      <c r="Q222">
        <v>3.1157627118644098</v>
      </c>
      <c r="R222">
        <v>3.1157627118644098</v>
      </c>
      <c r="S222">
        <v>3.1157627118644098</v>
      </c>
      <c r="T222">
        <v>3.1157627118644098</v>
      </c>
      <c r="U222">
        <v>3.1157627118644098</v>
      </c>
      <c r="V222">
        <v>3.1157627118644098</v>
      </c>
      <c r="W222">
        <v>3.1157627118644098</v>
      </c>
      <c r="X222">
        <v>3.1157627118644098</v>
      </c>
      <c r="Y222">
        <v>3.1157627118644098</v>
      </c>
      <c r="Z222">
        <v>3.1157627118644098</v>
      </c>
      <c r="AA222">
        <v>3.1157627118644098</v>
      </c>
      <c r="AB222">
        <v>3.1157627118644098</v>
      </c>
      <c r="AC222">
        <v>3.1157627118644098</v>
      </c>
      <c r="AD222">
        <v>3.1157627118644098</v>
      </c>
      <c r="AE222">
        <v>3.1157627118644098</v>
      </c>
      <c r="AF222">
        <v>3.1157627118644098</v>
      </c>
      <c r="AG222">
        <v>3.1157627118644098</v>
      </c>
      <c r="AH222">
        <v>3.1157627118644098</v>
      </c>
      <c r="AI222">
        <v>3.1157627118644098</v>
      </c>
      <c r="AJ222">
        <v>3.1157627118644098</v>
      </c>
      <c r="AK222">
        <v>3.1157627118644098</v>
      </c>
      <c r="AL222">
        <v>3.1157627118644098</v>
      </c>
    </row>
    <row r="223" spans="1:38" x14ac:dyDescent="0.2">
      <c r="A223" t="s">
        <v>438</v>
      </c>
      <c r="B223" t="s">
        <v>271</v>
      </c>
      <c r="C223" t="s">
        <v>281</v>
      </c>
      <c r="D223" t="s">
        <v>194</v>
      </c>
      <c r="E223" t="s">
        <v>211</v>
      </c>
      <c r="F223" t="s">
        <v>275</v>
      </c>
      <c r="G223">
        <v>2030</v>
      </c>
      <c r="H223" t="s">
        <v>211</v>
      </c>
      <c r="I223" t="s">
        <v>211</v>
      </c>
      <c r="J223" t="s">
        <v>211</v>
      </c>
      <c r="K223" t="s">
        <v>211</v>
      </c>
      <c r="L223">
        <v>3.323480225988714</v>
      </c>
      <c r="M223">
        <v>3.323480225988714</v>
      </c>
      <c r="N223">
        <v>3.323480225988714</v>
      </c>
      <c r="O223">
        <v>3.323480225988714</v>
      </c>
      <c r="P223">
        <v>3.323480225988714</v>
      </c>
      <c r="Q223">
        <v>3.323480225988714</v>
      </c>
      <c r="R223">
        <v>3.323480225988714</v>
      </c>
      <c r="S223">
        <v>3.323480225988714</v>
      </c>
      <c r="T223">
        <v>3.323480225988714</v>
      </c>
      <c r="U223">
        <v>3.323480225988714</v>
      </c>
      <c r="V223">
        <v>3.323480225988714</v>
      </c>
      <c r="W223">
        <v>3.323480225988714</v>
      </c>
      <c r="X223">
        <v>3.323480225988714</v>
      </c>
      <c r="Y223">
        <v>3.323480225988714</v>
      </c>
      <c r="Z223">
        <v>3.323480225988714</v>
      </c>
      <c r="AA223">
        <v>3.323480225988714</v>
      </c>
      <c r="AB223">
        <v>3.323480225988714</v>
      </c>
      <c r="AC223">
        <v>3.323480225988714</v>
      </c>
      <c r="AD223">
        <v>3.323480225988714</v>
      </c>
      <c r="AE223">
        <v>3.323480225988714</v>
      </c>
      <c r="AF223">
        <v>3.323480225988714</v>
      </c>
      <c r="AG223">
        <v>3.323480225988714</v>
      </c>
      <c r="AH223">
        <v>3.323480225988714</v>
      </c>
      <c r="AI223">
        <v>3.323480225988714</v>
      </c>
      <c r="AJ223">
        <v>3.323480225988714</v>
      </c>
      <c r="AK223">
        <v>3.323480225988714</v>
      </c>
      <c r="AL223">
        <v>3.323480225988714</v>
      </c>
    </row>
    <row r="224" spans="1:38" x14ac:dyDescent="0.2">
      <c r="A224" t="s">
        <v>438</v>
      </c>
      <c r="B224" t="s">
        <v>271</v>
      </c>
      <c r="C224" t="s">
        <v>281</v>
      </c>
      <c r="D224" t="s">
        <v>194</v>
      </c>
      <c r="E224" t="s">
        <v>211</v>
      </c>
      <c r="F224" t="s">
        <v>275</v>
      </c>
      <c r="G224">
        <v>2040</v>
      </c>
      <c r="H224" t="s">
        <v>211</v>
      </c>
      <c r="I224" t="s">
        <v>211</v>
      </c>
      <c r="J224" t="s">
        <v>211</v>
      </c>
      <c r="K224" t="s">
        <v>211</v>
      </c>
      <c r="L224">
        <v>3.8427740112994284</v>
      </c>
      <c r="M224">
        <v>3.8427740112994284</v>
      </c>
      <c r="N224">
        <v>3.8427740112994284</v>
      </c>
      <c r="O224">
        <v>3.8427740112994284</v>
      </c>
      <c r="P224">
        <v>3.8427740112994284</v>
      </c>
      <c r="Q224">
        <v>3.8427740112994284</v>
      </c>
      <c r="R224">
        <v>3.8427740112994284</v>
      </c>
      <c r="S224">
        <v>3.8427740112994284</v>
      </c>
      <c r="T224">
        <v>3.8427740112994284</v>
      </c>
      <c r="U224">
        <v>3.8427740112994284</v>
      </c>
      <c r="V224">
        <v>3.8427740112994284</v>
      </c>
      <c r="W224">
        <v>3.8427740112994284</v>
      </c>
      <c r="X224">
        <v>3.8427740112994284</v>
      </c>
      <c r="Y224">
        <v>3.8427740112994284</v>
      </c>
      <c r="Z224">
        <v>3.8427740112994284</v>
      </c>
      <c r="AA224">
        <v>3.8427740112994284</v>
      </c>
      <c r="AB224">
        <v>3.8427740112994284</v>
      </c>
      <c r="AC224">
        <v>3.8427740112994284</v>
      </c>
      <c r="AD224">
        <v>3.8427740112994284</v>
      </c>
      <c r="AE224">
        <v>3.8427740112994284</v>
      </c>
      <c r="AF224">
        <v>3.8427740112994284</v>
      </c>
      <c r="AG224">
        <v>3.8427740112994284</v>
      </c>
      <c r="AH224">
        <v>3.8427740112994284</v>
      </c>
      <c r="AI224">
        <v>3.8427740112994284</v>
      </c>
      <c r="AJ224">
        <v>3.8427740112994284</v>
      </c>
      <c r="AK224">
        <v>3.8427740112994284</v>
      </c>
      <c r="AL224">
        <v>3.8427740112994284</v>
      </c>
    </row>
    <row r="225" spans="1:38" x14ac:dyDescent="0.2">
      <c r="A225" t="s">
        <v>438</v>
      </c>
      <c r="B225" t="s">
        <v>271</v>
      </c>
      <c r="C225" t="s">
        <v>281</v>
      </c>
      <c r="D225" t="s">
        <v>194</v>
      </c>
      <c r="E225" t="s">
        <v>211</v>
      </c>
      <c r="F225" t="s">
        <v>275</v>
      </c>
      <c r="G225">
        <v>2050</v>
      </c>
      <c r="H225" t="s">
        <v>211</v>
      </c>
      <c r="I225" t="s">
        <v>211</v>
      </c>
      <c r="J225" t="s">
        <v>211</v>
      </c>
      <c r="K225" t="s">
        <v>211</v>
      </c>
      <c r="L225">
        <v>4.1543502824858694</v>
      </c>
      <c r="M225">
        <v>4.1543502824858694</v>
      </c>
      <c r="N225">
        <v>4.1543502824858694</v>
      </c>
      <c r="O225">
        <v>4.1543502824858694</v>
      </c>
      <c r="P225">
        <v>4.1543502824858694</v>
      </c>
      <c r="Q225">
        <v>4.1543502824858694</v>
      </c>
      <c r="R225">
        <v>4.1543502824858694</v>
      </c>
      <c r="S225">
        <v>4.1543502824858694</v>
      </c>
      <c r="T225">
        <v>4.1543502824858694</v>
      </c>
      <c r="U225">
        <v>4.1543502824858694</v>
      </c>
      <c r="V225">
        <v>4.1543502824858694</v>
      </c>
      <c r="W225">
        <v>4.1543502824858694</v>
      </c>
      <c r="X225">
        <v>4.1543502824858694</v>
      </c>
      <c r="Y225">
        <v>4.1543502824858694</v>
      </c>
      <c r="Z225">
        <v>4.1543502824858694</v>
      </c>
      <c r="AA225">
        <v>4.1543502824858694</v>
      </c>
      <c r="AB225">
        <v>4.1543502824858694</v>
      </c>
      <c r="AC225">
        <v>4.1543502824858694</v>
      </c>
      <c r="AD225">
        <v>4.1543502824858694</v>
      </c>
      <c r="AE225">
        <v>4.1543502824858694</v>
      </c>
      <c r="AF225">
        <v>4.1543502824858694</v>
      </c>
      <c r="AG225">
        <v>4.1543502824858694</v>
      </c>
      <c r="AH225">
        <v>4.1543502824858694</v>
      </c>
      <c r="AI225">
        <v>4.1543502824858694</v>
      </c>
      <c r="AJ225">
        <v>4.1543502824858694</v>
      </c>
      <c r="AK225">
        <v>4.1543502824858694</v>
      </c>
      <c r="AL225">
        <v>4.1543502824858694</v>
      </c>
    </row>
    <row r="226" spans="1:38" x14ac:dyDescent="0.2">
      <c r="A226" t="s">
        <v>438</v>
      </c>
      <c r="B226" t="s">
        <v>271</v>
      </c>
      <c r="C226" t="s">
        <v>503</v>
      </c>
      <c r="D226" t="s">
        <v>194</v>
      </c>
      <c r="E226" t="s">
        <v>211</v>
      </c>
      <c r="F226" t="s">
        <v>275</v>
      </c>
      <c r="G226">
        <v>2018</v>
      </c>
      <c r="H226" t="s">
        <v>211</v>
      </c>
      <c r="I226" t="s">
        <v>211</v>
      </c>
      <c r="J226" t="s">
        <v>211</v>
      </c>
      <c r="K226" t="s">
        <v>211</v>
      </c>
      <c r="L226">
        <v>3.1157627118644098</v>
      </c>
      <c r="M226">
        <v>3.1157627118644098</v>
      </c>
      <c r="N226">
        <v>3.1157627118644098</v>
      </c>
      <c r="O226">
        <v>3.1157627118644098</v>
      </c>
      <c r="P226">
        <v>3.1157627118644098</v>
      </c>
      <c r="Q226">
        <v>3.1157627118644098</v>
      </c>
      <c r="R226">
        <v>3.1157627118644098</v>
      </c>
      <c r="S226">
        <v>3.1157627118644098</v>
      </c>
      <c r="T226">
        <v>3.1157627118644098</v>
      </c>
      <c r="U226">
        <v>3.1157627118644098</v>
      </c>
      <c r="V226">
        <v>3.1157627118644098</v>
      </c>
      <c r="W226">
        <v>3.1157627118644098</v>
      </c>
      <c r="X226">
        <v>3.1157627118644098</v>
      </c>
      <c r="Y226">
        <v>3.1157627118644098</v>
      </c>
      <c r="Z226">
        <v>3.1157627118644098</v>
      </c>
      <c r="AA226">
        <v>3.1157627118644098</v>
      </c>
      <c r="AB226">
        <v>3.1157627118644098</v>
      </c>
      <c r="AC226">
        <v>3.1157627118644098</v>
      </c>
      <c r="AD226">
        <v>3.1157627118644098</v>
      </c>
      <c r="AE226">
        <v>3.1157627118644098</v>
      </c>
      <c r="AF226">
        <v>3.1157627118644098</v>
      </c>
      <c r="AG226">
        <v>3.1157627118644098</v>
      </c>
      <c r="AH226">
        <v>3.1157627118644098</v>
      </c>
      <c r="AI226">
        <v>3.1157627118644098</v>
      </c>
      <c r="AJ226">
        <v>3.1157627118644098</v>
      </c>
      <c r="AK226">
        <v>3.1157627118644098</v>
      </c>
      <c r="AL226">
        <v>3.1157627118644098</v>
      </c>
    </row>
    <row r="227" spans="1:38" x14ac:dyDescent="0.2">
      <c r="A227" t="s">
        <v>438</v>
      </c>
      <c r="B227" t="s">
        <v>271</v>
      </c>
      <c r="C227" t="s">
        <v>503</v>
      </c>
      <c r="D227" t="s">
        <v>194</v>
      </c>
      <c r="E227" t="s">
        <v>211</v>
      </c>
      <c r="F227" t="s">
        <v>275</v>
      </c>
      <c r="G227">
        <v>2030</v>
      </c>
      <c r="H227" t="s">
        <v>211</v>
      </c>
      <c r="I227" t="s">
        <v>211</v>
      </c>
      <c r="J227" t="s">
        <v>211</v>
      </c>
      <c r="K227" t="s">
        <v>211</v>
      </c>
      <c r="L227">
        <v>3.4273389830508512</v>
      </c>
      <c r="M227">
        <v>3.4273389830508512</v>
      </c>
      <c r="N227">
        <v>3.4273389830508512</v>
      </c>
      <c r="O227">
        <v>3.4273389830508512</v>
      </c>
      <c r="P227">
        <v>3.4273389830508512</v>
      </c>
      <c r="Q227">
        <v>3.4273389830508512</v>
      </c>
      <c r="R227">
        <v>3.4273389830508512</v>
      </c>
      <c r="S227">
        <v>3.4273389830508512</v>
      </c>
      <c r="T227">
        <v>3.4273389830508512</v>
      </c>
      <c r="U227">
        <v>3.4273389830508512</v>
      </c>
      <c r="V227">
        <v>3.4273389830508512</v>
      </c>
      <c r="W227">
        <v>3.4273389830508512</v>
      </c>
      <c r="X227">
        <v>3.4273389830508512</v>
      </c>
      <c r="Y227">
        <v>3.4273389830508512</v>
      </c>
      <c r="Z227">
        <v>3.4273389830508512</v>
      </c>
      <c r="AA227">
        <v>3.4273389830508512</v>
      </c>
      <c r="AB227">
        <v>3.4273389830508512</v>
      </c>
      <c r="AC227">
        <v>3.4273389830508512</v>
      </c>
      <c r="AD227">
        <v>3.4273389830508512</v>
      </c>
      <c r="AE227">
        <v>3.4273389830508512</v>
      </c>
      <c r="AF227">
        <v>3.4273389830508512</v>
      </c>
      <c r="AG227">
        <v>3.4273389830508512</v>
      </c>
      <c r="AH227">
        <v>3.4273389830508512</v>
      </c>
      <c r="AI227">
        <v>3.4273389830508512</v>
      </c>
      <c r="AJ227">
        <v>3.4273389830508512</v>
      </c>
      <c r="AK227">
        <v>3.4273389830508512</v>
      </c>
      <c r="AL227">
        <v>3.4273389830508512</v>
      </c>
    </row>
    <row r="228" spans="1:38" x14ac:dyDescent="0.2">
      <c r="A228" t="s">
        <v>438</v>
      </c>
      <c r="B228" t="s">
        <v>271</v>
      </c>
      <c r="C228" t="s">
        <v>503</v>
      </c>
      <c r="D228" t="s">
        <v>194</v>
      </c>
      <c r="E228" t="s">
        <v>211</v>
      </c>
      <c r="F228" t="s">
        <v>275</v>
      </c>
      <c r="G228">
        <v>2040</v>
      </c>
      <c r="H228" t="s">
        <v>211</v>
      </c>
      <c r="I228" t="s">
        <v>211</v>
      </c>
      <c r="J228" t="s">
        <v>211</v>
      </c>
      <c r="K228" t="s">
        <v>211</v>
      </c>
      <c r="L228">
        <v>3.8427740112994284</v>
      </c>
      <c r="M228">
        <v>3.8427740112994284</v>
      </c>
      <c r="N228">
        <v>3.8427740112994284</v>
      </c>
      <c r="O228">
        <v>3.8427740112994284</v>
      </c>
      <c r="P228">
        <v>3.8427740112994284</v>
      </c>
      <c r="Q228">
        <v>3.8427740112994284</v>
      </c>
      <c r="R228">
        <v>3.8427740112994284</v>
      </c>
      <c r="S228">
        <v>3.8427740112994284</v>
      </c>
      <c r="T228">
        <v>3.8427740112994284</v>
      </c>
      <c r="U228">
        <v>3.8427740112994284</v>
      </c>
      <c r="V228">
        <v>3.8427740112994284</v>
      </c>
      <c r="W228">
        <v>3.8427740112994284</v>
      </c>
      <c r="X228">
        <v>3.8427740112994284</v>
      </c>
      <c r="Y228">
        <v>3.8427740112994284</v>
      </c>
      <c r="Z228">
        <v>3.8427740112994284</v>
      </c>
      <c r="AA228">
        <v>3.8427740112994284</v>
      </c>
      <c r="AB228">
        <v>3.8427740112994284</v>
      </c>
      <c r="AC228">
        <v>3.8427740112994284</v>
      </c>
      <c r="AD228">
        <v>3.8427740112994284</v>
      </c>
      <c r="AE228">
        <v>3.8427740112994284</v>
      </c>
      <c r="AF228">
        <v>3.8427740112994284</v>
      </c>
      <c r="AG228">
        <v>3.8427740112994284</v>
      </c>
      <c r="AH228">
        <v>3.8427740112994284</v>
      </c>
      <c r="AI228">
        <v>3.8427740112994284</v>
      </c>
      <c r="AJ228">
        <v>3.8427740112994284</v>
      </c>
      <c r="AK228">
        <v>3.8427740112994284</v>
      </c>
      <c r="AL228">
        <v>3.8427740112994284</v>
      </c>
    </row>
    <row r="229" spans="1:38" x14ac:dyDescent="0.2">
      <c r="A229" t="s">
        <v>438</v>
      </c>
      <c r="B229" t="s">
        <v>271</v>
      </c>
      <c r="C229" t="s">
        <v>503</v>
      </c>
      <c r="D229" t="s">
        <v>194</v>
      </c>
      <c r="E229" t="s">
        <v>211</v>
      </c>
      <c r="F229" t="s">
        <v>275</v>
      </c>
      <c r="G229">
        <v>2050</v>
      </c>
      <c r="H229" t="s">
        <v>211</v>
      </c>
      <c r="I229" t="s">
        <v>211</v>
      </c>
      <c r="J229" t="s">
        <v>211</v>
      </c>
      <c r="K229" t="s">
        <v>211</v>
      </c>
      <c r="L229">
        <v>4.1543502824858694</v>
      </c>
      <c r="M229">
        <v>4.1543502824858694</v>
      </c>
      <c r="N229">
        <v>4.1543502824858694</v>
      </c>
      <c r="O229">
        <v>4.1543502824858694</v>
      </c>
      <c r="P229">
        <v>4.1543502824858694</v>
      </c>
      <c r="Q229">
        <v>4.1543502824858694</v>
      </c>
      <c r="R229">
        <v>4.1543502824858694</v>
      </c>
      <c r="S229">
        <v>4.1543502824858694</v>
      </c>
      <c r="T229">
        <v>4.1543502824858694</v>
      </c>
      <c r="U229">
        <v>4.1543502824858694</v>
      </c>
      <c r="V229">
        <v>4.1543502824858694</v>
      </c>
      <c r="W229">
        <v>4.1543502824858694</v>
      </c>
      <c r="X229">
        <v>4.1543502824858694</v>
      </c>
      <c r="Y229">
        <v>4.1543502824858694</v>
      </c>
      <c r="Z229">
        <v>4.1543502824858694</v>
      </c>
      <c r="AA229">
        <v>4.1543502824858694</v>
      </c>
      <c r="AB229">
        <v>4.1543502824858694</v>
      </c>
      <c r="AC229">
        <v>4.1543502824858694</v>
      </c>
      <c r="AD229">
        <v>4.1543502824858694</v>
      </c>
      <c r="AE229">
        <v>4.1543502824858694</v>
      </c>
      <c r="AF229">
        <v>4.1543502824858694</v>
      </c>
      <c r="AG229">
        <v>4.1543502824858694</v>
      </c>
      <c r="AH229">
        <v>4.1543502824858694</v>
      </c>
      <c r="AI229">
        <v>4.1543502824858694</v>
      </c>
      <c r="AJ229">
        <v>4.1543502824858694</v>
      </c>
      <c r="AK229">
        <v>4.1543502824858694</v>
      </c>
      <c r="AL229">
        <v>4.1543502824858694</v>
      </c>
    </row>
    <row r="230" spans="1:38" x14ac:dyDescent="0.2">
      <c r="A230" t="s">
        <v>438</v>
      </c>
      <c r="B230" t="s">
        <v>271</v>
      </c>
      <c r="C230" t="s">
        <v>504</v>
      </c>
      <c r="D230" t="s">
        <v>194</v>
      </c>
      <c r="E230" t="s">
        <v>211</v>
      </c>
      <c r="F230" t="s">
        <v>275</v>
      </c>
      <c r="G230">
        <v>2018</v>
      </c>
      <c r="H230" t="s">
        <v>211</v>
      </c>
      <c r="I230" t="s">
        <v>211</v>
      </c>
      <c r="J230" t="s">
        <v>211</v>
      </c>
      <c r="K230" t="s">
        <v>211</v>
      </c>
      <c r="L230">
        <v>3.1157627118644098</v>
      </c>
      <c r="M230">
        <v>3.1157627118644098</v>
      </c>
      <c r="N230">
        <v>3.1157627118644098</v>
      </c>
      <c r="O230">
        <v>3.1157627118644098</v>
      </c>
      <c r="P230">
        <v>3.1157627118644098</v>
      </c>
      <c r="Q230">
        <v>3.1157627118644098</v>
      </c>
      <c r="R230">
        <v>3.1157627118644098</v>
      </c>
      <c r="S230">
        <v>3.1157627118644098</v>
      </c>
      <c r="T230">
        <v>3.1157627118644098</v>
      </c>
      <c r="U230">
        <v>3.1157627118644098</v>
      </c>
      <c r="V230">
        <v>3.1157627118644098</v>
      </c>
      <c r="W230">
        <v>3.1157627118644098</v>
      </c>
      <c r="X230">
        <v>3.1157627118644098</v>
      </c>
      <c r="Y230">
        <v>3.1157627118644098</v>
      </c>
      <c r="Z230">
        <v>3.1157627118644098</v>
      </c>
      <c r="AA230">
        <v>3.1157627118644098</v>
      </c>
      <c r="AB230">
        <v>3.1157627118644098</v>
      </c>
      <c r="AC230">
        <v>3.1157627118644098</v>
      </c>
      <c r="AD230">
        <v>3.1157627118644098</v>
      </c>
      <c r="AE230">
        <v>3.1157627118644098</v>
      </c>
      <c r="AF230">
        <v>3.1157627118644098</v>
      </c>
      <c r="AG230">
        <v>3.1157627118644098</v>
      </c>
      <c r="AH230">
        <v>3.1157627118644098</v>
      </c>
      <c r="AI230">
        <v>3.1157627118644098</v>
      </c>
      <c r="AJ230">
        <v>3.1157627118644098</v>
      </c>
      <c r="AK230">
        <v>3.1157627118644098</v>
      </c>
      <c r="AL230">
        <v>3.1157627118644098</v>
      </c>
    </row>
    <row r="231" spans="1:38" x14ac:dyDescent="0.2">
      <c r="A231" t="s">
        <v>438</v>
      </c>
      <c r="B231" t="s">
        <v>271</v>
      </c>
      <c r="C231" t="s">
        <v>504</v>
      </c>
      <c r="D231" t="s">
        <v>194</v>
      </c>
      <c r="E231" t="s">
        <v>211</v>
      </c>
      <c r="F231" t="s">
        <v>275</v>
      </c>
      <c r="G231">
        <v>2030</v>
      </c>
      <c r="H231" t="s">
        <v>211</v>
      </c>
      <c r="I231" t="s">
        <v>211</v>
      </c>
      <c r="J231" t="s">
        <v>211</v>
      </c>
      <c r="K231" t="s">
        <v>211</v>
      </c>
      <c r="L231">
        <v>3.4273389830508512</v>
      </c>
      <c r="M231">
        <v>3.4273389830508512</v>
      </c>
      <c r="N231">
        <v>3.4273389830508512</v>
      </c>
      <c r="O231">
        <v>3.4273389830508512</v>
      </c>
      <c r="P231">
        <v>3.4273389830508512</v>
      </c>
      <c r="Q231">
        <v>3.4273389830508512</v>
      </c>
      <c r="R231">
        <v>3.4273389830508512</v>
      </c>
      <c r="S231">
        <v>3.4273389830508512</v>
      </c>
      <c r="T231">
        <v>3.4273389830508512</v>
      </c>
      <c r="U231">
        <v>3.4273389830508512</v>
      </c>
      <c r="V231">
        <v>3.4273389830508512</v>
      </c>
      <c r="W231">
        <v>3.4273389830508512</v>
      </c>
      <c r="X231">
        <v>3.4273389830508512</v>
      </c>
      <c r="Y231">
        <v>3.4273389830508512</v>
      </c>
      <c r="Z231">
        <v>3.4273389830508512</v>
      </c>
      <c r="AA231">
        <v>3.4273389830508512</v>
      </c>
      <c r="AB231">
        <v>3.4273389830508512</v>
      </c>
      <c r="AC231">
        <v>3.4273389830508512</v>
      </c>
      <c r="AD231">
        <v>3.4273389830508512</v>
      </c>
      <c r="AE231">
        <v>3.4273389830508512</v>
      </c>
      <c r="AF231">
        <v>3.4273389830508512</v>
      </c>
      <c r="AG231">
        <v>3.4273389830508512</v>
      </c>
      <c r="AH231">
        <v>3.4273389830508512</v>
      </c>
      <c r="AI231">
        <v>3.4273389830508512</v>
      </c>
      <c r="AJ231">
        <v>3.4273389830508512</v>
      </c>
      <c r="AK231">
        <v>3.4273389830508512</v>
      </c>
      <c r="AL231">
        <v>3.4273389830508512</v>
      </c>
    </row>
    <row r="232" spans="1:38" x14ac:dyDescent="0.2">
      <c r="A232" t="s">
        <v>438</v>
      </c>
      <c r="B232" t="s">
        <v>271</v>
      </c>
      <c r="C232" t="s">
        <v>504</v>
      </c>
      <c r="D232" t="s">
        <v>194</v>
      </c>
      <c r="E232" t="s">
        <v>211</v>
      </c>
      <c r="F232" t="s">
        <v>275</v>
      </c>
      <c r="G232">
        <v>2040</v>
      </c>
      <c r="H232" t="s">
        <v>211</v>
      </c>
      <c r="I232" t="s">
        <v>211</v>
      </c>
      <c r="J232" t="s">
        <v>211</v>
      </c>
      <c r="K232" t="s">
        <v>211</v>
      </c>
      <c r="L232">
        <v>3.8427740112994284</v>
      </c>
      <c r="M232">
        <v>3.8427740112994284</v>
      </c>
      <c r="N232">
        <v>3.8427740112994284</v>
      </c>
      <c r="O232">
        <v>3.8427740112994284</v>
      </c>
      <c r="P232">
        <v>3.8427740112994284</v>
      </c>
      <c r="Q232">
        <v>3.8427740112994284</v>
      </c>
      <c r="R232">
        <v>3.8427740112994284</v>
      </c>
      <c r="S232">
        <v>3.8427740112994284</v>
      </c>
      <c r="T232">
        <v>3.8427740112994284</v>
      </c>
      <c r="U232">
        <v>3.8427740112994284</v>
      </c>
      <c r="V232">
        <v>3.8427740112994284</v>
      </c>
      <c r="W232">
        <v>3.8427740112994284</v>
      </c>
      <c r="X232">
        <v>3.8427740112994284</v>
      </c>
      <c r="Y232">
        <v>3.8427740112994284</v>
      </c>
      <c r="Z232">
        <v>3.8427740112994284</v>
      </c>
      <c r="AA232">
        <v>3.8427740112994284</v>
      </c>
      <c r="AB232">
        <v>3.8427740112994284</v>
      </c>
      <c r="AC232">
        <v>3.8427740112994284</v>
      </c>
      <c r="AD232">
        <v>3.8427740112994284</v>
      </c>
      <c r="AE232">
        <v>3.8427740112994284</v>
      </c>
      <c r="AF232">
        <v>3.8427740112994284</v>
      </c>
      <c r="AG232">
        <v>3.8427740112994284</v>
      </c>
      <c r="AH232">
        <v>3.8427740112994284</v>
      </c>
      <c r="AI232">
        <v>3.8427740112994284</v>
      </c>
      <c r="AJ232">
        <v>3.8427740112994284</v>
      </c>
      <c r="AK232">
        <v>3.8427740112994284</v>
      </c>
      <c r="AL232">
        <v>3.8427740112994284</v>
      </c>
    </row>
    <row r="233" spans="1:38" x14ac:dyDescent="0.2">
      <c r="A233" t="s">
        <v>438</v>
      </c>
      <c r="B233" t="s">
        <v>271</v>
      </c>
      <c r="C233" t="s">
        <v>504</v>
      </c>
      <c r="D233" t="s">
        <v>194</v>
      </c>
      <c r="E233" t="s">
        <v>211</v>
      </c>
      <c r="F233" t="s">
        <v>275</v>
      </c>
      <c r="G233">
        <v>2050</v>
      </c>
      <c r="H233" t="s">
        <v>211</v>
      </c>
      <c r="I233" t="s">
        <v>211</v>
      </c>
      <c r="J233" t="s">
        <v>211</v>
      </c>
      <c r="K233" t="s">
        <v>211</v>
      </c>
      <c r="L233">
        <v>4.1543502824858694</v>
      </c>
      <c r="M233">
        <v>4.1543502824858694</v>
      </c>
      <c r="N233">
        <v>4.1543502824858694</v>
      </c>
      <c r="O233">
        <v>4.1543502824858694</v>
      </c>
      <c r="P233">
        <v>4.1543502824858694</v>
      </c>
      <c r="Q233">
        <v>4.1543502824858694</v>
      </c>
      <c r="R233">
        <v>4.1543502824858694</v>
      </c>
      <c r="S233">
        <v>4.1543502824858694</v>
      </c>
      <c r="T233">
        <v>4.1543502824858694</v>
      </c>
      <c r="U233">
        <v>4.1543502824858694</v>
      </c>
      <c r="V233">
        <v>4.1543502824858694</v>
      </c>
      <c r="W233">
        <v>4.1543502824858694</v>
      </c>
      <c r="X233">
        <v>4.1543502824858694</v>
      </c>
      <c r="Y233">
        <v>4.1543502824858694</v>
      </c>
      <c r="Z233">
        <v>4.1543502824858694</v>
      </c>
      <c r="AA233">
        <v>4.1543502824858694</v>
      </c>
      <c r="AB233">
        <v>4.1543502824858694</v>
      </c>
      <c r="AC233">
        <v>4.1543502824858694</v>
      </c>
      <c r="AD233">
        <v>4.1543502824858694</v>
      </c>
      <c r="AE233">
        <v>4.1543502824858694</v>
      </c>
      <c r="AF233">
        <v>4.1543502824858694</v>
      </c>
      <c r="AG233">
        <v>4.1543502824858694</v>
      </c>
      <c r="AH233">
        <v>4.1543502824858694</v>
      </c>
      <c r="AI233">
        <v>4.1543502824858694</v>
      </c>
      <c r="AJ233">
        <v>4.1543502824858694</v>
      </c>
      <c r="AK233">
        <v>4.1543502824858694</v>
      </c>
      <c r="AL233">
        <v>4.1543502824858694</v>
      </c>
    </row>
    <row r="234" spans="1:38" x14ac:dyDescent="0.2">
      <c r="A234" t="s">
        <v>438</v>
      </c>
      <c r="B234" t="s">
        <v>271</v>
      </c>
      <c r="C234" t="s">
        <v>505</v>
      </c>
      <c r="D234" t="s">
        <v>194</v>
      </c>
      <c r="E234" t="s">
        <v>211</v>
      </c>
      <c r="F234" t="s">
        <v>275</v>
      </c>
      <c r="G234">
        <v>2018</v>
      </c>
      <c r="H234" t="s">
        <v>211</v>
      </c>
      <c r="I234" t="s">
        <v>211</v>
      </c>
      <c r="J234" t="s">
        <v>211</v>
      </c>
      <c r="K234" t="s">
        <v>211</v>
      </c>
      <c r="L234">
        <v>3.1157627118644098</v>
      </c>
      <c r="M234">
        <v>3.1157627118644098</v>
      </c>
      <c r="N234">
        <v>3.1157627118644098</v>
      </c>
      <c r="O234">
        <v>3.1157627118644098</v>
      </c>
      <c r="P234">
        <v>3.1157627118644098</v>
      </c>
      <c r="Q234">
        <v>3.1157627118644098</v>
      </c>
      <c r="R234">
        <v>3.1157627118644098</v>
      </c>
      <c r="S234">
        <v>3.1157627118644098</v>
      </c>
      <c r="T234">
        <v>3.1157627118644098</v>
      </c>
      <c r="U234">
        <v>3.1157627118644098</v>
      </c>
      <c r="V234">
        <v>3.1157627118644098</v>
      </c>
      <c r="W234">
        <v>3.1157627118644098</v>
      </c>
      <c r="X234">
        <v>3.1157627118644098</v>
      </c>
      <c r="Y234">
        <v>3.1157627118644098</v>
      </c>
      <c r="Z234">
        <v>3.1157627118644098</v>
      </c>
      <c r="AA234">
        <v>3.1157627118644098</v>
      </c>
      <c r="AB234">
        <v>3.1157627118644098</v>
      </c>
      <c r="AC234">
        <v>3.1157627118644098</v>
      </c>
      <c r="AD234">
        <v>3.1157627118644098</v>
      </c>
      <c r="AE234">
        <v>3.1157627118644098</v>
      </c>
      <c r="AF234">
        <v>3.1157627118644098</v>
      </c>
      <c r="AG234">
        <v>3.1157627118644098</v>
      </c>
      <c r="AH234">
        <v>3.1157627118644098</v>
      </c>
      <c r="AI234">
        <v>3.1157627118644098</v>
      </c>
      <c r="AJ234">
        <v>3.1157627118644098</v>
      </c>
      <c r="AK234">
        <v>3.1157627118644098</v>
      </c>
      <c r="AL234">
        <v>3.1157627118644098</v>
      </c>
    </row>
    <row r="235" spans="1:38" x14ac:dyDescent="0.2">
      <c r="A235" t="s">
        <v>438</v>
      </c>
      <c r="B235" t="s">
        <v>271</v>
      </c>
      <c r="C235" t="s">
        <v>505</v>
      </c>
      <c r="D235" t="s">
        <v>194</v>
      </c>
      <c r="E235" t="s">
        <v>211</v>
      </c>
      <c r="F235" t="s">
        <v>275</v>
      </c>
      <c r="G235">
        <v>2030</v>
      </c>
      <c r="H235" t="s">
        <v>211</v>
      </c>
      <c r="I235" t="s">
        <v>211</v>
      </c>
      <c r="J235" t="s">
        <v>211</v>
      </c>
      <c r="K235" t="s">
        <v>211</v>
      </c>
      <c r="L235">
        <v>3.4273389830508512</v>
      </c>
      <c r="M235">
        <v>3.4273389830508512</v>
      </c>
      <c r="N235">
        <v>3.4273389830508512</v>
      </c>
      <c r="O235">
        <v>3.4273389830508512</v>
      </c>
      <c r="P235">
        <v>3.4273389830508512</v>
      </c>
      <c r="Q235">
        <v>3.4273389830508512</v>
      </c>
      <c r="R235">
        <v>3.4273389830508512</v>
      </c>
      <c r="S235">
        <v>3.4273389830508512</v>
      </c>
      <c r="T235">
        <v>3.4273389830508512</v>
      </c>
      <c r="U235">
        <v>3.4273389830508512</v>
      </c>
      <c r="V235">
        <v>3.4273389830508512</v>
      </c>
      <c r="W235">
        <v>3.4273389830508512</v>
      </c>
      <c r="X235">
        <v>3.4273389830508512</v>
      </c>
      <c r="Y235">
        <v>3.4273389830508512</v>
      </c>
      <c r="Z235">
        <v>3.4273389830508512</v>
      </c>
      <c r="AA235">
        <v>3.4273389830508512</v>
      </c>
      <c r="AB235">
        <v>3.4273389830508512</v>
      </c>
      <c r="AC235">
        <v>3.4273389830508512</v>
      </c>
      <c r="AD235">
        <v>3.4273389830508512</v>
      </c>
      <c r="AE235">
        <v>3.4273389830508512</v>
      </c>
      <c r="AF235">
        <v>3.4273389830508512</v>
      </c>
      <c r="AG235">
        <v>3.4273389830508512</v>
      </c>
      <c r="AH235">
        <v>3.4273389830508512</v>
      </c>
      <c r="AI235">
        <v>3.4273389830508512</v>
      </c>
      <c r="AJ235">
        <v>3.4273389830508512</v>
      </c>
      <c r="AK235">
        <v>3.4273389830508512</v>
      </c>
      <c r="AL235">
        <v>3.4273389830508512</v>
      </c>
    </row>
    <row r="236" spans="1:38" x14ac:dyDescent="0.2">
      <c r="A236" t="s">
        <v>438</v>
      </c>
      <c r="B236" t="s">
        <v>271</v>
      </c>
      <c r="C236" t="s">
        <v>505</v>
      </c>
      <c r="D236" t="s">
        <v>194</v>
      </c>
      <c r="E236" t="s">
        <v>211</v>
      </c>
      <c r="F236" t="s">
        <v>275</v>
      </c>
      <c r="G236">
        <v>2040</v>
      </c>
      <c r="H236" t="s">
        <v>211</v>
      </c>
      <c r="I236" t="s">
        <v>211</v>
      </c>
      <c r="J236" t="s">
        <v>211</v>
      </c>
      <c r="K236" t="s">
        <v>211</v>
      </c>
      <c r="L236">
        <v>3.8427740112994284</v>
      </c>
      <c r="M236">
        <v>3.8427740112994284</v>
      </c>
      <c r="N236">
        <v>3.8427740112994284</v>
      </c>
      <c r="O236">
        <v>3.8427740112994284</v>
      </c>
      <c r="P236">
        <v>3.8427740112994284</v>
      </c>
      <c r="Q236">
        <v>3.8427740112994284</v>
      </c>
      <c r="R236">
        <v>3.8427740112994284</v>
      </c>
      <c r="S236">
        <v>3.8427740112994284</v>
      </c>
      <c r="T236">
        <v>3.8427740112994284</v>
      </c>
      <c r="U236">
        <v>3.8427740112994284</v>
      </c>
      <c r="V236">
        <v>3.8427740112994284</v>
      </c>
      <c r="W236">
        <v>3.8427740112994284</v>
      </c>
      <c r="X236">
        <v>3.8427740112994284</v>
      </c>
      <c r="Y236">
        <v>3.8427740112994284</v>
      </c>
      <c r="Z236">
        <v>3.8427740112994284</v>
      </c>
      <c r="AA236">
        <v>3.8427740112994284</v>
      </c>
      <c r="AB236">
        <v>3.8427740112994284</v>
      </c>
      <c r="AC236">
        <v>3.8427740112994284</v>
      </c>
      <c r="AD236">
        <v>3.8427740112994284</v>
      </c>
      <c r="AE236">
        <v>3.8427740112994284</v>
      </c>
      <c r="AF236">
        <v>3.8427740112994284</v>
      </c>
      <c r="AG236">
        <v>3.8427740112994284</v>
      </c>
      <c r="AH236">
        <v>3.8427740112994284</v>
      </c>
      <c r="AI236">
        <v>3.8427740112994284</v>
      </c>
      <c r="AJ236">
        <v>3.8427740112994284</v>
      </c>
      <c r="AK236">
        <v>3.8427740112994284</v>
      </c>
      <c r="AL236">
        <v>3.8427740112994284</v>
      </c>
    </row>
    <row r="237" spans="1:38" x14ac:dyDescent="0.2">
      <c r="A237" t="s">
        <v>438</v>
      </c>
      <c r="B237" t="s">
        <v>271</v>
      </c>
      <c r="C237" t="s">
        <v>505</v>
      </c>
      <c r="D237" t="s">
        <v>194</v>
      </c>
      <c r="E237" t="s">
        <v>211</v>
      </c>
      <c r="F237" t="s">
        <v>275</v>
      </c>
      <c r="G237">
        <v>2050</v>
      </c>
      <c r="H237" t="s">
        <v>211</v>
      </c>
      <c r="I237" t="s">
        <v>211</v>
      </c>
      <c r="J237" t="s">
        <v>211</v>
      </c>
      <c r="K237" t="s">
        <v>211</v>
      </c>
      <c r="L237">
        <v>4.1543502824858694</v>
      </c>
      <c r="M237">
        <v>4.1543502824858694</v>
      </c>
      <c r="N237">
        <v>4.1543502824858694</v>
      </c>
      <c r="O237">
        <v>4.1543502824858694</v>
      </c>
      <c r="P237">
        <v>4.1543502824858694</v>
      </c>
      <c r="Q237">
        <v>4.1543502824858694</v>
      </c>
      <c r="R237">
        <v>4.1543502824858694</v>
      </c>
      <c r="S237">
        <v>4.1543502824858694</v>
      </c>
      <c r="T237">
        <v>4.1543502824858694</v>
      </c>
      <c r="U237">
        <v>4.1543502824858694</v>
      </c>
      <c r="V237">
        <v>4.1543502824858694</v>
      </c>
      <c r="W237">
        <v>4.1543502824858694</v>
      </c>
      <c r="X237">
        <v>4.1543502824858694</v>
      </c>
      <c r="Y237">
        <v>4.1543502824858694</v>
      </c>
      <c r="Z237">
        <v>4.1543502824858694</v>
      </c>
      <c r="AA237">
        <v>4.1543502824858694</v>
      </c>
      <c r="AB237">
        <v>4.1543502824858694</v>
      </c>
      <c r="AC237">
        <v>4.1543502824858694</v>
      </c>
      <c r="AD237">
        <v>4.1543502824858694</v>
      </c>
      <c r="AE237">
        <v>4.1543502824858694</v>
      </c>
      <c r="AF237">
        <v>4.1543502824858694</v>
      </c>
      <c r="AG237">
        <v>4.1543502824858694</v>
      </c>
      <c r="AH237">
        <v>4.1543502824858694</v>
      </c>
      <c r="AI237">
        <v>4.1543502824858694</v>
      </c>
      <c r="AJ237">
        <v>4.1543502824858694</v>
      </c>
      <c r="AK237">
        <v>4.1543502824858694</v>
      </c>
      <c r="AL237">
        <v>4.1543502824858694</v>
      </c>
    </row>
    <row r="238" spans="1:38" x14ac:dyDescent="0.2">
      <c r="A238" t="s">
        <v>438</v>
      </c>
      <c r="B238" t="s">
        <v>271</v>
      </c>
      <c r="C238" t="s">
        <v>506</v>
      </c>
      <c r="D238" t="s">
        <v>194</v>
      </c>
      <c r="E238" t="s">
        <v>211</v>
      </c>
      <c r="F238" t="s">
        <v>275</v>
      </c>
      <c r="G238">
        <v>2018</v>
      </c>
      <c r="H238" t="s">
        <v>211</v>
      </c>
      <c r="I238" t="s">
        <v>211</v>
      </c>
      <c r="J238" t="s">
        <v>211</v>
      </c>
      <c r="K238" t="s">
        <v>211</v>
      </c>
      <c r="L238">
        <v>3.1157627118644098</v>
      </c>
      <c r="M238">
        <v>3.1157627118644098</v>
      </c>
      <c r="N238">
        <v>3.1157627118644098</v>
      </c>
      <c r="O238">
        <v>3.1157627118644098</v>
      </c>
      <c r="P238">
        <v>3.1157627118644098</v>
      </c>
      <c r="Q238">
        <v>3.1157627118644098</v>
      </c>
      <c r="R238">
        <v>3.1157627118644098</v>
      </c>
      <c r="S238">
        <v>3.1157627118644098</v>
      </c>
      <c r="T238">
        <v>3.1157627118644098</v>
      </c>
      <c r="U238">
        <v>3.1157627118644098</v>
      </c>
      <c r="V238">
        <v>3.1157627118644098</v>
      </c>
      <c r="W238">
        <v>3.1157627118644098</v>
      </c>
      <c r="X238">
        <v>3.1157627118644098</v>
      </c>
      <c r="Y238">
        <v>3.1157627118644098</v>
      </c>
      <c r="Z238">
        <v>3.1157627118644098</v>
      </c>
      <c r="AA238">
        <v>3.1157627118644098</v>
      </c>
      <c r="AB238">
        <v>3.1157627118644098</v>
      </c>
      <c r="AC238">
        <v>3.1157627118644098</v>
      </c>
      <c r="AD238">
        <v>3.1157627118644098</v>
      </c>
      <c r="AE238">
        <v>3.1157627118644098</v>
      </c>
      <c r="AF238">
        <v>3.1157627118644098</v>
      </c>
      <c r="AG238">
        <v>3.1157627118644098</v>
      </c>
      <c r="AH238">
        <v>3.1157627118644098</v>
      </c>
      <c r="AI238">
        <v>3.1157627118644098</v>
      </c>
      <c r="AJ238">
        <v>3.1157627118644098</v>
      </c>
      <c r="AK238">
        <v>3.1157627118644098</v>
      </c>
      <c r="AL238">
        <v>3.1157627118644098</v>
      </c>
    </row>
    <row r="239" spans="1:38" x14ac:dyDescent="0.2">
      <c r="A239" t="s">
        <v>438</v>
      </c>
      <c r="B239" t="s">
        <v>271</v>
      </c>
      <c r="C239" t="s">
        <v>506</v>
      </c>
      <c r="D239" t="s">
        <v>194</v>
      </c>
      <c r="E239" t="s">
        <v>211</v>
      </c>
      <c r="F239" t="s">
        <v>275</v>
      </c>
      <c r="G239">
        <v>2030</v>
      </c>
      <c r="H239" t="s">
        <v>211</v>
      </c>
      <c r="I239" t="s">
        <v>211</v>
      </c>
      <c r="J239" t="s">
        <v>211</v>
      </c>
      <c r="K239" t="s">
        <v>211</v>
      </c>
      <c r="L239">
        <v>3.4273389830508512</v>
      </c>
      <c r="M239">
        <v>3.4273389830508512</v>
      </c>
      <c r="N239">
        <v>3.4273389830508512</v>
      </c>
      <c r="O239">
        <v>3.4273389830508512</v>
      </c>
      <c r="P239">
        <v>3.4273389830508512</v>
      </c>
      <c r="Q239">
        <v>3.4273389830508512</v>
      </c>
      <c r="R239">
        <v>3.4273389830508512</v>
      </c>
      <c r="S239">
        <v>3.4273389830508512</v>
      </c>
      <c r="T239">
        <v>3.4273389830508512</v>
      </c>
      <c r="U239">
        <v>3.4273389830508512</v>
      </c>
      <c r="V239">
        <v>3.4273389830508512</v>
      </c>
      <c r="W239">
        <v>3.4273389830508512</v>
      </c>
      <c r="X239">
        <v>3.4273389830508512</v>
      </c>
      <c r="Y239">
        <v>3.4273389830508512</v>
      </c>
      <c r="Z239">
        <v>3.4273389830508512</v>
      </c>
      <c r="AA239">
        <v>3.4273389830508512</v>
      </c>
      <c r="AB239">
        <v>3.4273389830508512</v>
      </c>
      <c r="AC239">
        <v>3.4273389830508512</v>
      </c>
      <c r="AD239">
        <v>3.4273389830508512</v>
      </c>
      <c r="AE239">
        <v>3.4273389830508512</v>
      </c>
      <c r="AF239">
        <v>3.4273389830508512</v>
      </c>
      <c r="AG239">
        <v>3.4273389830508512</v>
      </c>
      <c r="AH239">
        <v>3.4273389830508512</v>
      </c>
      <c r="AI239">
        <v>3.4273389830508512</v>
      </c>
      <c r="AJ239">
        <v>3.4273389830508512</v>
      </c>
      <c r="AK239">
        <v>3.4273389830508512</v>
      </c>
      <c r="AL239">
        <v>3.4273389830508512</v>
      </c>
    </row>
    <row r="240" spans="1:38" x14ac:dyDescent="0.2">
      <c r="A240" t="s">
        <v>438</v>
      </c>
      <c r="B240" t="s">
        <v>271</v>
      </c>
      <c r="C240" t="s">
        <v>506</v>
      </c>
      <c r="D240" t="s">
        <v>194</v>
      </c>
      <c r="E240" t="s">
        <v>211</v>
      </c>
      <c r="F240" t="s">
        <v>275</v>
      </c>
      <c r="G240">
        <v>2040</v>
      </c>
      <c r="H240" t="s">
        <v>211</v>
      </c>
      <c r="I240" t="s">
        <v>211</v>
      </c>
      <c r="J240" t="s">
        <v>211</v>
      </c>
      <c r="K240" t="s">
        <v>211</v>
      </c>
      <c r="L240">
        <v>3.8427740112994284</v>
      </c>
      <c r="M240">
        <v>3.8427740112994284</v>
      </c>
      <c r="N240">
        <v>3.8427740112994284</v>
      </c>
      <c r="O240">
        <v>3.8427740112994284</v>
      </c>
      <c r="P240">
        <v>3.8427740112994284</v>
      </c>
      <c r="Q240">
        <v>3.8427740112994284</v>
      </c>
      <c r="R240">
        <v>3.8427740112994284</v>
      </c>
      <c r="S240">
        <v>3.8427740112994284</v>
      </c>
      <c r="T240">
        <v>3.8427740112994284</v>
      </c>
      <c r="U240">
        <v>3.8427740112994284</v>
      </c>
      <c r="V240">
        <v>3.8427740112994284</v>
      </c>
      <c r="W240">
        <v>3.8427740112994284</v>
      </c>
      <c r="X240">
        <v>3.8427740112994284</v>
      </c>
      <c r="Y240">
        <v>3.8427740112994284</v>
      </c>
      <c r="Z240">
        <v>3.8427740112994284</v>
      </c>
      <c r="AA240">
        <v>3.8427740112994284</v>
      </c>
      <c r="AB240">
        <v>3.8427740112994284</v>
      </c>
      <c r="AC240">
        <v>3.8427740112994284</v>
      </c>
      <c r="AD240">
        <v>3.8427740112994284</v>
      </c>
      <c r="AE240">
        <v>3.8427740112994284</v>
      </c>
      <c r="AF240">
        <v>3.8427740112994284</v>
      </c>
      <c r="AG240">
        <v>3.8427740112994284</v>
      </c>
      <c r="AH240">
        <v>3.8427740112994284</v>
      </c>
      <c r="AI240">
        <v>3.8427740112994284</v>
      </c>
      <c r="AJ240">
        <v>3.8427740112994284</v>
      </c>
      <c r="AK240">
        <v>3.8427740112994284</v>
      </c>
      <c r="AL240">
        <v>3.8427740112994284</v>
      </c>
    </row>
    <row r="241" spans="1:38" x14ac:dyDescent="0.2">
      <c r="A241" t="s">
        <v>438</v>
      </c>
      <c r="B241" t="s">
        <v>271</v>
      </c>
      <c r="C241" t="s">
        <v>506</v>
      </c>
      <c r="D241" t="s">
        <v>194</v>
      </c>
      <c r="E241" t="s">
        <v>211</v>
      </c>
      <c r="F241" t="s">
        <v>275</v>
      </c>
      <c r="G241">
        <v>2050</v>
      </c>
      <c r="H241" t="s">
        <v>211</v>
      </c>
      <c r="I241" t="s">
        <v>211</v>
      </c>
      <c r="J241" t="s">
        <v>211</v>
      </c>
      <c r="K241" t="s">
        <v>211</v>
      </c>
      <c r="L241">
        <v>4.1543502824858694</v>
      </c>
      <c r="M241">
        <v>4.1543502824858694</v>
      </c>
      <c r="N241">
        <v>4.1543502824858694</v>
      </c>
      <c r="O241">
        <v>4.1543502824858694</v>
      </c>
      <c r="P241">
        <v>4.1543502824858694</v>
      </c>
      <c r="Q241">
        <v>4.1543502824858694</v>
      </c>
      <c r="R241">
        <v>4.1543502824858694</v>
      </c>
      <c r="S241">
        <v>4.1543502824858694</v>
      </c>
      <c r="T241">
        <v>4.1543502824858694</v>
      </c>
      <c r="U241">
        <v>4.1543502824858694</v>
      </c>
      <c r="V241">
        <v>4.1543502824858694</v>
      </c>
      <c r="W241">
        <v>4.1543502824858694</v>
      </c>
      <c r="X241">
        <v>4.1543502824858694</v>
      </c>
      <c r="Y241">
        <v>4.1543502824858694</v>
      </c>
      <c r="Z241">
        <v>4.1543502824858694</v>
      </c>
      <c r="AA241">
        <v>4.1543502824858694</v>
      </c>
      <c r="AB241">
        <v>4.1543502824858694</v>
      </c>
      <c r="AC241">
        <v>4.1543502824858694</v>
      </c>
      <c r="AD241">
        <v>4.1543502824858694</v>
      </c>
      <c r="AE241">
        <v>4.1543502824858694</v>
      </c>
      <c r="AF241">
        <v>4.1543502824858694</v>
      </c>
      <c r="AG241">
        <v>4.1543502824858694</v>
      </c>
      <c r="AH241">
        <v>4.1543502824858694</v>
      </c>
      <c r="AI241">
        <v>4.1543502824858694</v>
      </c>
      <c r="AJ241">
        <v>4.1543502824858694</v>
      </c>
      <c r="AK241">
        <v>4.1543502824858694</v>
      </c>
      <c r="AL241">
        <v>4.1543502824858694</v>
      </c>
    </row>
    <row r="242" spans="1:38" x14ac:dyDescent="0.2">
      <c r="A242" t="s">
        <v>438</v>
      </c>
      <c r="B242" t="s">
        <v>271</v>
      </c>
      <c r="C242" t="s">
        <v>507</v>
      </c>
      <c r="D242" t="s">
        <v>194</v>
      </c>
      <c r="E242" t="s">
        <v>211</v>
      </c>
      <c r="F242" t="s">
        <v>275</v>
      </c>
      <c r="G242">
        <v>2018</v>
      </c>
      <c r="H242" t="s">
        <v>211</v>
      </c>
      <c r="I242" t="s">
        <v>211</v>
      </c>
      <c r="J242" t="s">
        <v>211</v>
      </c>
      <c r="K242" t="s">
        <v>211</v>
      </c>
      <c r="L242">
        <v>3.1157627118644098</v>
      </c>
      <c r="M242">
        <v>3.1157627118644098</v>
      </c>
      <c r="N242">
        <v>3.1157627118644098</v>
      </c>
      <c r="O242">
        <v>3.1157627118644098</v>
      </c>
      <c r="P242">
        <v>3.1157627118644098</v>
      </c>
      <c r="Q242">
        <v>3.1157627118644098</v>
      </c>
      <c r="R242">
        <v>3.1157627118644098</v>
      </c>
      <c r="S242">
        <v>3.1157627118644098</v>
      </c>
      <c r="T242">
        <v>3.1157627118644098</v>
      </c>
      <c r="U242">
        <v>3.1157627118644098</v>
      </c>
      <c r="V242">
        <v>3.1157627118644098</v>
      </c>
      <c r="W242">
        <v>3.1157627118644098</v>
      </c>
      <c r="X242">
        <v>3.1157627118644098</v>
      </c>
      <c r="Y242">
        <v>3.1157627118644098</v>
      </c>
      <c r="Z242">
        <v>3.1157627118644098</v>
      </c>
      <c r="AA242">
        <v>3.1157627118644098</v>
      </c>
      <c r="AB242">
        <v>3.1157627118644098</v>
      </c>
      <c r="AC242">
        <v>3.1157627118644098</v>
      </c>
      <c r="AD242">
        <v>3.1157627118644098</v>
      </c>
      <c r="AE242">
        <v>3.1157627118644098</v>
      </c>
      <c r="AF242">
        <v>3.1157627118644098</v>
      </c>
      <c r="AG242">
        <v>3.1157627118644098</v>
      </c>
      <c r="AH242">
        <v>3.1157627118644098</v>
      </c>
      <c r="AI242">
        <v>3.1157627118644098</v>
      </c>
      <c r="AJ242">
        <v>3.1157627118644098</v>
      </c>
      <c r="AK242">
        <v>3.1157627118644098</v>
      </c>
      <c r="AL242">
        <v>3.1157627118644098</v>
      </c>
    </row>
    <row r="243" spans="1:38" x14ac:dyDescent="0.2">
      <c r="A243" t="s">
        <v>438</v>
      </c>
      <c r="B243" t="s">
        <v>271</v>
      </c>
      <c r="C243" t="s">
        <v>507</v>
      </c>
      <c r="D243" t="s">
        <v>194</v>
      </c>
      <c r="E243" t="s">
        <v>211</v>
      </c>
      <c r="F243" t="s">
        <v>275</v>
      </c>
      <c r="G243">
        <v>2030</v>
      </c>
      <c r="H243" t="s">
        <v>211</v>
      </c>
      <c r="I243" t="s">
        <v>211</v>
      </c>
      <c r="J243" t="s">
        <v>211</v>
      </c>
      <c r="K243" t="s">
        <v>211</v>
      </c>
      <c r="L243">
        <v>3.4273389830508512</v>
      </c>
      <c r="M243">
        <v>3.4273389830508512</v>
      </c>
      <c r="N243">
        <v>3.4273389830508512</v>
      </c>
      <c r="O243">
        <v>3.4273389830508512</v>
      </c>
      <c r="P243">
        <v>3.4273389830508512</v>
      </c>
      <c r="Q243">
        <v>3.4273389830508512</v>
      </c>
      <c r="R243">
        <v>3.4273389830508512</v>
      </c>
      <c r="S243">
        <v>3.4273389830508512</v>
      </c>
      <c r="T243">
        <v>3.4273389830508512</v>
      </c>
      <c r="U243">
        <v>3.4273389830508512</v>
      </c>
      <c r="V243">
        <v>3.4273389830508512</v>
      </c>
      <c r="W243">
        <v>3.4273389830508512</v>
      </c>
      <c r="X243">
        <v>3.4273389830508512</v>
      </c>
      <c r="Y243">
        <v>3.4273389830508512</v>
      </c>
      <c r="Z243">
        <v>3.4273389830508512</v>
      </c>
      <c r="AA243">
        <v>3.4273389830508512</v>
      </c>
      <c r="AB243">
        <v>3.4273389830508512</v>
      </c>
      <c r="AC243">
        <v>3.4273389830508512</v>
      </c>
      <c r="AD243">
        <v>3.4273389830508512</v>
      </c>
      <c r="AE243">
        <v>3.4273389830508512</v>
      </c>
      <c r="AF243">
        <v>3.4273389830508512</v>
      </c>
      <c r="AG243">
        <v>3.4273389830508512</v>
      </c>
      <c r="AH243">
        <v>3.4273389830508512</v>
      </c>
      <c r="AI243">
        <v>3.4273389830508512</v>
      </c>
      <c r="AJ243">
        <v>3.4273389830508512</v>
      </c>
      <c r="AK243">
        <v>3.4273389830508512</v>
      </c>
      <c r="AL243">
        <v>3.4273389830508512</v>
      </c>
    </row>
    <row r="244" spans="1:38" x14ac:dyDescent="0.2">
      <c r="A244" t="s">
        <v>438</v>
      </c>
      <c r="B244" t="s">
        <v>271</v>
      </c>
      <c r="C244" t="s">
        <v>507</v>
      </c>
      <c r="D244" t="s">
        <v>194</v>
      </c>
      <c r="E244" t="s">
        <v>211</v>
      </c>
      <c r="F244" t="s">
        <v>275</v>
      </c>
      <c r="G244">
        <v>2040</v>
      </c>
      <c r="H244" t="s">
        <v>211</v>
      </c>
      <c r="I244" t="s">
        <v>211</v>
      </c>
      <c r="J244" t="s">
        <v>211</v>
      </c>
      <c r="K244" t="s">
        <v>211</v>
      </c>
      <c r="L244">
        <v>3.8427740112994284</v>
      </c>
      <c r="M244">
        <v>3.8427740112994284</v>
      </c>
      <c r="N244">
        <v>3.8427740112994284</v>
      </c>
      <c r="O244">
        <v>3.8427740112994284</v>
      </c>
      <c r="P244">
        <v>3.8427740112994284</v>
      </c>
      <c r="Q244">
        <v>3.8427740112994284</v>
      </c>
      <c r="R244">
        <v>3.8427740112994284</v>
      </c>
      <c r="S244">
        <v>3.8427740112994284</v>
      </c>
      <c r="T244">
        <v>3.8427740112994284</v>
      </c>
      <c r="U244">
        <v>3.8427740112994284</v>
      </c>
      <c r="V244">
        <v>3.8427740112994284</v>
      </c>
      <c r="W244">
        <v>3.8427740112994284</v>
      </c>
      <c r="X244">
        <v>3.8427740112994284</v>
      </c>
      <c r="Y244">
        <v>3.8427740112994284</v>
      </c>
      <c r="Z244">
        <v>3.8427740112994284</v>
      </c>
      <c r="AA244">
        <v>3.8427740112994284</v>
      </c>
      <c r="AB244">
        <v>3.8427740112994284</v>
      </c>
      <c r="AC244">
        <v>3.8427740112994284</v>
      </c>
      <c r="AD244">
        <v>3.8427740112994284</v>
      </c>
      <c r="AE244">
        <v>3.8427740112994284</v>
      </c>
      <c r="AF244">
        <v>3.8427740112994284</v>
      </c>
      <c r="AG244">
        <v>3.8427740112994284</v>
      </c>
      <c r="AH244">
        <v>3.8427740112994284</v>
      </c>
      <c r="AI244">
        <v>3.8427740112994284</v>
      </c>
      <c r="AJ244">
        <v>3.8427740112994284</v>
      </c>
      <c r="AK244">
        <v>3.8427740112994284</v>
      </c>
      <c r="AL244">
        <v>3.8427740112994284</v>
      </c>
    </row>
    <row r="245" spans="1:38" x14ac:dyDescent="0.2">
      <c r="A245" t="s">
        <v>438</v>
      </c>
      <c r="B245" t="s">
        <v>271</v>
      </c>
      <c r="C245" t="s">
        <v>507</v>
      </c>
      <c r="D245" t="s">
        <v>194</v>
      </c>
      <c r="E245" t="s">
        <v>211</v>
      </c>
      <c r="F245" t="s">
        <v>275</v>
      </c>
      <c r="G245">
        <v>2050</v>
      </c>
      <c r="H245" t="s">
        <v>211</v>
      </c>
      <c r="I245" t="s">
        <v>211</v>
      </c>
      <c r="J245" t="s">
        <v>211</v>
      </c>
      <c r="K245" t="s">
        <v>211</v>
      </c>
      <c r="L245">
        <v>4.1543502824858694</v>
      </c>
      <c r="M245">
        <v>4.1543502824858694</v>
      </c>
      <c r="N245">
        <v>4.1543502824858694</v>
      </c>
      <c r="O245">
        <v>4.1543502824858694</v>
      </c>
      <c r="P245">
        <v>4.1543502824858694</v>
      </c>
      <c r="Q245">
        <v>4.1543502824858694</v>
      </c>
      <c r="R245">
        <v>4.1543502824858694</v>
      </c>
      <c r="S245">
        <v>4.1543502824858694</v>
      </c>
      <c r="T245">
        <v>4.1543502824858694</v>
      </c>
      <c r="U245">
        <v>4.1543502824858694</v>
      </c>
      <c r="V245">
        <v>4.1543502824858694</v>
      </c>
      <c r="W245">
        <v>4.1543502824858694</v>
      </c>
      <c r="X245">
        <v>4.1543502824858694</v>
      </c>
      <c r="Y245">
        <v>4.1543502824858694</v>
      </c>
      <c r="Z245">
        <v>4.1543502824858694</v>
      </c>
      <c r="AA245">
        <v>4.1543502824858694</v>
      </c>
      <c r="AB245">
        <v>4.1543502824858694</v>
      </c>
      <c r="AC245">
        <v>4.1543502824858694</v>
      </c>
      <c r="AD245">
        <v>4.1543502824858694</v>
      </c>
      <c r="AE245">
        <v>4.1543502824858694</v>
      </c>
      <c r="AF245">
        <v>4.1543502824858694</v>
      </c>
      <c r="AG245">
        <v>4.1543502824858694</v>
      </c>
      <c r="AH245">
        <v>4.1543502824858694</v>
      </c>
      <c r="AI245">
        <v>4.1543502824858694</v>
      </c>
      <c r="AJ245">
        <v>4.1543502824858694</v>
      </c>
      <c r="AK245">
        <v>4.1543502824858694</v>
      </c>
      <c r="AL245">
        <v>4.1543502824858694</v>
      </c>
    </row>
    <row r="246" spans="1:38" x14ac:dyDescent="0.2">
      <c r="A246" t="s">
        <v>438</v>
      </c>
      <c r="B246" t="s">
        <v>271</v>
      </c>
      <c r="C246" t="s">
        <v>508</v>
      </c>
      <c r="D246" t="s">
        <v>194</v>
      </c>
      <c r="E246" t="s">
        <v>211</v>
      </c>
      <c r="F246" t="s">
        <v>275</v>
      </c>
      <c r="G246">
        <v>2018</v>
      </c>
      <c r="H246" t="s">
        <v>211</v>
      </c>
      <c r="I246" t="s">
        <v>211</v>
      </c>
      <c r="J246" t="s">
        <v>211</v>
      </c>
      <c r="K246" t="s">
        <v>211</v>
      </c>
      <c r="L246">
        <v>3.1157627118644098</v>
      </c>
      <c r="M246">
        <v>3.1157627118644098</v>
      </c>
      <c r="N246">
        <v>3.1157627118644098</v>
      </c>
      <c r="O246">
        <v>3.1157627118644098</v>
      </c>
      <c r="P246">
        <v>3.1157627118644098</v>
      </c>
      <c r="Q246">
        <v>3.1157627118644098</v>
      </c>
      <c r="R246">
        <v>3.1157627118644098</v>
      </c>
      <c r="S246">
        <v>3.1157627118644098</v>
      </c>
      <c r="T246">
        <v>3.1157627118644098</v>
      </c>
      <c r="U246">
        <v>3.1157627118644098</v>
      </c>
      <c r="V246">
        <v>3.1157627118644098</v>
      </c>
      <c r="W246">
        <v>3.1157627118644098</v>
      </c>
      <c r="X246">
        <v>3.1157627118644098</v>
      </c>
      <c r="Y246">
        <v>3.1157627118644098</v>
      </c>
      <c r="Z246">
        <v>3.1157627118644098</v>
      </c>
      <c r="AA246">
        <v>3.1157627118644098</v>
      </c>
      <c r="AB246">
        <v>3.1157627118644098</v>
      </c>
      <c r="AC246">
        <v>3.1157627118644098</v>
      </c>
      <c r="AD246">
        <v>3.1157627118644098</v>
      </c>
      <c r="AE246">
        <v>3.1157627118644098</v>
      </c>
      <c r="AF246">
        <v>3.1157627118644098</v>
      </c>
      <c r="AG246">
        <v>3.1157627118644098</v>
      </c>
      <c r="AH246">
        <v>3.1157627118644098</v>
      </c>
      <c r="AI246">
        <v>3.1157627118644098</v>
      </c>
      <c r="AJ246">
        <v>3.1157627118644098</v>
      </c>
      <c r="AK246">
        <v>3.1157627118644098</v>
      </c>
      <c r="AL246">
        <v>3.1157627118644098</v>
      </c>
    </row>
    <row r="247" spans="1:38" x14ac:dyDescent="0.2">
      <c r="A247" t="s">
        <v>438</v>
      </c>
      <c r="B247" t="s">
        <v>271</v>
      </c>
      <c r="C247" t="s">
        <v>508</v>
      </c>
      <c r="D247" t="s">
        <v>194</v>
      </c>
      <c r="E247" t="s">
        <v>211</v>
      </c>
      <c r="F247" t="s">
        <v>275</v>
      </c>
      <c r="G247">
        <v>2030</v>
      </c>
      <c r="H247" t="s">
        <v>211</v>
      </c>
      <c r="I247" t="s">
        <v>211</v>
      </c>
      <c r="J247" t="s">
        <v>211</v>
      </c>
      <c r="K247" t="s">
        <v>211</v>
      </c>
      <c r="L247">
        <v>3.4273389830508512</v>
      </c>
      <c r="M247">
        <v>3.4273389830508512</v>
      </c>
      <c r="N247">
        <v>3.4273389830508512</v>
      </c>
      <c r="O247">
        <v>3.4273389830508512</v>
      </c>
      <c r="P247">
        <v>3.4273389830508512</v>
      </c>
      <c r="Q247">
        <v>3.4273389830508512</v>
      </c>
      <c r="R247">
        <v>3.4273389830508512</v>
      </c>
      <c r="S247">
        <v>3.4273389830508512</v>
      </c>
      <c r="T247">
        <v>3.4273389830508512</v>
      </c>
      <c r="U247">
        <v>3.4273389830508512</v>
      </c>
      <c r="V247">
        <v>3.4273389830508512</v>
      </c>
      <c r="W247">
        <v>3.4273389830508512</v>
      </c>
      <c r="X247">
        <v>3.4273389830508512</v>
      </c>
      <c r="Y247">
        <v>3.4273389830508512</v>
      </c>
      <c r="Z247">
        <v>3.4273389830508512</v>
      </c>
      <c r="AA247">
        <v>3.4273389830508512</v>
      </c>
      <c r="AB247">
        <v>3.4273389830508512</v>
      </c>
      <c r="AC247">
        <v>3.4273389830508512</v>
      </c>
      <c r="AD247">
        <v>3.4273389830508512</v>
      </c>
      <c r="AE247">
        <v>3.4273389830508512</v>
      </c>
      <c r="AF247">
        <v>3.4273389830508512</v>
      </c>
      <c r="AG247">
        <v>3.4273389830508512</v>
      </c>
      <c r="AH247">
        <v>3.4273389830508512</v>
      </c>
      <c r="AI247">
        <v>3.4273389830508512</v>
      </c>
      <c r="AJ247">
        <v>3.4273389830508512</v>
      </c>
      <c r="AK247">
        <v>3.4273389830508512</v>
      </c>
      <c r="AL247">
        <v>3.4273389830508512</v>
      </c>
    </row>
    <row r="248" spans="1:38" x14ac:dyDescent="0.2">
      <c r="A248" t="s">
        <v>438</v>
      </c>
      <c r="B248" t="s">
        <v>271</v>
      </c>
      <c r="C248" t="s">
        <v>508</v>
      </c>
      <c r="D248" t="s">
        <v>194</v>
      </c>
      <c r="E248" t="s">
        <v>211</v>
      </c>
      <c r="F248" t="s">
        <v>275</v>
      </c>
      <c r="G248">
        <v>2040</v>
      </c>
      <c r="H248" t="s">
        <v>211</v>
      </c>
      <c r="I248" t="s">
        <v>211</v>
      </c>
      <c r="J248" t="s">
        <v>211</v>
      </c>
      <c r="K248" t="s">
        <v>211</v>
      </c>
      <c r="L248">
        <v>3.8427740112994284</v>
      </c>
      <c r="M248">
        <v>3.8427740112994284</v>
      </c>
      <c r="N248">
        <v>3.8427740112994284</v>
      </c>
      <c r="O248">
        <v>3.8427740112994284</v>
      </c>
      <c r="P248">
        <v>3.8427740112994284</v>
      </c>
      <c r="Q248">
        <v>3.8427740112994284</v>
      </c>
      <c r="R248">
        <v>3.8427740112994284</v>
      </c>
      <c r="S248">
        <v>3.8427740112994284</v>
      </c>
      <c r="T248">
        <v>3.8427740112994284</v>
      </c>
      <c r="U248">
        <v>3.8427740112994284</v>
      </c>
      <c r="V248">
        <v>3.8427740112994284</v>
      </c>
      <c r="W248">
        <v>3.8427740112994284</v>
      </c>
      <c r="X248">
        <v>3.8427740112994284</v>
      </c>
      <c r="Y248">
        <v>3.8427740112994284</v>
      </c>
      <c r="Z248">
        <v>3.8427740112994284</v>
      </c>
      <c r="AA248">
        <v>3.8427740112994284</v>
      </c>
      <c r="AB248">
        <v>3.8427740112994284</v>
      </c>
      <c r="AC248">
        <v>3.8427740112994284</v>
      </c>
      <c r="AD248">
        <v>3.8427740112994284</v>
      </c>
      <c r="AE248">
        <v>3.8427740112994284</v>
      </c>
      <c r="AF248">
        <v>3.8427740112994284</v>
      </c>
      <c r="AG248">
        <v>3.8427740112994284</v>
      </c>
      <c r="AH248">
        <v>3.8427740112994284</v>
      </c>
      <c r="AI248">
        <v>3.8427740112994284</v>
      </c>
      <c r="AJ248">
        <v>3.8427740112994284</v>
      </c>
      <c r="AK248">
        <v>3.8427740112994284</v>
      </c>
      <c r="AL248">
        <v>3.8427740112994284</v>
      </c>
    </row>
    <row r="249" spans="1:38" x14ac:dyDescent="0.2">
      <c r="A249" t="s">
        <v>438</v>
      </c>
      <c r="B249" t="s">
        <v>271</v>
      </c>
      <c r="C249" t="s">
        <v>508</v>
      </c>
      <c r="D249" t="s">
        <v>194</v>
      </c>
      <c r="E249" t="s">
        <v>211</v>
      </c>
      <c r="F249" t="s">
        <v>275</v>
      </c>
      <c r="G249">
        <v>2050</v>
      </c>
      <c r="H249" t="s">
        <v>211</v>
      </c>
      <c r="I249" t="s">
        <v>211</v>
      </c>
      <c r="J249" t="s">
        <v>211</v>
      </c>
      <c r="K249" t="s">
        <v>211</v>
      </c>
      <c r="L249">
        <v>4.1543502824858694</v>
      </c>
      <c r="M249">
        <v>4.1543502824858694</v>
      </c>
      <c r="N249">
        <v>4.1543502824858694</v>
      </c>
      <c r="O249">
        <v>4.1543502824858694</v>
      </c>
      <c r="P249">
        <v>4.1543502824858694</v>
      </c>
      <c r="Q249">
        <v>4.1543502824858694</v>
      </c>
      <c r="R249">
        <v>4.1543502824858694</v>
      </c>
      <c r="S249">
        <v>4.1543502824858694</v>
      </c>
      <c r="T249">
        <v>4.1543502824858694</v>
      </c>
      <c r="U249">
        <v>4.1543502824858694</v>
      </c>
      <c r="V249">
        <v>4.1543502824858694</v>
      </c>
      <c r="W249">
        <v>4.1543502824858694</v>
      </c>
      <c r="X249">
        <v>4.1543502824858694</v>
      </c>
      <c r="Y249">
        <v>4.1543502824858694</v>
      </c>
      <c r="Z249">
        <v>4.1543502824858694</v>
      </c>
      <c r="AA249">
        <v>4.1543502824858694</v>
      </c>
      <c r="AB249">
        <v>4.1543502824858694</v>
      </c>
      <c r="AC249">
        <v>4.1543502824858694</v>
      </c>
      <c r="AD249">
        <v>4.1543502824858694</v>
      </c>
      <c r="AE249">
        <v>4.1543502824858694</v>
      </c>
      <c r="AF249">
        <v>4.1543502824858694</v>
      </c>
      <c r="AG249">
        <v>4.1543502824858694</v>
      </c>
      <c r="AH249">
        <v>4.1543502824858694</v>
      </c>
      <c r="AI249">
        <v>4.1543502824858694</v>
      </c>
      <c r="AJ249">
        <v>4.1543502824858694</v>
      </c>
      <c r="AK249">
        <v>4.1543502824858694</v>
      </c>
      <c r="AL249">
        <v>4.1543502824858694</v>
      </c>
    </row>
    <row r="250" spans="1:38" x14ac:dyDescent="0.2">
      <c r="A250" t="s">
        <v>438</v>
      </c>
      <c r="B250" t="s">
        <v>271</v>
      </c>
      <c r="C250" t="s">
        <v>526</v>
      </c>
      <c r="D250" t="s">
        <v>194</v>
      </c>
      <c r="E250" t="s">
        <v>211</v>
      </c>
      <c r="F250" t="s">
        <v>275</v>
      </c>
      <c r="G250">
        <v>2018</v>
      </c>
      <c r="H250" t="s">
        <v>211</v>
      </c>
      <c r="I250" t="s">
        <v>211</v>
      </c>
      <c r="J250" t="s">
        <v>211</v>
      </c>
      <c r="K250" t="s">
        <v>211</v>
      </c>
      <c r="L250">
        <v>3.4273389830508512</v>
      </c>
      <c r="M250">
        <v>3.4273389830508512</v>
      </c>
      <c r="N250">
        <v>3.4273389830508512</v>
      </c>
      <c r="O250">
        <v>3.4273389830508512</v>
      </c>
      <c r="P250">
        <v>3.4273389830508512</v>
      </c>
      <c r="Q250">
        <v>3.4273389830508512</v>
      </c>
      <c r="R250">
        <v>3.4273389830508512</v>
      </c>
      <c r="S250">
        <v>3.4273389830508512</v>
      </c>
      <c r="T250">
        <v>3.4273389830508512</v>
      </c>
      <c r="U250">
        <v>3.4273389830508512</v>
      </c>
      <c r="V250">
        <v>3.4273389830508512</v>
      </c>
      <c r="W250">
        <v>3.4273389830508512</v>
      </c>
      <c r="X250">
        <v>3.4273389830508512</v>
      </c>
      <c r="Y250">
        <v>3.4273389830508512</v>
      </c>
      <c r="Z250">
        <v>3.4273389830508512</v>
      </c>
      <c r="AA250">
        <v>3.4273389830508512</v>
      </c>
      <c r="AB250">
        <v>3.4273389830508512</v>
      </c>
      <c r="AC250">
        <v>3.4273389830508512</v>
      </c>
      <c r="AD250">
        <v>3.4273389830508512</v>
      </c>
      <c r="AE250">
        <v>3.4273389830508512</v>
      </c>
      <c r="AF250">
        <v>3.4273389830508512</v>
      </c>
      <c r="AG250">
        <v>3.4273389830508512</v>
      </c>
      <c r="AH250">
        <v>3.4273389830508512</v>
      </c>
      <c r="AI250">
        <v>3.4273389830508512</v>
      </c>
      <c r="AJ250">
        <v>3.4273389830508512</v>
      </c>
      <c r="AK250">
        <v>3.4273389830508512</v>
      </c>
      <c r="AL250">
        <v>3.4273389830508512</v>
      </c>
    </row>
    <row r="251" spans="1:38" x14ac:dyDescent="0.2">
      <c r="A251" t="s">
        <v>438</v>
      </c>
      <c r="B251" t="s">
        <v>271</v>
      </c>
      <c r="C251" t="s">
        <v>526</v>
      </c>
      <c r="D251" t="s">
        <v>194</v>
      </c>
      <c r="E251" t="s">
        <v>211</v>
      </c>
      <c r="F251" t="s">
        <v>275</v>
      </c>
      <c r="G251">
        <v>2030</v>
      </c>
      <c r="H251" t="s">
        <v>211</v>
      </c>
      <c r="I251" t="s">
        <v>211</v>
      </c>
      <c r="J251" t="s">
        <v>211</v>
      </c>
      <c r="K251" t="s">
        <v>211</v>
      </c>
      <c r="L251">
        <v>3.6350564971751553</v>
      </c>
      <c r="M251">
        <v>3.6350564971751553</v>
      </c>
      <c r="N251">
        <v>3.6350564971751553</v>
      </c>
      <c r="O251">
        <v>3.6350564971751553</v>
      </c>
      <c r="P251">
        <v>3.6350564971751553</v>
      </c>
      <c r="Q251">
        <v>3.6350564971751553</v>
      </c>
      <c r="R251">
        <v>3.6350564971751553</v>
      </c>
      <c r="S251">
        <v>3.6350564971751553</v>
      </c>
      <c r="T251">
        <v>3.6350564971751553</v>
      </c>
      <c r="U251">
        <v>3.6350564971751553</v>
      </c>
      <c r="V251">
        <v>3.6350564971751553</v>
      </c>
      <c r="W251">
        <v>3.6350564971751553</v>
      </c>
      <c r="X251">
        <v>3.6350564971751553</v>
      </c>
      <c r="Y251">
        <v>3.6350564971751553</v>
      </c>
      <c r="Z251">
        <v>3.6350564971751553</v>
      </c>
      <c r="AA251">
        <v>3.6350564971751553</v>
      </c>
      <c r="AB251">
        <v>3.6350564971751553</v>
      </c>
      <c r="AC251">
        <v>3.6350564971751553</v>
      </c>
      <c r="AD251">
        <v>3.6350564971751553</v>
      </c>
      <c r="AE251">
        <v>3.6350564971751553</v>
      </c>
      <c r="AF251">
        <v>3.6350564971751553</v>
      </c>
      <c r="AG251">
        <v>3.6350564971751553</v>
      </c>
      <c r="AH251">
        <v>3.6350564971751553</v>
      </c>
      <c r="AI251">
        <v>3.6350564971751553</v>
      </c>
      <c r="AJ251">
        <v>3.6350564971751553</v>
      </c>
      <c r="AK251">
        <v>3.6350564971751553</v>
      </c>
      <c r="AL251">
        <v>3.6350564971751553</v>
      </c>
    </row>
    <row r="252" spans="1:38" x14ac:dyDescent="0.2">
      <c r="A252" t="s">
        <v>438</v>
      </c>
      <c r="B252" t="s">
        <v>271</v>
      </c>
      <c r="C252" t="s">
        <v>526</v>
      </c>
      <c r="D252" t="s">
        <v>194</v>
      </c>
      <c r="E252" t="s">
        <v>211</v>
      </c>
      <c r="F252" t="s">
        <v>275</v>
      </c>
      <c r="G252">
        <v>2040</v>
      </c>
      <c r="H252" t="s">
        <v>211</v>
      </c>
      <c r="I252" t="s">
        <v>211</v>
      </c>
      <c r="J252" t="s">
        <v>211</v>
      </c>
      <c r="K252" t="s">
        <v>211</v>
      </c>
      <c r="L252">
        <v>4.1543502824858694</v>
      </c>
      <c r="M252">
        <v>4.1543502824858694</v>
      </c>
      <c r="N252">
        <v>4.1543502824858694</v>
      </c>
      <c r="O252">
        <v>4.1543502824858694</v>
      </c>
      <c r="P252">
        <v>4.1543502824858694</v>
      </c>
      <c r="Q252">
        <v>4.1543502824858694</v>
      </c>
      <c r="R252">
        <v>4.1543502824858694</v>
      </c>
      <c r="S252">
        <v>4.1543502824858694</v>
      </c>
      <c r="T252">
        <v>4.1543502824858694</v>
      </c>
      <c r="U252">
        <v>4.1543502824858694</v>
      </c>
      <c r="V252">
        <v>4.1543502824858694</v>
      </c>
      <c r="W252">
        <v>4.1543502824858694</v>
      </c>
      <c r="X252">
        <v>4.1543502824858694</v>
      </c>
      <c r="Y252">
        <v>4.1543502824858694</v>
      </c>
      <c r="Z252">
        <v>4.1543502824858694</v>
      </c>
      <c r="AA252">
        <v>4.1543502824858694</v>
      </c>
      <c r="AB252">
        <v>4.1543502824858694</v>
      </c>
      <c r="AC252">
        <v>4.1543502824858694</v>
      </c>
      <c r="AD252">
        <v>4.1543502824858694</v>
      </c>
      <c r="AE252">
        <v>4.1543502824858694</v>
      </c>
      <c r="AF252">
        <v>4.1543502824858694</v>
      </c>
      <c r="AG252">
        <v>4.1543502824858694</v>
      </c>
      <c r="AH252">
        <v>4.1543502824858694</v>
      </c>
      <c r="AI252">
        <v>4.1543502824858694</v>
      </c>
      <c r="AJ252">
        <v>4.1543502824858694</v>
      </c>
      <c r="AK252">
        <v>4.1543502824858694</v>
      </c>
      <c r="AL252">
        <v>4.1543502824858694</v>
      </c>
    </row>
    <row r="253" spans="1:38" x14ac:dyDescent="0.2">
      <c r="A253" t="s">
        <v>438</v>
      </c>
      <c r="B253" t="s">
        <v>271</v>
      </c>
      <c r="C253" t="s">
        <v>526</v>
      </c>
      <c r="D253" t="s">
        <v>194</v>
      </c>
      <c r="E253" t="s">
        <v>211</v>
      </c>
      <c r="F253" t="s">
        <v>275</v>
      </c>
      <c r="G253">
        <v>2050</v>
      </c>
      <c r="H253" t="s">
        <v>211</v>
      </c>
      <c r="I253" t="s">
        <v>211</v>
      </c>
      <c r="J253" t="s">
        <v>211</v>
      </c>
      <c r="K253" t="s">
        <v>211</v>
      </c>
      <c r="L253">
        <v>4.6736440677966149</v>
      </c>
      <c r="M253">
        <v>4.6736440677966149</v>
      </c>
      <c r="N253">
        <v>4.6736440677966149</v>
      </c>
      <c r="O253">
        <v>4.6736440677966149</v>
      </c>
      <c r="P253">
        <v>4.6736440677966149</v>
      </c>
      <c r="Q253">
        <v>4.6736440677966149</v>
      </c>
      <c r="R253">
        <v>4.6736440677966149</v>
      </c>
      <c r="S253">
        <v>4.6736440677966149</v>
      </c>
      <c r="T253">
        <v>4.6736440677966149</v>
      </c>
      <c r="U253">
        <v>4.6736440677966149</v>
      </c>
      <c r="V253">
        <v>4.6736440677966149</v>
      </c>
      <c r="W253">
        <v>4.6736440677966149</v>
      </c>
      <c r="X253">
        <v>4.6736440677966149</v>
      </c>
      <c r="Y253">
        <v>4.6736440677966149</v>
      </c>
      <c r="Z253">
        <v>4.6736440677966149</v>
      </c>
      <c r="AA253">
        <v>4.6736440677966149</v>
      </c>
      <c r="AB253">
        <v>4.6736440677966149</v>
      </c>
      <c r="AC253">
        <v>4.6736440677966149</v>
      </c>
      <c r="AD253">
        <v>4.6736440677966149</v>
      </c>
      <c r="AE253">
        <v>4.6736440677966149</v>
      </c>
      <c r="AF253">
        <v>4.6736440677966149</v>
      </c>
      <c r="AG253">
        <v>4.6736440677966149</v>
      </c>
      <c r="AH253">
        <v>4.6736440677966149</v>
      </c>
      <c r="AI253">
        <v>4.6736440677966149</v>
      </c>
      <c r="AJ253">
        <v>4.6736440677966149</v>
      </c>
      <c r="AK253">
        <v>4.6736440677966149</v>
      </c>
      <c r="AL253">
        <v>4.6736440677966149</v>
      </c>
    </row>
    <row r="254" spans="1:38" x14ac:dyDescent="0.2">
      <c r="A254" t="s">
        <v>438</v>
      </c>
      <c r="B254" t="s">
        <v>271</v>
      </c>
      <c r="C254" t="s">
        <v>527</v>
      </c>
      <c r="D254" t="s">
        <v>194</v>
      </c>
      <c r="E254" t="s">
        <v>211</v>
      </c>
      <c r="F254" t="s">
        <v>275</v>
      </c>
      <c r="G254">
        <v>2018</v>
      </c>
      <c r="H254" t="s">
        <v>211</v>
      </c>
      <c r="I254" t="s">
        <v>211</v>
      </c>
      <c r="J254" t="s">
        <v>211</v>
      </c>
      <c r="K254" t="s">
        <v>211</v>
      </c>
      <c r="L254">
        <v>3.4273389830508512</v>
      </c>
      <c r="M254">
        <v>3.4273389830508512</v>
      </c>
      <c r="N254">
        <v>3.4273389830508512</v>
      </c>
      <c r="O254">
        <v>3.4273389830508512</v>
      </c>
      <c r="P254">
        <v>3.4273389830508512</v>
      </c>
      <c r="Q254">
        <v>3.4273389830508512</v>
      </c>
      <c r="R254">
        <v>3.4273389830508512</v>
      </c>
      <c r="S254">
        <v>3.4273389830508512</v>
      </c>
      <c r="T254">
        <v>3.4273389830508512</v>
      </c>
      <c r="U254">
        <v>3.4273389830508512</v>
      </c>
      <c r="V254">
        <v>3.4273389830508512</v>
      </c>
      <c r="W254">
        <v>3.4273389830508512</v>
      </c>
      <c r="X254">
        <v>3.4273389830508512</v>
      </c>
      <c r="Y254">
        <v>3.4273389830508512</v>
      </c>
      <c r="Z254">
        <v>3.4273389830508512</v>
      </c>
      <c r="AA254">
        <v>3.4273389830508512</v>
      </c>
      <c r="AB254">
        <v>3.4273389830508512</v>
      </c>
      <c r="AC254">
        <v>3.4273389830508512</v>
      </c>
      <c r="AD254">
        <v>3.4273389830508512</v>
      </c>
      <c r="AE254">
        <v>3.4273389830508512</v>
      </c>
      <c r="AF254">
        <v>3.4273389830508512</v>
      </c>
      <c r="AG254">
        <v>3.4273389830508512</v>
      </c>
      <c r="AH254">
        <v>3.4273389830508512</v>
      </c>
      <c r="AI254">
        <v>3.4273389830508512</v>
      </c>
      <c r="AJ254">
        <v>3.4273389830508512</v>
      </c>
      <c r="AK254">
        <v>3.4273389830508512</v>
      </c>
      <c r="AL254">
        <v>3.4273389830508512</v>
      </c>
    </row>
    <row r="255" spans="1:38" x14ac:dyDescent="0.2">
      <c r="A255" t="s">
        <v>438</v>
      </c>
      <c r="B255" t="s">
        <v>271</v>
      </c>
      <c r="C255" t="s">
        <v>527</v>
      </c>
      <c r="D255" t="s">
        <v>194</v>
      </c>
      <c r="E255" t="s">
        <v>211</v>
      </c>
      <c r="F255" t="s">
        <v>275</v>
      </c>
      <c r="G255">
        <v>2030</v>
      </c>
      <c r="H255" t="s">
        <v>211</v>
      </c>
      <c r="I255" t="s">
        <v>211</v>
      </c>
      <c r="J255" t="s">
        <v>211</v>
      </c>
      <c r="K255" t="s">
        <v>211</v>
      </c>
      <c r="L255">
        <v>3.6350564971751553</v>
      </c>
      <c r="M255">
        <v>3.6350564971751553</v>
      </c>
      <c r="N255">
        <v>3.6350564971751553</v>
      </c>
      <c r="O255">
        <v>3.6350564971751553</v>
      </c>
      <c r="P255">
        <v>3.6350564971751553</v>
      </c>
      <c r="Q255">
        <v>3.6350564971751553</v>
      </c>
      <c r="R255">
        <v>3.6350564971751553</v>
      </c>
      <c r="S255">
        <v>3.6350564971751553</v>
      </c>
      <c r="T255">
        <v>3.6350564971751553</v>
      </c>
      <c r="U255">
        <v>3.6350564971751553</v>
      </c>
      <c r="V255">
        <v>3.6350564971751553</v>
      </c>
      <c r="W255">
        <v>3.6350564971751553</v>
      </c>
      <c r="X255">
        <v>3.6350564971751553</v>
      </c>
      <c r="Y255">
        <v>3.6350564971751553</v>
      </c>
      <c r="Z255">
        <v>3.6350564971751553</v>
      </c>
      <c r="AA255">
        <v>3.6350564971751553</v>
      </c>
      <c r="AB255">
        <v>3.6350564971751553</v>
      </c>
      <c r="AC255">
        <v>3.6350564971751553</v>
      </c>
      <c r="AD255">
        <v>3.6350564971751553</v>
      </c>
      <c r="AE255">
        <v>3.6350564971751553</v>
      </c>
      <c r="AF255">
        <v>3.6350564971751553</v>
      </c>
      <c r="AG255">
        <v>3.6350564971751553</v>
      </c>
      <c r="AH255">
        <v>3.6350564971751553</v>
      </c>
      <c r="AI255">
        <v>3.6350564971751553</v>
      </c>
      <c r="AJ255">
        <v>3.6350564971751553</v>
      </c>
      <c r="AK255">
        <v>3.6350564971751553</v>
      </c>
      <c r="AL255">
        <v>3.6350564971751553</v>
      </c>
    </row>
    <row r="256" spans="1:38" x14ac:dyDescent="0.2">
      <c r="A256" t="s">
        <v>438</v>
      </c>
      <c r="B256" t="s">
        <v>271</v>
      </c>
      <c r="C256" t="s">
        <v>527</v>
      </c>
      <c r="D256" t="s">
        <v>194</v>
      </c>
      <c r="E256" t="s">
        <v>211</v>
      </c>
      <c r="F256" t="s">
        <v>275</v>
      </c>
      <c r="G256">
        <v>2040</v>
      </c>
      <c r="H256" t="s">
        <v>211</v>
      </c>
      <c r="I256" t="s">
        <v>211</v>
      </c>
      <c r="J256" t="s">
        <v>211</v>
      </c>
      <c r="K256" t="s">
        <v>211</v>
      </c>
      <c r="L256">
        <v>4.1543502824858694</v>
      </c>
      <c r="M256">
        <v>4.1543502824858694</v>
      </c>
      <c r="N256">
        <v>4.1543502824858694</v>
      </c>
      <c r="O256">
        <v>4.1543502824858694</v>
      </c>
      <c r="P256">
        <v>4.1543502824858694</v>
      </c>
      <c r="Q256">
        <v>4.1543502824858694</v>
      </c>
      <c r="R256">
        <v>4.1543502824858694</v>
      </c>
      <c r="S256">
        <v>4.1543502824858694</v>
      </c>
      <c r="T256">
        <v>4.1543502824858694</v>
      </c>
      <c r="U256">
        <v>4.1543502824858694</v>
      </c>
      <c r="V256">
        <v>4.1543502824858694</v>
      </c>
      <c r="W256">
        <v>4.1543502824858694</v>
      </c>
      <c r="X256">
        <v>4.1543502824858694</v>
      </c>
      <c r="Y256">
        <v>4.1543502824858694</v>
      </c>
      <c r="Z256">
        <v>4.1543502824858694</v>
      </c>
      <c r="AA256">
        <v>4.1543502824858694</v>
      </c>
      <c r="AB256">
        <v>4.1543502824858694</v>
      </c>
      <c r="AC256">
        <v>4.1543502824858694</v>
      </c>
      <c r="AD256">
        <v>4.1543502824858694</v>
      </c>
      <c r="AE256">
        <v>4.1543502824858694</v>
      </c>
      <c r="AF256">
        <v>4.1543502824858694</v>
      </c>
      <c r="AG256">
        <v>4.1543502824858694</v>
      </c>
      <c r="AH256">
        <v>4.1543502824858694</v>
      </c>
      <c r="AI256">
        <v>4.1543502824858694</v>
      </c>
      <c r="AJ256">
        <v>4.1543502824858694</v>
      </c>
      <c r="AK256">
        <v>4.1543502824858694</v>
      </c>
      <c r="AL256">
        <v>4.1543502824858694</v>
      </c>
    </row>
    <row r="257" spans="1:38" x14ac:dyDescent="0.2">
      <c r="A257" t="s">
        <v>438</v>
      </c>
      <c r="B257" t="s">
        <v>271</v>
      </c>
      <c r="C257" t="s">
        <v>527</v>
      </c>
      <c r="D257" t="s">
        <v>194</v>
      </c>
      <c r="E257" t="s">
        <v>211</v>
      </c>
      <c r="F257" t="s">
        <v>275</v>
      </c>
      <c r="G257">
        <v>2050</v>
      </c>
      <c r="H257" t="s">
        <v>211</v>
      </c>
      <c r="I257" t="s">
        <v>211</v>
      </c>
      <c r="J257" t="s">
        <v>211</v>
      </c>
      <c r="K257" t="s">
        <v>211</v>
      </c>
      <c r="L257">
        <v>4.6736440677966149</v>
      </c>
      <c r="M257">
        <v>4.6736440677966149</v>
      </c>
      <c r="N257">
        <v>4.6736440677966149</v>
      </c>
      <c r="O257">
        <v>4.6736440677966149</v>
      </c>
      <c r="P257">
        <v>4.6736440677966149</v>
      </c>
      <c r="Q257">
        <v>4.6736440677966149</v>
      </c>
      <c r="R257">
        <v>4.6736440677966149</v>
      </c>
      <c r="S257">
        <v>4.6736440677966149</v>
      </c>
      <c r="T257">
        <v>4.6736440677966149</v>
      </c>
      <c r="U257">
        <v>4.6736440677966149</v>
      </c>
      <c r="V257">
        <v>4.6736440677966149</v>
      </c>
      <c r="W257">
        <v>4.6736440677966149</v>
      </c>
      <c r="X257">
        <v>4.6736440677966149</v>
      </c>
      <c r="Y257">
        <v>4.6736440677966149</v>
      </c>
      <c r="Z257">
        <v>4.6736440677966149</v>
      </c>
      <c r="AA257">
        <v>4.6736440677966149</v>
      </c>
      <c r="AB257">
        <v>4.6736440677966149</v>
      </c>
      <c r="AC257">
        <v>4.6736440677966149</v>
      </c>
      <c r="AD257">
        <v>4.6736440677966149</v>
      </c>
      <c r="AE257">
        <v>4.6736440677966149</v>
      </c>
      <c r="AF257">
        <v>4.6736440677966149</v>
      </c>
      <c r="AG257">
        <v>4.6736440677966149</v>
      </c>
      <c r="AH257">
        <v>4.6736440677966149</v>
      </c>
      <c r="AI257">
        <v>4.6736440677966149</v>
      </c>
      <c r="AJ257">
        <v>4.6736440677966149</v>
      </c>
      <c r="AK257">
        <v>4.6736440677966149</v>
      </c>
      <c r="AL257">
        <v>4.6736440677966149</v>
      </c>
    </row>
    <row r="258" spans="1:38" x14ac:dyDescent="0.2">
      <c r="A258" t="s">
        <v>438</v>
      </c>
      <c r="B258" t="s">
        <v>271</v>
      </c>
      <c r="C258" t="s">
        <v>528</v>
      </c>
      <c r="D258" t="s">
        <v>194</v>
      </c>
      <c r="E258" t="s">
        <v>211</v>
      </c>
      <c r="F258" t="s">
        <v>275</v>
      </c>
      <c r="G258">
        <v>2018</v>
      </c>
      <c r="H258" t="s">
        <v>211</v>
      </c>
      <c r="I258" t="s">
        <v>211</v>
      </c>
      <c r="J258" t="s">
        <v>211</v>
      </c>
      <c r="K258" t="s">
        <v>211</v>
      </c>
      <c r="L258">
        <v>3.4273389830508512</v>
      </c>
      <c r="M258">
        <v>3.4273389830508512</v>
      </c>
      <c r="N258">
        <v>3.4273389830508512</v>
      </c>
      <c r="O258">
        <v>3.4273389830508512</v>
      </c>
      <c r="P258">
        <v>3.4273389830508512</v>
      </c>
      <c r="Q258">
        <v>3.4273389830508512</v>
      </c>
      <c r="R258">
        <v>3.4273389830508512</v>
      </c>
      <c r="S258">
        <v>3.4273389830508512</v>
      </c>
      <c r="T258">
        <v>3.4273389830508512</v>
      </c>
      <c r="U258">
        <v>3.4273389830508512</v>
      </c>
      <c r="V258">
        <v>3.4273389830508512</v>
      </c>
      <c r="W258">
        <v>3.4273389830508512</v>
      </c>
      <c r="X258">
        <v>3.4273389830508512</v>
      </c>
      <c r="Y258">
        <v>3.4273389830508512</v>
      </c>
      <c r="Z258">
        <v>3.4273389830508512</v>
      </c>
      <c r="AA258">
        <v>3.4273389830508512</v>
      </c>
      <c r="AB258">
        <v>3.4273389830508512</v>
      </c>
      <c r="AC258">
        <v>3.4273389830508512</v>
      </c>
      <c r="AD258">
        <v>3.4273389830508512</v>
      </c>
      <c r="AE258">
        <v>3.4273389830508512</v>
      </c>
      <c r="AF258">
        <v>3.4273389830508512</v>
      </c>
      <c r="AG258">
        <v>3.4273389830508512</v>
      </c>
      <c r="AH258">
        <v>3.4273389830508512</v>
      </c>
      <c r="AI258">
        <v>3.4273389830508512</v>
      </c>
      <c r="AJ258">
        <v>3.4273389830508512</v>
      </c>
      <c r="AK258">
        <v>3.4273389830508512</v>
      </c>
      <c r="AL258">
        <v>3.4273389830508512</v>
      </c>
    </row>
    <row r="259" spans="1:38" x14ac:dyDescent="0.2">
      <c r="A259" t="s">
        <v>438</v>
      </c>
      <c r="B259" t="s">
        <v>271</v>
      </c>
      <c r="C259" t="s">
        <v>528</v>
      </c>
      <c r="D259" t="s">
        <v>194</v>
      </c>
      <c r="E259" t="s">
        <v>211</v>
      </c>
      <c r="F259" t="s">
        <v>275</v>
      </c>
      <c r="G259">
        <v>2030</v>
      </c>
      <c r="H259" t="s">
        <v>211</v>
      </c>
      <c r="I259" t="s">
        <v>211</v>
      </c>
      <c r="J259" t="s">
        <v>211</v>
      </c>
      <c r="K259" t="s">
        <v>211</v>
      </c>
      <c r="L259">
        <v>3.6350564971751553</v>
      </c>
      <c r="M259">
        <v>3.6350564971751553</v>
      </c>
      <c r="N259">
        <v>3.6350564971751553</v>
      </c>
      <c r="O259">
        <v>3.6350564971751553</v>
      </c>
      <c r="P259">
        <v>3.6350564971751553</v>
      </c>
      <c r="Q259">
        <v>3.6350564971751553</v>
      </c>
      <c r="R259">
        <v>3.6350564971751553</v>
      </c>
      <c r="S259">
        <v>3.6350564971751553</v>
      </c>
      <c r="T259">
        <v>3.6350564971751553</v>
      </c>
      <c r="U259">
        <v>3.6350564971751553</v>
      </c>
      <c r="V259">
        <v>3.6350564971751553</v>
      </c>
      <c r="W259">
        <v>3.6350564971751553</v>
      </c>
      <c r="X259">
        <v>3.6350564971751553</v>
      </c>
      <c r="Y259">
        <v>3.6350564971751553</v>
      </c>
      <c r="Z259">
        <v>3.6350564971751553</v>
      </c>
      <c r="AA259">
        <v>3.6350564971751553</v>
      </c>
      <c r="AB259">
        <v>3.6350564971751553</v>
      </c>
      <c r="AC259">
        <v>3.6350564971751553</v>
      </c>
      <c r="AD259">
        <v>3.6350564971751553</v>
      </c>
      <c r="AE259">
        <v>3.6350564971751553</v>
      </c>
      <c r="AF259">
        <v>3.6350564971751553</v>
      </c>
      <c r="AG259">
        <v>3.6350564971751553</v>
      </c>
      <c r="AH259">
        <v>3.6350564971751553</v>
      </c>
      <c r="AI259">
        <v>3.6350564971751553</v>
      </c>
      <c r="AJ259">
        <v>3.6350564971751553</v>
      </c>
      <c r="AK259">
        <v>3.6350564971751553</v>
      </c>
      <c r="AL259">
        <v>3.6350564971751553</v>
      </c>
    </row>
    <row r="260" spans="1:38" x14ac:dyDescent="0.2">
      <c r="A260" t="s">
        <v>438</v>
      </c>
      <c r="B260" t="s">
        <v>271</v>
      </c>
      <c r="C260" t="s">
        <v>528</v>
      </c>
      <c r="D260" t="s">
        <v>194</v>
      </c>
      <c r="E260" t="s">
        <v>211</v>
      </c>
      <c r="F260" t="s">
        <v>275</v>
      </c>
      <c r="G260">
        <v>2040</v>
      </c>
      <c r="H260" t="s">
        <v>211</v>
      </c>
      <c r="I260" t="s">
        <v>211</v>
      </c>
      <c r="J260" t="s">
        <v>211</v>
      </c>
      <c r="K260" t="s">
        <v>211</v>
      </c>
      <c r="L260">
        <v>4.1543502824858694</v>
      </c>
      <c r="M260">
        <v>4.1543502824858694</v>
      </c>
      <c r="N260">
        <v>4.1543502824858694</v>
      </c>
      <c r="O260">
        <v>4.1543502824858694</v>
      </c>
      <c r="P260">
        <v>4.1543502824858694</v>
      </c>
      <c r="Q260">
        <v>4.1543502824858694</v>
      </c>
      <c r="R260">
        <v>4.1543502824858694</v>
      </c>
      <c r="S260">
        <v>4.1543502824858694</v>
      </c>
      <c r="T260">
        <v>4.1543502824858694</v>
      </c>
      <c r="U260">
        <v>4.1543502824858694</v>
      </c>
      <c r="V260">
        <v>4.1543502824858694</v>
      </c>
      <c r="W260">
        <v>4.1543502824858694</v>
      </c>
      <c r="X260">
        <v>4.1543502824858694</v>
      </c>
      <c r="Y260">
        <v>4.1543502824858694</v>
      </c>
      <c r="Z260">
        <v>4.1543502824858694</v>
      </c>
      <c r="AA260">
        <v>4.1543502824858694</v>
      </c>
      <c r="AB260">
        <v>4.1543502824858694</v>
      </c>
      <c r="AC260">
        <v>4.1543502824858694</v>
      </c>
      <c r="AD260">
        <v>4.1543502824858694</v>
      </c>
      <c r="AE260">
        <v>4.1543502824858694</v>
      </c>
      <c r="AF260">
        <v>4.1543502824858694</v>
      </c>
      <c r="AG260">
        <v>4.1543502824858694</v>
      </c>
      <c r="AH260">
        <v>4.1543502824858694</v>
      </c>
      <c r="AI260">
        <v>4.1543502824858694</v>
      </c>
      <c r="AJ260">
        <v>4.1543502824858694</v>
      </c>
      <c r="AK260">
        <v>4.1543502824858694</v>
      </c>
      <c r="AL260">
        <v>4.1543502824858694</v>
      </c>
    </row>
    <row r="261" spans="1:38" x14ac:dyDescent="0.2">
      <c r="A261" t="s">
        <v>438</v>
      </c>
      <c r="B261" t="s">
        <v>271</v>
      </c>
      <c r="C261" t="s">
        <v>528</v>
      </c>
      <c r="D261" t="s">
        <v>194</v>
      </c>
      <c r="E261" t="s">
        <v>211</v>
      </c>
      <c r="F261" t="s">
        <v>275</v>
      </c>
      <c r="G261">
        <v>2050</v>
      </c>
      <c r="H261" t="s">
        <v>211</v>
      </c>
      <c r="I261" t="s">
        <v>211</v>
      </c>
      <c r="J261" t="s">
        <v>211</v>
      </c>
      <c r="K261" t="s">
        <v>211</v>
      </c>
      <c r="L261">
        <v>4.6736440677966149</v>
      </c>
      <c r="M261">
        <v>4.6736440677966149</v>
      </c>
      <c r="N261">
        <v>4.6736440677966149</v>
      </c>
      <c r="O261">
        <v>4.6736440677966149</v>
      </c>
      <c r="P261">
        <v>4.6736440677966149</v>
      </c>
      <c r="Q261">
        <v>4.6736440677966149</v>
      </c>
      <c r="R261">
        <v>4.6736440677966149</v>
      </c>
      <c r="S261">
        <v>4.6736440677966149</v>
      </c>
      <c r="T261">
        <v>4.6736440677966149</v>
      </c>
      <c r="U261">
        <v>4.6736440677966149</v>
      </c>
      <c r="V261">
        <v>4.6736440677966149</v>
      </c>
      <c r="W261">
        <v>4.6736440677966149</v>
      </c>
      <c r="X261">
        <v>4.6736440677966149</v>
      </c>
      <c r="Y261">
        <v>4.6736440677966149</v>
      </c>
      <c r="Z261">
        <v>4.6736440677966149</v>
      </c>
      <c r="AA261">
        <v>4.6736440677966149</v>
      </c>
      <c r="AB261">
        <v>4.6736440677966149</v>
      </c>
      <c r="AC261">
        <v>4.6736440677966149</v>
      </c>
      <c r="AD261">
        <v>4.6736440677966149</v>
      </c>
      <c r="AE261">
        <v>4.6736440677966149</v>
      </c>
      <c r="AF261">
        <v>4.6736440677966149</v>
      </c>
      <c r="AG261">
        <v>4.6736440677966149</v>
      </c>
      <c r="AH261">
        <v>4.6736440677966149</v>
      </c>
      <c r="AI261">
        <v>4.6736440677966149</v>
      </c>
      <c r="AJ261">
        <v>4.6736440677966149</v>
      </c>
      <c r="AK261">
        <v>4.6736440677966149</v>
      </c>
      <c r="AL261">
        <v>4.6736440677966149</v>
      </c>
    </row>
    <row r="262" spans="1:38" x14ac:dyDescent="0.2">
      <c r="A262" t="s">
        <v>438</v>
      </c>
      <c r="B262" t="s">
        <v>271</v>
      </c>
      <c r="C262" t="s">
        <v>529</v>
      </c>
      <c r="D262" t="s">
        <v>194</v>
      </c>
      <c r="E262" t="s">
        <v>211</v>
      </c>
      <c r="F262" t="s">
        <v>275</v>
      </c>
      <c r="G262">
        <v>2018</v>
      </c>
      <c r="H262" t="s">
        <v>211</v>
      </c>
      <c r="I262" t="s">
        <v>211</v>
      </c>
      <c r="J262" t="s">
        <v>211</v>
      </c>
      <c r="K262" t="s">
        <v>211</v>
      </c>
      <c r="L262">
        <v>3.4273389830508512</v>
      </c>
      <c r="M262">
        <v>3.4273389830508512</v>
      </c>
      <c r="N262">
        <v>3.4273389830508512</v>
      </c>
      <c r="O262">
        <v>3.4273389830508512</v>
      </c>
      <c r="P262">
        <v>3.4273389830508512</v>
      </c>
      <c r="Q262">
        <v>3.4273389830508512</v>
      </c>
      <c r="R262">
        <v>3.4273389830508512</v>
      </c>
      <c r="S262">
        <v>3.4273389830508512</v>
      </c>
      <c r="T262">
        <v>3.4273389830508512</v>
      </c>
      <c r="U262">
        <v>3.4273389830508512</v>
      </c>
      <c r="V262">
        <v>3.4273389830508512</v>
      </c>
      <c r="W262">
        <v>3.4273389830508512</v>
      </c>
      <c r="X262">
        <v>3.4273389830508512</v>
      </c>
      <c r="Y262">
        <v>3.4273389830508512</v>
      </c>
      <c r="Z262">
        <v>3.4273389830508512</v>
      </c>
      <c r="AA262">
        <v>3.4273389830508512</v>
      </c>
      <c r="AB262">
        <v>3.4273389830508512</v>
      </c>
      <c r="AC262">
        <v>3.4273389830508512</v>
      </c>
      <c r="AD262">
        <v>3.4273389830508512</v>
      </c>
      <c r="AE262">
        <v>3.4273389830508512</v>
      </c>
      <c r="AF262">
        <v>3.4273389830508512</v>
      </c>
      <c r="AG262">
        <v>3.4273389830508512</v>
      </c>
      <c r="AH262">
        <v>3.4273389830508512</v>
      </c>
      <c r="AI262">
        <v>3.4273389830508512</v>
      </c>
      <c r="AJ262">
        <v>3.4273389830508512</v>
      </c>
      <c r="AK262">
        <v>3.4273389830508512</v>
      </c>
      <c r="AL262">
        <v>3.4273389830508512</v>
      </c>
    </row>
    <row r="263" spans="1:38" x14ac:dyDescent="0.2">
      <c r="A263" t="s">
        <v>438</v>
      </c>
      <c r="B263" t="s">
        <v>271</v>
      </c>
      <c r="C263" t="s">
        <v>529</v>
      </c>
      <c r="D263" t="s">
        <v>194</v>
      </c>
      <c r="E263" t="s">
        <v>211</v>
      </c>
      <c r="F263" t="s">
        <v>275</v>
      </c>
      <c r="G263">
        <v>2030</v>
      </c>
      <c r="H263" t="s">
        <v>211</v>
      </c>
      <c r="I263" t="s">
        <v>211</v>
      </c>
      <c r="J263" t="s">
        <v>211</v>
      </c>
      <c r="K263" t="s">
        <v>211</v>
      </c>
      <c r="L263">
        <v>3.6350564971751553</v>
      </c>
      <c r="M263">
        <v>3.6350564971751553</v>
      </c>
      <c r="N263">
        <v>3.6350564971751553</v>
      </c>
      <c r="O263">
        <v>3.6350564971751553</v>
      </c>
      <c r="P263">
        <v>3.6350564971751553</v>
      </c>
      <c r="Q263">
        <v>3.6350564971751553</v>
      </c>
      <c r="R263">
        <v>3.6350564971751553</v>
      </c>
      <c r="S263">
        <v>3.6350564971751553</v>
      </c>
      <c r="T263">
        <v>3.6350564971751553</v>
      </c>
      <c r="U263">
        <v>3.6350564971751553</v>
      </c>
      <c r="V263">
        <v>3.6350564971751553</v>
      </c>
      <c r="W263">
        <v>3.6350564971751553</v>
      </c>
      <c r="X263">
        <v>3.6350564971751553</v>
      </c>
      <c r="Y263">
        <v>3.6350564971751553</v>
      </c>
      <c r="Z263">
        <v>3.6350564971751553</v>
      </c>
      <c r="AA263">
        <v>3.6350564971751553</v>
      </c>
      <c r="AB263">
        <v>3.6350564971751553</v>
      </c>
      <c r="AC263">
        <v>3.6350564971751553</v>
      </c>
      <c r="AD263">
        <v>3.6350564971751553</v>
      </c>
      <c r="AE263">
        <v>3.6350564971751553</v>
      </c>
      <c r="AF263">
        <v>3.6350564971751553</v>
      </c>
      <c r="AG263">
        <v>3.6350564971751553</v>
      </c>
      <c r="AH263">
        <v>3.6350564971751553</v>
      </c>
      <c r="AI263">
        <v>3.6350564971751553</v>
      </c>
      <c r="AJ263">
        <v>3.6350564971751553</v>
      </c>
      <c r="AK263">
        <v>3.6350564971751553</v>
      </c>
      <c r="AL263">
        <v>3.6350564971751553</v>
      </c>
    </row>
    <row r="264" spans="1:38" x14ac:dyDescent="0.2">
      <c r="A264" t="s">
        <v>438</v>
      </c>
      <c r="B264" t="s">
        <v>271</v>
      </c>
      <c r="C264" t="s">
        <v>529</v>
      </c>
      <c r="D264" t="s">
        <v>194</v>
      </c>
      <c r="E264" t="s">
        <v>211</v>
      </c>
      <c r="F264" t="s">
        <v>275</v>
      </c>
      <c r="G264">
        <v>2040</v>
      </c>
      <c r="H264" t="s">
        <v>211</v>
      </c>
      <c r="I264" t="s">
        <v>211</v>
      </c>
      <c r="J264" t="s">
        <v>211</v>
      </c>
      <c r="K264" t="s">
        <v>211</v>
      </c>
      <c r="L264">
        <v>4.1543502824858694</v>
      </c>
      <c r="M264">
        <v>4.1543502824858694</v>
      </c>
      <c r="N264">
        <v>4.1543502824858694</v>
      </c>
      <c r="O264">
        <v>4.1543502824858694</v>
      </c>
      <c r="P264">
        <v>4.1543502824858694</v>
      </c>
      <c r="Q264">
        <v>4.1543502824858694</v>
      </c>
      <c r="R264">
        <v>4.1543502824858694</v>
      </c>
      <c r="S264">
        <v>4.1543502824858694</v>
      </c>
      <c r="T264">
        <v>4.1543502824858694</v>
      </c>
      <c r="U264">
        <v>4.1543502824858694</v>
      </c>
      <c r="V264">
        <v>4.1543502824858694</v>
      </c>
      <c r="W264">
        <v>4.1543502824858694</v>
      </c>
      <c r="X264">
        <v>4.1543502824858694</v>
      </c>
      <c r="Y264">
        <v>4.1543502824858694</v>
      </c>
      <c r="Z264">
        <v>4.1543502824858694</v>
      </c>
      <c r="AA264">
        <v>4.1543502824858694</v>
      </c>
      <c r="AB264">
        <v>4.1543502824858694</v>
      </c>
      <c r="AC264">
        <v>4.1543502824858694</v>
      </c>
      <c r="AD264">
        <v>4.1543502824858694</v>
      </c>
      <c r="AE264">
        <v>4.1543502824858694</v>
      </c>
      <c r="AF264">
        <v>4.1543502824858694</v>
      </c>
      <c r="AG264">
        <v>4.1543502824858694</v>
      </c>
      <c r="AH264">
        <v>4.1543502824858694</v>
      </c>
      <c r="AI264">
        <v>4.1543502824858694</v>
      </c>
      <c r="AJ264">
        <v>4.1543502824858694</v>
      </c>
      <c r="AK264">
        <v>4.1543502824858694</v>
      </c>
      <c r="AL264">
        <v>4.1543502824858694</v>
      </c>
    </row>
    <row r="265" spans="1:38" x14ac:dyDescent="0.2">
      <c r="A265" t="s">
        <v>438</v>
      </c>
      <c r="B265" t="s">
        <v>271</v>
      </c>
      <c r="C265" t="s">
        <v>529</v>
      </c>
      <c r="D265" t="s">
        <v>194</v>
      </c>
      <c r="E265" t="s">
        <v>211</v>
      </c>
      <c r="F265" t="s">
        <v>275</v>
      </c>
      <c r="G265">
        <v>2050</v>
      </c>
      <c r="H265" t="s">
        <v>211</v>
      </c>
      <c r="I265" t="s">
        <v>211</v>
      </c>
      <c r="J265" t="s">
        <v>211</v>
      </c>
      <c r="K265" t="s">
        <v>211</v>
      </c>
      <c r="L265">
        <v>4.6736440677966149</v>
      </c>
      <c r="M265">
        <v>4.6736440677966149</v>
      </c>
      <c r="N265">
        <v>4.6736440677966149</v>
      </c>
      <c r="O265">
        <v>4.6736440677966149</v>
      </c>
      <c r="P265">
        <v>4.6736440677966149</v>
      </c>
      <c r="Q265">
        <v>4.6736440677966149</v>
      </c>
      <c r="R265">
        <v>4.6736440677966149</v>
      </c>
      <c r="S265">
        <v>4.6736440677966149</v>
      </c>
      <c r="T265">
        <v>4.6736440677966149</v>
      </c>
      <c r="U265">
        <v>4.6736440677966149</v>
      </c>
      <c r="V265">
        <v>4.6736440677966149</v>
      </c>
      <c r="W265">
        <v>4.6736440677966149</v>
      </c>
      <c r="X265">
        <v>4.6736440677966149</v>
      </c>
      <c r="Y265">
        <v>4.6736440677966149</v>
      </c>
      <c r="Z265">
        <v>4.6736440677966149</v>
      </c>
      <c r="AA265">
        <v>4.6736440677966149</v>
      </c>
      <c r="AB265">
        <v>4.6736440677966149</v>
      </c>
      <c r="AC265">
        <v>4.6736440677966149</v>
      </c>
      <c r="AD265">
        <v>4.6736440677966149</v>
      </c>
      <c r="AE265">
        <v>4.6736440677966149</v>
      </c>
      <c r="AF265">
        <v>4.6736440677966149</v>
      </c>
      <c r="AG265">
        <v>4.6736440677966149</v>
      </c>
      <c r="AH265">
        <v>4.6736440677966149</v>
      </c>
      <c r="AI265">
        <v>4.6736440677966149</v>
      </c>
      <c r="AJ265">
        <v>4.6736440677966149</v>
      </c>
      <c r="AK265">
        <v>4.6736440677966149</v>
      </c>
      <c r="AL265">
        <v>4.6736440677966149</v>
      </c>
    </row>
    <row r="266" spans="1:38" x14ac:dyDescent="0.2">
      <c r="A266" t="s">
        <v>438</v>
      </c>
      <c r="B266" t="s">
        <v>271</v>
      </c>
      <c r="C266" t="s">
        <v>530</v>
      </c>
      <c r="D266" t="s">
        <v>194</v>
      </c>
      <c r="E266" t="s">
        <v>211</v>
      </c>
      <c r="F266" t="s">
        <v>275</v>
      </c>
      <c r="G266">
        <v>2018</v>
      </c>
      <c r="H266" t="s">
        <v>211</v>
      </c>
      <c r="I266" t="s">
        <v>211</v>
      </c>
      <c r="J266" t="s">
        <v>211</v>
      </c>
      <c r="K266" t="s">
        <v>211</v>
      </c>
      <c r="L266">
        <v>3.4273389830508512</v>
      </c>
      <c r="M266">
        <v>3.4273389830508512</v>
      </c>
      <c r="N266">
        <v>3.4273389830508512</v>
      </c>
      <c r="O266">
        <v>3.4273389830508512</v>
      </c>
      <c r="P266">
        <v>3.4273389830508512</v>
      </c>
      <c r="Q266">
        <v>3.4273389830508512</v>
      </c>
      <c r="R266">
        <v>3.4273389830508512</v>
      </c>
      <c r="S266">
        <v>3.4273389830508512</v>
      </c>
      <c r="T266">
        <v>3.4273389830508512</v>
      </c>
      <c r="U266">
        <v>3.4273389830508512</v>
      </c>
      <c r="V266">
        <v>3.4273389830508512</v>
      </c>
      <c r="W266">
        <v>3.4273389830508512</v>
      </c>
      <c r="X266">
        <v>3.4273389830508512</v>
      </c>
      <c r="Y266">
        <v>3.4273389830508512</v>
      </c>
      <c r="Z266">
        <v>3.4273389830508512</v>
      </c>
      <c r="AA266">
        <v>3.4273389830508512</v>
      </c>
      <c r="AB266">
        <v>3.4273389830508512</v>
      </c>
      <c r="AC266">
        <v>3.4273389830508512</v>
      </c>
      <c r="AD266">
        <v>3.4273389830508512</v>
      </c>
      <c r="AE266">
        <v>3.4273389830508512</v>
      </c>
      <c r="AF266">
        <v>3.4273389830508512</v>
      </c>
      <c r="AG266">
        <v>3.4273389830508512</v>
      </c>
      <c r="AH266">
        <v>3.4273389830508512</v>
      </c>
      <c r="AI266">
        <v>3.4273389830508512</v>
      </c>
      <c r="AJ266">
        <v>3.4273389830508512</v>
      </c>
      <c r="AK266">
        <v>3.4273389830508512</v>
      </c>
      <c r="AL266">
        <v>3.4273389830508512</v>
      </c>
    </row>
    <row r="267" spans="1:38" x14ac:dyDescent="0.2">
      <c r="A267" t="s">
        <v>438</v>
      </c>
      <c r="B267" t="s">
        <v>271</v>
      </c>
      <c r="C267" t="s">
        <v>530</v>
      </c>
      <c r="D267" t="s">
        <v>194</v>
      </c>
      <c r="E267" t="s">
        <v>211</v>
      </c>
      <c r="F267" t="s">
        <v>275</v>
      </c>
      <c r="G267">
        <v>2030</v>
      </c>
      <c r="H267" t="s">
        <v>211</v>
      </c>
      <c r="I267" t="s">
        <v>211</v>
      </c>
      <c r="J267" t="s">
        <v>211</v>
      </c>
      <c r="K267" t="s">
        <v>211</v>
      </c>
      <c r="L267">
        <v>3.6350564971751553</v>
      </c>
      <c r="M267">
        <v>3.6350564971751553</v>
      </c>
      <c r="N267">
        <v>3.6350564971751553</v>
      </c>
      <c r="O267">
        <v>3.6350564971751553</v>
      </c>
      <c r="P267">
        <v>3.6350564971751553</v>
      </c>
      <c r="Q267">
        <v>3.6350564971751553</v>
      </c>
      <c r="R267">
        <v>3.6350564971751553</v>
      </c>
      <c r="S267">
        <v>3.6350564971751553</v>
      </c>
      <c r="T267">
        <v>3.6350564971751553</v>
      </c>
      <c r="U267">
        <v>3.6350564971751553</v>
      </c>
      <c r="V267">
        <v>3.6350564971751553</v>
      </c>
      <c r="W267">
        <v>3.6350564971751553</v>
      </c>
      <c r="X267">
        <v>3.6350564971751553</v>
      </c>
      <c r="Y267">
        <v>3.6350564971751553</v>
      </c>
      <c r="Z267">
        <v>3.6350564971751553</v>
      </c>
      <c r="AA267">
        <v>3.6350564971751553</v>
      </c>
      <c r="AB267">
        <v>3.6350564971751553</v>
      </c>
      <c r="AC267">
        <v>3.6350564971751553</v>
      </c>
      <c r="AD267">
        <v>3.6350564971751553</v>
      </c>
      <c r="AE267">
        <v>3.6350564971751553</v>
      </c>
      <c r="AF267">
        <v>3.6350564971751553</v>
      </c>
      <c r="AG267">
        <v>3.6350564971751553</v>
      </c>
      <c r="AH267">
        <v>3.6350564971751553</v>
      </c>
      <c r="AI267">
        <v>3.6350564971751553</v>
      </c>
      <c r="AJ267">
        <v>3.6350564971751553</v>
      </c>
      <c r="AK267">
        <v>3.6350564971751553</v>
      </c>
      <c r="AL267">
        <v>3.6350564971751553</v>
      </c>
    </row>
    <row r="268" spans="1:38" x14ac:dyDescent="0.2">
      <c r="A268" t="s">
        <v>438</v>
      </c>
      <c r="B268" t="s">
        <v>271</v>
      </c>
      <c r="C268" t="s">
        <v>530</v>
      </c>
      <c r="D268" t="s">
        <v>194</v>
      </c>
      <c r="E268" t="s">
        <v>211</v>
      </c>
      <c r="F268" t="s">
        <v>275</v>
      </c>
      <c r="G268">
        <v>2040</v>
      </c>
      <c r="H268" t="s">
        <v>211</v>
      </c>
      <c r="I268" t="s">
        <v>211</v>
      </c>
      <c r="J268" t="s">
        <v>211</v>
      </c>
      <c r="K268" t="s">
        <v>211</v>
      </c>
      <c r="L268">
        <v>4.1543502824858694</v>
      </c>
      <c r="M268">
        <v>4.1543502824858694</v>
      </c>
      <c r="N268">
        <v>4.1543502824858694</v>
      </c>
      <c r="O268">
        <v>4.1543502824858694</v>
      </c>
      <c r="P268">
        <v>4.1543502824858694</v>
      </c>
      <c r="Q268">
        <v>4.1543502824858694</v>
      </c>
      <c r="R268">
        <v>4.1543502824858694</v>
      </c>
      <c r="S268">
        <v>4.1543502824858694</v>
      </c>
      <c r="T268">
        <v>4.1543502824858694</v>
      </c>
      <c r="U268">
        <v>4.1543502824858694</v>
      </c>
      <c r="V268">
        <v>4.1543502824858694</v>
      </c>
      <c r="W268">
        <v>4.1543502824858694</v>
      </c>
      <c r="X268">
        <v>4.1543502824858694</v>
      </c>
      <c r="Y268">
        <v>4.1543502824858694</v>
      </c>
      <c r="Z268">
        <v>4.1543502824858694</v>
      </c>
      <c r="AA268">
        <v>4.1543502824858694</v>
      </c>
      <c r="AB268">
        <v>4.1543502824858694</v>
      </c>
      <c r="AC268">
        <v>4.1543502824858694</v>
      </c>
      <c r="AD268">
        <v>4.1543502824858694</v>
      </c>
      <c r="AE268">
        <v>4.1543502824858694</v>
      </c>
      <c r="AF268">
        <v>4.1543502824858694</v>
      </c>
      <c r="AG268">
        <v>4.1543502824858694</v>
      </c>
      <c r="AH268">
        <v>4.1543502824858694</v>
      </c>
      <c r="AI268">
        <v>4.1543502824858694</v>
      </c>
      <c r="AJ268">
        <v>4.1543502824858694</v>
      </c>
      <c r="AK268">
        <v>4.1543502824858694</v>
      </c>
      <c r="AL268">
        <v>4.1543502824858694</v>
      </c>
    </row>
    <row r="269" spans="1:38" x14ac:dyDescent="0.2">
      <c r="A269" t="s">
        <v>438</v>
      </c>
      <c r="B269" t="s">
        <v>271</v>
      </c>
      <c r="C269" t="s">
        <v>530</v>
      </c>
      <c r="D269" t="s">
        <v>194</v>
      </c>
      <c r="E269" t="s">
        <v>211</v>
      </c>
      <c r="F269" t="s">
        <v>275</v>
      </c>
      <c r="G269">
        <v>2050</v>
      </c>
      <c r="H269" t="s">
        <v>211</v>
      </c>
      <c r="I269" t="s">
        <v>211</v>
      </c>
      <c r="J269" t="s">
        <v>211</v>
      </c>
      <c r="K269" t="s">
        <v>211</v>
      </c>
      <c r="L269">
        <v>4.6736440677966149</v>
      </c>
      <c r="M269">
        <v>4.6736440677966149</v>
      </c>
      <c r="N269">
        <v>4.6736440677966149</v>
      </c>
      <c r="O269">
        <v>4.6736440677966149</v>
      </c>
      <c r="P269">
        <v>4.6736440677966149</v>
      </c>
      <c r="Q269">
        <v>4.6736440677966149</v>
      </c>
      <c r="R269">
        <v>4.6736440677966149</v>
      </c>
      <c r="S269">
        <v>4.6736440677966149</v>
      </c>
      <c r="T269">
        <v>4.6736440677966149</v>
      </c>
      <c r="U269">
        <v>4.6736440677966149</v>
      </c>
      <c r="V269">
        <v>4.6736440677966149</v>
      </c>
      <c r="W269">
        <v>4.6736440677966149</v>
      </c>
      <c r="X269">
        <v>4.6736440677966149</v>
      </c>
      <c r="Y269">
        <v>4.6736440677966149</v>
      </c>
      <c r="Z269">
        <v>4.6736440677966149</v>
      </c>
      <c r="AA269">
        <v>4.6736440677966149</v>
      </c>
      <c r="AB269">
        <v>4.6736440677966149</v>
      </c>
      <c r="AC269">
        <v>4.6736440677966149</v>
      </c>
      <c r="AD269">
        <v>4.6736440677966149</v>
      </c>
      <c r="AE269">
        <v>4.6736440677966149</v>
      </c>
      <c r="AF269">
        <v>4.6736440677966149</v>
      </c>
      <c r="AG269">
        <v>4.6736440677966149</v>
      </c>
      <c r="AH269">
        <v>4.6736440677966149</v>
      </c>
      <c r="AI269">
        <v>4.6736440677966149</v>
      </c>
      <c r="AJ269">
        <v>4.6736440677966149</v>
      </c>
      <c r="AK269">
        <v>4.6736440677966149</v>
      </c>
      <c r="AL269">
        <v>4.6736440677966149</v>
      </c>
    </row>
    <row r="270" spans="1:38" x14ac:dyDescent="0.2">
      <c r="A270" t="s">
        <v>438</v>
      </c>
      <c r="B270" t="s">
        <v>271</v>
      </c>
      <c r="C270" t="s">
        <v>531</v>
      </c>
      <c r="D270" t="s">
        <v>194</v>
      </c>
      <c r="E270" t="s">
        <v>211</v>
      </c>
      <c r="F270" t="s">
        <v>275</v>
      </c>
      <c r="G270">
        <v>2018</v>
      </c>
      <c r="H270" t="s">
        <v>211</v>
      </c>
      <c r="I270" t="s">
        <v>211</v>
      </c>
      <c r="J270" t="s">
        <v>211</v>
      </c>
      <c r="K270" t="s">
        <v>211</v>
      </c>
      <c r="L270">
        <v>3.4273389830508512</v>
      </c>
      <c r="M270">
        <v>3.4273389830508512</v>
      </c>
      <c r="N270">
        <v>3.4273389830508512</v>
      </c>
      <c r="O270">
        <v>3.4273389830508512</v>
      </c>
      <c r="P270">
        <v>3.4273389830508512</v>
      </c>
      <c r="Q270">
        <v>3.4273389830508512</v>
      </c>
      <c r="R270">
        <v>3.4273389830508512</v>
      </c>
      <c r="S270">
        <v>3.4273389830508512</v>
      </c>
      <c r="T270">
        <v>3.4273389830508512</v>
      </c>
      <c r="U270">
        <v>3.4273389830508512</v>
      </c>
      <c r="V270">
        <v>3.4273389830508512</v>
      </c>
      <c r="W270">
        <v>3.4273389830508512</v>
      </c>
      <c r="X270">
        <v>3.4273389830508512</v>
      </c>
      <c r="Y270">
        <v>3.4273389830508512</v>
      </c>
      <c r="Z270">
        <v>3.4273389830508512</v>
      </c>
      <c r="AA270">
        <v>3.4273389830508512</v>
      </c>
      <c r="AB270">
        <v>3.4273389830508512</v>
      </c>
      <c r="AC270">
        <v>3.4273389830508512</v>
      </c>
      <c r="AD270">
        <v>3.4273389830508512</v>
      </c>
      <c r="AE270">
        <v>3.4273389830508512</v>
      </c>
      <c r="AF270">
        <v>3.4273389830508512</v>
      </c>
      <c r="AG270">
        <v>3.4273389830508512</v>
      </c>
      <c r="AH270">
        <v>3.4273389830508512</v>
      </c>
      <c r="AI270">
        <v>3.4273389830508512</v>
      </c>
      <c r="AJ270">
        <v>3.4273389830508512</v>
      </c>
      <c r="AK270">
        <v>3.4273389830508512</v>
      </c>
      <c r="AL270">
        <v>3.4273389830508512</v>
      </c>
    </row>
    <row r="271" spans="1:38" x14ac:dyDescent="0.2">
      <c r="A271" t="s">
        <v>438</v>
      </c>
      <c r="B271" t="s">
        <v>271</v>
      </c>
      <c r="C271" t="s">
        <v>531</v>
      </c>
      <c r="D271" t="s">
        <v>194</v>
      </c>
      <c r="E271" t="s">
        <v>211</v>
      </c>
      <c r="F271" t="s">
        <v>275</v>
      </c>
      <c r="G271">
        <v>2030</v>
      </c>
      <c r="H271" t="s">
        <v>211</v>
      </c>
      <c r="I271" t="s">
        <v>211</v>
      </c>
      <c r="J271" t="s">
        <v>211</v>
      </c>
      <c r="K271" t="s">
        <v>211</v>
      </c>
      <c r="L271">
        <v>3.6350564971751553</v>
      </c>
      <c r="M271">
        <v>3.6350564971751553</v>
      </c>
      <c r="N271">
        <v>3.6350564971751553</v>
      </c>
      <c r="O271">
        <v>3.6350564971751553</v>
      </c>
      <c r="P271">
        <v>3.6350564971751553</v>
      </c>
      <c r="Q271">
        <v>3.6350564971751553</v>
      </c>
      <c r="R271">
        <v>3.6350564971751553</v>
      </c>
      <c r="S271">
        <v>3.6350564971751553</v>
      </c>
      <c r="T271">
        <v>3.6350564971751553</v>
      </c>
      <c r="U271">
        <v>3.6350564971751553</v>
      </c>
      <c r="V271">
        <v>3.6350564971751553</v>
      </c>
      <c r="W271">
        <v>3.6350564971751553</v>
      </c>
      <c r="X271">
        <v>3.6350564971751553</v>
      </c>
      <c r="Y271">
        <v>3.6350564971751553</v>
      </c>
      <c r="Z271">
        <v>3.6350564971751553</v>
      </c>
      <c r="AA271">
        <v>3.6350564971751553</v>
      </c>
      <c r="AB271">
        <v>3.6350564971751553</v>
      </c>
      <c r="AC271">
        <v>3.6350564971751553</v>
      </c>
      <c r="AD271">
        <v>3.6350564971751553</v>
      </c>
      <c r="AE271">
        <v>3.6350564971751553</v>
      </c>
      <c r="AF271">
        <v>3.6350564971751553</v>
      </c>
      <c r="AG271">
        <v>3.6350564971751553</v>
      </c>
      <c r="AH271">
        <v>3.6350564971751553</v>
      </c>
      <c r="AI271">
        <v>3.6350564971751553</v>
      </c>
      <c r="AJ271">
        <v>3.6350564971751553</v>
      </c>
      <c r="AK271">
        <v>3.6350564971751553</v>
      </c>
      <c r="AL271">
        <v>3.6350564971751553</v>
      </c>
    </row>
    <row r="272" spans="1:38" x14ac:dyDescent="0.2">
      <c r="A272" t="s">
        <v>438</v>
      </c>
      <c r="B272" t="s">
        <v>271</v>
      </c>
      <c r="C272" t="s">
        <v>531</v>
      </c>
      <c r="D272" t="s">
        <v>194</v>
      </c>
      <c r="E272" t="s">
        <v>211</v>
      </c>
      <c r="F272" t="s">
        <v>275</v>
      </c>
      <c r="G272">
        <v>2040</v>
      </c>
      <c r="H272" t="s">
        <v>211</v>
      </c>
      <c r="I272" t="s">
        <v>211</v>
      </c>
      <c r="J272" t="s">
        <v>211</v>
      </c>
      <c r="K272" t="s">
        <v>211</v>
      </c>
      <c r="L272">
        <v>4.1543502824858694</v>
      </c>
      <c r="M272">
        <v>4.1543502824858694</v>
      </c>
      <c r="N272">
        <v>4.1543502824858694</v>
      </c>
      <c r="O272">
        <v>4.1543502824858694</v>
      </c>
      <c r="P272">
        <v>4.1543502824858694</v>
      </c>
      <c r="Q272">
        <v>4.1543502824858694</v>
      </c>
      <c r="R272">
        <v>4.1543502824858694</v>
      </c>
      <c r="S272">
        <v>4.1543502824858694</v>
      </c>
      <c r="T272">
        <v>4.1543502824858694</v>
      </c>
      <c r="U272">
        <v>4.1543502824858694</v>
      </c>
      <c r="V272">
        <v>4.1543502824858694</v>
      </c>
      <c r="W272">
        <v>4.1543502824858694</v>
      </c>
      <c r="X272">
        <v>4.1543502824858694</v>
      </c>
      <c r="Y272">
        <v>4.1543502824858694</v>
      </c>
      <c r="Z272">
        <v>4.1543502824858694</v>
      </c>
      <c r="AA272">
        <v>4.1543502824858694</v>
      </c>
      <c r="AB272">
        <v>4.1543502824858694</v>
      </c>
      <c r="AC272">
        <v>4.1543502824858694</v>
      </c>
      <c r="AD272">
        <v>4.1543502824858694</v>
      </c>
      <c r="AE272">
        <v>4.1543502824858694</v>
      </c>
      <c r="AF272">
        <v>4.1543502824858694</v>
      </c>
      <c r="AG272">
        <v>4.1543502824858694</v>
      </c>
      <c r="AH272">
        <v>4.1543502824858694</v>
      </c>
      <c r="AI272">
        <v>4.1543502824858694</v>
      </c>
      <c r="AJ272">
        <v>4.1543502824858694</v>
      </c>
      <c r="AK272">
        <v>4.1543502824858694</v>
      </c>
      <c r="AL272">
        <v>4.1543502824858694</v>
      </c>
    </row>
    <row r="273" spans="1:38" x14ac:dyDescent="0.2">
      <c r="A273" t="s">
        <v>438</v>
      </c>
      <c r="B273" t="s">
        <v>271</v>
      </c>
      <c r="C273" t="s">
        <v>531</v>
      </c>
      <c r="D273" t="s">
        <v>194</v>
      </c>
      <c r="E273" t="s">
        <v>211</v>
      </c>
      <c r="F273" t="s">
        <v>275</v>
      </c>
      <c r="G273">
        <v>2050</v>
      </c>
      <c r="H273" t="s">
        <v>211</v>
      </c>
      <c r="I273" t="s">
        <v>211</v>
      </c>
      <c r="J273" t="s">
        <v>211</v>
      </c>
      <c r="K273" t="s">
        <v>211</v>
      </c>
      <c r="L273">
        <v>4.6736440677966149</v>
      </c>
      <c r="M273">
        <v>4.6736440677966149</v>
      </c>
      <c r="N273">
        <v>4.6736440677966149</v>
      </c>
      <c r="O273">
        <v>4.6736440677966149</v>
      </c>
      <c r="P273">
        <v>4.6736440677966149</v>
      </c>
      <c r="Q273">
        <v>4.6736440677966149</v>
      </c>
      <c r="R273">
        <v>4.6736440677966149</v>
      </c>
      <c r="S273">
        <v>4.6736440677966149</v>
      </c>
      <c r="T273">
        <v>4.6736440677966149</v>
      </c>
      <c r="U273">
        <v>4.6736440677966149</v>
      </c>
      <c r="V273">
        <v>4.6736440677966149</v>
      </c>
      <c r="W273">
        <v>4.6736440677966149</v>
      </c>
      <c r="X273">
        <v>4.6736440677966149</v>
      </c>
      <c r="Y273">
        <v>4.6736440677966149</v>
      </c>
      <c r="Z273">
        <v>4.6736440677966149</v>
      </c>
      <c r="AA273">
        <v>4.6736440677966149</v>
      </c>
      <c r="AB273">
        <v>4.6736440677966149</v>
      </c>
      <c r="AC273">
        <v>4.6736440677966149</v>
      </c>
      <c r="AD273">
        <v>4.6736440677966149</v>
      </c>
      <c r="AE273">
        <v>4.6736440677966149</v>
      </c>
      <c r="AF273">
        <v>4.6736440677966149</v>
      </c>
      <c r="AG273">
        <v>4.6736440677966149</v>
      </c>
      <c r="AH273">
        <v>4.6736440677966149</v>
      </c>
      <c r="AI273">
        <v>4.6736440677966149</v>
      </c>
      <c r="AJ273">
        <v>4.6736440677966149</v>
      </c>
      <c r="AK273">
        <v>4.6736440677966149</v>
      </c>
      <c r="AL273">
        <v>4.6736440677966149</v>
      </c>
    </row>
    <row r="274" spans="1:38" x14ac:dyDescent="0.2">
      <c r="A274" t="s">
        <v>438</v>
      </c>
      <c r="B274" t="s">
        <v>271</v>
      </c>
      <c r="C274" t="s">
        <v>282</v>
      </c>
      <c r="D274" t="s">
        <v>194</v>
      </c>
      <c r="E274" t="s">
        <v>211</v>
      </c>
      <c r="F274" t="s">
        <v>275</v>
      </c>
      <c r="G274">
        <v>2018</v>
      </c>
      <c r="H274" t="s">
        <v>211</v>
      </c>
      <c r="I274" t="s">
        <v>211</v>
      </c>
      <c r="J274" t="s">
        <v>211</v>
      </c>
      <c r="K274" t="s">
        <v>211</v>
      </c>
      <c r="L274">
        <v>3.0897837837837798</v>
      </c>
      <c r="M274">
        <v>3.0897837837837798</v>
      </c>
      <c r="N274">
        <v>3.0897837837837798</v>
      </c>
      <c r="O274">
        <v>3.0897837837837798</v>
      </c>
      <c r="P274">
        <v>3.0897837837837798</v>
      </c>
      <c r="Q274">
        <v>3.0897837837837798</v>
      </c>
      <c r="R274">
        <v>3.0897837837837798</v>
      </c>
      <c r="S274">
        <v>3.0897837837837798</v>
      </c>
      <c r="T274">
        <v>3.0897837837837798</v>
      </c>
      <c r="U274">
        <v>3.0897837837837798</v>
      </c>
      <c r="V274">
        <v>3.0897837837837798</v>
      </c>
      <c r="W274">
        <v>3.0897837837837798</v>
      </c>
      <c r="X274">
        <v>3.0897837837837798</v>
      </c>
      <c r="Y274">
        <v>3.0897837837837798</v>
      </c>
      <c r="Z274">
        <v>3.0897837837837798</v>
      </c>
      <c r="AA274">
        <v>3.0897837837837798</v>
      </c>
      <c r="AB274">
        <v>3.0897837837837798</v>
      </c>
      <c r="AC274">
        <v>3.0897837837837798</v>
      </c>
      <c r="AD274">
        <v>3.0897837837837798</v>
      </c>
      <c r="AE274">
        <v>3.0897837837837798</v>
      </c>
      <c r="AF274">
        <v>3.0897837837837798</v>
      </c>
      <c r="AG274">
        <v>3.0897837837837798</v>
      </c>
      <c r="AH274">
        <v>3.0897837837837798</v>
      </c>
      <c r="AI274">
        <v>3.0897837837837798</v>
      </c>
      <c r="AJ274">
        <v>3.0897837837837798</v>
      </c>
      <c r="AK274">
        <v>3.0897837837837798</v>
      </c>
      <c r="AL274">
        <v>3.0897837837837798</v>
      </c>
    </row>
    <row r="275" spans="1:38" x14ac:dyDescent="0.2">
      <c r="A275" t="s">
        <v>438</v>
      </c>
      <c r="B275" t="s">
        <v>271</v>
      </c>
      <c r="C275" t="s">
        <v>282</v>
      </c>
      <c r="D275" t="s">
        <v>194</v>
      </c>
      <c r="E275" t="s">
        <v>211</v>
      </c>
      <c r="F275" t="s">
        <v>275</v>
      </c>
      <c r="G275">
        <v>2030</v>
      </c>
      <c r="H275" t="s">
        <v>211</v>
      </c>
      <c r="I275" t="s">
        <v>211</v>
      </c>
      <c r="J275" t="s">
        <v>211</v>
      </c>
      <c r="K275" t="s">
        <v>211</v>
      </c>
      <c r="L275">
        <v>3.2957693693693755</v>
      </c>
      <c r="M275">
        <v>3.2957693693693755</v>
      </c>
      <c r="N275">
        <v>3.2957693693693755</v>
      </c>
      <c r="O275">
        <v>3.2957693693693755</v>
      </c>
      <c r="P275">
        <v>3.2957693693693755</v>
      </c>
      <c r="Q275">
        <v>3.2957693693693755</v>
      </c>
      <c r="R275">
        <v>3.2957693693693755</v>
      </c>
      <c r="S275">
        <v>3.2957693693693755</v>
      </c>
      <c r="T275">
        <v>3.2957693693693755</v>
      </c>
      <c r="U275">
        <v>3.2957693693693755</v>
      </c>
      <c r="V275">
        <v>3.2957693693693755</v>
      </c>
      <c r="W275">
        <v>3.2957693693693755</v>
      </c>
      <c r="X275">
        <v>3.2957693693693755</v>
      </c>
      <c r="Y275">
        <v>3.2957693693693755</v>
      </c>
      <c r="Z275">
        <v>3.2957693693693755</v>
      </c>
      <c r="AA275">
        <v>3.2957693693693755</v>
      </c>
      <c r="AB275">
        <v>3.2957693693693755</v>
      </c>
      <c r="AC275">
        <v>3.2957693693693755</v>
      </c>
      <c r="AD275">
        <v>3.2957693693693755</v>
      </c>
      <c r="AE275">
        <v>3.2957693693693755</v>
      </c>
      <c r="AF275">
        <v>3.2957693693693755</v>
      </c>
      <c r="AG275">
        <v>3.2957693693693755</v>
      </c>
      <c r="AH275">
        <v>3.2957693693693755</v>
      </c>
      <c r="AI275">
        <v>3.2957693693693755</v>
      </c>
      <c r="AJ275">
        <v>3.2957693693693755</v>
      </c>
      <c r="AK275">
        <v>3.2957693693693755</v>
      </c>
      <c r="AL275">
        <v>3.2957693693693755</v>
      </c>
    </row>
    <row r="276" spans="1:38" x14ac:dyDescent="0.2">
      <c r="A276" t="s">
        <v>438</v>
      </c>
      <c r="B276" t="s">
        <v>271</v>
      </c>
      <c r="C276" t="s">
        <v>282</v>
      </c>
      <c r="D276" t="s">
        <v>194</v>
      </c>
      <c r="E276" t="s">
        <v>211</v>
      </c>
      <c r="F276" t="s">
        <v>275</v>
      </c>
      <c r="G276">
        <v>2040</v>
      </c>
      <c r="H276" t="s">
        <v>211</v>
      </c>
      <c r="I276" t="s">
        <v>211</v>
      </c>
      <c r="J276" t="s">
        <v>211</v>
      </c>
      <c r="K276" t="s">
        <v>211</v>
      </c>
      <c r="L276">
        <v>3.8107333333333182</v>
      </c>
      <c r="M276">
        <v>3.8107333333333182</v>
      </c>
      <c r="N276">
        <v>3.8107333333333182</v>
      </c>
      <c r="O276">
        <v>3.8107333333333182</v>
      </c>
      <c r="P276">
        <v>3.8107333333333182</v>
      </c>
      <c r="Q276">
        <v>3.8107333333333182</v>
      </c>
      <c r="R276">
        <v>3.8107333333333182</v>
      </c>
      <c r="S276">
        <v>3.8107333333333182</v>
      </c>
      <c r="T276">
        <v>3.8107333333333182</v>
      </c>
      <c r="U276">
        <v>3.8107333333333182</v>
      </c>
      <c r="V276">
        <v>3.8107333333333182</v>
      </c>
      <c r="W276">
        <v>3.8107333333333182</v>
      </c>
      <c r="X276">
        <v>3.8107333333333182</v>
      </c>
      <c r="Y276">
        <v>3.8107333333333182</v>
      </c>
      <c r="Z276">
        <v>3.8107333333333182</v>
      </c>
      <c r="AA276">
        <v>3.8107333333333182</v>
      </c>
      <c r="AB276">
        <v>3.8107333333333182</v>
      </c>
      <c r="AC276">
        <v>3.8107333333333182</v>
      </c>
      <c r="AD276">
        <v>3.8107333333333182</v>
      </c>
      <c r="AE276">
        <v>3.8107333333333182</v>
      </c>
      <c r="AF276">
        <v>3.8107333333333182</v>
      </c>
      <c r="AG276">
        <v>3.8107333333333182</v>
      </c>
      <c r="AH276">
        <v>3.8107333333333182</v>
      </c>
      <c r="AI276">
        <v>3.8107333333333182</v>
      </c>
      <c r="AJ276">
        <v>3.8107333333333182</v>
      </c>
      <c r="AK276">
        <v>3.8107333333333182</v>
      </c>
      <c r="AL276">
        <v>3.8107333333333182</v>
      </c>
    </row>
    <row r="277" spans="1:38" x14ac:dyDescent="0.2">
      <c r="A277" t="s">
        <v>438</v>
      </c>
      <c r="B277" t="s">
        <v>271</v>
      </c>
      <c r="C277" t="s">
        <v>282</v>
      </c>
      <c r="D277" t="s">
        <v>194</v>
      </c>
      <c r="E277" t="s">
        <v>211</v>
      </c>
      <c r="F277" t="s">
        <v>275</v>
      </c>
      <c r="G277">
        <v>2050</v>
      </c>
      <c r="H277" t="s">
        <v>211</v>
      </c>
      <c r="I277" t="s">
        <v>211</v>
      </c>
      <c r="J277" t="s">
        <v>211</v>
      </c>
      <c r="K277" t="s">
        <v>211</v>
      </c>
      <c r="L277">
        <v>4.1197117117116955</v>
      </c>
      <c r="M277">
        <v>4.1197117117116955</v>
      </c>
      <c r="N277">
        <v>4.1197117117116955</v>
      </c>
      <c r="O277">
        <v>4.1197117117116955</v>
      </c>
      <c r="P277">
        <v>4.1197117117116955</v>
      </c>
      <c r="Q277">
        <v>4.1197117117116955</v>
      </c>
      <c r="R277">
        <v>4.1197117117116955</v>
      </c>
      <c r="S277">
        <v>4.1197117117116955</v>
      </c>
      <c r="T277">
        <v>4.1197117117116955</v>
      </c>
      <c r="U277">
        <v>4.1197117117116955</v>
      </c>
      <c r="V277">
        <v>4.1197117117116955</v>
      </c>
      <c r="W277">
        <v>4.1197117117116955</v>
      </c>
      <c r="X277">
        <v>4.1197117117116955</v>
      </c>
      <c r="Y277">
        <v>4.1197117117116955</v>
      </c>
      <c r="Z277">
        <v>4.1197117117116955</v>
      </c>
      <c r="AA277">
        <v>4.1197117117116955</v>
      </c>
      <c r="AB277">
        <v>4.1197117117116955</v>
      </c>
      <c r="AC277">
        <v>4.1197117117116955</v>
      </c>
      <c r="AD277">
        <v>4.1197117117116955</v>
      </c>
      <c r="AE277">
        <v>4.1197117117116955</v>
      </c>
      <c r="AF277">
        <v>4.1197117117116955</v>
      </c>
      <c r="AG277">
        <v>4.1197117117116955</v>
      </c>
      <c r="AH277">
        <v>4.1197117117116955</v>
      </c>
      <c r="AI277">
        <v>4.1197117117116955</v>
      </c>
      <c r="AJ277">
        <v>4.1197117117116955</v>
      </c>
      <c r="AK277">
        <v>4.1197117117116955</v>
      </c>
      <c r="AL277">
        <v>4.1197117117116955</v>
      </c>
    </row>
    <row r="278" spans="1:38" x14ac:dyDescent="0.2">
      <c r="A278" t="s">
        <v>438</v>
      </c>
      <c r="B278" t="s">
        <v>271</v>
      </c>
      <c r="C278" t="s">
        <v>538</v>
      </c>
      <c r="D278" t="s">
        <v>194</v>
      </c>
      <c r="E278" t="s">
        <v>211</v>
      </c>
      <c r="F278" t="s">
        <v>275</v>
      </c>
      <c r="G278">
        <v>2018</v>
      </c>
      <c r="H278" t="s">
        <v>211</v>
      </c>
      <c r="I278" t="s">
        <v>211</v>
      </c>
      <c r="J278" t="s">
        <v>211</v>
      </c>
      <c r="K278" t="s">
        <v>211</v>
      </c>
      <c r="L278">
        <v>3.0897837837837798</v>
      </c>
      <c r="M278">
        <v>3.0897837837837798</v>
      </c>
      <c r="N278">
        <v>3.0897837837837798</v>
      </c>
      <c r="O278">
        <v>3.0897837837837798</v>
      </c>
      <c r="P278">
        <v>3.0897837837837798</v>
      </c>
      <c r="Q278">
        <v>3.0897837837837798</v>
      </c>
      <c r="R278">
        <v>3.0897837837837798</v>
      </c>
      <c r="S278">
        <v>3.0897837837837798</v>
      </c>
      <c r="T278">
        <v>3.0897837837837798</v>
      </c>
      <c r="U278">
        <v>3.0897837837837798</v>
      </c>
      <c r="V278">
        <v>3.0897837837837798</v>
      </c>
      <c r="W278">
        <v>3.0897837837837798</v>
      </c>
      <c r="X278">
        <v>3.0897837837837798</v>
      </c>
      <c r="Y278">
        <v>3.0897837837837798</v>
      </c>
      <c r="Z278">
        <v>3.0897837837837798</v>
      </c>
      <c r="AA278">
        <v>3.0897837837837798</v>
      </c>
      <c r="AB278">
        <v>3.0897837837837798</v>
      </c>
      <c r="AC278">
        <v>3.0897837837837798</v>
      </c>
      <c r="AD278">
        <v>3.0897837837837798</v>
      </c>
      <c r="AE278">
        <v>3.0897837837837798</v>
      </c>
      <c r="AF278">
        <v>3.0897837837837798</v>
      </c>
      <c r="AG278">
        <v>3.0897837837837798</v>
      </c>
      <c r="AH278">
        <v>3.0897837837837798</v>
      </c>
      <c r="AI278">
        <v>3.0897837837837798</v>
      </c>
      <c r="AJ278">
        <v>3.0897837837837798</v>
      </c>
      <c r="AK278">
        <v>3.0897837837837798</v>
      </c>
      <c r="AL278">
        <v>3.0897837837837798</v>
      </c>
    </row>
    <row r="279" spans="1:38" x14ac:dyDescent="0.2">
      <c r="A279" t="s">
        <v>438</v>
      </c>
      <c r="B279" t="s">
        <v>271</v>
      </c>
      <c r="C279" t="s">
        <v>538</v>
      </c>
      <c r="D279" t="s">
        <v>194</v>
      </c>
      <c r="E279" t="s">
        <v>211</v>
      </c>
      <c r="F279" t="s">
        <v>275</v>
      </c>
      <c r="G279">
        <v>2030</v>
      </c>
      <c r="H279" t="s">
        <v>211</v>
      </c>
      <c r="I279" t="s">
        <v>211</v>
      </c>
      <c r="J279" t="s">
        <v>211</v>
      </c>
      <c r="K279" t="s">
        <v>211</v>
      </c>
      <c r="L279">
        <v>3.398762162162158</v>
      </c>
      <c r="M279">
        <v>3.398762162162158</v>
      </c>
      <c r="N279">
        <v>3.398762162162158</v>
      </c>
      <c r="O279">
        <v>3.398762162162158</v>
      </c>
      <c r="P279">
        <v>3.398762162162158</v>
      </c>
      <c r="Q279">
        <v>3.398762162162158</v>
      </c>
      <c r="R279">
        <v>3.398762162162158</v>
      </c>
      <c r="S279">
        <v>3.398762162162158</v>
      </c>
      <c r="T279">
        <v>3.398762162162158</v>
      </c>
      <c r="U279">
        <v>3.398762162162158</v>
      </c>
      <c r="V279">
        <v>3.398762162162158</v>
      </c>
      <c r="W279">
        <v>3.398762162162158</v>
      </c>
      <c r="X279">
        <v>3.398762162162158</v>
      </c>
      <c r="Y279">
        <v>3.398762162162158</v>
      </c>
      <c r="Z279">
        <v>3.398762162162158</v>
      </c>
      <c r="AA279">
        <v>3.398762162162158</v>
      </c>
      <c r="AB279">
        <v>3.398762162162158</v>
      </c>
      <c r="AC279">
        <v>3.398762162162158</v>
      </c>
      <c r="AD279">
        <v>3.398762162162158</v>
      </c>
      <c r="AE279">
        <v>3.398762162162158</v>
      </c>
      <c r="AF279">
        <v>3.398762162162158</v>
      </c>
      <c r="AG279">
        <v>3.398762162162158</v>
      </c>
      <c r="AH279">
        <v>3.398762162162158</v>
      </c>
      <c r="AI279">
        <v>3.398762162162158</v>
      </c>
      <c r="AJ279">
        <v>3.398762162162158</v>
      </c>
      <c r="AK279">
        <v>3.398762162162158</v>
      </c>
      <c r="AL279">
        <v>3.398762162162158</v>
      </c>
    </row>
    <row r="280" spans="1:38" x14ac:dyDescent="0.2">
      <c r="A280" t="s">
        <v>438</v>
      </c>
      <c r="B280" t="s">
        <v>271</v>
      </c>
      <c r="C280" t="s">
        <v>538</v>
      </c>
      <c r="D280" t="s">
        <v>194</v>
      </c>
      <c r="E280" t="s">
        <v>211</v>
      </c>
      <c r="F280" t="s">
        <v>275</v>
      </c>
      <c r="G280">
        <v>2040</v>
      </c>
      <c r="H280" t="s">
        <v>211</v>
      </c>
      <c r="I280" t="s">
        <v>211</v>
      </c>
      <c r="J280" t="s">
        <v>211</v>
      </c>
      <c r="K280" t="s">
        <v>211</v>
      </c>
      <c r="L280">
        <v>3.8107333333333182</v>
      </c>
      <c r="M280">
        <v>3.8107333333333182</v>
      </c>
      <c r="N280">
        <v>3.8107333333333182</v>
      </c>
      <c r="O280">
        <v>3.8107333333333182</v>
      </c>
      <c r="P280">
        <v>3.8107333333333182</v>
      </c>
      <c r="Q280">
        <v>3.8107333333333182</v>
      </c>
      <c r="R280">
        <v>3.8107333333333182</v>
      </c>
      <c r="S280">
        <v>3.8107333333333182</v>
      </c>
      <c r="T280">
        <v>3.8107333333333182</v>
      </c>
      <c r="U280">
        <v>3.8107333333333182</v>
      </c>
      <c r="V280">
        <v>3.8107333333333182</v>
      </c>
      <c r="W280">
        <v>3.8107333333333182</v>
      </c>
      <c r="X280">
        <v>3.8107333333333182</v>
      </c>
      <c r="Y280">
        <v>3.8107333333333182</v>
      </c>
      <c r="Z280">
        <v>3.8107333333333182</v>
      </c>
      <c r="AA280">
        <v>3.8107333333333182</v>
      </c>
      <c r="AB280">
        <v>3.8107333333333182</v>
      </c>
      <c r="AC280">
        <v>3.8107333333333182</v>
      </c>
      <c r="AD280">
        <v>3.8107333333333182</v>
      </c>
      <c r="AE280">
        <v>3.8107333333333182</v>
      </c>
      <c r="AF280">
        <v>3.8107333333333182</v>
      </c>
      <c r="AG280">
        <v>3.8107333333333182</v>
      </c>
      <c r="AH280">
        <v>3.8107333333333182</v>
      </c>
      <c r="AI280">
        <v>3.8107333333333182</v>
      </c>
      <c r="AJ280">
        <v>3.8107333333333182</v>
      </c>
      <c r="AK280">
        <v>3.8107333333333182</v>
      </c>
      <c r="AL280">
        <v>3.8107333333333182</v>
      </c>
    </row>
    <row r="281" spans="1:38" x14ac:dyDescent="0.2">
      <c r="A281" t="s">
        <v>438</v>
      </c>
      <c r="B281" t="s">
        <v>271</v>
      </c>
      <c r="C281" t="s">
        <v>538</v>
      </c>
      <c r="D281" t="s">
        <v>194</v>
      </c>
      <c r="E281" t="s">
        <v>211</v>
      </c>
      <c r="F281" t="s">
        <v>275</v>
      </c>
      <c r="G281">
        <v>2050</v>
      </c>
      <c r="H281" t="s">
        <v>211</v>
      </c>
      <c r="I281" t="s">
        <v>211</v>
      </c>
      <c r="J281" t="s">
        <v>211</v>
      </c>
      <c r="K281" t="s">
        <v>211</v>
      </c>
      <c r="L281">
        <v>4.1197117117116955</v>
      </c>
      <c r="M281">
        <v>4.1197117117116955</v>
      </c>
      <c r="N281">
        <v>4.1197117117116955</v>
      </c>
      <c r="O281">
        <v>4.1197117117116955</v>
      </c>
      <c r="P281">
        <v>4.1197117117116955</v>
      </c>
      <c r="Q281">
        <v>4.1197117117116955</v>
      </c>
      <c r="R281">
        <v>4.1197117117116955</v>
      </c>
      <c r="S281">
        <v>4.1197117117116955</v>
      </c>
      <c r="T281">
        <v>4.1197117117116955</v>
      </c>
      <c r="U281">
        <v>4.1197117117116955</v>
      </c>
      <c r="V281">
        <v>4.1197117117116955</v>
      </c>
      <c r="W281">
        <v>4.1197117117116955</v>
      </c>
      <c r="X281">
        <v>4.1197117117116955</v>
      </c>
      <c r="Y281">
        <v>4.1197117117116955</v>
      </c>
      <c r="Z281">
        <v>4.1197117117116955</v>
      </c>
      <c r="AA281">
        <v>4.1197117117116955</v>
      </c>
      <c r="AB281">
        <v>4.1197117117116955</v>
      </c>
      <c r="AC281">
        <v>4.1197117117116955</v>
      </c>
      <c r="AD281">
        <v>4.1197117117116955</v>
      </c>
      <c r="AE281">
        <v>4.1197117117116955</v>
      </c>
      <c r="AF281">
        <v>4.1197117117116955</v>
      </c>
      <c r="AG281">
        <v>4.1197117117116955</v>
      </c>
      <c r="AH281">
        <v>4.1197117117116955</v>
      </c>
      <c r="AI281">
        <v>4.1197117117116955</v>
      </c>
      <c r="AJ281">
        <v>4.1197117117116955</v>
      </c>
      <c r="AK281">
        <v>4.1197117117116955</v>
      </c>
      <c r="AL281">
        <v>4.1197117117116955</v>
      </c>
    </row>
    <row r="282" spans="1:38" x14ac:dyDescent="0.2">
      <c r="A282" t="s">
        <v>438</v>
      </c>
      <c r="B282" t="s">
        <v>271</v>
      </c>
      <c r="C282" t="s">
        <v>539</v>
      </c>
      <c r="D282" t="s">
        <v>194</v>
      </c>
      <c r="E282" t="s">
        <v>211</v>
      </c>
      <c r="F282" t="s">
        <v>275</v>
      </c>
      <c r="G282">
        <v>2018</v>
      </c>
      <c r="H282" t="s">
        <v>211</v>
      </c>
      <c r="I282" t="s">
        <v>211</v>
      </c>
      <c r="J282" t="s">
        <v>211</v>
      </c>
      <c r="K282" t="s">
        <v>211</v>
      </c>
      <c r="L282">
        <v>3.0897837837837798</v>
      </c>
      <c r="M282">
        <v>3.0897837837837798</v>
      </c>
      <c r="N282">
        <v>3.0897837837837798</v>
      </c>
      <c r="O282">
        <v>3.0897837837837798</v>
      </c>
      <c r="P282">
        <v>3.0897837837837798</v>
      </c>
      <c r="Q282">
        <v>3.0897837837837798</v>
      </c>
      <c r="R282">
        <v>3.0897837837837798</v>
      </c>
      <c r="S282">
        <v>3.0897837837837798</v>
      </c>
      <c r="T282">
        <v>3.0897837837837798</v>
      </c>
      <c r="U282">
        <v>3.0897837837837798</v>
      </c>
      <c r="V282">
        <v>3.0897837837837798</v>
      </c>
      <c r="W282">
        <v>3.0897837837837798</v>
      </c>
      <c r="X282">
        <v>3.0897837837837798</v>
      </c>
      <c r="Y282">
        <v>3.0897837837837798</v>
      </c>
      <c r="Z282">
        <v>3.0897837837837798</v>
      </c>
      <c r="AA282">
        <v>3.0897837837837798</v>
      </c>
      <c r="AB282">
        <v>3.0897837837837798</v>
      </c>
      <c r="AC282">
        <v>3.0897837837837798</v>
      </c>
      <c r="AD282">
        <v>3.0897837837837798</v>
      </c>
      <c r="AE282">
        <v>3.0897837837837798</v>
      </c>
      <c r="AF282">
        <v>3.0897837837837798</v>
      </c>
      <c r="AG282">
        <v>3.0897837837837798</v>
      </c>
      <c r="AH282">
        <v>3.0897837837837798</v>
      </c>
      <c r="AI282">
        <v>3.0897837837837798</v>
      </c>
      <c r="AJ282">
        <v>3.0897837837837798</v>
      </c>
      <c r="AK282">
        <v>3.0897837837837798</v>
      </c>
      <c r="AL282">
        <v>3.0897837837837798</v>
      </c>
    </row>
    <row r="283" spans="1:38" x14ac:dyDescent="0.2">
      <c r="A283" t="s">
        <v>438</v>
      </c>
      <c r="B283" t="s">
        <v>271</v>
      </c>
      <c r="C283" t="s">
        <v>539</v>
      </c>
      <c r="D283" t="s">
        <v>194</v>
      </c>
      <c r="E283" t="s">
        <v>211</v>
      </c>
      <c r="F283" t="s">
        <v>275</v>
      </c>
      <c r="G283">
        <v>2030</v>
      </c>
      <c r="H283" t="s">
        <v>211</v>
      </c>
      <c r="I283" t="s">
        <v>211</v>
      </c>
      <c r="J283" t="s">
        <v>211</v>
      </c>
      <c r="K283" t="s">
        <v>211</v>
      </c>
      <c r="L283">
        <v>3.398762162162158</v>
      </c>
      <c r="M283">
        <v>3.398762162162158</v>
      </c>
      <c r="N283">
        <v>3.398762162162158</v>
      </c>
      <c r="O283">
        <v>3.398762162162158</v>
      </c>
      <c r="P283">
        <v>3.398762162162158</v>
      </c>
      <c r="Q283">
        <v>3.398762162162158</v>
      </c>
      <c r="R283">
        <v>3.398762162162158</v>
      </c>
      <c r="S283">
        <v>3.398762162162158</v>
      </c>
      <c r="T283">
        <v>3.398762162162158</v>
      </c>
      <c r="U283">
        <v>3.398762162162158</v>
      </c>
      <c r="V283">
        <v>3.398762162162158</v>
      </c>
      <c r="W283">
        <v>3.398762162162158</v>
      </c>
      <c r="X283">
        <v>3.398762162162158</v>
      </c>
      <c r="Y283">
        <v>3.398762162162158</v>
      </c>
      <c r="Z283">
        <v>3.398762162162158</v>
      </c>
      <c r="AA283">
        <v>3.398762162162158</v>
      </c>
      <c r="AB283">
        <v>3.398762162162158</v>
      </c>
      <c r="AC283">
        <v>3.398762162162158</v>
      </c>
      <c r="AD283">
        <v>3.398762162162158</v>
      </c>
      <c r="AE283">
        <v>3.398762162162158</v>
      </c>
      <c r="AF283">
        <v>3.398762162162158</v>
      </c>
      <c r="AG283">
        <v>3.398762162162158</v>
      </c>
      <c r="AH283">
        <v>3.398762162162158</v>
      </c>
      <c r="AI283">
        <v>3.398762162162158</v>
      </c>
      <c r="AJ283">
        <v>3.398762162162158</v>
      </c>
      <c r="AK283">
        <v>3.398762162162158</v>
      </c>
      <c r="AL283">
        <v>3.398762162162158</v>
      </c>
    </row>
    <row r="284" spans="1:38" x14ac:dyDescent="0.2">
      <c r="A284" t="s">
        <v>438</v>
      </c>
      <c r="B284" t="s">
        <v>271</v>
      </c>
      <c r="C284" t="s">
        <v>539</v>
      </c>
      <c r="D284" t="s">
        <v>194</v>
      </c>
      <c r="E284" t="s">
        <v>211</v>
      </c>
      <c r="F284" t="s">
        <v>275</v>
      </c>
      <c r="G284">
        <v>2040</v>
      </c>
      <c r="H284" t="s">
        <v>211</v>
      </c>
      <c r="I284" t="s">
        <v>211</v>
      </c>
      <c r="J284" t="s">
        <v>211</v>
      </c>
      <c r="K284" t="s">
        <v>211</v>
      </c>
      <c r="L284">
        <v>3.8107333333333182</v>
      </c>
      <c r="M284">
        <v>3.8107333333333182</v>
      </c>
      <c r="N284">
        <v>3.8107333333333182</v>
      </c>
      <c r="O284">
        <v>3.8107333333333182</v>
      </c>
      <c r="P284">
        <v>3.8107333333333182</v>
      </c>
      <c r="Q284">
        <v>3.8107333333333182</v>
      </c>
      <c r="R284">
        <v>3.8107333333333182</v>
      </c>
      <c r="S284">
        <v>3.8107333333333182</v>
      </c>
      <c r="T284">
        <v>3.8107333333333182</v>
      </c>
      <c r="U284">
        <v>3.8107333333333182</v>
      </c>
      <c r="V284">
        <v>3.8107333333333182</v>
      </c>
      <c r="W284">
        <v>3.8107333333333182</v>
      </c>
      <c r="X284">
        <v>3.8107333333333182</v>
      </c>
      <c r="Y284">
        <v>3.8107333333333182</v>
      </c>
      <c r="Z284">
        <v>3.8107333333333182</v>
      </c>
      <c r="AA284">
        <v>3.8107333333333182</v>
      </c>
      <c r="AB284">
        <v>3.8107333333333182</v>
      </c>
      <c r="AC284">
        <v>3.8107333333333182</v>
      </c>
      <c r="AD284">
        <v>3.8107333333333182</v>
      </c>
      <c r="AE284">
        <v>3.8107333333333182</v>
      </c>
      <c r="AF284">
        <v>3.8107333333333182</v>
      </c>
      <c r="AG284">
        <v>3.8107333333333182</v>
      </c>
      <c r="AH284">
        <v>3.8107333333333182</v>
      </c>
      <c r="AI284">
        <v>3.8107333333333182</v>
      </c>
      <c r="AJ284">
        <v>3.8107333333333182</v>
      </c>
      <c r="AK284">
        <v>3.8107333333333182</v>
      </c>
      <c r="AL284">
        <v>3.8107333333333182</v>
      </c>
    </row>
    <row r="285" spans="1:38" x14ac:dyDescent="0.2">
      <c r="A285" t="s">
        <v>438</v>
      </c>
      <c r="B285" t="s">
        <v>271</v>
      </c>
      <c r="C285" t="s">
        <v>539</v>
      </c>
      <c r="D285" t="s">
        <v>194</v>
      </c>
      <c r="E285" t="s">
        <v>211</v>
      </c>
      <c r="F285" t="s">
        <v>275</v>
      </c>
      <c r="G285">
        <v>2050</v>
      </c>
      <c r="H285" t="s">
        <v>211</v>
      </c>
      <c r="I285" t="s">
        <v>211</v>
      </c>
      <c r="J285" t="s">
        <v>211</v>
      </c>
      <c r="K285" t="s">
        <v>211</v>
      </c>
      <c r="L285">
        <v>4.1197117117116955</v>
      </c>
      <c r="M285">
        <v>4.1197117117116955</v>
      </c>
      <c r="N285">
        <v>4.1197117117116955</v>
      </c>
      <c r="O285">
        <v>4.1197117117116955</v>
      </c>
      <c r="P285">
        <v>4.1197117117116955</v>
      </c>
      <c r="Q285">
        <v>4.1197117117116955</v>
      </c>
      <c r="R285">
        <v>4.1197117117116955</v>
      </c>
      <c r="S285">
        <v>4.1197117117116955</v>
      </c>
      <c r="T285">
        <v>4.1197117117116955</v>
      </c>
      <c r="U285">
        <v>4.1197117117116955</v>
      </c>
      <c r="V285">
        <v>4.1197117117116955</v>
      </c>
      <c r="W285">
        <v>4.1197117117116955</v>
      </c>
      <c r="X285">
        <v>4.1197117117116955</v>
      </c>
      <c r="Y285">
        <v>4.1197117117116955</v>
      </c>
      <c r="Z285">
        <v>4.1197117117116955</v>
      </c>
      <c r="AA285">
        <v>4.1197117117116955</v>
      </c>
      <c r="AB285">
        <v>4.1197117117116955</v>
      </c>
      <c r="AC285">
        <v>4.1197117117116955</v>
      </c>
      <c r="AD285">
        <v>4.1197117117116955</v>
      </c>
      <c r="AE285">
        <v>4.1197117117116955</v>
      </c>
      <c r="AF285">
        <v>4.1197117117116955</v>
      </c>
      <c r="AG285">
        <v>4.1197117117116955</v>
      </c>
      <c r="AH285">
        <v>4.1197117117116955</v>
      </c>
      <c r="AI285">
        <v>4.1197117117116955</v>
      </c>
      <c r="AJ285">
        <v>4.1197117117116955</v>
      </c>
      <c r="AK285">
        <v>4.1197117117116955</v>
      </c>
      <c r="AL285">
        <v>4.1197117117116955</v>
      </c>
    </row>
    <row r="286" spans="1:38" x14ac:dyDescent="0.2">
      <c r="A286" t="s">
        <v>438</v>
      </c>
      <c r="B286" t="s">
        <v>271</v>
      </c>
      <c r="C286" t="s">
        <v>541</v>
      </c>
      <c r="D286" t="s">
        <v>194</v>
      </c>
      <c r="E286" t="s">
        <v>211</v>
      </c>
      <c r="F286" t="s">
        <v>275</v>
      </c>
      <c r="G286">
        <v>2018</v>
      </c>
      <c r="H286" t="s">
        <v>211</v>
      </c>
      <c r="I286" t="s">
        <v>211</v>
      </c>
      <c r="J286" t="s">
        <v>211</v>
      </c>
      <c r="K286" t="s">
        <v>211</v>
      </c>
      <c r="L286">
        <v>3.0897837837837798</v>
      </c>
      <c r="M286">
        <v>3.0897837837837798</v>
      </c>
      <c r="N286">
        <v>3.0897837837837798</v>
      </c>
      <c r="O286">
        <v>3.0897837837837798</v>
      </c>
      <c r="P286">
        <v>3.0897837837837798</v>
      </c>
      <c r="Q286">
        <v>3.0897837837837798</v>
      </c>
      <c r="R286">
        <v>3.0897837837837798</v>
      </c>
      <c r="S286">
        <v>3.0897837837837798</v>
      </c>
      <c r="T286">
        <v>3.0897837837837798</v>
      </c>
      <c r="U286">
        <v>3.0897837837837798</v>
      </c>
      <c r="V286">
        <v>3.0897837837837798</v>
      </c>
      <c r="W286">
        <v>3.0897837837837798</v>
      </c>
      <c r="X286">
        <v>3.0897837837837798</v>
      </c>
      <c r="Y286">
        <v>3.0897837837837798</v>
      </c>
      <c r="Z286">
        <v>3.0897837837837798</v>
      </c>
      <c r="AA286">
        <v>3.0897837837837798</v>
      </c>
      <c r="AB286">
        <v>3.0897837837837798</v>
      </c>
      <c r="AC286">
        <v>3.0897837837837798</v>
      </c>
      <c r="AD286">
        <v>3.0897837837837798</v>
      </c>
      <c r="AE286">
        <v>3.0897837837837798</v>
      </c>
      <c r="AF286">
        <v>3.0897837837837798</v>
      </c>
      <c r="AG286">
        <v>3.0897837837837798</v>
      </c>
      <c r="AH286">
        <v>3.0897837837837798</v>
      </c>
      <c r="AI286">
        <v>3.0897837837837798</v>
      </c>
      <c r="AJ286">
        <v>3.0897837837837798</v>
      </c>
      <c r="AK286">
        <v>3.0897837837837798</v>
      </c>
      <c r="AL286">
        <v>3.0897837837837798</v>
      </c>
    </row>
    <row r="287" spans="1:38" x14ac:dyDescent="0.2">
      <c r="A287" t="s">
        <v>438</v>
      </c>
      <c r="B287" t="s">
        <v>271</v>
      </c>
      <c r="C287" t="s">
        <v>541</v>
      </c>
      <c r="D287" t="s">
        <v>194</v>
      </c>
      <c r="E287" t="s">
        <v>211</v>
      </c>
      <c r="F287" t="s">
        <v>275</v>
      </c>
      <c r="G287">
        <v>2030</v>
      </c>
      <c r="H287" t="s">
        <v>211</v>
      </c>
      <c r="I287" t="s">
        <v>211</v>
      </c>
      <c r="J287" t="s">
        <v>211</v>
      </c>
      <c r="K287" t="s">
        <v>211</v>
      </c>
      <c r="L287">
        <v>3.398762162162158</v>
      </c>
      <c r="M287">
        <v>3.398762162162158</v>
      </c>
      <c r="N287">
        <v>3.398762162162158</v>
      </c>
      <c r="O287">
        <v>3.398762162162158</v>
      </c>
      <c r="P287">
        <v>3.398762162162158</v>
      </c>
      <c r="Q287">
        <v>3.398762162162158</v>
      </c>
      <c r="R287">
        <v>3.398762162162158</v>
      </c>
      <c r="S287">
        <v>3.398762162162158</v>
      </c>
      <c r="T287">
        <v>3.398762162162158</v>
      </c>
      <c r="U287">
        <v>3.398762162162158</v>
      </c>
      <c r="V287">
        <v>3.398762162162158</v>
      </c>
      <c r="W287">
        <v>3.398762162162158</v>
      </c>
      <c r="X287">
        <v>3.398762162162158</v>
      </c>
      <c r="Y287">
        <v>3.398762162162158</v>
      </c>
      <c r="Z287">
        <v>3.398762162162158</v>
      </c>
      <c r="AA287">
        <v>3.398762162162158</v>
      </c>
      <c r="AB287">
        <v>3.398762162162158</v>
      </c>
      <c r="AC287">
        <v>3.398762162162158</v>
      </c>
      <c r="AD287">
        <v>3.398762162162158</v>
      </c>
      <c r="AE287">
        <v>3.398762162162158</v>
      </c>
      <c r="AF287">
        <v>3.398762162162158</v>
      </c>
      <c r="AG287">
        <v>3.398762162162158</v>
      </c>
      <c r="AH287">
        <v>3.398762162162158</v>
      </c>
      <c r="AI287">
        <v>3.398762162162158</v>
      </c>
      <c r="AJ287">
        <v>3.398762162162158</v>
      </c>
      <c r="AK287">
        <v>3.398762162162158</v>
      </c>
      <c r="AL287">
        <v>3.398762162162158</v>
      </c>
    </row>
    <row r="288" spans="1:38" x14ac:dyDescent="0.2">
      <c r="A288" t="s">
        <v>438</v>
      </c>
      <c r="B288" t="s">
        <v>271</v>
      </c>
      <c r="C288" t="s">
        <v>541</v>
      </c>
      <c r="D288" t="s">
        <v>194</v>
      </c>
      <c r="E288" t="s">
        <v>211</v>
      </c>
      <c r="F288" t="s">
        <v>275</v>
      </c>
      <c r="G288">
        <v>2040</v>
      </c>
      <c r="H288" t="s">
        <v>211</v>
      </c>
      <c r="I288" t="s">
        <v>211</v>
      </c>
      <c r="J288" t="s">
        <v>211</v>
      </c>
      <c r="K288" t="s">
        <v>211</v>
      </c>
      <c r="L288">
        <v>3.8107333333333182</v>
      </c>
      <c r="M288">
        <v>3.8107333333333182</v>
      </c>
      <c r="N288">
        <v>3.8107333333333182</v>
      </c>
      <c r="O288">
        <v>3.8107333333333182</v>
      </c>
      <c r="P288">
        <v>3.8107333333333182</v>
      </c>
      <c r="Q288">
        <v>3.8107333333333182</v>
      </c>
      <c r="R288">
        <v>3.8107333333333182</v>
      </c>
      <c r="S288">
        <v>3.8107333333333182</v>
      </c>
      <c r="T288">
        <v>3.8107333333333182</v>
      </c>
      <c r="U288">
        <v>3.8107333333333182</v>
      </c>
      <c r="V288">
        <v>3.8107333333333182</v>
      </c>
      <c r="W288">
        <v>3.8107333333333182</v>
      </c>
      <c r="X288">
        <v>3.8107333333333182</v>
      </c>
      <c r="Y288">
        <v>3.8107333333333182</v>
      </c>
      <c r="Z288">
        <v>3.8107333333333182</v>
      </c>
      <c r="AA288">
        <v>3.8107333333333182</v>
      </c>
      <c r="AB288">
        <v>3.8107333333333182</v>
      </c>
      <c r="AC288">
        <v>3.8107333333333182</v>
      </c>
      <c r="AD288">
        <v>3.8107333333333182</v>
      </c>
      <c r="AE288">
        <v>3.8107333333333182</v>
      </c>
      <c r="AF288">
        <v>3.8107333333333182</v>
      </c>
      <c r="AG288">
        <v>3.8107333333333182</v>
      </c>
      <c r="AH288">
        <v>3.8107333333333182</v>
      </c>
      <c r="AI288">
        <v>3.8107333333333182</v>
      </c>
      <c r="AJ288">
        <v>3.8107333333333182</v>
      </c>
      <c r="AK288">
        <v>3.8107333333333182</v>
      </c>
      <c r="AL288">
        <v>3.8107333333333182</v>
      </c>
    </row>
    <row r="289" spans="1:38" x14ac:dyDescent="0.2">
      <c r="A289" t="s">
        <v>438</v>
      </c>
      <c r="B289" t="s">
        <v>271</v>
      </c>
      <c r="C289" t="s">
        <v>541</v>
      </c>
      <c r="D289" t="s">
        <v>194</v>
      </c>
      <c r="E289" t="s">
        <v>211</v>
      </c>
      <c r="F289" t="s">
        <v>275</v>
      </c>
      <c r="G289">
        <v>2050</v>
      </c>
      <c r="H289" t="s">
        <v>211</v>
      </c>
      <c r="I289" t="s">
        <v>211</v>
      </c>
      <c r="J289" t="s">
        <v>211</v>
      </c>
      <c r="K289" t="s">
        <v>211</v>
      </c>
      <c r="L289">
        <v>4.1197117117116955</v>
      </c>
      <c r="M289">
        <v>4.1197117117116955</v>
      </c>
      <c r="N289">
        <v>4.1197117117116955</v>
      </c>
      <c r="O289">
        <v>4.1197117117116955</v>
      </c>
      <c r="P289">
        <v>4.1197117117116955</v>
      </c>
      <c r="Q289">
        <v>4.1197117117116955</v>
      </c>
      <c r="R289">
        <v>4.1197117117116955</v>
      </c>
      <c r="S289">
        <v>4.1197117117116955</v>
      </c>
      <c r="T289">
        <v>4.1197117117116955</v>
      </c>
      <c r="U289">
        <v>4.1197117117116955</v>
      </c>
      <c r="V289">
        <v>4.1197117117116955</v>
      </c>
      <c r="W289">
        <v>4.1197117117116955</v>
      </c>
      <c r="X289">
        <v>4.1197117117116955</v>
      </c>
      <c r="Y289">
        <v>4.1197117117116955</v>
      </c>
      <c r="Z289">
        <v>4.1197117117116955</v>
      </c>
      <c r="AA289">
        <v>4.1197117117116955</v>
      </c>
      <c r="AB289">
        <v>4.1197117117116955</v>
      </c>
      <c r="AC289">
        <v>4.1197117117116955</v>
      </c>
      <c r="AD289">
        <v>4.1197117117116955</v>
      </c>
      <c r="AE289">
        <v>4.1197117117116955</v>
      </c>
      <c r="AF289">
        <v>4.1197117117116955</v>
      </c>
      <c r="AG289">
        <v>4.1197117117116955</v>
      </c>
      <c r="AH289">
        <v>4.1197117117116955</v>
      </c>
      <c r="AI289">
        <v>4.1197117117116955</v>
      </c>
      <c r="AJ289">
        <v>4.1197117117116955</v>
      </c>
      <c r="AK289">
        <v>4.1197117117116955</v>
      </c>
      <c r="AL289">
        <v>4.1197117117116955</v>
      </c>
    </row>
    <row r="290" spans="1:38" x14ac:dyDescent="0.2">
      <c r="A290" t="s">
        <v>438</v>
      </c>
      <c r="B290" t="s">
        <v>271</v>
      </c>
      <c r="C290" t="s">
        <v>543</v>
      </c>
      <c r="D290" t="s">
        <v>194</v>
      </c>
      <c r="E290" t="s">
        <v>211</v>
      </c>
      <c r="F290" t="s">
        <v>275</v>
      </c>
      <c r="G290">
        <v>2018</v>
      </c>
      <c r="H290" t="s">
        <v>211</v>
      </c>
      <c r="I290" t="s">
        <v>211</v>
      </c>
      <c r="J290" t="s">
        <v>211</v>
      </c>
      <c r="K290" t="s">
        <v>211</v>
      </c>
      <c r="L290">
        <v>3.0897837837837798</v>
      </c>
      <c r="M290">
        <v>3.0897837837837798</v>
      </c>
      <c r="N290">
        <v>3.0897837837837798</v>
      </c>
      <c r="O290">
        <v>3.0897837837837798</v>
      </c>
      <c r="P290">
        <v>3.0897837837837798</v>
      </c>
      <c r="Q290">
        <v>3.0897837837837798</v>
      </c>
      <c r="R290">
        <v>3.0897837837837798</v>
      </c>
      <c r="S290">
        <v>3.0897837837837798</v>
      </c>
      <c r="T290">
        <v>3.0897837837837798</v>
      </c>
      <c r="U290">
        <v>3.0897837837837798</v>
      </c>
      <c r="V290">
        <v>3.0897837837837798</v>
      </c>
      <c r="W290">
        <v>3.0897837837837798</v>
      </c>
      <c r="X290">
        <v>3.0897837837837798</v>
      </c>
      <c r="Y290">
        <v>3.0897837837837798</v>
      </c>
      <c r="Z290">
        <v>3.0897837837837798</v>
      </c>
      <c r="AA290">
        <v>3.0897837837837798</v>
      </c>
      <c r="AB290">
        <v>3.0897837837837798</v>
      </c>
      <c r="AC290">
        <v>3.0897837837837798</v>
      </c>
      <c r="AD290">
        <v>3.0897837837837798</v>
      </c>
      <c r="AE290">
        <v>3.0897837837837798</v>
      </c>
      <c r="AF290">
        <v>3.0897837837837798</v>
      </c>
      <c r="AG290">
        <v>3.0897837837837798</v>
      </c>
      <c r="AH290">
        <v>3.0897837837837798</v>
      </c>
      <c r="AI290">
        <v>3.0897837837837798</v>
      </c>
      <c r="AJ290">
        <v>3.0897837837837798</v>
      </c>
      <c r="AK290">
        <v>3.0897837837837798</v>
      </c>
      <c r="AL290">
        <v>3.0897837837837798</v>
      </c>
    </row>
    <row r="291" spans="1:38" x14ac:dyDescent="0.2">
      <c r="A291" t="s">
        <v>438</v>
      </c>
      <c r="B291" t="s">
        <v>271</v>
      </c>
      <c r="C291" t="s">
        <v>543</v>
      </c>
      <c r="D291" t="s">
        <v>194</v>
      </c>
      <c r="E291" t="s">
        <v>211</v>
      </c>
      <c r="F291" t="s">
        <v>275</v>
      </c>
      <c r="G291">
        <v>2030</v>
      </c>
      <c r="H291" t="s">
        <v>211</v>
      </c>
      <c r="I291" t="s">
        <v>211</v>
      </c>
      <c r="J291" t="s">
        <v>211</v>
      </c>
      <c r="K291" t="s">
        <v>211</v>
      </c>
      <c r="L291">
        <v>3.398762162162158</v>
      </c>
      <c r="M291">
        <v>3.398762162162158</v>
      </c>
      <c r="N291">
        <v>3.398762162162158</v>
      </c>
      <c r="O291">
        <v>3.398762162162158</v>
      </c>
      <c r="P291">
        <v>3.398762162162158</v>
      </c>
      <c r="Q291">
        <v>3.398762162162158</v>
      </c>
      <c r="R291">
        <v>3.398762162162158</v>
      </c>
      <c r="S291">
        <v>3.398762162162158</v>
      </c>
      <c r="T291">
        <v>3.398762162162158</v>
      </c>
      <c r="U291">
        <v>3.398762162162158</v>
      </c>
      <c r="V291">
        <v>3.398762162162158</v>
      </c>
      <c r="W291">
        <v>3.398762162162158</v>
      </c>
      <c r="X291">
        <v>3.398762162162158</v>
      </c>
      <c r="Y291">
        <v>3.398762162162158</v>
      </c>
      <c r="Z291">
        <v>3.398762162162158</v>
      </c>
      <c r="AA291">
        <v>3.398762162162158</v>
      </c>
      <c r="AB291">
        <v>3.398762162162158</v>
      </c>
      <c r="AC291">
        <v>3.398762162162158</v>
      </c>
      <c r="AD291">
        <v>3.398762162162158</v>
      </c>
      <c r="AE291">
        <v>3.398762162162158</v>
      </c>
      <c r="AF291">
        <v>3.398762162162158</v>
      </c>
      <c r="AG291">
        <v>3.398762162162158</v>
      </c>
      <c r="AH291">
        <v>3.398762162162158</v>
      </c>
      <c r="AI291">
        <v>3.398762162162158</v>
      </c>
      <c r="AJ291">
        <v>3.398762162162158</v>
      </c>
      <c r="AK291">
        <v>3.398762162162158</v>
      </c>
      <c r="AL291">
        <v>3.398762162162158</v>
      </c>
    </row>
    <row r="292" spans="1:38" x14ac:dyDescent="0.2">
      <c r="A292" t="s">
        <v>438</v>
      </c>
      <c r="B292" t="s">
        <v>271</v>
      </c>
      <c r="C292" t="s">
        <v>543</v>
      </c>
      <c r="D292" t="s">
        <v>194</v>
      </c>
      <c r="E292" t="s">
        <v>211</v>
      </c>
      <c r="F292" t="s">
        <v>275</v>
      </c>
      <c r="G292">
        <v>2040</v>
      </c>
      <c r="H292" t="s">
        <v>211</v>
      </c>
      <c r="I292" t="s">
        <v>211</v>
      </c>
      <c r="J292" t="s">
        <v>211</v>
      </c>
      <c r="K292" t="s">
        <v>211</v>
      </c>
      <c r="L292">
        <v>3.8107333333333182</v>
      </c>
      <c r="M292">
        <v>3.8107333333333182</v>
      </c>
      <c r="N292">
        <v>3.8107333333333182</v>
      </c>
      <c r="O292">
        <v>3.8107333333333182</v>
      </c>
      <c r="P292">
        <v>3.8107333333333182</v>
      </c>
      <c r="Q292">
        <v>3.8107333333333182</v>
      </c>
      <c r="R292">
        <v>3.8107333333333182</v>
      </c>
      <c r="S292">
        <v>3.8107333333333182</v>
      </c>
      <c r="T292">
        <v>3.8107333333333182</v>
      </c>
      <c r="U292">
        <v>3.8107333333333182</v>
      </c>
      <c r="V292">
        <v>3.8107333333333182</v>
      </c>
      <c r="W292">
        <v>3.8107333333333182</v>
      </c>
      <c r="X292">
        <v>3.8107333333333182</v>
      </c>
      <c r="Y292">
        <v>3.8107333333333182</v>
      </c>
      <c r="Z292">
        <v>3.8107333333333182</v>
      </c>
      <c r="AA292">
        <v>3.8107333333333182</v>
      </c>
      <c r="AB292">
        <v>3.8107333333333182</v>
      </c>
      <c r="AC292">
        <v>3.8107333333333182</v>
      </c>
      <c r="AD292">
        <v>3.8107333333333182</v>
      </c>
      <c r="AE292">
        <v>3.8107333333333182</v>
      </c>
      <c r="AF292">
        <v>3.8107333333333182</v>
      </c>
      <c r="AG292">
        <v>3.8107333333333182</v>
      </c>
      <c r="AH292">
        <v>3.8107333333333182</v>
      </c>
      <c r="AI292">
        <v>3.8107333333333182</v>
      </c>
      <c r="AJ292">
        <v>3.8107333333333182</v>
      </c>
      <c r="AK292">
        <v>3.8107333333333182</v>
      </c>
      <c r="AL292">
        <v>3.8107333333333182</v>
      </c>
    </row>
    <row r="293" spans="1:38" x14ac:dyDescent="0.2">
      <c r="A293" t="s">
        <v>438</v>
      </c>
      <c r="B293" t="s">
        <v>271</v>
      </c>
      <c r="C293" t="s">
        <v>543</v>
      </c>
      <c r="D293" t="s">
        <v>194</v>
      </c>
      <c r="E293" t="s">
        <v>211</v>
      </c>
      <c r="F293" t="s">
        <v>275</v>
      </c>
      <c r="G293">
        <v>2050</v>
      </c>
      <c r="H293" t="s">
        <v>211</v>
      </c>
      <c r="I293" t="s">
        <v>211</v>
      </c>
      <c r="J293" t="s">
        <v>211</v>
      </c>
      <c r="K293" t="s">
        <v>211</v>
      </c>
      <c r="L293">
        <v>4.1197117117116955</v>
      </c>
      <c r="M293">
        <v>4.1197117117116955</v>
      </c>
      <c r="N293">
        <v>4.1197117117116955</v>
      </c>
      <c r="O293">
        <v>4.1197117117116955</v>
      </c>
      <c r="P293">
        <v>4.1197117117116955</v>
      </c>
      <c r="Q293">
        <v>4.1197117117116955</v>
      </c>
      <c r="R293">
        <v>4.1197117117116955</v>
      </c>
      <c r="S293">
        <v>4.1197117117116955</v>
      </c>
      <c r="T293">
        <v>4.1197117117116955</v>
      </c>
      <c r="U293">
        <v>4.1197117117116955</v>
      </c>
      <c r="V293">
        <v>4.1197117117116955</v>
      </c>
      <c r="W293">
        <v>4.1197117117116955</v>
      </c>
      <c r="X293">
        <v>4.1197117117116955</v>
      </c>
      <c r="Y293">
        <v>4.1197117117116955</v>
      </c>
      <c r="Z293">
        <v>4.1197117117116955</v>
      </c>
      <c r="AA293">
        <v>4.1197117117116955</v>
      </c>
      <c r="AB293">
        <v>4.1197117117116955</v>
      </c>
      <c r="AC293">
        <v>4.1197117117116955</v>
      </c>
      <c r="AD293">
        <v>4.1197117117116955</v>
      </c>
      <c r="AE293">
        <v>4.1197117117116955</v>
      </c>
      <c r="AF293">
        <v>4.1197117117116955</v>
      </c>
      <c r="AG293">
        <v>4.1197117117116955</v>
      </c>
      <c r="AH293">
        <v>4.1197117117116955</v>
      </c>
      <c r="AI293">
        <v>4.1197117117116955</v>
      </c>
      <c r="AJ293">
        <v>4.1197117117116955</v>
      </c>
      <c r="AK293">
        <v>4.1197117117116955</v>
      </c>
      <c r="AL293">
        <v>4.1197117117116955</v>
      </c>
    </row>
    <row r="294" spans="1:38" x14ac:dyDescent="0.2">
      <c r="A294" t="s">
        <v>438</v>
      </c>
      <c r="B294" t="s">
        <v>271</v>
      </c>
      <c r="C294" t="s">
        <v>545</v>
      </c>
      <c r="D294" t="s">
        <v>194</v>
      </c>
      <c r="E294" t="s">
        <v>211</v>
      </c>
      <c r="F294" t="s">
        <v>275</v>
      </c>
      <c r="G294">
        <v>2018</v>
      </c>
      <c r="H294" t="s">
        <v>211</v>
      </c>
      <c r="I294" t="s">
        <v>211</v>
      </c>
      <c r="J294" t="s">
        <v>211</v>
      </c>
      <c r="K294" t="s">
        <v>211</v>
      </c>
      <c r="L294">
        <v>3.0897837837837798</v>
      </c>
      <c r="M294">
        <v>3.0897837837837798</v>
      </c>
      <c r="N294">
        <v>3.0897837837837798</v>
      </c>
      <c r="O294">
        <v>3.0897837837837798</v>
      </c>
      <c r="P294">
        <v>3.0897837837837798</v>
      </c>
      <c r="Q294">
        <v>3.0897837837837798</v>
      </c>
      <c r="R294">
        <v>3.0897837837837798</v>
      </c>
      <c r="S294">
        <v>3.0897837837837798</v>
      </c>
      <c r="T294">
        <v>3.0897837837837798</v>
      </c>
      <c r="U294">
        <v>3.0897837837837798</v>
      </c>
      <c r="V294">
        <v>3.0897837837837798</v>
      </c>
      <c r="W294">
        <v>3.0897837837837798</v>
      </c>
      <c r="X294">
        <v>3.0897837837837798</v>
      </c>
      <c r="Y294">
        <v>3.0897837837837798</v>
      </c>
      <c r="Z294">
        <v>3.0897837837837798</v>
      </c>
      <c r="AA294">
        <v>3.0897837837837798</v>
      </c>
      <c r="AB294">
        <v>3.0897837837837798</v>
      </c>
      <c r="AC294">
        <v>3.0897837837837798</v>
      </c>
      <c r="AD294">
        <v>3.0897837837837798</v>
      </c>
      <c r="AE294">
        <v>3.0897837837837798</v>
      </c>
      <c r="AF294">
        <v>3.0897837837837798</v>
      </c>
      <c r="AG294">
        <v>3.0897837837837798</v>
      </c>
      <c r="AH294">
        <v>3.0897837837837798</v>
      </c>
      <c r="AI294">
        <v>3.0897837837837798</v>
      </c>
      <c r="AJ294">
        <v>3.0897837837837798</v>
      </c>
      <c r="AK294">
        <v>3.0897837837837798</v>
      </c>
      <c r="AL294">
        <v>3.0897837837837798</v>
      </c>
    </row>
    <row r="295" spans="1:38" x14ac:dyDescent="0.2">
      <c r="A295" t="s">
        <v>438</v>
      </c>
      <c r="B295" t="s">
        <v>271</v>
      </c>
      <c r="C295" t="s">
        <v>545</v>
      </c>
      <c r="D295" t="s">
        <v>194</v>
      </c>
      <c r="E295" t="s">
        <v>211</v>
      </c>
      <c r="F295" t="s">
        <v>275</v>
      </c>
      <c r="G295">
        <v>2030</v>
      </c>
      <c r="H295" t="s">
        <v>211</v>
      </c>
      <c r="I295" t="s">
        <v>211</v>
      </c>
      <c r="J295" t="s">
        <v>211</v>
      </c>
      <c r="K295" t="s">
        <v>211</v>
      </c>
      <c r="L295">
        <v>3.398762162162158</v>
      </c>
      <c r="M295">
        <v>3.398762162162158</v>
      </c>
      <c r="N295">
        <v>3.398762162162158</v>
      </c>
      <c r="O295">
        <v>3.398762162162158</v>
      </c>
      <c r="P295">
        <v>3.398762162162158</v>
      </c>
      <c r="Q295">
        <v>3.398762162162158</v>
      </c>
      <c r="R295">
        <v>3.398762162162158</v>
      </c>
      <c r="S295">
        <v>3.398762162162158</v>
      </c>
      <c r="T295">
        <v>3.398762162162158</v>
      </c>
      <c r="U295">
        <v>3.398762162162158</v>
      </c>
      <c r="V295">
        <v>3.398762162162158</v>
      </c>
      <c r="W295">
        <v>3.398762162162158</v>
      </c>
      <c r="X295">
        <v>3.398762162162158</v>
      </c>
      <c r="Y295">
        <v>3.398762162162158</v>
      </c>
      <c r="Z295">
        <v>3.398762162162158</v>
      </c>
      <c r="AA295">
        <v>3.398762162162158</v>
      </c>
      <c r="AB295">
        <v>3.398762162162158</v>
      </c>
      <c r="AC295">
        <v>3.398762162162158</v>
      </c>
      <c r="AD295">
        <v>3.398762162162158</v>
      </c>
      <c r="AE295">
        <v>3.398762162162158</v>
      </c>
      <c r="AF295">
        <v>3.398762162162158</v>
      </c>
      <c r="AG295">
        <v>3.398762162162158</v>
      </c>
      <c r="AH295">
        <v>3.398762162162158</v>
      </c>
      <c r="AI295">
        <v>3.398762162162158</v>
      </c>
      <c r="AJ295">
        <v>3.398762162162158</v>
      </c>
      <c r="AK295">
        <v>3.398762162162158</v>
      </c>
      <c r="AL295">
        <v>3.398762162162158</v>
      </c>
    </row>
    <row r="296" spans="1:38" x14ac:dyDescent="0.2">
      <c r="A296" t="s">
        <v>438</v>
      </c>
      <c r="B296" t="s">
        <v>271</v>
      </c>
      <c r="C296" t="s">
        <v>545</v>
      </c>
      <c r="D296" t="s">
        <v>194</v>
      </c>
      <c r="E296" t="s">
        <v>211</v>
      </c>
      <c r="F296" t="s">
        <v>275</v>
      </c>
      <c r="G296">
        <v>2040</v>
      </c>
      <c r="H296" t="s">
        <v>211</v>
      </c>
      <c r="I296" t="s">
        <v>211</v>
      </c>
      <c r="J296" t="s">
        <v>211</v>
      </c>
      <c r="K296" t="s">
        <v>211</v>
      </c>
      <c r="L296">
        <v>3.8107333333333182</v>
      </c>
      <c r="M296">
        <v>3.8107333333333182</v>
      </c>
      <c r="N296">
        <v>3.8107333333333182</v>
      </c>
      <c r="O296">
        <v>3.8107333333333182</v>
      </c>
      <c r="P296">
        <v>3.8107333333333182</v>
      </c>
      <c r="Q296">
        <v>3.8107333333333182</v>
      </c>
      <c r="R296">
        <v>3.8107333333333182</v>
      </c>
      <c r="S296">
        <v>3.8107333333333182</v>
      </c>
      <c r="T296">
        <v>3.8107333333333182</v>
      </c>
      <c r="U296">
        <v>3.8107333333333182</v>
      </c>
      <c r="V296">
        <v>3.8107333333333182</v>
      </c>
      <c r="W296">
        <v>3.8107333333333182</v>
      </c>
      <c r="X296">
        <v>3.8107333333333182</v>
      </c>
      <c r="Y296">
        <v>3.8107333333333182</v>
      </c>
      <c r="Z296">
        <v>3.8107333333333182</v>
      </c>
      <c r="AA296">
        <v>3.8107333333333182</v>
      </c>
      <c r="AB296">
        <v>3.8107333333333182</v>
      </c>
      <c r="AC296">
        <v>3.8107333333333182</v>
      </c>
      <c r="AD296">
        <v>3.8107333333333182</v>
      </c>
      <c r="AE296">
        <v>3.8107333333333182</v>
      </c>
      <c r="AF296">
        <v>3.8107333333333182</v>
      </c>
      <c r="AG296">
        <v>3.8107333333333182</v>
      </c>
      <c r="AH296">
        <v>3.8107333333333182</v>
      </c>
      <c r="AI296">
        <v>3.8107333333333182</v>
      </c>
      <c r="AJ296">
        <v>3.8107333333333182</v>
      </c>
      <c r="AK296">
        <v>3.8107333333333182</v>
      </c>
      <c r="AL296">
        <v>3.8107333333333182</v>
      </c>
    </row>
    <row r="297" spans="1:38" x14ac:dyDescent="0.2">
      <c r="A297" t="s">
        <v>438</v>
      </c>
      <c r="B297" t="s">
        <v>271</v>
      </c>
      <c r="C297" t="s">
        <v>545</v>
      </c>
      <c r="D297" t="s">
        <v>194</v>
      </c>
      <c r="E297" t="s">
        <v>211</v>
      </c>
      <c r="F297" t="s">
        <v>275</v>
      </c>
      <c r="G297">
        <v>2050</v>
      </c>
      <c r="H297" t="s">
        <v>211</v>
      </c>
      <c r="I297" t="s">
        <v>211</v>
      </c>
      <c r="J297" t="s">
        <v>211</v>
      </c>
      <c r="K297" t="s">
        <v>211</v>
      </c>
      <c r="L297">
        <v>4.1197117117116955</v>
      </c>
      <c r="M297">
        <v>4.1197117117116955</v>
      </c>
      <c r="N297">
        <v>4.1197117117116955</v>
      </c>
      <c r="O297">
        <v>4.1197117117116955</v>
      </c>
      <c r="P297">
        <v>4.1197117117116955</v>
      </c>
      <c r="Q297">
        <v>4.1197117117116955</v>
      </c>
      <c r="R297">
        <v>4.1197117117116955</v>
      </c>
      <c r="S297">
        <v>4.1197117117116955</v>
      </c>
      <c r="T297">
        <v>4.1197117117116955</v>
      </c>
      <c r="U297">
        <v>4.1197117117116955</v>
      </c>
      <c r="V297">
        <v>4.1197117117116955</v>
      </c>
      <c r="W297">
        <v>4.1197117117116955</v>
      </c>
      <c r="X297">
        <v>4.1197117117116955</v>
      </c>
      <c r="Y297">
        <v>4.1197117117116955</v>
      </c>
      <c r="Z297">
        <v>4.1197117117116955</v>
      </c>
      <c r="AA297">
        <v>4.1197117117116955</v>
      </c>
      <c r="AB297">
        <v>4.1197117117116955</v>
      </c>
      <c r="AC297">
        <v>4.1197117117116955</v>
      </c>
      <c r="AD297">
        <v>4.1197117117116955</v>
      </c>
      <c r="AE297">
        <v>4.1197117117116955</v>
      </c>
      <c r="AF297">
        <v>4.1197117117116955</v>
      </c>
      <c r="AG297">
        <v>4.1197117117116955</v>
      </c>
      <c r="AH297">
        <v>4.1197117117116955</v>
      </c>
      <c r="AI297">
        <v>4.1197117117116955</v>
      </c>
      <c r="AJ297">
        <v>4.1197117117116955</v>
      </c>
      <c r="AK297">
        <v>4.1197117117116955</v>
      </c>
      <c r="AL297">
        <v>4.1197117117116955</v>
      </c>
    </row>
    <row r="298" spans="1:38" x14ac:dyDescent="0.2">
      <c r="A298" t="s">
        <v>438</v>
      </c>
      <c r="B298" t="s">
        <v>271</v>
      </c>
      <c r="C298" t="s">
        <v>547</v>
      </c>
      <c r="D298" t="s">
        <v>194</v>
      </c>
      <c r="E298" t="s">
        <v>211</v>
      </c>
      <c r="F298" t="s">
        <v>275</v>
      </c>
      <c r="G298">
        <v>2018</v>
      </c>
      <c r="H298" t="s">
        <v>211</v>
      </c>
      <c r="I298" t="s">
        <v>211</v>
      </c>
      <c r="J298" t="s">
        <v>211</v>
      </c>
      <c r="K298" t="s">
        <v>211</v>
      </c>
      <c r="L298">
        <v>3.0897837837837798</v>
      </c>
      <c r="M298">
        <v>3.0897837837837798</v>
      </c>
      <c r="N298">
        <v>3.0897837837837798</v>
      </c>
      <c r="O298">
        <v>3.0897837837837798</v>
      </c>
      <c r="P298">
        <v>3.0897837837837798</v>
      </c>
      <c r="Q298">
        <v>3.0897837837837798</v>
      </c>
      <c r="R298">
        <v>3.0897837837837798</v>
      </c>
      <c r="S298">
        <v>3.0897837837837798</v>
      </c>
      <c r="T298">
        <v>3.0897837837837798</v>
      </c>
      <c r="U298">
        <v>3.0897837837837798</v>
      </c>
      <c r="V298">
        <v>3.0897837837837798</v>
      </c>
      <c r="W298">
        <v>3.0897837837837798</v>
      </c>
      <c r="X298">
        <v>3.0897837837837798</v>
      </c>
      <c r="Y298">
        <v>3.0897837837837798</v>
      </c>
      <c r="Z298">
        <v>3.0897837837837798</v>
      </c>
      <c r="AA298">
        <v>3.0897837837837798</v>
      </c>
      <c r="AB298">
        <v>3.0897837837837798</v>
      </c>
      <c r="AC298">
        <v>3.0897837837837798</v>
      </c>
      <c r="AD298">
        <v>3.0897837837837798</v>
      </c>
      <c r="AE298">
        <v>3.0897837837837798</v>
      </c>
      <c r="AF298">
        <v>3.0897837837837798</v>
      </c>
      <c r="AG298">
        <v>3.0897837837837798</v>
      </c>
      <c r="AH298">
        <v>3.0897837837837798</v>
      </c>
      <c r="AI298">
        <v>3.0897837837837798</v>
      </c>
      <c r="AJ298">
        <v>3.0897837837837798</v>
      </c>
      <c r="AK298">
        <v>3.0897837837837798</v>
      </c>
      <c r="AL298">
        <v>3.0897837837837798</v>
      </c>
    </row>
    <row r="299" spans="1:38" x14ac:dyDescent="0.2">
      <c r="A299" t="s">
        <v>438</v>
      </c>
      <c r="B299" t="s">
        <v>271</v>
      </c>
      <c r="C299" t="s">
        <v>547</v>
      </c>
      <c r="D299" t="s">
        <v>194</v>
      </c>
      <c r="E299" t="s">
        <v>211</v>
      </c>
      <c r="F299" t="s">
        <v>275</v>
      </c>
      <c r="G299">
        <v>2030</v>
      </c>
      <c r="H299" t="s">
        <v>211</v>
      </c>
      <c r="I299" t="s">
        <v>211</v>
      </c>
      <c r="J299" t="s">
        <v>211</v>
      </c>
      <c r="K299" t="s">
        <v>211</v>
      </c>
      <c r="L299">
        <v>3.398762162162158</v>
      </c>
      <c r="M299">
        <v>3.398762162162158</v>
      </c>
      <c r="N299">
        <v>3.398762162162158</v>
      </c>
      <c r="O299">
        <v>3.398762162162158</v>
      </c>
      <c r="P299">
        <v>3.398762162162158</v>
      </c>
      <c r="Q299">
        <v>3.398762162162158</v>
      </c>
      <c r="R299">
        <v>3.398762162162158</v>
      </c>
      <c r="S299">
        <v>3.398762162162158</v>
      </c>
      <c r="T299">
        <v>3.398762162162158</v>
      </c>
      <c r="U299">
        <v>3.398762162162158</v>
      </c>
      <c r="V299">
        <v>3.398762162162158</v>
      </c>
      <c r="W299">
        <v>3.398762162162158</v>
      </c>
      <c r="X299">
        <v>3.398762162162158</v>
      </c>
      <c r="Y299">
        <v>3.398762162162158</v>
      </c>
      <c r="Z299">
        <v>3.398762162162158</v>
      </c>
      <c r="AA299">
        <v>3.398762162162158</v>
      </c>
      <c r="AB299">
        <v>3.398762162162158</v>
      </c>
      <c r="AC299">
        <v>3.398762162162158</v>
      </c>
      <c r="AD299">
        <v>3.398762162162158</v>
      </c>
      <c r="AE299">
        <v>3.398762162162158</v>
      </c>
      <c r="AF299">
        <v>3.398762162162158</v>
      </c>
      <c r="AG299">
        <v>3.398762162162158</v>
      </c>
      <c r="AH299">
        <v>3.398762162162158</v>
      </c>
      <c r="AI299">
        <v>3.398762162162158</v>
      </c>
      <c r="AJ299">
        <v>3.398762162162158</v>
      </c>
      <c r="AK299">
        <v>3.398762162162158</v>
      </c>
      <c r="AL299">
        <v>3.398762162162158</v>
      </c>
    </row>
    <row r="300" spans="1:38" x14ac:dyDescent="0.2">
      <c r="A300" t="s">
        <v>438</v>
      </c>
      <c r="B300" t="s">
        <v>271</v>
      </c>
      <c r="C300" t="s">
        <v>547</v>
      </c>
      <c r="D300" t="s">
        <v>194</v>
      </c>
      <c r="E300" t="s">
        <v>211</v>
      </c>
      <c r="F300" t="s">
        <v>275</v>
      </c>
      <c r="G300">
        <v>2040</v>
      </c>
      <c r="H300" t="s">
        <v>211</v>
      </c>
      <c r="I300" t="s">
        <v>211</v>
      </c>
      <c r="J300" t="s">
        <v>211</v>
      </c>
      <c r="K300" t="s">
        <v>211</v>
      </c>
      <c r="L300">
        <v>3.8107333333333182</v>
      </c>
      <c r="M300">
        <v>3.8107333333333182</v>
      </c>
      <c r="N300">
        <v>3.8107333333333182</v>
      </c>
      <c r="O300">
        <v>3.8107333333333182</v>
      </c>
      <c r="P300">
        <v>3.8107333333333182</v>
      </c>
      <c r="Q300">
        <v>3.8107333333333182</v>
      </c>
      <c r="R300">
        <v>3.8107333333333182</v>
      </c>
      <c r="S300">
        <v>3.8107333333333182</v>
      </c>
      <c r="T300">
        <v>3.8107333333333182</v>
      </c>
      <c r="U300">
        <v>3.8107333333333182</v>
      </c>
      <c r="V300">
        <v>3.8107333333333182</v>
      </c>
      <c r="W300">
        <v>3.8107333333333182</v>
      </c>
      <c r="X300">
        <v>3.8107333333333182</v>
      </c>
      <c r="Y300">
        <v>3.8107333333333182</v>
      </c>
      <c r="Z300">
        <v>3.8107333333333182</v>
      </c>
      <c r="AA300">
        <v>3.8107333333333182</v>
      </c>
      <c r="AB300">
        <v>3.8107333333333182</v>
      </c>
      <c r="AC300">
        <v>3.8107333333333182</v>
      </c>
      <c r="AD300">
        <v>3.8107333333333182</v>
      </c>
      <c r="AE300">
        <v>3.8107333333333182</v>
      </c>
      <c r="AF300">
        <v>3.8107333333333182</v>
      </c>
      <c r="AG300">
        <v>3.8107333333333182</v>
      </c>
      <c r="AH300">
        <v>3.8107333333333182</v>
      </c>
      <c r="AI300">
        <v>3.8107333333333182</v>
      </c>
      <c r="AJ300">
        <v>3.8107333333333182</v>
      </c>
      <c r="AK300">
        <v>3.8107333333333182</v>
      </c>
      <c r="AL300">
        <v>3.8107333333333182</v>
      </c>
    </row>
    <row r="301" spans="1:38" x14ac:dyDescent="0.2">
      <c r="A301" t="s">
        <v>438</v>
      </c>
      <c r="B301" t="s">
        <v>271</v>
      </c>
      <c r="C301" t="s">
        <v>547</v>
      </c>
      <c r="D301" t="s">
        <v>194</v>
      </c>
      <c r="E301" t="s">
        <v>211</v>
      </c>
      <c r="F301" t="s">
        <v>275</v>
      </c>
      <c r="G301">
        <v>2050</v>
      </c>
      <c r="H301" t="s">
        <v>211</v>
      </c>
      <c r="I301" t="s">
        <v>211</v>
      </c>
      <c r="J301" t="s">
        <v>211</v>
      </c>
      <c r="K301" t="s">
        <v>211</v>
      </c>
      <c r="L301">
        <v>4.1197117117116955</v>
      </c>
      <c r="M301">
        <v>4.1197117117116955</v>
      </c>
      <c r="N301">
        <v>4.1197117117116955</v>
      </c>
      <c r="O301">
        <v>4.1197117117116955</v>
      </c>
      <c r="P301">
        <v>4.1197117117116955</v>
      </c>
      <c r="Q301">
        <v>4.1197117117116955</v>
      </c>
      <c r="R301">
        <v>4.1197117117116955</v>
      </c>
      <c r="S301">
        <v>4.1197117117116955</v>
      </c>
      <c r="T301">
        <v>4.1197117117116955</v>
      </c>
      <c r="U301">
        <v>4.1197117117116955</v>
      </c>
      <c r="V301">
        <v>4.1197117117116955</v>
      </c>
      <c r="W301">
        <v>4.1197117117116955</v>
      </c>
      <c r="X301">
        <v>4.1197117117116955</v>
      </c>
      <c r="Y301">
        <v>4.1197117117116955</v>
      </c>
      <c r="Z301">
        <v>4.1197117117116955</v>
      </c>
      <c r="AA301">
        <v>4.1197117117116955</v>
      </c>
      <c r="AB301">
        <v>4.1197117117116955</v>
      </c>
      <c r="AC301">
        <v>4.1197117117116955</v>
      </c>
      <c r="AD301">
        <v>4.1197117117116955</v>
      </c>
      <c r="AE301">
        <v>4.1197117117116955</v>
      </c>
      <c r="AF301">
        <v>4.1197117117116955</v>
      </c>
      <c r="AG301">
        <v>4.1197117117116955</v>
      </c>
      <c r="AH301">
        <v>4.1197117117116955</v>
      </c>
      <c r="AI301">
        <v>4.1197117117116955</v>
      </c>
      <c r="AJ301">
        <v>4.1197117117116955</v>
      </c>
      <c r="AK301">
        <v>4.1197117117116955</v>
      </c>
      <c r="AL301">
        <v>4.1197117117116955</v>
      </c>
    </row>
    <row r="302" spans="1:38" x14ac:dyDescent="0.2">
      <c r="A302" t="s">
        <v>438</v>
      </c>
      <c r="B302" t="s">
        <v>271</v>
      </c>
      <c r="C302" t="s">
        <v>561</v>
      </c>
      <c r="D302" t="s">
        <v>194</v>
      </c>
      <c r="E302" t="s">
        <v>211</v>
      </c>
      <c r="F302" t="s">
        <v>275</v>
      </c>
      <c r="G302">
        <v>2018</v>
      </c>
      <c r="H302" t="s">
        <v>211</v>
      </c>
      <c r="I302" t="s">
        <v>211</v>
      </c>
      <c r="J302" t="s">
        <v>211</v>
      </c>
      <c r="K302" t="s">
        <v>211</v>
      </c>
      <c r="L302">
        <v>3.398762162162158</v>
      </c>
      <c r="M302">
        <v>3.398762162162158</v>
      </c>
      <c r="N302">
        <v>3.398762162162158</v>
      </c>
      <c r="O302">
        <v>3.398762162162158</v>
      </c>
      <c r="P302">
        <v>3.398762162162158</v>
      </c>
      <c r="Q302">
        <v>3.398762162162158</v>
      </c>
      <c r="R302">
        <v>3.398762162162158</v>
      </c>
      <c r="S302">
        <v>3.398762162162158</v>
      </c>
      <c r="T302">
        <v>3.398762162162158</v>
      </c>
      <c r="U302">
        <v>3.398762162162158</v>
      </c>
      <c r="V302">
        <v>3.398762162162158</v>
      </c>
      <c r="W302">
        <v>3.398762162162158</v>
      </c>
      <c r="X302">
        <v>3.398762162162158</v>
      </c>
      <c r="Y302">
        <v>3.398762162162158</v>
      </c>
      <c r="Z302">
        <v>3.398762162162158</v>
      </c>
      <c r="AA302">
        <v>3.398762162162158</v>
      </c>
      <c r="AB302">
        <v>3.398762162162158</v>
      </c>
      <c r="AC302">
        <v>3.398762162162158</v>
      </c>
      <c r="AD302">
        <v>3.398762162162158</v>
      </c>
      <c r="AE302">
        <v>3.398762162162158</v>
      </c>
      <c r="AF302">
        <v>3.398762162162158</v>
      </c>
      <c r="AG302">
        <v>3.398762162162158</v>
      </c>
      <c r="AH302">
        <v>3.398762162162158</v>
      </c>
      <c r="AI302">
        <v>3.398762162162158</v>
      </c>
      <c r="AJ302">
        <v>3.398762162162158</v>
      </c>
      <c r="AK302">
        <v>3.398762162162158</v>
      </c>
      <c r="AL302">
        <v>3.398762162162158</v>
      </c>
    </row>
    <row r="303" spans="1:38" x14ac:dyDescent="0.2">
      <c r="A303" t="s">
        <v>438</v>
      </c>
      <c r="B303" t="s">
        <v>271</v>
      </c>
      <c r="C303" t="s">
        <v>561</v>
      </c>
      <c r="D303" t="s">
        <v>194</v>
      </c>
      <c r="E303" t="s">
        <v>211</v>
      </c>
      <c r="F303" t="s">
        <v>275</v>
      </c>
      <c r="G303">
        <v>2030</v>
      </c>
      <c r="H303" t="s">
        <v>211</v>
      </c>
      <c r="I303" t="s">
        <v>211</v>
      </c>
      <c r="J303" t="s">
        <v>211</v>
      </c>
      <c r="K303" t="s">
        <v>211</v>
      </c>
      <c r="L303">
        <v>3.6047477477477536</v>
      </c>
      <c r="M303">
        <v>3.6047477477477536</v>
      </c>
      <c r="N303">
        <v>3.6047477477477536</v>
      </c>
      <c r="O303">
        <v>3.6047477477477536</v>
      </c>
      <c r="P303">
        <v>3.6047477477477536</v>
      </c>
      <c r="Q303">
        <v>3.6047477477477536</v>
      </c>
      <c r="R303">
        <v>3.6047477477477536</v>
      </c>
      <c r="S303">
        <v>3.6047477477477536</v>
      </c>
      <c r="T303">
        <v>3.6047477477477536</v>
      </c>
      <c r="U303">
        <v>3.6047477477477536</v>
      </c>
      <c r="V303">
        <v>3.6047477477477536</v>
      </c>
      <c r="W303">
        <v>3.6047477477477536</v>
      </c>
      <c r="X303">
        <v>3.6047477477477536</v>
      </c>
      <c r="Y303">
        <v>3.6047477477477536</v>
      </c>
      <c r="Z303">
        <v>3.6047477477477536</v>
      </c>
      <c r="AA303">
        <v>3.6047477477477536</v>
      </c>
      <c r="AB303">
        <v>3.6047477477477536</v>
      </c>
      <c r="AC303">
        <v>3.6047477477477536</v>
      </c>
      <c r="AD303">
        <v>3.6047477477477536</v>
      </c>
      <c r="AE303">
        <v>3.6047477477477536</v>
      </c>
      <c r="AF303">
        <v>3.6047477477477536</v>
      </c>
      <c r="AG303">
        <v>3.6047477477477536</v>
      </c>
      <c r="AH303">
        <v>3.6047477477477536</v>
      </c>
      <c r="AI303">
        <v>3.6047477477477536</v>
      </c>
      <c r="AJ303">
        <v>3.6047477477477536</v>
      </c>
      <c r="AK303">
        <v>3.6047477477477536</v>
      </c>
      <c r="AL303">
        <v>3.6047477477477536</v>
      </c>
    </row>
    <row r="304" spans="1:38" x14ac:dyDescent="0.2">
      <c r="A304" t="s">
        <v>438</v>
      </c>
      <c r="B304" t="s">
        <v>271</v>
      </c>
      <c r="C304" t="s">
        <v>561</v>
      </c>
      <c r="D304" t="s">
        <v>194</v>
      </c>
      <c r="E304" t="s">
        <v>211</v>
      </c>
      <c r="F304" t="s">
        <v>275</v>
      </c>
      <c r="G304">
        <v>2040</v>
      </c>
      <c r="H304" t="s">
        <v>211</v>
      </c>
      <c r="I304" t="s">
        <v>211</v>
      </c>
      <c r="J304" t="s">
        <v>211</v>
      </c>
      <c r="K304" t="s">
        <v>211</v>
      </c>
      <c r="L304">
        <v>4.1197117117116955</v>
      </c>
      <c r="M304">
        <v>4.1197117117116955</v>
      </c>
      <c r="N304">
        <v>4.1197117117116955</v>
      </c>
      <c r="O304">
        <v>4.1197117117116955</v>
      </c>
      <c r="P304">
        <v>4.1197117117116955</v>
      </c>
      <c r="Q304">
        <v>4.1197117117116955</v>
      </c>
      <c r="R304">
        <v>4.1197117117116955</v>
      </c>
      <c r="S304">
        <v>4.1197117117116955</v>
      </c>
      <c r="T304">
        <v>4.1197117117116955</v>
      </c>
      <c r="U304">
        <v>4.1197117117116955</v>
      </c>
      <c r="V304">
        <v>4.1197117117116955</v>
      </c>
      <c r="W304">
        <v>4.1197117117116955</v>
      </c>
      <c r="X304">
        <v>4.1197117117116955</v>
      </c>
      <c r="Y304">
        <v>4.1197117117116955</v>
      </c>
      <c r="Z304">
        <v>4.1197117117116955</v>
      </c>
      <c r="AA304">
        <v>4.1197117117116955</v>
      </c>
      <c r="AB304">
        <v>4.1197117117116955</v>
      </c>
      <c r="AC304">
        <v>4.1197117117116955</v>
      </c>
      <c r="AD304">
        <v>4.1197117117116955</v>
      </c>
      <c r="AE304">
        <v>4.1197117117116955</v>
      </c>
      <c r="AF304">
        <v>4.1197117117116955</v>
      </c>
      <c r="AG304">
        <v>4.1197117117116955</v>
      </c>
      <c r="AH304">
        <v>4.1197117117116955</v>
      </c>
      <c r="AI304">
        <v>4.1197117117116955</v>
      </c>
      <c r="AJ304">
        <v>4.1197117117116955</v>
      </c>
      <c r="AK304">
        <v>4.1197117117116955</v>
      </c>
      <c r="AL304">
        <v>4.1197117117116955</v>
      </c>
    </row>
    <row r="305" spans="1:38" x14ac:dyDescent="0.2">
      <c r="A305" t="s">
        <v>438</v>
      </c>
      <c r="B305" t="s">
        <v>271</v>
      </c>
      <c r="C305" t="s">
        <v>561</v>
      </c>
      <c r="D305" t="s">
        <v>194</v>
      </c>
      <c r="E305" t="s">
        <v>211</v>
      </c>
      <c r="F305" t="s">
        <v>275</v>
      </c>
      <c r="G305">
        <v>2050</v>
      </c>
      <c r="H305" t="s">
        <v>211</v>
      </c>
      <c r="I305" t="s">
        <v>211</v>
      </c>
      <c r="J305" t="s">
        <v>211</v>
      </c>
      <c r="K305" t="s">
        <v>211</v>
      </c>
      <c r="L305">
        <v>4.6346756756756697</v>
      </c>
      <c r="M305">
        <v>4.6346756756756697</v>
      </c>
      <c r="N305">
        <v>4.6346756756756697</v>
      </c>
      <c r="O305">
        <v>4.6346756756756697</v>
      </c>
      <c r="P305">
        <v>4.6346756756756697</v>
      </c>
      <c r="Q305">
        <v>4.6346756756756697</v>
      </c>
      <c r="R305">
        <v>4.6346756756756697</v>
      </c>
      <c r="S305">
        <v>4.6346756756756697</v>
      </c>
      <c r="T305">
        <v>4.6346756756756697</v>
      </c>
      <c r="U305">
        <v>4.6346756756756697</v>
      </c>
      <c r="V305">
        <v>4.6346756756756697</v>
      </c>
      <c r="W305">
        <v>4.6346756756756697</v>
      </c>
      <c r="X305">
        <v>4.6346756756756697</v>
      </c>
      <c r="Y305">
        <v>4.6346756756756697</v>
      </c>
      <c r="Z305">
        <v>4.6346756756756697</v>
      </c>
      <c r="AA305">
        <v>4.6346756756756697</v>
      </c>
      <c r="AB305">
        <v>4.6346756756756697</v>
      </c>
      <c r="AC305">
        <v>4.6346756756756697</v>
      </c>
      <c r="AD305">
        <v>4.6346756756756697</v>
      </c>
      <c r="AE305">
        <v>4.6346756756756697</v>
      </c>
      <c r="AF305">
        <v>4.6346756756756697</v>
      </c>
      <c r="AG305">
        <v>4.6346756756756697</v>
      </c>
      <c r="AH305">
        <v>4.6346756756756697</v>
      </c>
      <c r="AI305">
        <v>4.6346756756756697</v>
      </c>
      <c r="AJ305">
        <v>4.6346756756756697</v>
      </c>
      <c r="AK305">
        <v>4.6346756756756697</v>
      </c>
      <c r="AL305">
        <v>4.6346756756756697</v>
      </c>
    </row>
    <row r="306" spans="1:38" x14ac:dyDescent="0.2">
      <c r="A306" t="s">
        <v>438</v>
      </c>
      <c r="B306" t="s">
        <v>271</v>
      </c>
      <c r="C306" t="s">
        <v>562</v>
      </c>
      <c r="D306" t="s">
        <v>194</v>
      </c>
      <c r="E306" t="s">
        <v>211</v>
      </c>
      <c r="F306" t="s">
        <v>275</v>
      </c>
      <c r="G306">
        <v>2018</v>
      </c>
      <c r="H306" t="s">
        <v>211</v>
      </c>
      <c r="I306" t="s">
        <v>211</v>
      </c>
      <c r="J306" t="s">
        <v>211</v>
      </c>
      <c r="K306" t="s">
        <v>211</v>
      </c>
      <c r="L306">
        <v>3.398762162162158</v>
      </c>
      <c r="M306">
        <v>3.398762162162158</v>
      </c>
      <c r="N306">
        <v>3.398762162162158</v>
      </c>
      <c r="O306">
        <v>3.398762162162158</v>
      </c>
      <c r="P306">
        <v>3.398762162162158</v>
      </c>
      <c r="Q306">
        <v>3.398762162162158</v>
      </c>
      <c r="R306">
        <v>3.398762162162158</v>
      </c>
      <c r="S306">
        <v>3.398762162162158</v>
      </c>
      <c r="T306">
        <v>3.398762162162158</v>
      </c>
      <c r="U306">
        <v>3.398762162162158</v>
      </c>
      <c r="V306">
        <v>3.398762162162158</v>
      </c>
      <c r="W306">
        <v>3.398762162162158</v>
      </c>
      <c r="X306">
        <v>3.398762162162158</v>
      </c>
      <c r="Y306">
        <v>3.398762162162158</v>
      </c>
      <c r="Z306">
        <v>3.398762162162158</v>
      </c>
      <c r="AA306">
        <v>3.398762162162158</v>
      </c>
      <c r="AB306">
        <v>3.398762162162158</v>
      </c>
      <c r="AC306">
        <v>3.398762162162158</v>
      </c>
      <c r="AD306">
        <v>3.398762162162158</v>
      </c>
      <c r="AE306">
        <v>3.398762162162158</v>
      </c>
      <c r="AF306">
        <v>3.398762162162158</v>
      </c>
      <c r="AG306">
        <v>3.398762162162158</v>
      </c>
      <c r="AH306">
        <v>3.398762162162158</v>
      </c>
      <c r="AI306">
        <v>3.398762162162158</v>
      </c>
      <c r="AJ306">
        <v>3.398762162162158</v>
      </c>
      <c r="AK306">
        <v>3.398762162162158</v>
      </c>
      <c r="AL306">
        <v>3.398762162162158</v>
      </c>
    </row>
    <row r="307" spans="1:38" x14ac:dyDescent="0.2">
      <c r="A307" t="s">
        <v>438</v>
      </c>
      <c r="B307" t="s">
        <v>271</v>
      </c>
      <c r="C307" t="s">
        <v>562</v>
      </c>
      <c r="D307" t="s">
        <v>194</v>
      </c>
      <c r="E307" t="s">
        <v>211</v>
      </c>
      <c r="F307" t="s">
        <v>275</v>
      </c>
      <c r="G307">
        <v>2030</v>
      </c>
      <c r="H307" t="s">
        <v>211</v>
      </c>
      <c r="I307" t="s">
        <v>211</v>
      </c>
      <c r="J307" t="s">
        <v>211</v>
      </c>
      <c r="K307" t="s">
        <v>211</v>
      </c>
      <c r="L307">
        <v>3.6047477477477536</v>
      </c>
      <c r="M307">
        <v>3.6047477477477536</v>
      </c>
      <c r="N307">
        <v>3.6047477477477536</v>
      </c>
      <c r="O307">
        <v>3.6047477477477536</v>
      </c>
      <c r="P307">
        <v>3.6047477477477536</v>
      </c>
      <c r="Q307">
        <v>3.6047477477477536</v>
      </c>
      <c r="R307">
        <v>3.6047477477477536</v>
      </c>
      <c r="S307">
        <v>3.6047477477477536</v>
      </c>
      <c r="T307">
        <v>3.6047477477477536</v>
      </c>
      <c r="U307">
        <v>3.6047477477477536</v>
      </c>
      <c r="V307">
        <v>3.6047477477477536</v>
      </c>
      <c r="W307">
        <v>3.6047477477477536</v>
      </c>
      <c r="X307">
        <v>3.6047477477477536</v>
      </c>
      <c r="Y307">
        <v>3.6047477477477536</v>
      </c>
      <c r="Z307">
        <v>3.6047477477477536</v>
      </c>
      <c r="AA307">
        <v>3.6047477477477536</v>
      </c>
      <c r="AB307">
        <v>3.6047477477477536</v>
      </c>
      <c r="AC307">
        <v>3.6047477477477536</v>
      </c>
      <c r="AD307">
        <v>3.6047477477477536</v>
      </c>
      <c r="AE307">
        <v>3.6047477477477536</v>
      </c>
      <c r="AF307">
        <v>3.6047477477477536</v>
      </c>
      <c r="AG307">
        <v>3.6047477477477536</v>
      </c>
      <c r="AH307">
        <v>3.6047477477477536</v>
      </c>
      <c r="AI307">
        <v>3.6047477477477536</v>
      </c>
      <c r="AJ307">
        <v>3.6047477477477536</v>
      </c>
      <c r="AK307">
        <v>3.6047477477477536</v>
      </c>
      <c r="AL307">
        <v>3.6047477477477536</v>
      </c>
    </row>
    <row r="308" spans="1:38" x14ac:dyDescent="0.2">
      <c r="A308" t="s">
        <v>438</v>
      </c>
      <c r="B308" t="s">
        <v>271</v>
      </c>
      <c r="C308" t="s">
        <v>562</v>
      </c>
      <c r="D308" t="s">
        <v>194</v>
      </c>
      <c r="E308" t="s">
        <v>211</v>
      </c>
      <c r="F308" t="s">
        <v>275</v>
      </c>
      <c r="G308">
        <v>2040</v>
      </c>
      <c r="H308" t="s">
        <v>211</v>
      </c>
      <c r="I308" t="s">
        <v>211</v>
      </c>
      <c r="J308" t="s">
        <v>211</v>
      </c>
      <c r="K308" t="s">
        <v>211</v>
      </c>
      <c r="L308">
        <v>4.1197117117116955</v>
      </c>
      <c r="M308">
        <v>4.1197117117116955</v>
      </c>
      <c r="N308">
        <v>4.1197117117116955</v>
      </c>
      <c r="O308">
        <v>4.1197117117116955</v>
      </c>
      <c r="P308">
        <v>4.1197117117116955</v>
      </c>
      <c r="Q308">
        <v>4.1197117117116955</v>
      </c>
      <c r="R308">
        <v>4.1197117117116955</v>
      </c>
      <c r="S308">
        <v>4.1197117117116955</v>
      </c>
      <c r="T308">
        <v>4.1197117117116955</v>
      </c>
      <c r="U308">
        <v>4.1197117117116955</v>
      </c>
      <c r="V308">
        <v>4.1197117117116955</v>
      </c>
      <c r="W308">
        <v>4.1197117117116955</v>
      </c>
      <c r="X308">
        <v>4.1197117117116955</v>
      </c>
      <c r="Y308">
        <v>4.1197117117116955</v>
      </c>
      <c r="Z308">
        <v>4.1197117117116955</v>
      </c>
      <c r="AA308">
        <v>4.1197117117116955</v>
      </c>
      <c r="AB308">
        <v>4.1197117117116955</v>
      </c>
      <c r="AC308">
        <v>4.1197117117116955</v>
      </c>
      <c r="AD308">
        <v>4.1197117117116955</v>
      </c>
      <c r="AE308">
        <v>4.1197117117116955</v>
      </c>
      <c r="AF308">
        <v>4.1197117117116955</v>
      </c>
      <c r="AG308">
        <v>4.1197117117116955</v>
      </c>
      <c r="AH308">
        <v>4.1197117117116955</v>
      </c>
      <c r="AI308">
        <v>4.1197117117116955</v>
      </c>
      <c r="AJ308">
        <v>4.1197117117116955</v>
      </c>
      <c r="AK308">
        <v>4.1197117117116955</v>
      </c>
      <c r="AL308">
        <v>4.1197117117116955</v>
      </c>
    </row>
    <row r="309" spans="1:38" x14ac:dyDescent="0.2">
      <c r="A309" t="s">
        <v>438</v>
      </c>
      <c r="B309" t="s">
        <v>271</v>
      </c>
      <c r="C309" t="s">
        <v>562</v>
      </c>
      <c r="D309" t="s">
        <v>194</v>
      </c>
      <c r="E309" t="s">
        <v>211</v>
      </c>
      <c r="F309" t="s">
        <v>275</v>
      </c>
      <c r="G309">
        <v>2050</v>
      </c>
      <c r="H309" t="s">
        <v>211</v>
      </c>
      <c r="I309" t="s">
        <v>211</v>
      </c>
      <c r="J309" t="s">
        <v>211</v>
      </c>
      <c r="K309" t="s">
        <v>211</v>
      </c>
      <c r="L309">
        <v>4.6346756756756697</v>
      </c>
      <c r="M309">
        <v>4.6346756756756697</v>
      </c>
      <c r="N309">
        <v>4.6346756756756697</v>
      </c>
      <c r="O309">
        <v>4.6346756756756697</v>
      </c>
      <c r="P309">
        <v>4.6346756756756697</v>
      </c>
      <c r="Q309">
        <v>4.6346756756756697</v>
      </c>
      <c r="R309">
        <v>4.6346756756756697</v>
      </c>
      <c r="S309">
        <v>4.6346756756756697</v>
      </c>
      <c r="T309">
        <v>4.6346756756756697</v>
      </c>
      <c r="U309">
        <v>4.6346756756756697</v>
      </c>
      <c r="V309">
        <v>4.6346756756756697</v>
      </c>
      <c r="W309">
        <v>4.6346756756756697</v>
      </c>
      <c r="X309">
        <v>4.6346756756756697</v>
      </c>
      <c r="Y309">
        <v>4.6346756756756697</v>
      </c>
      <c r="Z309">
        <v>4.6346756756756697</v>
      </c>
      <c r="AA309">
        <v>4.6346756756756697</v>
      </c>
      <c r="AB309">
        <v>4.6346756756756697</v>
      </c>
      <c r="AC309">
        <v>4.6346756756756697</v>
      </c>
      <c r="AD309">
        <v>4.6346756756756697</v>
      </c>
      <c r="AE309">
        <v>4.6346756756756697</v>
      </c>
      <c r="AF309">
        <v>4.6346756756756697</v>
      </c>
      <c r="AG309">
        <v>4.6346756756756697</v>
      </c>
      <c r="AH309">
        <v>4.6346756756756697</v>
      </c>
      <c r="AI309">
        <v>4.6346756756756697</v>
      </c>
      <c r="AJ309">
        <v>4.6346756756756697</v>
      </c>
      <c r="AK309">
        <v>4.6346756756756697</v>
      </c>
      <c r="AL309">
        <v>4.6346756756756697</v>
      </c>
    </row>
    <row r="310" spans="1:38" x14ac:dyDescent="0.2">
      <c r="A310" t="s">
        <v>438</v>
      </c>
      <c r="B310" t="s">
        <v>271</v>
      </c>
      <c r="C310" t="s">
        <v>563</v>
      </c>
      <c r="D310" t="s">
        <v>194</v>
      </c>
      <c r="E310" t="s">
        <v>211</v>
      </c>
      <c r="F310" t="s">
        <v>275</v>
      </c>
      <c r="G310">
        <v>2018</v>
      </c>
      <c r="H310" t="s">
        <v>211</v>
      </c>
      <c r="I310" t="s">
        <v>211</v>
      </c>
      <c r="J310" t="s">
        <v>211</v>
      </c>
      <c r="K310" t="s">
        <v>211</v>
      </c>
      <c r="L310">
        <v>3.398762162162158</v>
      </c>
      <c r="M310">
        <v>3.398762162162158</v>
      </c>
      <c r="N310">
        <v>3.398762162162158</v>
      </c>
      <c r="O310">
        <v>3.398762162162158</v>
      </c>
      <c r="P310">
        <v>3.398762162162158</v>
      </c>
      <c r="Q310">
        <v>3.398762162162158</v>
      </c>
      <c r="R310">
        <v>3.398762162162158</v>
      </c>
      <c r="S310">
        <v>3.398762162162158</v>
      </c>
      <c r="T310">
        <v>3.398762162162158</v>
      </c>
      <c r="U310">
        <v>3.398762162162158</v>
      </c>
      <c r="V310">
        <v>3.398762162162158</v>
      </c>
      <c r="W310">
        <v>3.398762162162158</v>
      </c>
      <c r="X310">
        <v>3.398762162162158</v>
      </c>
      <c r="Y310">
        <v>3.398762162162158</v>
      </c>
      <c r="Z310">
        <v>3.398762162162158</v>
      </c>
      <c r="AA310">
        <v>3.398762162162158</v>
      </c>
      <c r="AB310">
        <v>3.398762162162158</v>
      </c>
      <c r="AC310">
        <v>3.398762162162158</v>
      </c>
      <c r="AD310">
        <v>3.398762162162158</v>
      </c>
      <c r="AE310">
        <v>3.398762162162158</v>
      </c>
      <c r="AF310">
        <v>3.398762162162158</v>
      </c>
      <c r="AG310">
        <v>3.398762162162158</v>
      </c>
      <c r="AH310">
        <v>3.398762162162158</v>
      </c>
      <c r="AI310">
        <v>3.398762162162158</v>
      </c>
      <c r="AJ310">
        <v>3.398762162162158</v>
      </c>
      <c r="AK310">
        <v>3.398762162162158</v>
      </c>
      <c r="AL310">
        <v>3.398762162162158</v>
      </c>
    </row>
    <row r="311" spans="1:38" x14ac:dyDescent="0.2">
      <c r="A311" t="s">
        <v>438</v>
      </c>
      <c r="B311" t="s">
        <v>271</v>
      </c>
      <c r="C311" t="s">
        <v>563</v>
      </c>
      <c r="D311" t="s">
        <v>194</v>
      </c>
      <c r="E311" t="s">
        <v>211</v>
      </c>
      <c r="F311" t="s">
        <v>275</v>
      </c>
      <c r="G311">
        <v>2030</v>
      </c>
      <c r="H311" t="s">
        <v>211</v>
      </c>
      <c r="I311" t="s">
        <v>211</v>
      </c>
      <c r="J311" t="s">
        <v>211</v>
      </c>
      <c r="K311" t="s">
        <v>211</v>
      </c>
      <c r="L311">
        <v>3.6047477477477536</v>
      </c>
      <c r="M311">
        <v>3.6047477477477536</v>
      </c>
      <c r="N311">
        <v>3.6047477477477536</v>
      </c>
      <c r="O311">
        <v>3.6047477477477536</v>
      </c>
      <c r="P311">
        <v>3.6047477477477536</v>
      </c>
      <c r="Q311">
        <v>3.6047477477477536</v>
      </c>
      <c r="R311">
        <v>3.6047477477477536</v>
      </c>
      <c r="S311">
        <v>3.6047477477477536</v>
      </c>
      <c r="T311">
        <v>3.6047477477477536</v>
      </c>
      <c r="U311">
        <v>3.6047477477477536</v>
      </c>
      <c r="V311">
        <v>3.6047477477477536</v>
      </c>
      <c r="W311">
        <v>3.6047477477477536</v>
      </c>
      <c r="X311">
        <v>3.6047477477477536</v>
      </c>
      <c r="Y311">
        <v>3.6047477477477536</v>
      </c>
      <c r="Z311">
        <v>3.6047477477477536</v>
      </c>
      <c r="AA311">
        <v>3.6047477477477536</v>
      </c>
      <c r="AB311">
        <v>3.6047477477477536</v>
      </c>
      <c r="AC311">
        <v>3.6047477477477536</v>
      </c>
      <c r="AD311">
        <v>3.6047477477477536</v>
      </c>
      <c r="AE311">
        <v>3.6047477477477536</v>
      </c>
      <c r="AF311">
        <v>3.6047477477477536</v>
      </c>
      <c r="AG311">
        <v>3.6047477477477536</v>
      </c>
      <c r="AH311">
        <v>3.6047477477477536</v>
      </c>
      <c r="AI311">
        <v>3.6047477477477536</v>
      </c>
      <c r="AJ311">
        <v>3.6047477477477536</v>
      </c>
      <c r="AK311">
        <v>3.6047477477477536</v>
      </c>
      <c r="AL311">
        <v>3.6047477477477536</v>
      </c>
    </row>
    <row r="312" spans="1:38" x14ac:dyDescent="0.2">
      <c r="A312" t="s">
        <v>438</v>
      </c>
      <c r="B312" t="s">
        <v>271</v>
      </c>
      <c r="C312" t="s">
        <v>563</v>
      </c>
      <c r="D312" t="s">
        <v>194</v>
      </c>
      <c r="E312" t="s">
        <v>211</v>
      </c>
      <c r="F312" t="s">
        <v>275</v>
      </c>
      <c r="G312">
        <v>2040</v>
      </c>
      <c r="H312" t="s">
        <v>211</v>
      </c>
      <c r="I312" t="s">
        <v>211</v>
      </c>
      <c r="J312" t="s">
        <v>211</v>
      </c>
      <c r="K312" t="s">
        <v>211</v>
      </c>
      <c r="L312">
        <v>4.1197117117116955</v>
      </c>
      <c r="M312">
        <v>4.1197117117116955</v>
      </c>
      <c r="N312">
        <v>4.1197117117116955</v>
      </c>
      <c r="O312">
        <v>4.1197117117116955</v>
      </c>
      <c r="P312">
        <v>4.1197117117116955</v>
      </c>
      <c r="Q312">
        <v>4.1197117117116955</v>
      </c>
      <c r="R312">
        <v>4.1197117117116955</v>
      </c>
      <c r="S312">
        <v>4.1197117117116955</v>
      </c>
      <c r="T312">
        <v>4.1197117117116955</v>
      </c>
      <c r="U312">
        <v>4.1197117117116955</v>
      </c>
      <c r="V312">
        <v>4.1197117117116955</v>
      </c>
      <c r="W312">
        <v>4.1197117117116955</v>
      </c>
      <c r="X312">
        <v>4.1197117117116955</v>
      </c>
      <c r="Y312">
        <v>4.1197117117116955</v>
      </c>
      <c r="Z312">
        <v>4.1197117117116955</v>
      </c>
      <c r="AA312">
        <v>4.1197117117116955</v>
      </c>
      <c r="AB312">
        <v>4.1197117117116955</v>
      </c>
      <c r="AC312">
        <v>4.1197117117116955</v>
      </c>
      <c r="AD312">
        <v>4.1197117117116955</v>
      </c>
      <c r="AE312">
        <v>4.1197117117116955</v>
      </c>
      <c r="AF312">
        <v>4.1197117117116955</v>
      </c>
      <c r="AG312">
        <v>4.1197117117116955</v>
      </c>
      <c r="AH312">
        <v>4.1197117117116955</v>
      </c>
      <c r="AI312">
        <v>4.1197117117116955</v>
      </c>
      <c r="AJ312">
        <v>4.1197117117116955</v>
      </c>
      <c r="AK312">
        <v>4.1197117117116955</v>
      </c>
      <c r="AL312">
        <v>4.1197117117116955</v>
      </c>
    </row>
    <row r="313" spans="1:38" x14ac:dyDescent="0.2">
      <c r="A313" t="s">
        <v>438</v>
      </c>
      <c r="B313" t="s">
        <v>271</v>
      </c>
      <c r="C313" t="s">
        <v>563</v>
      </c>
      <c r="D313" t="s">
        <v>194</v>
      </c>
      <c r="E313" t="s">
        <v>211</v>
      </c>
      <c r="F313" t="s">
        <v>275</v>
      </c>
      <c r="G313">
        <v>2050</v>
      </c>
      <c r="H313" t="s">
        <v>211</v>
      </c>
      <c r="I313" t="s">
        <v>211</v>
      </c>
      <c r="J313" t="s">
        <v>211</v>
      </c>
      <c r="K313" t="s">
        <v>211</v>
      </c>
      <c r="L313">
        <v>4.6346756756756697</v>
      </c>
      <c r="M313">
        <v>4.6346756756756697</v>
      </c>
      <c r="N313">
        <v>4.6346756756756697</v>
      </c>
      <c r="O313">
        <v>4.6346756756756697</v>
      </c>
      <c r="P313">
        <v>4.6346756756756697</v>
      </c>
      <c r="Q313">
        <v>4.6346756756756697</v>
      </c>
      <c r="R313">
        <v>4.6346756756756697</v>
      </c>
      <c r="S313">
        <v>4.6346756756756697</v>
      </c>
      <c r="T313">
        <v>4.6346756756756697</v>
      </c>
      <c r="U313">
        <v>4.6346756756756697</v>
      </c>
      <c r="V313">
        <v>4.6346756756756697</v>
      </c>
      <c r="W313">
        <v>4.6346756756756697</v>
      </c>
      <c r="X313">
        <v>4.6346756756756697</v>
      </c>
      <c r="Y313">
        <v>4.6346756756756697</v>
      </c>
      <c r="Z313">
        <v>4.6346756756756697</v>
      </c>
      <c r="AA313">
        <v>4.6346756756756697</v>
      </c>
      <c r="AB313">
        <v>4.6346756756756697</v>
      </c>
      <c r="AC313">
        <v>4.6346756756756697</v>
      </c>
      <c r="AD313">
        <v>4.6346756756756697</v>
      </c>
      <c r="AE313">
        <v>4.6346756756756697</v>
      </c>
      <c r="AF313">
        <v>4.6346756756756697</v>
      </c>
      <c r="AG313">
        <v>4.6346756756756697</v>
      </c>
      <c r="AH313">
        <v>4.6346756756756697</v>
      </c>
      <c r="AI313">
        <v>4.6346756756756697</v>
      </c>
      <c r="AJ313">
        <v>4.6346756756756697</v>
      </c>
      <c r="AK313">
        <v>4.6346756756756697</v>
      </c>
      <c r="AL313">
        <v>4.6346756756756697</v>
      </c>
    </row>
    <row r="314" spans="1:38" x14ac:dyDescent="0.2">
      <c r="A314" t="s">
        <v>438</v>
      </c>
      <c r="B314" t="s">
        <v>271</v>
      </c>
      <c r="C314" t="s">
        <v>564</v>
      </c>
      <c r="D314" t="s">
        <v>194</v>
      </c>
      <c r="E314" t="s">
        <v>211</v>
      </c>
      <c r="F314" t="s">
        <v>275</v>
      </c>
      <c r="G314">
        <v>2018</v>
      </c>
      <c r="H314" t="s">
        <v>211</v>
      </c>
      <c r="I314" t="s">
        <v>211</v>
      </c>
      <c r="J314" t="s">
        <v>211</v>
      </c>
      <c r="K314" t="s">
        <v>211</v>
      </c>
      <c r="L314">
        <v>3.398762162162158</v>
      </c>
      <c r="M314">
        <v>3.398762162162158</v>
      </c>
      <c r="N314">
        <v>3.398762162162158</v>
      </c>
      <c r="O314">
        <v>3.398762162162158</v>
      </c>
      <c r="P314">
        <v>3.398762162162158</v>
      </c>
      <c r="Q314">
        <v>3.398762162162158</v>
      </c>
      <c r="R314">
        <v>3.398762162162158</v>
      </c>
      <c r="S314">
        <v>3.398762162162158</v>
      </c>
      <c r="T314">
        <v>3.398762162162158</v>
      </c>
      <c r="U314">
        <v>3.398762162162158</v>
      </c>
      <c r="V314">
        <v>3.398762162162158</v>
      </c>
      <c r="W314">
        <v>3.398762162162158</v>
      </c>
      <c r="X314">
        <v>3.398762162162158</v>
      </c>
      <c r="Y314">
        <v>3.398762162162158</v>
      </c>
      <c r="Z314">
        <v>3.398762162162158</v>
      </c>
      <c r="AA314">
        <v>3.398762162162158</v>
      </c>
      <c r="AB314">
        <v>3.398762162162158</v>
      </c>
      <c r="AC314">
        <v>3.398762162162158</v>
      </c>
      <c r="AD314">
        <v>3.398762162162158</v>
      </c>
      <c r="AE314">
        <v>3.398762162162158</v>
      </c>
      <c r="AF314">
        <v>3.398762162162158</v>
      </c>
      <c r="AG314">
        <v>3.398762162162158</v>
      </c>
      <c r="AH314">
        <v>3.398762162162158</v>
      </c>
      <c r="AI314">
        <v>3.398762162162158</v>
      </c>
      <c r="AJ314">
        <v>3.398762162162158</v>
      </c>
      <c r="AK314">
        <v>3.398762162162158</v>
      </c>
      <c r="AL314">
        <v>3.398762162162158</v>
      </c>
    </row>
    <row r="315" spans="1:38" x14ac:dyDescent="0.2">
      <c r="A315" t="s">
        <v>438</v>
      </c>
      <c r="B315" t="s">
        <v>271</v>
      </c>
      <c r="C315" t="s">
        <v>564</v>
      </c>
      <c r="D315" t="s">
        <v>194</v>
      </c>
      <c r="E315" t="s">
        <v>211</v>
      </c>
      <c r="F315" t="s">
        <v>275</v>
      </c>
      <c r="G315">
        <v>2030</v>
      </c>
      <c r="H315" t="s">
        <v>211</v>
      </c>
      <c r="I315" t="s">
        <v>211</v>
      </c>
      <c r="J315" t="s">
        <v>211</v>
      </c>
      <c r="K315" t="s">
        <v>211</v>
      </c>
      <c r="L315">
        <v>3.6047477477477536</v>
      </c>
      <c r="M315">
        <v>3.6047477477477536</v>
      </c>
      <c r="N315">
        <v>3.6047477477477536</v>
      </c>
      <c r="O315">
        <v>3.6047477477477536</v>
      </c>
      <c r="P315">
        <v>3.6047477477477536</v>
      </c>
      <c r="Q315">
        <v>3.6047477477477536</v>
      </c>
      <c r="R315">
        <v>3.6047477477477536</v>
      </c>
      <c r="S315">
        <v>3.6047477477477536</v>
      </c>
      <c r="T315">
        <v>3.6047477477477536</v>
      </c>
      <c r="U315">
        <v>3.6047477477477536</v>
      </c>
      <c r="V315">
        <v>3.6047477477477536</v>
      </c>
      <c r="W315">
        <v>3.6047477477477536</v>
      </c>
      <c r="X315">
        <v>3.6047477477477536</v>
      </c>
      <c r="Y315">
        <v>3.6047477477477536</v>
      </c>
      <c r="Z315">
        <v>3.6047477477477536</v>
      </c>
      <c r="AA315">
        <v>3.6047477477477536</v>
      </c>
      <c r="AB315">
        <v>3.6047477477477536</v>
      </c>
      <c r="AC315">
        <v>3.6047477477477536</v>
      </c>
      <c r="AD315">
        <v>3.6047477477477536</v>
      </c>
      <c r="AE315">
        <v>3.6047477477477536</v>
      </c>
      <c r="AF315">
        <v>3.6047477477477536</v>
      </c>
      <c r="AG315">
        <v>3.6047477477477536</v>
      </c>
      <c r="AH315">
        <v>3.6047477477477536</v>
      </c>
      <c r="AI315">
        <v>3.6047477477477536</v>
      </c>
      <c r="AJ315">
        <v>3.6047477477477536</v>
      </c>
      <c r="AK315">
        <v>3.6047477477477536</v>
      </c>
      <c r="AL315">
        <v>3.6047477477477536</v>
      </c>
    </row>
    <row r="316" spans="1:38" x14ac:dyDescent="0.2">
      <c r="A316" t="s">
        <v>438</v>
      </c>
      <c r="B316" t="s">
        <v>271</v>
      </c>
      <c r="C316" t="s">
        <v>564</v>
      </c>
      <c r="D316" t="s">
        <v>194</v>
      </c>
      <c r="E316" t="s">
        <v>211</v>
      </c>
      <c r="F316" t="s">
        <v>275</v>
      </c>
      <c r="G316">
        <v>2040</v>
      </c>
      <c r="H316" t="s">
        <v>211</v>
      </c>
      <c r="I316" t="s">
        <v>211</v>
      </c>
      <c r="J316" t="s">
        <v>211</v>
      </c>
      <c r="K316" t="s">
        <v>211</v>
      </c>
      <c r="L316">
        <v>4.1197117117116955</v>
      </c>
      <c r="M316">
        <v>4.1197117117116955</v>
      </c>
      <c r="N316">
        <v>4.1197117117116955</v>
      </c>
      <c r="O316">
        <v>4.1197117117116955</v>
      </c>
      <c r="P316">
        <v>4.1197117117116955</v>
      </c>
      <c r="Q316">
        <v>4.1197117117116955</v>
      </c>
      <c r="R316">
        <v>4.1197117117116955</v>
      </c>
      <c r="S316">
        <v>4.1197117117116955</v>
      </c>
      <c r="T316">
        <v>4.1197117117116955</v>
      </c>
      <c r="U316">
        <v>4.1197117117116955</v>
      </c>
      <c r="V316">
        <v>4.1197117117116955</v>
      </c>
      <c r="W316">
        <v>4.1197117117116955</v>
      </c>
      <c r="X316">
        <v>4.1197117117116955</v>
      </c>
      <c r="Y316">
        <v>4.1197117117116955</v>
      </c>
      <c r="Z316">
        <v>4.1197117117116955</v>
      </c>
      <c r="AA316">
        <v>4.1197117117116955</v>
      </c>
      <c r="AB316">
        <v>4.1197117117116955</v>
      </c>
      <c r="AC316">
        <v>4.1197117117116955</v>
      </c>
      <c r="AD316">
        <v>4.1197117117116955</v>
      </c>
      <c r="AE316">
        <v>4.1197117117116955</v>
      </c>
      <c r="AF316">
        <v>4.1197117117116955</v>
      </c>
      <c r="AG316">
        <v>4.1197117117116955</v>
      </c>
      <c r="AH316">
        <v>4.1197117117116955</v>
      </c>
      <c r="AI316">
        <v>4.1197117117116955</v>
      </c>
      <c r="AJ316">
        <v>4.1197117117116955</v>
      </c>
      <c r="AK316">
        <v>4.1197117117116955</v>
      </c>
      <c r="AL316">
        <v>4.1197117117116955</v>
      </c>
    </row>
    <row r="317" spans="1:38" x14ac:dyDescent="0.2">
      <c r="A317" t="s">
        <v>438</v>
      </c>
      <c r="B317" t="s">
        <v>271</v>
      </c>
      <c r="C317" t="s">
        <v>564</v>
      </c>
      <c r="D317" t="s">
        <v>194</v>
      </c>
      <c r="E317" t="s">
        <v>211</v>
      </c>
      <c r="F317" t="s">
        <v>275</v>
      </c>
      <c r="G317">
        <v>2050</v>
      </c>
      <c r="H317" t="s">
        <v>211</v>
      </c>
      <c r="I317" t="s">
        <v>211</v>
      </c>
      <c r="J317" t="s">
        <v>211</v>
      </c>
      <c r="K317" t="s">
        <v>211</v>
      </c>
      <c r="L317">
        <v>4.6346756756756697</v>
      </c>
      <c r="M317">
        <v>4.6346756756756697</v>
      </c>
      <c r="N317">
        <v>4.6346756756756697</v>
      </c>
      <c r="O317">
        <v>4.6346756756756697</v>
      </c>
      <c r="P317">
        <v>4.6346756756756697</v>
      </c>
      <c r="Q317">
        <v>4.6346756756756697</v>
      </c>
      <c r="R317">
        <v>4.6346756756756697</v>
      </c>
      <c r="S317">
        <v>4.6346756756756697</v>
      </c>
      <c r="T317">
        <v>4.6346756756756697</v>
      </c>
      <c r="U317">
        <v>4.6346756756756697</v>
      </c>
      <c r="V317">
        <v>4.6346756756756697</v>
      </c>
      <c r="W317">
        <v>4.6346756756756697</v>
      </c>
      <c r="X317">
        <v>4.6346756756756697</v>
      </c>
      <c r="Y317">
        <v>4.6346756756756697</v>
      </c>
      <c r="Z317">
        <v>4.6346756756756697</v>
      </c>
      <c r="AA317">
        <v>4.6346756756756697</v>
      </c>
      <c r="AB317">
        <v>4.6346756756756697</v>
      </c>
      <c r="AC317">
        <v>4.6346756756756697</v>
      </c>
      <c r="AD317">
        <v>4.6346756756756697</v>
      </c>
      <c r="AE317">
        <v>4.6346756756756697</v>
      </c>
      <c r="AF317">
        <v>4.6346756756756697</v>
      </c>
      <c r="AG317">
        <v>4.6346756756756697</v>
      </c>
      <c r="AH317">
        <v>4.6346756756756697</v>
      </c>
      <c r="AI317">
        <v>4.6346756756756697</v>
      </c>
      <c r="AJ317">
        <v>4.6346756756756697</v>
      </c>
      <c r="AK317">
        <v>4.6346756756756697</v>
      </c>
      <c r="AL317">
        <v>4.6346756756756697</v>
      </c>
    </row>
    <row r="318" spans="1:38" x14ac:dyDescent="0.2">
      <c r="A318" t="s">
        <v>438</v>
      </c>
      <c r="B318" t="s">
        <v>271</v>
      </c>
      <c r="C318" t="s">
        <v>565</v>
      </c>
      <c r="D318" t="s">
        <v>194</v>
      </c>
      <c r="E318" t="s">
        <v>211</v>
      </c>
      <c r="F318" t="s">
        <v>275</v>
      </c>
      <c r="G318">
        <v>2018</v>
      </c>
      <c r="H318" t="s">
        <v>211</v>
      </c>
      <c r="I318" t="s">
        <v>211</v>
      </c>
      <c r="J318" t="s">
        <v>211</v>
      </c>
      <c r="K318" t="s">
        <v>211</v>
      </c>
      <c r="L318">
        <v>3.398762162162158</v>
      </c>
      <c r="M318">
        <v>3.398762162162158</v>
      </c>
      <c r="N318">
        <v>3.398762162162158</v>
      </c>
      <c r="O318">
        <v>3.398762162162158</v>
      </c>
      <c r="P318">
        <v>3.398762162162158</v>
      </c>
      <c r="Q318">
        <v>3.398762162162158</v>
      </c>
      <c r="R318">
        <v>3.398762162162158</v>
      </c>
      <c r="S318">
        <v>3.398762162162158</v>
      </c>
      <c r="T318">
        <v>3.398762162162158</v>
      </c>
      <c r="U318">
        <v>3.398762162162158</v>
      </c>
      <c r="V318">
        <v>3.398762162162158</v>
      </c>
      <c r="W318">
        <v>3.398762162162158</v>
      </c>
      <c r="X318">
        <v>3.398762162162158</v>
      </c>
      <c r="Y318">
        <v>3.398762162162158</v>
      </c>
      <c r="Z318">
        <v>3.398762162162158</v>
      </c>
      <c r="AA318">
        <v>3.398762162162158</v>
      </c>
      <c r="AB318">
        <v>3.398762162162158</v>
      </c>
      <c r="AC318">
        <v>3.398762162162158</v>
      </c>
      <c r="AD318">
        <v>3.398762162162158</v>
      </c>
      <c r="AE318">
        <v>3.398762162162158</v>
      </c>
      <c r="AF318">
        <v>3.398762162162158</v>
      </c>
      <c r="AG318">
        <v>3.398762162162158</v>
      </c>
      <c r="AH318">
        <v>3.398762162162158</v>
      </c>
      <c r="AI318">
        <v>3.398762162162158</v>
      </c>
      <c r="AJ318">
        <v>3.398762162162158</v>
      </c>
      <c r="AK318">
        <v>3.398762162162158</v>
      </c>
      <c r="AL318">
        <v>3.398762162162158</v>
      </c>
    </row>
    <row r="319" spans="1:38" x14ac:dyDescent="0.2">
      <c r="A319" t="s">
        <v>438</v>
      </c>
      <c r="B319" t="s">
        <v>271</v>
      </c>
      <c r="C319" t="s">
        <v>565</v>
      </c>
      <c r="D319" t="s">
        <v>194</v>
      </c>
      <c r="E319" t="s">
        <v>211</v>
      </c>
      <c r="F319" t="s">
        <v>275</v>
      </c>
      <c r="G319">
        <v>2030</v>
      </c>
      <c r="H319" t="s">
        <v>211</v>
      </c>
      <c r="I319" t="s">
        <v>211</v>
      </c>
      <c r="J319" t="s">
        <v>211</v>
      </c>
      <c r="K319" t="s">
        <v>211</v>
      </c>
      <c r="L319">
        <v>3.6047477477477536</v>
      </c>
      <c r="M319">
        <v>3.6047477477477536</v>
      </c>
      <c r="N319">
        <v>3.6047477477477536</v>
      </c>
      <c r="O319">
        <v>3.6047477477477536</v>
      </c>
      <c r="P319">
        <v>3.6047477477477536</v>
      </c>
      <c r="Q319">
        <v>3.6047477477477536</v>
      </c>
      <c r="R319">
        <v>3.6047477477477536</v>
      </c>
      <c r="S319">
        <v>3.6047477477477536</v>
      </c>
      <c r="T319">
        <v>3.6047477477477536</v>
      </c>
      <c r="U319">
        <v>3.6047477477477536</v>
      </c>
      <c r="V319">
        <v>3.6047477477477536</v>
      </c>
      <c r="W319">
        <v>3.6047477477477536</v>
      </c>
      <c r="X319">
        <v>3.6047477477477536</v>
      </c>
      <c r="Y319">
        <v>3.6047477477477536</v>
      </c>
      <c r="Z319">
        <v>3.6047477477477536</v>
      </c>
      <c r="AA319">
        <v>3.6047477477477536</v>
      </c>
      <c r="AB319">
        <v>3.6047477477477536</v>
      </c>
      <c r="AC319">
        <v>3.6047477477477536</v>
      </c>
      <c r="AD319">
        <v>3.6047477477477536</v>
      </c>
      <c r="AE319">
        <v>3.6047477477477536</v>
      </c>
      <c r="AF319">
        <v>3.6047477477477536</v>
      </c>
      <c r="AG319">
        <v>3.6047477477477536</v>
      </c>
      <c r="AH319">
        <v>3.6047477477477536</v>
      </c>
      <c r="AI319">
        <v>3.6047477477477536</v>
      </c>
      <c r="AJ319">
        <v>3.6047477477477536</v>
      </c>
      <c r="AK319">
        <v>3.6047477477477536</v>
      </c>
      <c r="AL319">
        <v>3.6047477477477536</v>
      </c>
    </row>
    <row r="320" spans="1:38" x14ac:dyDescent="0.2">
      <c r="A320" t="s">
        <v>438</v>
      </c>
      <c r="B320" t="s">
        <v>271</v>
      </c>
      <c r="C320" t="s">
        <v>565</v>
      </c>
      <c r="D320" t="s">
        <v>194</v>
      </c>
      <c r="E320" t="s">
        <v>211</v>
      </c>
      <c r="F320" t="s">
        <v>275</v>
      </c>
      <c r="G320">
        <v>2040</v>
      </c>
      <c r="H320" t="s">
        <v>211</v>
      </c>
      <c r="I320" t="s">
        <v>211</v>
      </c>
      <c r="J320" t="s">
        <v>211</v>
      </c>
      <c r="K320" t="s">
        <v>211</v>
      </c>
      <c r="L320">
        <v>4.1197117117116955</v>
      </c>
      <c r="M320">
        <v>4.1197117117116955</v>
      </c>
      <c r="N320">
        <v>4.1197117117116955</v>
      </c>
      <c r="O320">
        <v>4.1197117117116955</v>
      </c>
      <c r="P320">
        <v>4.1197117117116955</v>
      </c>
      <c r="Q320">
        <v>4.1197117117116955</v>
      </c>
      <c r="R320">
        <v>4.1197117117116955</v>
      </c>
      <c r="S320">
        <v>4.1197117117116955</v>
      </c>
      <c r="T320">
        <v>4.1197117117116955</v>
      </c>
      <c r="U320">
        <v>4.1197117117116955</v>
      </c>
      <c r="V320">
        <v>4.1197117117116955</v>
      </c>
      <c r="W320">
        <v>4.1197117117116955</v>
      </c>
      <c r="X320">
        <v>4.1197117117116955</v>
      </c>
      <c r="Y320">
        <v>4.1197117117116955</v>
      </c>
      <c r="Z320">
        <v>4.1197117117116955</v>
      </c>
      <c r="AA320">
        <v>4.1197117117116955</v>
      </c>
      <c r="AB320">
        <v>4.1197117117116955</v>
      </c>
      <c r="AC320">
        <v>4.1197117117116955</v>
      </c>
      <c r="AD320">
        <v>4.1197117117116955</v>
      </c>
      <c r="AE320">
        <v>4.1197117117116955</v>
      </c>
      <c r="AF320">
        <v>4.1197117117116955</v>
      </c>
      <c r="AG320">
        <v>4.1197117117116955</v>
      </c>
      <c r="AH320">
        <v>4.1197117117116955</v>
      </c>
      <c r="AI320">
        <v>4.1197117117116955</v>
      </c>
      <c r="AJ320">
        <v>4.1197117117116955</v>
      </c>
      <c r="AK320">
        <v>4.1197117117116955</v>
      </c>
      <c r="AL320">
        <v>4.1197117117116955</v>
      </c>
    </row>
    <row r="321" spans="1:38" x14ac:dyDescent="0.2">
      <c r="A321" t="s">
        <v>438</v>
      </c>
      <c r="B321" t="s">
        <v>271</v>
      </c>
      <c r="C321" t="s">
        <v>565</v>
      </c>
      <c r="D321" t="s">
        <v>194</v>
      </c>
      <c r="E321" t="s">
        <v>211</v>
      </c>
      <c r="F321" t="s">
        <v>275</v>
      </c>
      <c r="G321">
        <v>2050</v>
      </c>
      <c r="H321" t="s">
        <v>211</v>
      </c>
      <c r="I321" t="s">
        <v>211</v>
      </c>
      <c r="J321" t="s">
        <v>211</v>
      </c>
      <c r="K321" t="s">
        <v>211</v>
      </c>
      <c r="L321">
        <v>4.6346756756756697</v>
      </c>
      <c r="M321">
        <v>4.6346756756756697</v>
      </c>
      <c r="N321">
        <v>4.6346756756756697</v>
      </c>
      <c r="O321">
        <v>4.6346756756756697</v>
      </c>
      <c r="P321">
        <v>4.6346756756756697</v>
      </c>
      <c r="Q321">
        <v>4.6346756756756697</v>
      </c>
      <c r="R321">
        <v>4.6346756756756697</v>
      </c>
      <c r="S321">
        <v>4.6346756756756697</v>
      </c>
      <c r="T321">
        <v>4.6346756756756697</v>
      </c>
      <c r="U321">
        <v>4.6346756756756697</v>
      </c>
      <c r="V321">
        <v>4.6346756756756697</v>
      </c>
      <c r="W321">
        <v>4.6346756756756697</v>
      </c>
      <c r="X321">
        <v>4.6346756756756697</v>
      </c>
      <c r="Y321">
        <v>4.6346756756756697</v>
      </c>
      <c r="Z321">
        <v>4.6346756756756697</v>
      </c>
      <c r="AA321">
        <v>4.6346756756756697</v>
      </c>
      <c r="AB321">
        <v>4.6346756756756697</v>
      </c>
      <c r="AC321">
        <v>4.6346756756756697</v>
      </c>
      <c r="AD321">
        <v>4.6346756756756697</v>
      </c>
      <c r="AE321">
        <v>4.6346756756756697</v>
      </c>
      <c r="AF321">
        <v>4.6346756756756697</v>
      </c>
      <c r="AG321">
        <v>4.6346756756756697</v>
      </c>
      <c r="AH321">
        <v>4.6346756756756697</v>
      </c>
      <c r="AI321">
        <v>4.6346756756756697</v>
      </c>
      <c r="AJ321">
        <v>4.6346756756756697</v>
      </c>
      <c r="AK321">
        <v>4.6346756756756697</v>
      </c>
      <c r="AL321">
        <v>4.6346756756756697</v>
      </c>
    </row>
    <row r="322" spans="1:38" x14ac:dyDescent="0.2">
      <c r="A322" t="s">
        <v>438</v>
      </c>
      <c r="B322" t="s">
        <v>271</v>
      </c>
      <c r="C322" t="s">
        <v>566</v>
      </c>
      <c r="D322" t="s">
        <v>194</v>
      </c>
      <c r="E322" t="s">
        <v>211</v>
      </c>
      <c r="F322" t="s">
        <v>275</v>
      </c>
      <c r="G322">
        <v>2018</v>
      </c>
      <c r="H322" t="s">
        <v>211</v>
      </c>
      <c r="I322" t="s">
        <v>211</v>
      </c>
      <c r="J322" t="s">
        <v>211</v>
      </c>
      <c r="K322" t="s">
        <v>211</v>
      </c>
      <c r="L322">
        <v>3.398762162162158</v>
      </c>
      <c r="M322">
        <v>3.398762162162158</v>
      </c>
      <c r="N322">
        <v>3.398762162162158</v>
      </c>
      <c r="O322">
        <v>3.398762162162158</v>
      </c>
      <c r="P322">
        <v>3.398762162162158</v>
      </c>
      <c r="Q322">
        <v>3.398762162162158</v>
      </c>
      <c r="R322">
        <v>3.398762162162158</v>
      </c>
      <c r="S322">
        <v>3.398762162162158</v>
      </c>
      <c r="T322">
        <v>3.398762162162158</v>
      </c>
      <c r="U322">
        <v>3.398762162162158</v>
      </c>
      <c r="V322">
        <v>3.398762162162158</v>
      </c>
      <c r="W322">
        <v>3.398762162162158</v>
      </c>
      <c r="X322">
        <v>3.398762162162158</v>
      </c>
      <c r="Y322">
        <v>3.398762162162158</v>
      </c>
      <c r="Z322">
        <v>3.398762162162158</v>
      </c>
      <c r="AA322">
        <v>3.398762162162158</v>
      </c>
      <c r="AB322">
        <v>3.398762162162158</v>
      </c>
      <c r="AC322">
        <v>3.398762162162158</v>
      </c>
      <c r="AD322">
        <v>3.398762162162158</v>
      </c>
      <c r="AE322">
        <v>3.398762162162158</v>
      </c>
      <c r="AF322">
        <v>3.398762162162158</v>
      </c>
      <c r="AG322">
        <v>3.398762162162158</v>
      </c>
      <c r="AH322">
        <v>3.398762162162158</v>
      </c>
      <c r="AI322">
        <v>3.398762162162158</v>
      </c>
      <c r="AJ322">
        <v>3.398762162162158</v>
      </c>
      <c r="AK322">
        <v>3.398762162162158</v>
      </c>
      <c r="AL322">
        <v>3.398762162162158</v>
      </c>
    </row>
    <row r="323" spans="1:38" x14ac:dyDescent="0.2">
      <c r="A323" t="s">
        <v>438</v>
      </c>
      <c r="B323" t="s">
        <v>271</v>
      </c>
      <c r="C323" t="s">
        <v>566</v>
      </c>
      <c r="D323" t="s">
        <v>194</v>
      </c>
      <c r="E323" t="s">
        <v>211</v>
      </c>
      <c r="F323" t="s">
        <v>275</v>
      </c>
      <c r="G323">
        <v>2030</v>
      </c>
      <c r="H323" t="s">
        <v>211</v>
      </c>
      <c r="I323" t="s">
        <v>211</v>
      </c>
      <c r="J323" t="s">
        <v>211</v>
      </c>
      <c r="K323" t="s">
        <v>211</v>
      </c>
      <c r="L323">
        <v>3.6047477477477536</v>
      </c>
      <c r="M323">
        <v>3.6047477477477536</v>
      </c>
      <c r="N323">
        <v>3.6047477477477536</v>
      </c>
      <c r="O323">
        <v>3.6047477477477536</v>
      </c>
      <c r="P323">
        <v>3.6047477477477536</v>
      </c>
      <c r="Q323">
        <v>3.6047477477477536</v>
      </c>
      <c r="R323">
        <v>3.6047477477477536</v>
      </c>
      <c r="S323">
        <v>3.6047477477477536</v>
      </c>
      <c r="T323">
        <v>3.6047477477477536</v>
      </c>
      <c r="U323">
        <v>3.6047477477477536</v>
      </c>
      <c r="V323">
        <v>3.6047477477477536</v>
      </c>
      <c r="W323">
        <v>3.6047477477477536</v>
      </c>
      <c r="X323">
        <v>3.6047477477477536</v>
      </c>
      <c r="Y323">
        <v>3.6047477477477536</v>
      </c>
      <c r="Z323">
        <v>3.6047477477477536</v>
      </c>
      <c r="AA323">
        <v>3.6047477477477536</v>
      </c>
      <c r="AB323">
        <v>3.6047477477477536</v>
      </c>
      <c r="AC323">
        <v>3.6047477477477536</v>
      </c>
      <c r="AD323">
        <v>3.6047477477477536</v>
      </c>
      <c r="AE323">
        <v>3.6047477477477536</v>
      </c>
      <c r="AF323">
        <v>3.6047477477477536</v>
      </c>
      <c r="AG323">
        <v>3.6047477477477536</v>
      </c>
      <c r="AH323">
        <v>3.6047477477477536</v>
      </c>
      <c r="AI323">
        <v>3.6047477477477536</v>
      </c>
      <c r="AJ323">
        <v>3.6047477477477536</v>
      </c>
      <c r="AK323">
        <v>3.6047477477477536</v>
      </c>
      <c r="AL323">
        <v>3.6047477477477536</v>
      </c>
    </row>
    <row r="324" spans="1:38" x14ac:dyDescent="0.2">
      <c r="A324" t="s">
        <v>438</v>
      </c>
      <c r="B324" t="s">
        <v>271</v>
      </c>
      <c r="C324" t="s">
        <v>566</v>
      </c>
      <c r="D324" t="s">
        <v>194</v>
      </c>
      <c r="E324" t="s">
        <v>211</v>
      </c>
      <c r="F324" t="s">
        <v>275</v>
      </c>
      <c r="G324">
        <v>2040</v>
      </c>
      <c r="H324" t="s">
        <v>211</v>
      </c>
      <c r="I324" t="s">
        <v>211</v>
      </c>
      <c r="J324" t="s">
        <v>211</v>
      </c>
      <c r="K324" t="s">
        <v>211</v>
      </c>
      <c r="L324">
        <v>4.1197117117116955</v>
      </c>
      <c r="M324">
        <v>4.1197117117116955</v>
      </c>
      <c r="N324">
        <v>4.1197117117116955</v>
      </c>
      <c r="O324">
        <v>4.1197117117116955</v>
      </c>
      <c r="P324">
        <v>4.1197117117116955</v>
      </c>
      <c r="Q324">
        <v>4.1197117117116955</v>
      </c>
      <c r="R324">
        <v>4.1197117117116955</v>
      </c>
      <c r="S324">
        <v>4.1197117117116955</v>
      </c>
      <c r="T324">
        <v>4.1197117117116955</v>
      </c>
      <c r="U324">
        <v>4.1197117117116955</v>
      </c>
      <c r="V324">
        <v>4.1197117117116955</v>
      </c>
      <c r="W324">
        <v>4.1197117117116955</v>
      </c>
      <c r="X324">
        <v>4.1197117117116955</v>
      </c>
      <c r="Y324">
        <v>4.1197117117116955</v>
      </c>
      <c r="Z324">
        <v>4.1197117117116955</v>
      </c>
      <c r="AA324">
        <v>4.1197117117116955</v>
      </c>
      <c r="AB324">
        <v>4.1197117117116955</v>
      </c>
      <c r="AC324">
        <v>4.1197117117116955</v>
      </c>
      <c r="AD324">
        <v>4.1197117117116955</v>
      </c>
      <c r="AE324">
        <v>4.1197117117116955</v>
      </c>
      <c r="AF324">
        <v>4.1197117117116955</v>
      </c>
      <c r="AG324">
        <v>4.1197117117116955</v>
      </c>
      <c r="AH324">
        <v>4.1197117117116955</v>
      </c>
      <c r="AI324">
        <v>4.1197117117116955</v>
      </c>
      <c r="AJ324">
        <v>4.1197117117116955</v>
      </c>
      <c r="AK324">
        <v>4.1197117117116955</v>
      </c>
      <c r="AL324">
        <v>4.1197117117116955</v>
      </c>
    </row>
    <row r="325" spans="1:38" x14ac:dyDescent="0.2">
      <c r="A325" t="s">
        <v>438</v>
      </c>
      <c r="B325" t="s">
        <v>271</v>
      </c>
      <c r="C325" t="s">
        <v>566</v>
      </c>
      <c r="D325" t="s">
        <v>194</v>
      </c>
      <c r="E325" t="s">
        <v>211</v>
      </c>
      <c r="F325" t="s">
        <v>275</v>
      </c>
      <c r="G325">
        <v>2050</v>
      </c>
      <c r="H325" t="s">
        <v>211</v>
      </c>
      <c r="I325" t="s">
        <v>211</v>
      </c>
      <c r="J325" t="s">
        <v>211</v>
      </c>
      <c r="K325" t="s">
        <v>211</v>
      </c>
      <c r="L325">
        <v>4.6346756756756697</v>
      </c>
      <c r="M325">
        <v>4.6346756756756697</v>
      </c>
      <c r="N325">
        <v>4.6346756756756697</v>
      </c>
      <c r="O325">
        <v>4.6346756756756697</v>
      </c>
      <c r="P325">
        <v>4.6346756756756697</v>
      </c>
      <c r="Q325">
        <v>4.6346756756756697</v>
      </c>
      <c r="R325">
        <v>4.6346756756756697</v>
      </c>
      <c r="S325">
        <v>4.6346756756756697</v>
      </c>
      <c r="T325">
        <v>4.6346756756756697</v>
      </c>
      <c r="U325">
        <v>4.6346756756756697</v>
      </c>
      <c r="V325">
        <v>4.6346756756756697</v>
      </c>
      <c r="W325">
        <v>4.6346756756756697</v>
      </c>
      <c r="X325">
        <v>4.6346756756756697</v>
      </c>
      <c r="Y325">
        <v>4.6346756756756697</v>
      </c>
      <c r="Z325">
        <v>4.6346756756756697</v>
      </c>
      <c r="AA325">
        <v>4.6346756756756697</v>
      </c>
      <c r="AB325">
        <v>4.6346756756756697</v>
      </c>
      <c r="AC325">
        <v>4.6346756756756697</v>
      </c>
      <c r="AD325">
        <v>4.6346756756756697</v>
      </c>
      <c r="AE325">
        <v>4.6346756756756697</v>
      </c>
      <c r="AF325">
        <v>4.6346756756756697</v>
      </c>
      <c r="AG325">
        <v>4.6346756756756697</v>
      </c>
      <c r="AH325">
        <v>4.6346756756756697</v>
      </c>
      <c r="AI325">
        <v>4.6346756756756697</v>
      </c>
      <c r="AJ325">
        <v>4.6346756756756697</v>
      </c>
      <c r="AK325">
        <v>4.6346756756756697</v>
      </c>
      <c r="AL325">
        <v>4.6346756756756697</v>
      </c>
    </row>
    <row r="326" spans="1:38" x14ac:dyDescent="0.2">
      <c r="A326" t="s">
        <v>438</v>
      </c>
      <c r="B326" t="s">
        <v>271</v>
      </c>
      <c r="C326" t="s">
        <v>485</v>
      </c>
      <c r="D326" t="s">
        <v>194</v>
      </c>
      <c r="E326" t="s">
        <v>211</v>
      </c>
      <c r="F326" t="s">
        <v>275</v>
      </c>
      <c r="G326">
        <v>2018</v>
      </c>
      <c r="H326" t="s">
        <v>211</v>
      </c>
      <c r="I326" t="s">
        <v>211</v>
      </c>
      <c r="J326" t="s">
        <v>211</v>
      </c>
      <c r="K326" t="s">
        <v>211</v>
      </c>
      <c r="L326">
        <v>3.07019607843137</v>
      </c>
      <c r="M326">
        <v>3.07019607843137</v>
      </c>
      <c r="N326">
        <v>3.07019607843137</v>
      </c>
      <c r="O326">
        <v>3.07019607843137</v>
      </c>
      <c r="P326">
        <v>3.07019607843137</v>
      </c>
      <c r="Q326">
        <v>3.07019607843137</v>
      </c>
      <c r="R326">
        <v>3.07019607843137</v>
      </c>
      <c r="S326">
        <v>3.07019607843137</v>
      </c>
      <c r="T326">
        <v>3.07019607843137</v>
      </c>
      <c r="U326">
        <v>3.07019607843137</v>
      </c>
      <c r="V326">
        <v>3.07019607843137</v>
      </c>
      <c r="W326">
        <v>3.07019607843137</v>
      </c>
      <c r="X326">
        <v>3.07019607843137</v>
      </c>
      <c r="Y326">
        <v>3.07019607843137</v>
      </c>
      <c r="Z326">
        <v>3.07019607843137</v>
      </c>
      <c r="AA326">
        <v>3.07019607843137</v>
      </c>
      <c r="AB326">
        <v>3.07019607843137</v>
      </c>
      <c r="AC326">
        <v>3.07019607843137</v>
      </c>
      <c r="AD326">
        <v>3.07019607843137</v>
      </c>
      <c r="AE326">
        <v>3.07019607843137</v>
      </c>
      <c r="AF326">
        <v>3.07019607843137</v>
      </c>
      <c r="AG326">
        <v>3.07019607843137</v>
      </c>
      <c r="AH326">
        <v>3.07019607843137</v>
      </c>
      <c r="AI326">
        <v>3.07019607843137</v>
      </c>
      <c r="AJ326">
        <v>3.07019607843137</v>
      </c>
      <c r="AK326">
        <v>3.07019607843137</v>
      </c>
      <c r="AL326">
        <v>3.07019607843137</v>
      </c>
    </row>
    <row r="327" spans="1:38" x14ac:dyDescent="0.2">
      <c r="A327" t="s">
        <v>438</v>
      </c>
      <c r="B327" t="s">
        <v>271</v>
      </c>
      <c r="C327" t="s">
        <v>485</v>
      </c>
      <c r="D327" t="s">
        <v>194</v>
      </c>
      <c r="E327" t="s">
        <v>211</v>
      </c>
      <c r="F327" t="s">
        <v>275</v>
      </c>
      <c r="G327">
        <v>2030</v>
      </c>
      <c r="H327" t="s">
        <v>211</v>
      </c>
      <c r="I327" t="s">
        <v>211</v>
      </c>
      <c r="J327" t="s">
        <v>211</v>
      </c>
      <c r="K327" t="s">
        <v>211</v>
      </c>
      <c r="L327">
        <v>3.3772156862745071</v>
      </c>
      <c r="M327">
        <v>3.3772156862745071</v>
      </c>
      <c r="N327">
        <v>3.3772156862745071</v>
      </c>
      <c r="O327">
        <v>3.3772156862745071</v>
      </c>
      <c r="P327">
        <v>3.3772156862745071</v>
      </c>
      <c r="Q327">
        <v>3.3772156862745071</v>
      </c>
      <c r="R327">
        <v>3.3772156862745071</v>
      </c>
      <c r="S327">
        <v>3.3772156862745071</v>
      </c>
      <c r="T327">
        <v>3.3772156862745071</v>
      </c>
      <c r="U327">
        <v>3.3772156862745071</v>
      </c>
      <c r="V327">
        <v>3.3772156862745071</v>
      </c>
      <c r="W327">
        <v>3.3772156862745071</v>
      </c>
      <c r="X327">
        <v>3.3772156862745071</v>
      </c>
      <c r="Y327">
        <v>3.3772156862745071</v>
      </c>
      <c r="Z327">
        <v>3.3772156862745071</v>
      </c>
      <c r="AA327">
        <v>3.3772156862745071</v>
      </c>
      <c r="AB327">
        <v>3.3772156862745071</v>
      </c>
      <c r="AC327">
        <v>3.3772156862745071</v>
      </c>
      <c r="AD327">
        <v>3.3772156862745071</v>
      </c>
      <c r="AE327">
        <v>3.3772156862745071</v>
      </c>
      <c r="AF327">
        <v>3.3772156862745071</v>
      </c>
      <c r="AG327">
        <v>3.3772156862745071</v>
      </c>
      <c r="AH327">
        <v>3.3772156862745071</v>
      </c>
      <c r="AI327">
        <v>3.3772156862745071</v>
      </c>
      <c r="AJ327">
        <v>3.3772156862745071</v>
      </c>
      <c r="AK327">
        <v>3.3772156862745071</v>
      </c>
      <c r="AL327">
        <v>3.3772156862745071</v>
      </c>
    </row>
    <row r="328" spans="1:38" x14ac:dyDescent="0.2">
      <c r="A328" t="s">
        <v>438</v>
      </c>
      <c r="B328" t="s">
        <v>271</v>
      </c>
      <c r="C328" t="s">
        <v>485</v>
      </c>
      <c r="D328" t="s">
        <v>194</v>
      </c>
      <c r="E328" t="s">
        <v>211</v>
      </c>
      <c r="F328" t="s">
        <v>275</v>
      </c>
      <c r="G328">
        <v>2040</v>
      </c>
      <c r="H328" t="s">
        <v>211</v>
      </c>
      <c r="I328" t="s">
        <v>211</v>
      </c>
      <c r="J328" t="s">
        <v>211</v>
      </c>
      <c r="K328" t="s">
        <v>211</v>
      </c>
      <c r="L328">
        <v>3.7865751633986795</v>
      </c>
      <c r="M328">
        <v>3.7865751633986795</v>
      </c>
      <c r="N328">
        <v>3.7865751633986795</v>
      </c>
      <c r="O328">
        <v>3.7865751633986795</v>
      </c>
      <c r="P328">
        <v>3.7865751633986795</v>
      </c>
      <c r="Q328">
        <v>3.7865751633986795</v>
      </c>
      <c r="R328">
        <v>3.7865751633986795</v>
      </c>
      <c r="S328">
        <v>3.7865751633986795</v>
      </c>
      <c r="T328">
        <v>3.7865751633986795</v>
      </c>
      <c r="U328">
        <v>3.7865751633986795</v>
      </c>
      <c r="V328">
        <v>3.7865751633986795</v>
      </c>
      <c r="W328">
        <v>3.7865751633986795</v>
      </c>
      <c r="X328">
        <v>3.7865751633986795</v>
      </c>
      <c r="Y328">
        <v>3.7865751633986795</v>
      </c>
      <c r="Z328">
        <v>3.7865751633986795</v>
      </c>
      <c r="AA328">
        <v>3.7865751633986795</v>
      </c>
      <c r="AB328">
        <v>3.7865751633986795</v>
      </c>
      <c r="AC328">
        <v>3.7865751633986795</v>
      </c>
      <c r="AD328">
        <v>3.7865751633986795</v>
      </c>
      <c r="AE328">
        <v>3.7865751633986795</v>
      </c>
      <c r="AF328">
        <v>3.7865751633986795</v>
      </c>
      <c r="AG328">
        <v>3.7865751633986795</v>
      </c>
      <c r="AH328">
        <v>3.7865751633986795</v>
      </c>
      <c r="AI328">
        <v>3.7865751633986795</v>
      </c>
      <c r="AJ328">
        <v>3.7865751633986795</v>
      </c>
      <c r="AK328">
        <v>3.7865751633986795</v>
      </c>
      <c r="AL328">
        <v>3.7865751633986795</v>
      </c>
    </row>
    <row r="329" spans="1:38" x14ac:dyDescent="0.2">
      <c r="A329" t="s">
        <v>438</v>
      </c>
      <c r="B329" t="s">
        <v>271</v>
      </c>
      <c r="C329" t="s">
        <v>485</v>
      </c>
      <c r="D329" t="s">
        <v>194</v>
      </c>
      <c r="E329" t="s">
        <v>211</v>
      </c>
      <c r="F329" t="s">
        <v>275</v>
      </c>
      <c r="G329">
        <v>2050</v>
      </c>
      <c r="H329" t="s">
        <v>211</v>
      </c>
      <c r="I329" t="s">
        <v>211</v>
      </c>
      <c r="J329" t="s">
        <v>211</v>
      </c>
      <c r="K329" t="s">
        <v>211</v>
      </c>
      <c r="L329">
        <v>4.0935947712418166</v>
      </c>
      <c r="M329">
        <v>4.0935947712418166</v>
      </c>
      <c r="N329">
        <v>4.0935947712418166</v>
      </c>
      <c r="O329">
        <v>4.0935947712418166</v>
      </c>
      <c r="P329">
        <v>4.0935947712418166</v>
      </c>
      <c r="Q329">
        <v>4.0935947712418166</v>
      </c>
      <c r="R329">
        <v>4.0935947712418166</v>
      </c>
      <c r="S329">
        <v>4.0935947712418166</v>
      </c>
      <c r="T329">
        <v>4.0935947712418166</v>
      </c>
      <c r="U329">
        <v>4.0935947712418166</v>
      </c>
      <c r="V329">
        <v>4.0935947712418166</v>
      </c>
      <c r="W329">
        <v>4.0935947712418166</v>
      </c>
      <c r="X329">
        <v>4.0935947712418166</v>
      </c>
      <c r="Y329">
        <v>4.0935947712418166</v>
      </c>
      <c r="Z329">
        <v>4.0935947712418166</v>
      </c>
      <c r="AA329">
        <v>4.0935947712418166</v>
      </c>
      <c r="AB329">
        <v>4.0935947712418166</v>
      </c>
      <c r="AC329">
        <v>4.0935947712418166</v>
      </c>
      <c r="AD329">
        <v>4.0935947712418166</v>
      </c>
      <c r="AE329">
        <v>4.0935947712418166</v>
      </c>
      <c r="AF329">
        <v>4.0935947712418166</v>
      </c>
      <c r="AG329">
        <v>4.0935947712418166</v>
      </c>
      <c r="AH329">
        <v>4.0935947712418166</v>
      </c>
      <c r="AI329">
        <v>4.0935947712418166</v>
      </c>
      <c r="AJ329">
        <v>4.0935947712418166</v>
      </c>
      <c r="AK329">
        <v>4.0935947712418166</v>
      </c>
      <c r="AL329">
        <v>4.0935947712418166</v>
      </c>
    </row>
    <row r="330" spans="1:38" x14ac:dyDescent="0.2">
      <c r="A330" t="s">
        <v>438</v>
      </c>
      <c r="B330" t="s">
        <v>271</v>
      </c>
      <c r="C330" t="s">
        <v>485</v>
      </c>
      <c r="D330" t="s">
        <v>139</v>
      </c>
      <c r="E330" t="s">
        <v>211</v>
      </c>
      <c r="F330" t="s">
        <v>275</v>
      </c>
      <c r="G330">
        <v>2018</v>
      </c>
      <c r="H330" t="s">
        <v>211</v>
      </c>
      <c r="I330" t="s">
        <v>211</v>
      </c>
      <c r="J330" t="s">
        <v>211</v>
      </c>
      <c r="K330" t="s">
        <v>211</v>
      </c>
      <c r="L330">
        <v>2.1491372549019587</v>
      </c>
      <c r="M330">
        <v>2.1491372549019587</v>
      </c>
      <c r="N330">
        <v>2.1491372549019587</v>
      </c>
      <c r="O330">
        <v>2.1491372549019587</v>
      </c>
      <c r="P330">
        <v>2.1491372549019587</v>
      </c>
      <c r="Q330">
        <v>2.1491372549019587</v>
      </c>
      <c r="R330">
        <v>2.1491372549019587</v>
      </c>
      <c r="S330">
        <v>2.1491372549019587</v>
      </c>
      <c r="T330">
        <v>2.1491372549019587</v>
      </c>
      <c r="U330">
        <v>2.1491372549019587</v>
      </c>
      <c r="V330">
        <v>2.1491372549019587</v>
      </c>
      <c r="W330">
        <v>2.1491372549019587</v>
      </c>
      <c r="X330">
        <v>2.1491372549019587</v>
      </c>
      <c r="Y330">
        <v>2.1491372549019587</v>
      </c>
      <c r="Z330">
        <v>2.1491372549019587</v>
      </c>
      <c r="AA330">
        <v>2.1491372549019587</v>
      </c>
      <c r="AB330">
        <v>2.1491372549019587</v>
      </c>
      <c r="AC330">
        <v>2.1491372549019587</v>
      </c>
      <c r="AD330">
        <v>2.1491372549019587</v>
      </c>
      <c r="AE330">
        <v>2.1491372549019587</v>
      </c>
      <c r="AF330">
        <v>2.1491372549019587</v>
      </c>
      <c r="AG330">
        <v>2.1491372549019587</v>
      </c>
      <c r="AH330">
        <v>2.1491372549019587</v>
      </c>
      <c r="AI330">
        <v>2.1491372549019587</v>
      </c>
      <c r="AJ330">
        <v>2.1491372549019587</v>
      </c>
      <c r="AK330">
        <v>2.1491372549019587</v>
      </c>
      <c r="AL330">
        <v>2.1491372549019587</v>
      </c>
    </row>
    <row r="331" spans="1:38" x14ac:dyDescent="0.2">
      <c r="A331" t="s">
        <v>438</v>
      </c>
      <c r="B331" t="s">
        <v>271</v>
      </c>
      <c r="C331" t="s">
        <v>485</v>
      </c>
      <c r="D331" t="s">
        <v>139</v>
      </c>
      <c r="E331" t="s">
        <v>211</v>
      </c>
      <c r="F331" t="s">
        <v>275</v>
      </c>
      <c r="G331">
        <v>2030</v>
      </c>
      <c r="H331" t="s">
        <v>211</v>
      </c>
      <c r="I331" t="s">
        <v>211</v>
      </c>
      <c r="J331" t="s">
        <v>211</v>
      </c>
      <c r="K331" t="s">
        <v>211</v>
      </c>
      <c r="L331">
        <v>2.3640509803921548</v>
      </c>
      <c r="M331">
        <v>2.3640509803921548</v>
      </c>
      <c r="N331">
        <v>2.3640509803921548</v>
      </c>
      <c r="O331">
        <v>2.3640509803921548</v>
      </c>
      <c r="P331">
        <v>2.3640509803921548</v>
      </c>
      <c r="Q331">
        <v>2.3640509803921548</v>
      </c>
      <c r="R331">
        <v>2.3640509803921548</v>
      </c>
      <c r="S331">
        <v>2.3640509803921548</v>
      </c>
      <c r="T331">
        <v>2.3640509803921548</v>
      </c>
      <c r="U331">
        <v>2.3640509803921548</v>
      </c>
      <c r="V331">
        <v>2.3640509803921548</v>
      </c>
      <c r="W331">
        <v>2.3640509803921548</v>
      </c>
      <c r="X331">
        <v>2.3640509803921548</v>
      </c>
      <c r="Y331">
        <v>2.3640509803921548</v>
      </c>
      <c r="Z331">
        <v>2.3640509803921548</v>
      </c>
      <c r="AA331">
        <v>2.3640509803921548</v>
      </c>
      <c r="AB331">
        <v>2.3640509803921548</v>
      </c>
      <c r="AC331">
        <v>2.3640509803921548</v>
      </c>
      <c r="AD331">
        <v>2.3640509803921548</v>
      </c>
      <c r="AE331">
        <v>2.3640509803921548</v>
      </c>
      <c r="AF331">
        <v>2.3640509803921548</v>
      </c>
      <c r="AG331">
        <v>2.3640509803921548</v>
      </c>
      <c r="AH331">
        <v>2.3640509803921548</v>
      </c>
      <c r="AI331">
        <v>2.3640509803921548</v>
      </c>
      <c r="AJ331">
        <v>2.3640509803921548</v>
      </c>
      <c r="AK331">
        <v>2.3640509803921548</v>
      </c>
      <c r="AL331">
        <v>2.3640509803921548</v>
      </c>
    </row>
    <row r="332" spans="1:38" x14ac:dyDescent="0.2">
      <c r="A332" t="s">
        <v>438</v>
      </c>
      <c r="B332" t="s">
        <v>271</v>
      </c>
      <c r="C332" t="s">
        <v>485</v>
      </c>
      <c r="D332" t="s">
        <v>139</v>
      </c>
      <c r="E332" t="s">
        <v>211</v>
      </c>
      <c r="F332" t="s">
        <v>275</v>
      </c>
      <c r="G332">
        <v>2040</v>
      </c>
      <c r="H332" t="s">
        <v>211</v>
      </c>
      <c r="I332" t="s">
        <v>211</v>
      </c>
      <c r="J332" t="s">
        <v>211</v>
      </c>
      <c r="K332" t="s">
        <v>211</v>
      </c>
      <c r="L332">
        <v>2.6506026143790815</v>
      </c>
      <c r="M332">
        <v>2.6506026143790815</v>
      </c>
      <c r="N332">
        <v>2.6506026143790815</v>
      </c>
      <c r="O332">
        <v>2.6506026143790815</v>
      </c>
      <c r="P332">
        <v>2.6506026143790815</v>
      </c>
      <c r="Q332">
        <v>2.6506026143790815</v>
      </c>
      <c r="R332">
        <v>2.6506026143790815</v>
      </c>
      <c r="S332">
        <v>2.6506026143790815</v>
      </c>
      <c r="T332">
        <v>2.6506026143790815</v>
      </c>
      <c r="U332">
        <v>2.6506026143790815</v>
      </c>
      <c r="V332">
        <v>2.6506026143790815</v>
      </c>
      <c r="W332">
        <v>2.6506026143790815</v>
      </c>
      <c r="X332">
        <v>2.6506026143790815</v>
      </c>
      <c r="Y332">
        <v>2.6506026143790815</v>
      </c>
      <c r="Z332">
        <v>2.6506026143790815</v>
      </c>
      <c r="AA332">
        <v>2.6506026143790815</v>
      </c>
      <c r="AB332">
        <v>2.6506026143790815</v>
      </c>
      <c r="AC332">
        <v>2.6506026143790815</v>
      </c>
      <c r="AD332">
        <v>2.6506026143790815</v>
      </c>
      <c r="AE332">
        <v>2.6506026143790815</v>
      </c>
      <c r="AF332">
        <v>2.6506026143790815</v>
      </c>
      <c r="AG332">
        <v>2.6506026143790815</v>
      </c>
      <c r="AH332">
        <v>2.6506026143790815</v>
      </c>
      <c r="AI332">
        <v>2.6506026143790815</v>
      </c>
      <c r="AJ332">
        <v>2.6506026143790815</v>
      </c>
      <c r="AK332">
        <v>2.6506026143790815</v>
      </c>
      <c r="AL332">
        <v>2.6506026143790815</v>
      </c>
    </row>
    <row r="333" spans="1:38" x14ac:dyDescent="0.2">
      <c r="A333" t="s">
        <v>438</v>
      </c>
      <c r="B333" t="s">
        <v>271</v>
      </c>
      <c r="C333" t="s">
        <v>485</v>
      </c>
      <c r="D333" t="s">
        <v>139</v>
      </c>
      <c r="E333" t="s">
        <v>211</v>
      </c>
      <c r="F333" t="s">
        <v>275</v>
      </c>
      <c r="G333">
        <v>2050</v>
      </c>
      <c r="H333" t="s">
        <v>211</v>
      </c>
      <c r="I333" t="s">
        <v>211</v>
      </c>
      <c r="J333" t="s">
        <v>211</v>
      </c>
      <c r="K333" t="s">
        <v>211</v>
      </c>
      <c r="L333">
        <v>2.8655163398692776</v>
      </c>
      <c r="M333">
        <v>2.8655163398692776</v>
      </c>
      <c r="N333">
        <v>2.8655163398692776</v>
      </c>
      <c r="O333">
        <v>2.8655163398692776</v>
      </c>
      <c r="P333">
        <v>2.8655163398692776</v>
      </c>
      <c r="Q333">
        <v>2.8655163398692776</v>
      </c>
      <c r="R333">
        <v>2.8655163398692776</v>
      </c>
      <c r="S333">
        <v>2.8655163398692776</v>
      </c>
      <c r="T333">
        <v>2.8655163398692776</v>
      </c>
      <c r="U333">
        <v>2.8655163398692776</v>
      </c>
      <c r="V333">
        <v>2.8655163398692776</v>
      </c>
      <c r="W333">
        <v>2.8655163398692776</v>
      </c>
      <c r="X333">
        <v>2.8655163398692776</v>
      </c>
      <c r="Y333">
        <v>2.8655163398692776</v>
      </c>
      <c r="Z333">
        <v>2.8655163398692776</v>
      </c>
      <c r="AA333">
        <v>2.8655163398692776</v>
      </c>
      <c r="AB333">
        <v>2.8655163398692776</v>
      </c>
      <c r="AC333">
        <v>2.8655163398692776</v>
      </c>
      <c r="AD333">
        <v>2.8655163398692776</v>
      </c>
      <c r="AE333">
        <v>2.8655163398692776</v>
      </c>
      <c r="AF333">
        <v>2.8655163398692776</v>
      </c>
      <c r="AG333">
        <v>2.8655163398692776</v>
      </c>
      <c r="AH333">
        <v>2.8655163398692776</v>
      </c>
      <c r="AI333">
        <v>2.8655163398692776</v>
      </c>
      <c r="AJ333">
        <v>2.8655163398692776</v>
      </c>
      <c r="AK333">
        <v>2.8655163398692776</v>
      </c>
      <c r="AL333">
        <v>2.8655163398692776</v>
      </c>
    </row>
    <row r="334" spans="1:38" x14ac:dyDescent="0.2">
      <c r="A334" t="s">
        <v>438</v>
      </c>
      <c r="B334" t="s">
        <v>271</v>
      </c>
      <c r="C334" t="s">
        <v>486</v>
      </c>
      <c r="D334" t="s">
        <v>194</v>
      </c>
      <c r="E334" t="s">
        <v>211</v>
      </c>
      <c r="F334" t="s">
        <v>275</v>
      </c>
      <c r="G334">
        <v>2018</v>
      </c>
      <c r="H334" t="s">
        <v>211</v>
      </c>
      <c r="I334" t="s">
        <v>211</v>
      </c>
      <c r="J334" t="s">
        <v>211</v>
      </c>
      <c r="K334" t="s">
        <v>211</v>
      </c>
      <c r="L334">
        <v>3.07019607843137</v>
      </c>
      <c r="M334">
        <v>3.07019607843137</v>
      </c>
      <c r="N334">
        <v>3.07019607843137</v>
      </c>
      <c r="O334">
        <v>3.07019607843137</v>
      </c>
      <c r="P334">
        <v>3.07019607843137</v>
      </c>
      <c r="Q334">
        <v>3.07019607843137</v>
      </c>
      <c r="R334">
        <v>3.07019607843137</v>
      </c>
      <c r="S334">
        <v>3.07019607843137</v>
      </c>
      <c r="T334">
        <v>3.07019607843137</v>
      </c>
      <c r="U334">
        <v>3.07019607843137</v>
      </c>
      <c r="V334">
        <v>3.07019607843137</v>
      </c>
      <c r="W334">
        <v>3.07019607843137</v>
      </c>
      <c r="X334">
        <v>3.07019607843137</v>
      </c>
      <c r="Y334">
        <v>3.07019607843137</v>
      </c>
      <c r="Z334">
        <v>3.07019607843137</v>
      </c>
      <c r="AA334">
        <v>3.07019607843137</v>
      </c>
      <c r="AB334">
        <v>3.07019607843137</v>
      </c>
      <c r="AC334">
        <v>3.07019607843137</v>
      </c>
      <c r="AD334">
        <v>3.07019607843137</v>
      </c>
      <c r="AE334">
        <v>3.07019607843137</v>
      </c>
      <c r="AF334">
        <v>3.07019607843137</v>
      </c>
      <c r="AG334">
        <v>3.07019607843137</v>
      </c>
      <c r="AH334">
        <v>3.07019607843137</v>
      </c>
      <c r="AI334">
        <v>3.07019607843137</v>
      </c>
      <c r="AJ334">
        <v>3.07019607843137</v>
      </c>
      <c r="AK334">
        <v>3.07019607843137</v>
      </c>
      <c r="AL334">
        <v>3.07019607843137</v>
      </c>
    </row>
    <row r="335" spans="1:38" x14ac:dyDescent="0.2">
      <c r="A335" t="s">
        <v>438</v>
      </c>
      <c r="B335" t="s">
        <v>271</v>
      </c>
      <c r="C335" t="s">
        <v>486</v>
      </c>
      <c r="D335" t="s">
        <v>194</v>
      </c>
      <c r="E335" t="s">
        <v>211</v>
      </c>
      <c r="F335" t="s">
        <v>275</v>
      </c>
      <c r="G335">
        <v>2030</v>
      </c>
      <c r="H335" t="s">
        <v>211</v>
      </c>
      <c r="I335" t="s">
        <v>211</v>
      </c>
      <c r="J335" t="s">
        <v>211</v>
      </c>
      <c r="K335" t="s">
        <v>211</v>
      </c>
      <c r="L335">
        <v>3.3772156862745071</v>
      </c>
      <c r="M335">
        <v>3.3772156862745071</v>
      </c>
      <c r="N335">
        <v>3.3772156862745071</v>
      </c>
      <c r="O335">
        <v>3.3772156862745071</v>
      </c>
      <c r="P335">
        <v>3.3772156862745071</v>
      </c>
      <c r="Q335">
        <v>3.3772156862745071</v>
      </c>
      <c r="R335">
        <v>3.3772156862745071</v>
      </c>
      <c r="S335">
        <v>3.3772156862745071</v>
      </c>
      <c r="T335">
        <v>3.3772156862745071</v>
      </c>
      <c r="U335">
        <v>3.3772156862745071</v>
      </c>
      <c r="V335">
        <v>3.3772156862745071</v>
      </c>
      <c r="W335">
        <v>3.3772156862745071</v>
      </c>
      <c r="X335">
        <v>3.3772156862745071</v>
      </c>
      <c r="Y335">
        <v>3.3772156862745071</v>
      </c>
      <c r="Z335">
        <v>3.3772156862745071</v>
      </c>
      <c r="AA335">
        <v>3.3772156862745071</v>
      </c>
      <c r="AB335">
        <v>3.3772156862745071</v>
      </c>
      <c r="AC335">
        <v>3.3772156862745071</v>
      </c>
      <c r="AD335">
        <v>3.3772156862745071</v>
      </c>
      <c r="AE335">
        <v>3.3772156862745071</v>
      </c>
      <c r="AF335">
        <v>3.3772156862745071</v>
      </c>
      <c r="AG335">
        <v>3.3772156862745071</v>
      </c>
      <c r="AH335">
        <v>3.3772156862745071</v>
      </c>
      <c r="AI335">
        <v>3.3772156862745071</v>
      </c>
      <c r="AJ335">
        <v>3.3772156862745071</v>
      </c>
      <c r="AK335">
        <v>3.3772156862745071</v>
      </c>
      <c r="AL335">
        <v>3.3772156862745071</v>
      </c>
    </row>
    <row r="336" spans="1:38" x14ac:dyDescent="0.2">
      <c r="A336" t="s">
        <v>438</v>
      </c>
      <c r="B336" t="s">
        <v>271</v>
      </c>
      <c r="C336" t="s">
        <v>486</v>
      </c>
      <c r="D336" t="s">
        <v>194</v>
      </c>
      <c r="E336" t="s">
        <v>211</v>
      </c>
      <c r="F336" t="s">
        <v>275</v>
      </c>
      <c r="G336">
        <v>2040</v>
      </c>
      <c r="H336" t="s">
        <v>211</v>
      </c>
      <c r="I336" t="s">
        <v>211</v>
      </c>
      <c r="J336" t="s">
        <v>211</v>
      </c>
      <c r="K336" t="s">
        <v>211</v>
      </c>
      <c r="L336">
        <v>3.7865751633986795</v>
      </c>
      <c r="M336">
        <v>3.7865751633986795</v>
      </c>
      <c r="N336">
        <v>3.7865751633986795</v>
      </c>
      <c r="O336">
        <v>3.7865751633986795</v>
      </c>
      <c r="P336">
        <v>3.7865751633986795</v>
      </c>
      <c r="Q336">
        <v>3.7865751633986795</v>
      </c>
      <c r="R336">
        <v>3.7865751633986795</v>
      </c>
      <c r="S336">
        <v>3.7865751633986795</v>
      </c>
      <c r="T336">
        <v>3.7865751633986795</v>
      </c>
      <c r="U336">
        <v>3.7865751633986795</v>
      </c>
      <c r="V336">
        <v>3.7865751633986795</v>
      </c>
      <c r="W336">
        <v>3.7865751633986795</v>
      </c>
      <c r="X336">
        <v>3.7865751633986795</v>
      </c>
      <c r="Y336">
        <v>3.7865751633986795</v>
      </c>
      <c r="Z336">
        <v>3.7865751633986795</v>
      </c>
      <c r="AA336">
        <v>3.7865751633986795</v>
      </c>
      <c r="AB336">
        <v>3.7865751633986795</v>
      </c>
      <c r="AC336">
        <v>3.7865751633986795</v>
      </c>
      <c r="AD336">
        <v>3.7865751633986795</v>
      </c>
      <c r="AE336">
        <v>3.7865751633986795</v>
      </c>
      <c r="AF336">
        <v>3.7865751633986795</v>
      </c>
      <c r="AG336">
        <v>3.7865751633986795</v>
      </c>
      <c r="AH336">
        <v>3.7865751633986795</v>
      </c>
      <c r="AI336">
        <v>3.7865751633986795</v>
      </c>
      <c r="AJ336">
        <v>3.7865751633986795</v>
      </c>
      <c r="AK336">
        <v>3.7865751633986795</v>
      </c>
      <c r="AL336">
        <v>3.7865751633986795</v>
      </c>
    </row>
    <row r="337" spans="1:38" x14ac:dyDescent="0.2">
      <c r="A337" t="s">
        <v>438</v>
      </c>
      <c r="B337" t="s">
        <v>271</v>
      </c>
      <c r="C337" t="s">
        <v>486</v>
      </c>
      <c r="D337" t="s">
        <v>194</v>
      </c>
      <c r="E337" t="s">
        <v>211</v>
      </c>
      <c r="F337" t="s">
        <v>275</v>
      </c>
      <c r="G337">
        <v>2050</v>
      </c>
      <c r="H337" t="s">
        <v>211</v>
      </c>
      <c r="I337" t="s">
        <v>211</v>
      </c>
      <c r="J337" t="s">
        <v>211</v>
      </c>
      <c r="K337" t="s">
        <v>211</v>
      </c>
      <c r="L337">
        <v>4.0935947712418166</v>
      </c>
      <c r="M337">
        <v>4.0935947712418166</v>
      </c>
      <c r="N337">
        <v>4.0935947712418166</v>
      </c>
      <c r="O337">
        <v>4.0935947712418166</v>
      </c>
      <c r="P337">
        <v>4.0935947712418166</v>
      </c>
      <c r="Q337">
        <v>4.0935947712418166</v>
      </c>
      <c r="R337">
        <v>4.0935947712418166</v>
      </c>
      <c r="S337">
        <v>4.0935947712418166</v>
      </c>
      <c r="T337">
        <v>4.0935947712418166</v>
      </c>
      <c r="U337">
        <v>4.0935947712418166</v>
      </c>
      <c r="V337">
        <v>4.0935947712418166</v>
      </c>
      <c r="W337">
        <v>4.0935947712418166</v>
      </c>
      <c r="X337">
        <v>4.0935947712418166</v>
      </c>
      <c r="Y337">
        <v>4.0935947712418166</v>
      </c>
      <c r="Z337">
        <v>4.0935947712418166</v>
      </c>
      <c r="AA337">
        <v>4.0935947712418166</v>
      </c>
      <c r="AB337">
        <v>4.0935947712418166</v>
      </c>
      <c r="AC337">
        <v>4.0935947712418166</v>
      </c>
      <c r="AD337">
        <v>4.0935947712418166</v>
      </c>
      <c r="AE337">
        <v>4.0935947712418166</v>
      </c>
      <c r="AF337">
        <v>4.0935947712418166</v>
      </c>
      <c r="AG337">
        <v>4.0935947712418166</v>
      </c>
      <c r="AH337">
        <v>4.0935947712418166</v>
      </c>
      <c r="AI337">
        <v>4.0935947712418166</v>
      </c>
      <c r="AJ337">
        <v>4.0935947712418166</v>
      </c>
      <c r="AK337">
        <v>4.0935947712418166</v>
      </c>
      <c r="AL337">
        <v>4.0935947712418166</v>
      </c>
    </row>
    <row r="338" spans="1:38" x14ac:dyDescent="0.2">
      <c r="A338" t="s">
        <v>438</v>
      </c>
      <c r="B338" t="s">
        <v>271</v>
      </c>
      <c r="C338" t="s">
        <v>486</v>
      </c>
      <c r="D338" t="s">
        <v>139</v>
      </c>
      <c r="E338" t="s">
        <v>211</v>
      </c>
      <c r="F338" t="s">
        <v>275</v>
      </c>
      <c r="G338">
        <v>2018</v>
      </c>
      <c r="H338" t="s">
        <v>211</v>
      </c>
      <c r="I338" t="s">
        <v>211</v>
      </c>
      <c r="J338" t="s">
        <v>211</v>
      </c>
      <c r="K338" t="s">
        <v>211</v>
      </c>
      <c r="L338">
        <v>2.1491372549019587</v>
      </c>
      <c r="M338">
        <v>2.1491372549019587</v>
      </c>
      <c r="N338">
        <v>2.1491372549019587</v>
      </c>
      <c r="O338">
        <v>2.1491372549019587</v>
      </c>
      <c r="P338">
        <v>2.1491372549019587</v>
      </c>
      <c r="Q338">
        <v>2.1491372549019587</v>
      </c>
      <c r="R338">
        <v>2.1491372549019587</v>
      </c>
      <c r="S338">
        <v>2.1491372549019587</v>
      </c>
      <c r="T338">
        <v>2.1491372549019587</v>
      </c>
      <c r="U338">
        <v>2.1491372549019587</v>
      </c>
      <c r="V338">
        <v>2.1491372549019587</v>
      </c>
      <c r="W338">
        <v>2.1491372549019587</v>
      </c>
      <c r="X338">
        <v>2.1491372549019587</v>
      </c>
      <c r="Y338">
        <v>2.1491372549019587</v>
      </c>
      <c r="Z338">
        <v>2.1491372549019587</v>
      </c>
      <c r="AA338">
        <v>2.1491372549019587</v>
      </c>
      <c r="AB338">
        <v>2.1491372549019587</v>
      </c>
      <c r="AC338">
        <v>2.1491372549019587</v>
      </c>
      <c r="AD338">
        <v>2.1491372549019587</v>
      </c>
      <c r="AE338">
        <v>2.1491372549019587</v>
      </c>
      <c r="AF338">
        <v>2.1491372549019587</v>
      </c>
      <c r="AG338">
        <v>2.1491372549019587</v>
      </c>
      <c r="AH338">
        <v>2.1491372549019587</v>
      </c>
      <c r="AI338">
        <v>2.1491372549019587</v>
      </c>
      <c r="AJ338">
        <v>2.1491372549019587</v>
      </c>
      <c r="AK338">
        <v>2.1491372549019587</v>
      </c>
      <c r="AL338">
        <v>2.1491372549019587</v>
      </c>
    </row>
    <row r="339" spans="1:38" x14ac:dyDescent="0.2">
      <c r="A339" t="s">
        <v>438</v>
      </c>
      <c r="B339" t="s">
        <v>271</v>
      </c>
      <c r="C339" t="s">
        <v>486</v>
      </c>
      <c r="D339" t="s">
        <v>139</v>
      </c>
      <c r="E339" t="s">
        <v>211</v>
      </c>
      <c r="F339" t="s">
        <v>275</v>
      </c>
      <c r="G339">
        <v>2030</v>
      </c>
      <c r="H339" t="s">
        <v>211</v>
      </c>
      <c r="I339" t="s">
        <v>211</v>
      </c>
      <c r="J339" t="s">
        <v>211</v>
      </c>
      <c r="K339" t="s">
        <v>211</v>
      </c>
      <c r="L339">
        <v>2.3640509803921548</v>
      </c>
      <c r="M339">
        <v>2.3640509803921548</v>
      </c>
      <c r="N339">
        <v>2.3640509803921548</v>
      </c>
      <c r="O339">
        <v>2.3640509803921548</v>
      </c>
      <c r="P339">
        <v>2.3640509803921548</v>
      </c>
      <c r="Q339">
        <v>2.3640509803921548</v>
      </c>
      <c r="R339">
        <v>2.3640509803921548</v>
      </c>
      <c r="S339">
        <v>2.3640509803921548</v>
      </c>
      <c r="T339">
        <v>2.3640509803921548</v>
      </c>
      <c r="U339">
        <v>2.3640509803921548</v>
      </c>
      <c r="V339">
        <v>2.3640509803921548</v>
      </c>
      <c r="W339">
        <v>2.3640509803921548</v>
      </c>
      <c r="X339">
        <v>2.3640509803921548</v>
      </c>
      <c r="Y339">
        <v>2.3640509803921548</v>
      </c>
      <c r="Z339">
        <v>2.3640509803921548</v>
      </c>
      <c r="AA339">
        <v>2.3640509803921548</v>
      </c>
      <c r="AB339">
        <v>2.3640509803921548</v>
      </c>
      <c r="AC339">
        <v>2.3640509803921548</v>
      </c>
      <c r="AD339">
        <v>2.3640509803921548</v>
      </c>
      <c r="AE339">
        <v>2.3640509803921548</v>
      </c>
      <c r="AF339">
        <v>2.3640509803921548</v>
      </c>
      <c r="AG339">
        <v>2.3640509803921548</v>
      </c>
      <c r="AH339">
        <v>2.3640509803921548</v>
      </c>
      <c r="AI339">
        <v>2.3640509803921548</v>
      </c>
      <c r="AJ339">
        <v>2.3640509803921548</v>
      </c>
      <c r="AK339">
        <v>2.3640509803921548</v>
      </c>
      <c r="AL339">
        <v>2.3640509803921548</v>
      </c>
    </row>
    <row r="340" spans="1:38" x14ac:dyDescent="0.2">
      <c r="A340" t="s">
        <v>438</v>
      </c>
      <c r="B340" t="s">
        <v>271</v>
      </c>
      <c r="C340" t="s">
        <v>486</v>
      </c>
      <c r="D340" t="s">
        <v>139</v>
      </c>
      <c r="E340" t="s">
        <v>211</v>
      </c>
      <c r="F340" t="s">
        <v>275</v>
      </c>
      <c r="G340">
        <v>2040</v>
      </c>
      <c r="H340" t="s">
        <v>211</v>
      </c>
      <c r="I340" t="s">
        <v>211</v>
      </c>
      <c r="J340" t="s">
        <v>211</v>
      </c>
      <c r="K340" t="s">
        <v>211</v>
      </c>
      <c r="L340">
        <v>2.6506026143790815</v>
      </c>
      <c r="M340">
        <v>2.6506026143790815</v>
      </c>
      <c r="N340">
        <v>2.6506026143790815</v>
      </c>
      <c r="O340">
        <v>2.6506026143790815</v>
      </c>
      <c r="P340">
        <v>2.6506026143790815</v>
      </c>
      <c r="Q340">
        <v>2.6506026143790815</v>
      </c>
      <c r="R340">
        <v>2.6506026143790815</v>
      </c>
      <c r="S340">
        <v>2.6506026143790815</v>
      </c>
      <c r="T340">
        <v>2.6506026143790815</v>
      </c>
      <c r="U340">
        <v>2.6506026143790815</v>
      </c>
      <c r="V340">
        <v>2.6506026143790815</v>
      </c>
      <c r="W340">
        <v>2.6506026143790815</v>
      </c>
      <c r="X340">
        <v>2.6506026143790815</v>
      </c>
      <c r="Y340">
        <v>2.6506026143790815</v>
      </c>
      <c r="Z340">
        <v>2.6506026143790815</v>
      </c>
      <c r="AA340">
        <v>2.6506026143790815</v>
      </c>
      <c r="AB340">
        <v>2.6506026143790815</v>
      </c>
      <c r="AC340">
        <v>2.6506026143790815</v>
      </c>
      <c r="AD340">
        <v>2.6506026143790815</v>
      </c>
      <c r="AE340">
        <v>2.6506026143790815</v>
      </c>
      <c r="AF340">
        <v>2.6506026143790815</v>
      </c>
      <c r="AG340">
        <v>2.6506026143790815</v>
      </c>
      <c r="AH340">
        <v>2.6506026143790815</v>
      </c>
      <c r="AI340">
        <v>2.6506026143790815</v>
      </c>
      <c r="AJ340">
        <v>2.6506026143790815</v>
      </c>
      <c r="AK340">
        <v>2.6506026143790815</v>
      </c>
      <c r="AL340">
        <v>2.6506026143790815</v>
      </c>
    </row>
    <row r="341" spans="1:38" x14ac:dyDescent="0.2">
      <c r="A341" t="s">
        <v>438</v>
      </c>
      <c r="B341" t="s">
        <v>271</v>
      </c>
      <c r="C341" t="s">
        <v>486</v>
      </c>
      <c r="D341" t="s">
        <v>139</v>
      </c>
      <c r="E341" t="s">
        <v>211</v>
      </c>
      <c r="F341" t="s">
        <v>275</v>
      </c>
      <c r="G341">
        <v>2050</v>
      </c>
      <c r="H341" t="s">
        <v>211</v>
      </c>
      <c r="I341" t="s">
        <v>211</v>
      </c>
      <c r="J341" t="s">
        <v>211</v>
      </c>
      <c r="K341" t="s">
        <v>211</v>
      </c>
      <c r="L341">
        <v>2.8655163398692776</v>
      </c>
      <c r="M341">
        <v>2.8655163398692776</v>
      </c>
      <c r="N341">
        <v>2.8655163398692776</v>
      </c>
      <c r="O341">
        <v>2.8655163398692776</v>
      </c>
      <c r="P341">
        <v>2.8655163398692776</v>
      </c>
      <c r="Q341">
        <v>2.8655163398692776</v>
      </c>
      <c r="R341">
        <v>2.8655163398692776</v>
      </c>
      <c r="S341">
        <v>2.8655163398692776</v>
      </c>
      <c r="T341">
        <v>2.8655163398692776</v>
      </c>
      <c r="U341">
        <v>2.8655163398692776</v>
      </c>
      <c r="V341">
        <v>2.8655163398692776</v>
      </c>
      <c r="W341">
        <v>2.8655163398692776</v>
      </c>
      <c r="X341">
        <v>2.8655163398692776</v>
      </c>
      <c r="Y341">
        <v>2.8655163398692776</v>
      </c>
      <c r="Z341">
        <v>2.8655163398692776</v>
      </c>
      <c r="AA341">
        <v>2.8655163398692776</v>
      </c>
      <c r="AB341">
        <v>2.8655163398692776</v>
      </c>
      <c r="AC341">
        <v>2.8655163398692776</v>
      </c>
      <c r="AD341">
        <v>2.8655163398692776</v>
      </c>
      <c r="AE341">
        <v>2.8655163398692776</v>
      </c>
      <c r="AF341">
        <v>2.8655163398692776</v>
      </c>
      <c r="AG341">
        <v>2.8655163398692776</v>
      </c>
      <c r="AH341">
        <v>2.8655163398692776</v>
      </c>
      <c r="AI341">
        <v>2.8655163398692776</v>
      </c>
      <c r="AJ341">
        <v>2.8655163398692776</v>
      </c>
      <c r="AK341">
        <v>2.8655163398692776</v>
      </c>
      <c r="AL341">
        <v>2.8655163398692776</v>
      </c>
    </row>
    <row r="342" spans="1:38" x14ac:dyDescent="0.2">
      <c r="A342" t="s">
        <v>438</v>
      </c>
      <c r="B342" t="s">
        <v>271</v>
      </c>
      <c r="C342" t="s">
        <v>487</v>
      </c>
      <c r="D342" t="s">
        <v>194</v>
      </c>
      <c r="E342" t="s">
        <v>211</v>
      </c>
      <c r="F342" t="s">
        <v>275</v>
      </c>
      <c r="G342">
        <v>2018</v>
      </c>
      <c r="H342" t="s">
        <v>211</v>
      </c>
      <c r="I342" t="s">
        <v>211</v>
      </c>
      <c r="J342" t="s">
        <v>211</v>
      </c>
      <c r="K342" t="s">
        <v>211</v>
      </c>
      <c r="L342">
        <v>3.07019607843137</v>
      </c>
      <c r="M342">
        <v>3.07019607843137</v>
      </c>
      <c r="N342">
        <v>3.07019607843137</v>
      </c>
      <c r="O342">
        <v>3.07019607843137</v>
      </c>
      <c r="P342">
        <v>3.07019607843137</v>
      </c>
      <c r="Q342">
        <v>3.07019607843137</v>
      </c>
      <c r="R342">
        <v>3.07019607843137</v>
      </c>
      <c r="S342">
        <v>3.07019607843137</v>
      </c>
      <c r="T342">
        <v>3.07019607843137</v>
      </c>
      <c r="U342">
        <v>3.07019607843137</v>
      </c>
      <c r="V342">
        <v>3.07019607843137</v>
      </c>
      <c r="W342">
        <v>3.07019607843137</v>
      </c>
      <c r="X342">
        <v>3.07019607843137</v>
      </c>
      <c r="Y342">
        <v>3.07019607843137</v>
      </c>
      <c r="Z342">
        <v>3.07019607843137</v>
      </c>
      <c r="AA342">
        <v>3.07019607843137</v>
      </c>
      <c r="AB342">
        <v>3.07019607843137</v>
      </c>
      <c r="AC342">
        <v>3.07019607843137</v>
      </c>
      <c r="AD342">
        <v>3.07019607843137</v>
      </c>
      <c r="AE342">
        <v>3.07019607843137</v>
      </c>
      <c r="AF342">
        <v>3.07019607843137</v>
      </c>
      <c r="AG342">
        <v>3.07019607843137</v>
      </c>
      <c r="AH342">
        <v>3.07019607843137</v>
      </c>
      <c r="AI342">
        <v>3.07019607843137</v>
      </c>
      <c r="AJ342">
        <v>3.07019607843137</v>
      </c>
      <c r="AK342">
        <v>3.07019607843137</v>
      </c>
      <c r="AL342">
        <v>3.07019607843137</v>
      </c>
    </row>
    <row r="343" spans="1:38" x14ac:dyDescent="0.2">
      <c r="A343" t="s">
        <v>438</v>
      </c>
      <c r="B343" t="s">
        <v>271</v>
      </c>
      <c r="C343" t="s">
        <v>487</v>
      </c>
      <c r="D343" t="s">
        <v>194</v>
      </c>
      <c r="E343" t="s">
        <v>211</v>
      </c>
      <c r="F343" t="s">
        <v>275</v>
      </c>
      <c r="G343">
        <v>2030</v>
      </c>
      <c r="H343" t="s">
        <v>211</v>
      </c>
      <c r="I343" t="s">
        <v>211</v>
      </c>
      <c r="J343" t="s">
        <v>211</v>
      </c>
      <c r="K343" t="s">
        <v>211</v>
      </c>
      <c r="L343">
        <v>3.3772156862745071</v>
      </c>
      <c r="M343">
        <v>3.3772156862745071</v>
      </c>
      <c r="N343">
        <v>3.3772156862745071</v>
      </c>
      <c r="O343">
        <v>3.3772156862745071</v>
      </c>
      <c r="P343">
        <v>3.3772156862745071</v>
      </c>
      <c r="Q343">
        <v>3.3772156862745071</v>
      </c>
      <c r="R343">
        <v>3.3772156862745071</v>
      </c>
      <c r="S343">
        <v>3.3772156862745071</v>
      </c>
      <c r="T343">
        <v>3.3772156862745071</v>
      </c>
      <c r="U343">
        <v>3.3772156862745071</v>
      </c>
      <c r="V343">
        <v>3.3772156862745071</v>
      </c>
      <c r="W343">
        <v>3.3772156862745071</v>
      </c>
      <c r="X343">
        <v>3.3772156862745071</v>
      </c>
      <c r="Y343">
        <v>3.3772156862745071</v>
      </c>
      <c r="Z343">
        <v>3.3772156862745071</v>
      </c>
      <c r="AA343">
        <v>3.3772156862745071</v>
      </c>
      <c r="AB343">
        <v>3.3772156862745071</v>
      </c>
      <c r="AC343">
        <v>3.3772156862745071</v>
      </c>
      <c r="AD343">
        <v>3.3772156862745071</v>
      </c>
      <c r="AE343">
        <v>3.3772156862745071</v>
      </c>
      <c r="AF343">
        <v>3.3772156862745071</v>
      </c>
      <c r="AG343">
        <v>3.3772156862745071</v>
      </c>
      <c r="AH343">
        <v>3.3772156862745071</v>
      </c>
      <c r="AI343">
        <v>3.3772156862745071</v>
      </c>
      <c r="AJ343">
        <v>3.3772156862745071</v>
      </c>
      <c r="AK343">
        <v>3.3772156862745071</v>
      </c>
      <c r="AL343">
        <v>3.3772156862745071</v>
      </c>
    </row>
    <row r="344" spans="1:38" x14ac:dyDescent="0.2">
      <c r="A344" t="s">
        <v>438</v>
      </c>
      <c r="B344" t="s">
        <v>271</v>
      </c>
      <c r="C344" t="s">
        <v>487</v>
      </c>
      <c r="D344" t="s">
        <v>194</v>
      </c>
      <c r="E344" t="s">
        <v>211</v>
      </c>
      <c r="F344" t="s">
        <v>275</v>
      </c>
      <c r="G344">
        <v>2040</v>
      </c>
      <c r="H344" t="s">
        <v>211</v>
      </c>
      <c r="I344" t="s">
        <v>211</v>
      </c>
      <c r="J344" t="s">
        <v>211</v>
      </c>
      <c r="K344" t="s">
        <v>211</v>
      </c>
      <c r="L344">
        <v>3.7865751633986795</v>
      </c>
      <c r="M344">
        <v>3.7865751633986795</v>
      </c>
      <c r="N344">
        <v>3.7865751633986795</v>
      </c>
      <c r="O344">
        <v>3.7865751633986795</v>
      </c>
      <c r="P344">
        <v>3.7865751633986795</v>
      </c>
      <c r="Q344">
        <v>3.7865751633986795</v>
      </c>
      <c r="R344">
        <v>3.7865751633986795</v>
      </c>
      <c r="S344">
        <v>3.7865751633986795</v>
      </c>
      <c r="T344">
        <v>3.7865751633986795</v>
      </c>
      <c r="U344">
        <v>3.7865751633986795</v>
      </c>
      <c r="V344">
        <v>3.7865751633986795</v>
      </c>
      <c r="W344">
        <v>3.7865751633986795</v>
      </c>
      <c r="X344">
        <v>3.7865751633986795</v>
      </c>
      <c r="Y344">
        <v>3.7865751633986795</v>
      </c>
      <c r="Z344">
        <v>3.7865751633986795</v>
      </c>
      <c r="AA344">
        <v>3.7865751633986795</v>
      </c>
      <c r="AB344">
        <v>3.7865751633986795</v>
      </c>
      <c r="AC344">
        <v>3.7865751633986795</v>
      </c>
      <c r="AD344">
        <v>3.7865751633986795</v>
      </c>
      <c r="AE344">
        <v>3.7865751633986795</v>
      </c>
      <c r="AF344">
        <v>3.7865751633986795</v>
      </c>
      <c r="AG344">
        <v>3.7865751633986795</v>
      </c>
      <c r="AH344">
        <v>3.7865751633986795</v>
      </c>
      <c r="AI344">
        <v>3.7865751633986795</v>
      </c>
      <c r="AJ344">
        <v>3.7865751633986795</v>
      </c>
      <c r="AK344">
        <v>3.7865751633986795</v>
      </c>
      <c r="AL344">
        <v>3.7865751633986795</v>
      </c>
    </row>
    <row r="345" spans="1:38" x14ac:dyDescent="0.2">
      <c r="A345" t="s">
        <v>438</v>
      </c>
      <c r="B345" t="s">
        <v>271</v>
      </c>
      <c r="C345" t="s">
        <v>487</v>
      </c>
      <c r="D345" t="s">
        <v>194</v>
      </c>
      <c r="E345" t="s">
        <v>211</v>
      </c>
      <c r="F345" t="s">
        <v>275</v>
      </c>
      <c r="G345">
        <v>2050</v>
      </c>
      <c r="H345" t="s">
        <v>211</v>
      </c>
      <c r="I345" t="s">
        <v>211</v>
      </c>
      <c r="J345" t="s">
        <v>211</v>
      </c>
      <c r="K345" t="s">
        <v>211</v>
      </c>
      <c r="L345">
        <v>4.0935947712418166</v>
      </c>
      <c r="M345">
        <v>4.0935947712418166</v>
      </c>
      <c r="N345">
        <v>4.0935947712418166</v>
      </c>
      <c r="O345">
        <v>4.0935947712418166</v>
      </c>
      <c r="P345">
        <v>4.0935947712418166</v>
      </c>
      <c r="Q345">
        <v>4.0935947712418166</v>
      </c>
      <c r="R345">
        <v>4.0935947712418166</v>
      </c>
      <c r="S345">
        <v>4.0935947712418166</v>
      </c>
      <c r="T345">
        <v>4.0935947712418166</v>
      </c>
      <c r="U345">
        <v>4.0935947712418166</v>
      </c>
      <c r="V345">
        <v>4.0935947712418166</v>
      </c>
      <c r="W345">
        <v>4.0935947712418166</v>
      </c>
      <c r="X345">
        <v>4.0935947712418166</v>
      </c>
      <c r="Y345">
        <v>4.0935947712418166</v>
      </c>
      <c r="Z345">
        <v>4.0935947712418166</v>
      </c>
      <c r="AA345">
        <v>4.0935947712418166</v>
      </c>
      <c r="AB345">
        <v>4.0935947712418166</v>
      </c>
      <c r="AC345">
        <v>4.0935947712418166</v>
      </c>
      <c r="AD345">
        <v>4.0935947712418166</v>
      </c>
      <c r="AE345">
        <v>4.0935947712418166</v>
      </c>
      <c r="AF345">
        <v>4.0935947712418166</v>
      </c>
      <c r="AG345">
        <v>4.0935947712418166</v>
      </c>
      <c r="AH345">
        <v>4.0935947712418166</v>
      </c>
      <c r="AI345">
        <v>4.0935947712418166</v>
      </c>
      <c r="AJ345">
        <v>4.0935947712418166</v>
      </c>
      <c r="AK345">
        <v>4.0935947712418166</v>
      </c>
      <c r="AL345">
        <v>4.0935947712418166</v>
      </c>
    </row>
    <row r="346" spans="1:38" x14ac:dyDescent="0.2">
      <c r="A346" t="s">
        <v>438</v>
      </c>
      <c r="B346" t="s">
        <v>271</v>
      </c>
      <c r="C346" t="s">
        <v>487</v>
      </c>
      <c r="D346" t="s">
        <v>139</v>
      </c>
      <c r="E346" t="s">
        <v>211</v>
      </c>
      <c r="F346" t="s">
        <v>275</v>
      </c>
      <c r="G346">
        <v>2018</v>
      </c>
      <c r="H346" t="s">
        <v>211</v>
      </c>
      <c r="I346" t="s">
        <v>211</v>
      </c>
      <c r="J346" t="s">
        <v>211</v>
      </c>
      <c r="K346" t="s">
        <v>211</v>
      </c>
      <c r="L346">
        <v>2.1491372549019587</v>
      </c>
      <c r="M346">
        <v>2.1491372549019587</v>
      </c>
      <c r="N346">
        <v>2.1491372549019587</v>
      </c>
      <c r="O346">
        <v>2.1491372549019587</v>
      </c>
      <c r="P346">
        <v>2.1491372549019587</v>
      </c>
      <c r="Q346">
        <v>2.1491372549019587</v>
      </c>
      <c r="R346">
        <v>2.1491372549019587</v>
      </c>
      <c r="S346">
        <v>2.1491372549019587</v>
      </c>
      <c r="T346">
        <v>2.1491372549019587</v>
      </c>
      <c r="U346">
        <v>2.1491372549019587</v>
      </c>
      <c r="V346">
        <v>2.1491372549019587</v>
      </c>
      <c r="W346">
        <v>2.1491372549019587</v>
      </c>
      <c r="X346">
        <v>2.1491372549019587</v>
      </c>
      <c r="Y346">
        <v>2.1491372549019587</v>
      </c>
      <c r="Z346">
        <v>2.1491372549019587</v>
      </c>
      <c r="AA346">
        <v>2.1491372549019587</v>
      </c>
      <c r="AB346">
        <v>2.1491372549019587</v>
      </c>
      <c r="AC346">
        <v>2.1491372549019587</v>
      </c>
      <c r="AD346">
        <v>2.1491372549019587</v>
      </c>
      <c r="AE346">
        <v>2.1491372549019587</v>
      </c>
      <c r="AF346">
        <v>2.1491372549019587</v>
      </c>
      <c r="AG346">
        <v>2.1491372549019587</v>
      </c>
      <c r="AH346">
        <v>2.1491372549019587</v>
      </c>
      <c r="AI346">
        <v>2.1491372549019587</v>
      </c>
      <c r="AJ346">
        <v>2.1491372549019587</v>
      </c>
      <c r="AK346">
        <v>2.1491372549019587</v>
      </c>
      <c r="AL346">
        <v>2.1491372549019587</v>
      </c>
    </row>
    <row r="347" spans="1:38" x14ac:dyDescent="0.2">
      <c r="A347" t="s">
        <v>438</v>
      </c>
      <c r="B347" t="s">
        <v>271</v>
      </c>
      <c r="C347" t="s">
        <v>487</v>
      </c>
      <c r="D347" t="s">
        <v>139</v>
      </c>
      <c r="E347" t="s">
        <v>211</v>
      </c>
      <c r="F347" t="s">
        <v>275</v>
      </c>
      <c r="G347">
        <v>2030</v>
      </c>
      <c r="H347" t="s">
        <v>211</v>
      </c>
      <c r="I347" t="s">
        <v>211</v>
      </c>
      <c r="J347" t="s">
        <v>211</v>
      </c>
      <c r="K347" t="s">
        <v>211</v>
      </c>
      <c r="L347">
        <v>2.3640509803921548</v>
      </c>
      <c r="M347">
        <v>2.3640509803921548</v>
      </c>
      <c r="N347">
        <v>2.3640509803921548</v>
      </c>
      <c r="O347">
        <v>2.3640509803921548</v>
      </c>
      <c r="P347">
        <v>2.3640509803921548</v>
      </c>
      <c r="Q347">
        <v>2.3640509803921548</v>
      </c>
      <c r="R347">
        <v>2.3640509803921548</v>
      </c>
      <c r="S347">
        <v>2.3640509803921548</v>
      </c>
      <c r="T347">
        <v>2.3640509803921548</v>
      </c>
      <c r="U347">
        <v>2.3640509803921548</v>
      </c>
      <c r="V347">
        <v>2.3640509803921548</v>
      </c>
      <c r="W347">
        <v>2.3640509803921548</v>
      </c>
      <c r="X347">
        <v>2.3640509803921548</v>
      </c>
      <c r="Y347">
        <v>2.3640509803921548</v>
      </c>
      <c r="Z347">
        <v>2.3640509803921548</v>
      </c>
      <c r="AA347">
        <v>2.3640509803921548</v>
      </c>
      <c r="AB347">
        <v>2.3640509803921548</v>
      </c>
      <c r="AC347">
        <v>2.3640509803921548</v>
      </c>
      <c r="AD347">
        <v>2.3640509803921548</v>
      </c>
      <c r="AE347">
        <v>2.3640509803921548</v>
      </c>
      <c r="AF347">
        <v>2.3640509803921548</v>
      </c>
      <c r="AG347">
        <v>2.3640509803921548</v>
      </c>
      <c r="AH347">
        <v>2.3640509803921548</v>
      </c>
      <c r="AI347">
        <v>2.3640509803921548</v>
      </c>
      <c r="AJ347">
        <v>2.3640509803921548</v>
      </c>
      <c r="AK347">
        <v>2.3640509803921548</v>
      </c>
      <c r="AL347">
        <v>2.3640509803921548</v>
      </c>
    </row>
    <row r="348" spans="1:38" x14ac:dyDescent="0.2">
      <c r="A348" t="s">
        <v>438</v>
      </c>
      <c r="B348" t="s">
        <v>271</v>
      </c>
      <c r="C348" t="s">
        <v>487</v>
      </c>
      <c r="D348" t="s">
        <v>139</v>
      </c>
      <c r="E348" t="s">
        <v>211</v>
      </c>
      <c r="F348" t="s">
        <v>275</v>
      </c>
      <c r="G348">
        <v>2040</v>
      </c>
      <c r="H348" t="s">
        <v>211</v>
      </c>
      <c r="I348" t="s">
        <v>211</v>
      </c>
      <c r="J348" t="s">
        <v>211</v>
      </c>
      <c r="K348" t="s">
        <v>211</v>
      </c>
      <c r="L348">
        <v>2.6506026143790815</v>
      </c>
      <c r="M348">
        <v>2.6506026143790815</v>
      </c>
      <c r="N348">
        <v>2.6506026143790815</v>
      </c>
      <c r="O348">
        <v>2.6506026143790815</v>
      </c>
      <c r="P348">
        <v>2.6506026143790815</v>
      </c>
      <c r="Q348">
        <v>2.6506026143790815</v>
      </c>
      <c r="R348">
        <v>2.6506026143790815</v>
      </c>
      <c r="S348">
        <v>2.6506026143790815</v>
      </c>
      <c r="T348">
        <v>2.6506026143790815</v>
      </c>
      <c r="U348">
        <v>2.6506026143790815</v>
      </c>
      <c r="V348">
        <v>2.6506026143790815</v>
      </c>
      <c r="W348">
        <v>2.6506026143790815</v>
      </c>
      <c r="X348">
        <v>2.6506026143790815</v>
      </c>
      <c r="Y348">
        <v>2.6506026143790815</v>
      </c>
      <c r="Z348">
        <v>2.6506026143790815</v>
      </c>
      <c r="AA348">
        <v>2.6506026143790815</v>
      </c>
      <c r="AB348">
        <v>2.6506026143790815</v>
      </c>
      <c r="AC348">
        <v>2.6506026143790815</v>
      </c>
      <c r="AD348">
        <v>2.6506026143790815</v>
      </c>
      <c r="AE348">
        <v>2.6506026143790815</v>
      </c>
      <c r="AF348">
        <v>2.6506026143790815</v>
      </c>
      <c r="AG348">
        <v>2.6506026143790815</v>
      </c>
      <c r="AH348">
        <v>2.6506026143790815</v>
      </c>
      <c r="AI348">
        <v>2.6506026143790815</v>
      </c>
      <c r="AJ348">
        <v>2.6506026143790815</v>
      </c>
      <c r="AK348">
        <v>2.6506026143790815</v>
      </c>
      <c r="AL348">
        <v>2.6506026143790815</v>
      </c>
    </row>
    <row r="349" spans="1:38" x14ac:dyDescent="0.2">
      <c r="A349" t="s">
        <v>438</v>
      </c>
      <c r="B349" t="s">
        <v>271</v>
      </c>
      <c r="C349" t="s">
        <v>487</v>
      </c>
      <c r="D349" t="s">
        <v>139</v>
      </c>
      <c r="E349" t="s">
        <v>211</v>
      </c>
      <c r="F349" t="s">
        <v>275</v>
      </c>
      <c r="G349">
        <v>2050</v>
      </c>
      <c r="H349" t="s">
        <v>211</v>
      </c>
      <c r="I349" t="s">
        <v>211</v>
      </c>
      <c r="J349" t="s">
        <v>211</v>
      </c>
      <c r="K349" t="s">
        <v>211</v>
      </c>
      <c r="L349">
        <v>2.8655163398692776</v>
      </c>
      <c r="M349">
        <v>2.8655163398692776</v>
      </c>
      <c r="N349">
        <v>2.8655163398692776</v>
      </c>
      <c r="O349">
        <v>2.8655163398692776</v>
      </c>
      <c r="P349">
        <v>2.8655163398692776</v>
      </c>
      <c r="Q349">
        <v>2.8655163398692776</v>
      </c>
      <c r="R349">
        <v>2.8655163398692776</v>
      </c>
      <c r="S349">
        <v>2.8655163398692776</v>
      </c>
      <c r="T349">
        <v>2.8655163398692776</v>
      </c>
      <c r="U349">
        <v>2.8655163398692776</v>
      </c>
      <c r="V349">
        <v>2.8655163398692776</v>
      </c>
      <c r="W349">
        <v>2.8655163398692776</v>
      </c>
      <c r="X349">
        <v>2.8655163398692776</v>
      </c>
      <c r="Y349">
        <v>2.8655163398692776</v>
      </c>
      <c r="Z349">
        <v>2.8655163398692776</v>
      </c>
      <c r="AA349">
        <v>2.8655163398692776</v>
      </c>
      <c r="AB349">
        <v>2.8655163398692776</v>
      </c>
      <c r="AC349">
        <v>2.8655163398692776</v>
      </c>
      <c r="AD349">
        <v>2.8655163398692776</v>
      </c>
      <c r="AE349">
        <v>2.8655163398692776</v>
      </c>
      <c r="AF349">
        <v>2.8655163398692776</v>
      </c>
      <c r="AG349">
        <v>2.8655163398692776</v>
      </c>
      <c r="AH349">
        <v>2.8655163398692776</v>
      </c>
      <c r="AI349">
        <v>2.8655163398692776</v>
      </c>
      <c r="AJ349">
        <v>2.8655163398692776</v>
      </c>
      <c r="AK349">
        <v>2.8655163398692776</v>
      </c>
      <c r="AL349">
        <v>2.8655163398692776</v>
      </c>
    </row>
    <row r="350" spans="1:38" x14ac:dyDescent="0.2">
      <c r="A350" t="s">
        <v>438</v>
      </c>
      <c r="B350" t="s">
        <v>271</v>
      </c>
      <c r="C350" t="s">
        <v>488</v>
      </c>
      <c r="D350" t="s">
        <v>194</v>
      </c>
      <c r="E350" t="s">
        <v>211</v>
      </c>
      <c r="F350" t="s">
        <v>275</v>
      </c>
      <c r="G350">
        <v>2018</v>
      </c>
      <c r="H350" t="s">
        <v>211</v>
      </c>
      <c r="I350" t="s">
        <v>211</v>
      </c>
      <c r="J350" t="s">
        <v>211</v>
      </c>
      <c r="K350" t="s">
        <v>211</v>
      </c>
      <c r="L350">
        <v>2.6184254843078354</v>
      </c>
      <c r="M350">
        <v>2.6184254843078354</v>
      </c>
      <c r="N350">
        <v>2.6184254843078354</v>
      </c>
      <c r="O350">
        <v>2.6184254843078354</v>
      </c>
      <c r="P350">
        <v>2.6184254843078354</v>
      </c>
      <c r="Q350">
        <v>2.6184254843078354</v>
      </c>
      <c r="R350">
        <v>2.6184254843078354</v>
      </c>
      <c r="S350">
        <v>2.6184254843078354</v>
      </c>
      <c r="T350">
        <v>2.6184254843078354</v>
      </c>
      <c r="U350">
        <v>2.6184254843078354</v>
      </c>
      <c r="V350">
        <v>2.6184254843078354</v>
      </c>
      <c r="W350">
        <v>2.6184254843078354</v>
      </c>
      <c r="X350">
        <v>2.6184254843078354</v>
      </c>
      <c r="Y350">
        <v>2.6184254843078354</v>
      </c>
      <c r="Z350">
        <v>2.6184254843078354</v>
      </c>
      <c r="AA350">
        <v>2.6184254843078354</v>
      </c>
      <c r="AB350">
        <v>2.6184254843078354</v>
      </c>
      <c r="AC350">
        <v>2.6184254843078354</v>
      </c>
      <c r="AD350">
        <v>2.6184254843078354</v>
      </c>
      <c r="AE350">
        <v>2.6184254843078354</v>
      </c>
      <c r="AF350">
        <v>2.6184254843078354</v>
      </c>
      <c r="AG350">
        <v>2.6184254843078354</v>
      </c>
      <c r="AH350">
        <v>2.6184254843078354</v>
      </c>
      <c r="AI350">
        <v>2.6184254843078354</v>
      </c>
      <c r="AJ350">
        <v>2.6184254843078354</v>
      </c>
      <c r="AK350">
        <v>2.6184254843078354</v>
      </c>
      <c r="AL350">
        <v>2.6184254843078354</v>
      </c>
    </row>
    <row r="351" spans="1:38" x14ac:dyDescent="0.2">
      <c r="A351" t="s">
        <v>438</v>
      </c>
      <c r="B351" t="s">
        <v>271</v>
      </c>
      <c r="C351" t="s">
        <v>488</v>
      </c>
      <c r="D351" t="s">
        <v>194</v>
      </c>
      <c r="E351" t="s">
        <v>211</v>
      </c>
      <c r="F351" t="s">
        <v>275</v>
      </c>
      <c r="G351">
        <v>2030</v>
      </c>
      <c r="H351" t="s">
        <v>211</v>
      </c>
      <c r="I351" t="s">
        <v>211</v>
      </c>
      <c r="J351" t="s">
        <v>211</v>
      </c>
      <c r="K351" t="s">
        <v>211</v>
      </c>
      <c r="L351">
        <v>2.8802680327386181</v>
      </c>
      <c r="M351">
        <v>2.8802680327386181</v>
      </c>
      <c r="N351">
        <v>2.8802680327386181</v>
      </c>
      <c r="O351">
        <v>2.8802680327386181</v>
      </c>
      <c r="P351">
        <v>2.8802680327386181</v>
      </c>
      <c r="Q351">
        <v>2.8802680327386181</v>
      </c>
      <c r="R351">
        <v>2.8802680327386181</v>
      </c>
      <c r="S351">
        <v>2.8802680327386181</v>
      </c>
      <c r="T351">
        <v>2.8802680327386181</v>
      </c>
      <c r="U351">
        <v>2.8802680327386181</v>
      </c>
      <c r="V351">
        <v>2.8802680327386181</v>
      </c>
      <c r="W351">
        <v>2.8802680327386181</v>
      </c>
      <c r="X351">
        <v>2.8802680327386181</v>
      </c>
      <c r="Y351">
        <v>2.8802680327386181</v>
      </c>
      <c r="Z351">
        <v>2.8802680327386181</v>
      </c>
      <c r="AA351">
        <v>2.8802680327386181</v>
      </c>
      <c r="AB351">
        <v>2.8802680327386181</v>
      </c>
      <c r="AC351">
        <v>2.8802680327386181</v>
      </c>
      <c r="AD351">
        <v>2.8802680327386181</v>
      </c>
      <c r="AE351">
        <v>2.8802680327386181</v>
      </c>
      <c r="AF351">
        <v>2.8802680327386181</v>
      </c>
      <c r="AG351">
        <v>2.8802680327386181</v>
      </c>
      <c r="AH351">
        <v>2.8802680327386181</v>
      </c>
      <c r="AI351">
        <v>2.8802680327386181</v>
      </c>
      <c r="AJ351">
        <v>2.8802680327386181</v>
      </c>
      <c r="AK351">
        <v>2.8802680327386181</v>
      </c>
      <c r="AL351">
        <v>2.8802680327386181</v>
      </c>
    </row>
    <row r="352" spans="1:38" x14ac:dyDescent="0.2">
      <c r="A352" t="s">
        <v>438</v>
      </c>
      <c r="B352" t="s">
        <v>271</v>
      </c>
      <c r="C352" t="s">
        <v>488</v>
      </c>
      <c r="D352" t="s">
        <v>194</v>
      </c>
      <c r="E352" t="s">
        <v>211</v>
      </c>
      <c r="F352" t="s">
        <v>275</v>
      </c>
      <c r="G352">
        <v>2040</v>
      </c>
      <c r="H352" t="s">
        <v>211</v>
      </c>
      <c r="I352" t="s">
        <v>211</v>
      </c>
      <c r="J352" t="s">
        <v>211</v>
      </c>
      <c r="K352" t="s">
        <v>211</v>
      </c>
      <c r="L352">
        <v>3.2293914306463245</v>
      </c>
      <c r="M352">
        <v>3.2293914306463245</v>
      </c>
      <c r="N352">
        <v>3.2293914306463245</v>
      </c>
      <c r="O352">
        <v>3.2293914306463245</v>
      </c>
      <c r="P352">
        <v>3.2293914306463245</v>
      </c>
      <c r="Q352">
        <v>3.2293914306463245</v>
      </c>
      <c r="R352">
        <v>3.2293914306463245</v>
      </c>
      <c r="S352">
        <v>3.2293914306463245</v>
      </c>
      <c r="T352">
        <v>3.2293914306463245</v>
      </c>
      <c r="U352">
        <v>3.2293914306463245</v>
      </c>
      <c r="V352">
        <v>3.2293914306463245</v>
      </c>
      <c r="W352">
        <v>3.2293914306463245</v>
      </c>
      <c r="X352">
        <v>3.2293914306463245</v>
      </c>
      <c r="Y352">
        <v>3.2293914306463245</v>
      </c>
      <c r="Z352">
        <v>3.2293914306463245</v>
      </c>
      <c r="AA352">
        <v>3.2293914306463245</v>
      </c>
      <c r="AB352">
        <v>3.2293914306463245</v>
      </c>
      <c r="AC352">
        <v>3.2293914306463245</v>
      </c>
      <c r="AD352">
        <v>3.2293914306463245</v>
      </c>
      <c r="AE352">
        <v>3.2293914306463245</v>
      </c>
      <c r="AF352">
        <v>3.2293914306463245</v>
      </c>
      <c r="AG352">
        <v>3.2293914306463245</v>
      </c>
      <c r="AH352">
        <v>3.2293914306463245</v>
      </c>
      <c r="AI352">
        <v>3.2293914306463245</v>
      </c>
      <c r="AJ352">
        <v>3.2293914306463245</v>
      </c>
      <c r="AK352">
        <v>3.2293914306463245</v>
      </c>
      <c r="AL352">
        <v>3.2293914306463245</v>
      </c>
    </row>
    <row r="353" spans="1:38" x14ac:dyDescent="0.2">
      <c r="A353" t="s">
        <v>438</v>
      </c>
      <c r="B353" t="s">
        <v>271</v>
      </c>
      <c r="C353" t="s">
        <v>488</v>
      </c>
      <c r="D353" t="s">
        <v>194</v>
      </c>
      <c r="E353" t="s">
        <v>211</v>
      </c>
      <c r="F353" t="s">
        <v>275</v>
      </c>
      <c r="G353">
        <v>2050</v>
      </c>
      <c r="H353" t="s">
        <v>211</v>
      </c>
      <c r="I353" t="s">
        <v>211</v>
      </c>
      <c r="J353" t="s">
        <v>211</v>
      </c>
      <c r="K353" t="s">
        <v>211</v>
      </c>
      <c r="L353">
        <v>3.4912339790771219</v>
      </c>
      <c r="M353">
        <v>3.4912339790771219</v>
      </c>
      <c r="N353">
        <v>3.4912339790771219</v>
      </c>
      <c r="O353">
        <v>3.4912339790771219</v>
      </c>
      <c r="P353">
        <v>3.4912339790771219</v>
      </c>
      <c r="Q353">
        <v>3.4912339790771219</v>
      </c>
      <c r="R353">
        <v>3.4912339790771219</v>
      </c>
      <c r="S353">
        <v>3.4912339790771219</v>
      </c>
      <c r="T353">
        <v>3.4912339790771219</v>
      </c>
      <c r="U353">
        <v>3.4912339790771219</v>
      </c>
      <c r="V353">
        <v>3.4912339790771219</v>
      </c>
      <c r="W353">
        <v>3.4912339790771219</v>
      </c>
      <c r="X353">
        <v>3.4912339790771219</v>
      </c>
      <c r="Y353">
        <v>3.4912339790771219</v>
      </c>
      <c r="Z353">
        <v>3.4912339790771219</v>
      </c>
      <c r="AA353">
        <v>3.4912339790771219</v>
      </c>
      <c r="AB353">
        <v>3.4912339790771219</v>
      </c>
      <c r="AC353">
        <v>3.4912339790771219</v>
      </c>
      <c r="AD353">
        <v>3.4912339790771219</v>
      </c>
      <c r="AE353">
        <v>3.4912339790771219</v>
      </c>
      <c r="AF353">
        <v>3.4912339790771219</v>
      </c>
      <c r="AG353">
        <v>3.4912339790771219</v>
      </c>
      <c r="AH353">
        <v>3.4912339790771219</v>
      </c>
      <c r="AI353">
        <v>3.4912339790771219</v>
      </c>
      <c r="AJ353">
        <v>3.4912339790771219</v>
      </c>
      <c r="AK353">
        <v>3.4912339790771219</v>
      </c>
      <c r="AL353">
        <v>3.4912339790771219</v>
      </c>
    </row>
    <row r="354" spans="1:38" x14ac:dyDescent="0.2">
      <c r="A354" t="s">
        <v>438</v>
      </c>
      <c r="B354" t="s">
        <v>271</v>
      </c>
      <c r="C354" t="s">
        <v>488</v>
      </c>
      <c r="D354" t="s">
        <v>139</v>
      </c>
      <c r="E354" t="s">
        <v>211</v>
      </c>
      <c r="F354" t="s">
        <v>275</v>
      </c>
      <c r="G354">
        <v>2018</v>
      </c>
      <c r="H354" t="s">
        <v>211</v>
      </c>
      <c r="I354" t="s">
        <v>211</v>
      </c>
      <c r="J354" t="s">
        <v>211</v>
      </c>
      <c r="K354" t="s">
        <v>211</v>
      </c>
      <c r="L354">
        <v>1.8328978390154846</v>
      </c>
      <c r="M354">
        <v>1.8328978390154846</v>
      </c>
      <c r="N354">
        <v>1.8328978390154846</v>
      </c>
      <c r="O354">
        <v>1.8328978390154846</v>
      </c>
      <c r="P354">
        <v>1.8328978390154846</v>
      </c>
      <c r="Q354">
        <v>1.8328978390154846</v>
      </c>
      <c r="R354">
        <v>1.8328978390154846</v>
      </c>
      <c r="S354">
        <v>1.8328978390154846</v>
      </c>
      <c r="T354">
        <v>1.8328978390154846</v>
      </c>
      <c r="U354">
        <v>1.8328978390154846</v>
      </c>
      <c r="V354">
        <v>1.8328978390154846</v>
      </c>
      <c r="W354">
        <v>1.8328978390154846</v>
      </c>
      <c r="X354">
        <v>1.8328978390154846</v>
      </c>
      <c r="Y354">
        <v>1.8328978390154846</v>
      </c>
      <c r="Z354">
        <v>1.8328978390154846</v>
      </c>
      <c r="AA354">
        <v>1.8328978390154846</v>
      </c>
      <c r="AB354">
        <v>1.8328978390154846</v>
      </c>
      <c r="AC354">
        <v>1.8328978390154846</v>
      </c>
      <c r="AD354">
        <v>1.8328978390154846</v>
      </c>
      <c r="AE354">
        <v>1.8328978390154846</v>
      </c>
      <c r="AF354">
        <v>1.8328978390154846</v>
      </c>
      <c r="AG354">
        <v>1.8328978390154846</v>
      </c>
      <c r="AH354">
        <v>1.8328978390154846</v>
      </c>
      <c r="AI354">
        <v>1.8328978390154846</v>
      </c>
      <c r="AJ354">
        <v>1.8328978390154846</v>
      </c>
      <c r="AK354">
        <v>1.8328978390154846</v>
      </c>
      <c r="AL354">
        <v>1.8328978390154846</v>
      </c>
    </row>
    <row r="355" spans="1:38" x14ac:dyDescent="0.2">
      <c r="A355" t="s">
        <v>438</v>
      </c>
      <c r="B355" t="s">
        <v>271</v>
      </c>
      <c r="C355" t="s">
        <v>488</v>
      </c>
      <c r="D355" t="s">
        <v>139</v>
      </c>
      <c r="E355" t="s">
        <v>211</v>
      </c>
      <c r="F355" t="s">
        <v>275</v>
      </c>
      <c r="G355">
        <v>2030</v>
      </c>
      <c r="H355" t="s">
        <v>211</v>
      </c>
      <c r="I355" t="s">
        <v>211</v>
      </c>
      <c r="J355" t="s">
        <v>211</v>
      </c>
      <c r="K355" t="s">
        <v>211</v>
      </c>
      <c r="L355">
        <v>2.0161876229170339</v>
      </c>
      <c r="M355">
        <v>2.0161876229170339</v>
      </c>
      <c r="N355">
        <v>2.0161876229170339</v>
      </c>
      <c r="O355">
        <v>2.0161876229170339</v>
      </c>
      <c r="P355">
        <v>2.0161876229170339</v>
      </c>
      <c r="Q355">
        <v>2.0161876229170339</v>
      </c>
      <c r="R355">
        <v>2.0161876229170339</v>
      </c>
      <c r="S355">
        <v>2.0161876229170339</v>
      </c>
      <c r="T355">
        <v>2.0161876229170339</v>
      </c>
      <c r="U355">
        <v>2.0161876229170339</v>
      </c>
      <c r="V355">
        <v>2.0161876229170339</v>
      </c>
      <c r="W355">
        <v>2.0161876229170339</v>
      </c>
      <c r="X355">
        <v>2.0161876229170339</v>
      </c>
      <c r="Y355">
        <v>2.0161876229170339</v>
      </c>
      <c r="Z355">
        <v>2.0161876229170339</v>
      </c>
      <c r="AA355">
        <v>2.0161876229170339</v>
      </c>
      <c r="AB355">
        <v>2.0161876229170339</v>
      </c>
      <c r="AC355">
        <v>2.0161876229170339</v>
      </c>
      <c r="AD355">
        <v>2.0161876229170339</v>
      </c>
      <c r="AE355">
        <v>2.0161876229170339</v>
      </c>
      <c r="AF355">
        <v>2.0161876229170339</v>
      </c>
      <c r="AG355">
        <v>2.0161876229170339</v>
      </c>
      <c r="AH355">
        <v>2.0161876229170339</v>
      </c>
      <c r="AI355">
        <v>2.0161876229170339</v>
      </c>
      <c r="AJ355">
        <v>2.0161876229170339</v>
      </c>
      <c r="AK355">
        <v>2.0161876229170339</v>
      </c>
      <c r="AL355">
        <v>2.0161876229170339</v>
      </c>
    </row>
    <row r="356" spans="1:38" x14ac:dyDescent="0.2">
      <c r="A356" t="s">
        <v>438</v>
      </c>
      <c r="B356" t="s">
        <v>271</v>
      </c>
      <c r="C356" t="s">
        <v>488</v>
      </c>
      <c r="D356" t="s">
        <v>139</v>
      </c>
      <c r="E356" t="s">
        <v>211</v>
      </c>
      <c r="F356" t="s">
        <v>275</v>
      </c>
      <c r="G356">
        <v>2040</v>
      </c>
      <c r="H356" t="s">
        <v>211</v>
      </c>
      <c r="I356" t="s">
        <v>211</v>
      </c>
      <c r="J356" t="s">
        <v>211</v>
      </c>
      <c r="K356" t="s">
        <v>211</v>
      </c>
      <c r="L356">
        <v>2.2605740014524303</v>
      </c>
      <c r="M356">
        <v>2.2605740014524303</v>
      </c>
      <c r="N356">
        <v>2.2605740014524303</v>
      </c>
      <c r="O356">
        <v>2.2605740014524303</v>
      </c>
      <c r="P356">
        <v>2.2605740014524303</v>
      </c>
      <c r="Q356">
        <v>2.2605740014524303</v>
      </c>
      <c r="R356">
        <v>2.2605740014524303</v>
      </c>
      <c r="S356">
        <v>2.2605740014524303</v>
      </c>
      <c r="T356">
        <v>2.2605740014524303</v>
      </c>
      <c r="U356">
        <v>2.2605740014524303</v>
      </c>
      <c r="V356">
        <v>2.2605740014524303</v>
      </c>
      <c r="W356">
        <v>2.2605740014524303</v>
      </c>
      <c r="X356">
        <v>2.2605740014524303</v>
      </c>
      <c r="Y356">
        <v>2.2605740014524303</v>
      </c>
      <c r="Z356">
        <v>2.2605740014524303</v>
      </c>
      <c r="AA356">
        <v>2.2605740014524303</v>
      </c>
      <c r="AB356">
        <v>2.2605740014524303</v>
      </c>
      <c r="AC356">
        <v>2.2605740014524303</v>
      </c>
      <c r="AD356">
        <v>2.2605740014524303</v>
      </c>
      <c r="AE356">
        <v>2.2605740014524303</v>
      </c>
      <c r="AF356">
        <v>2.2605740014524303</v>
      </c>
      <c r="AG356">
        <v>2.2605740014524303</v>
      </c>
      <c r="AH356">
        <v>2.2605740014524303</v>
      </c>
      <c r="AI356">
        <v>2.2605740014524303</v>
      </c>
      <c r="AJ356">
        <v>2.2605740014524303</v>
      </c>
      <c r="AK356">
        <v>2.2605740014524303</v>
      </c>
      <c r="AL356">
        <v>2.2605740014524303</v>
      </c>
    </row>
    <row r="357" spans="1:38" x14ac:dyDescent="0.2">
      <c r="A357" t="s">
        <v>438</v>
      </c>
      <c r="B357" t="s">
        <v>271</v>
      </c>
      <c r="C357" t="s">
        <v>488</v>
      </c>
      <c r="D357" t="s">
        <v>139</v>
      </c>
      <c r="E357" t="s">
        <v>211</v>
      </c>
      <c r="F357" t="s">
        <v>275</v>
      </c>
      <c r="G357">
        <v>2050</v>
      </c>
      <c r="H357" t="s">
        <v>211</v>
      </c>
      <c r="I357" t="s">
        <v>211</v>
      </c>
      <c r="J357" t="s">
        <v>211</v>
      </c>
      <c r="K357" t="s">
        <v>211</v>
      </c>
      <c r="L357">
        <v>2.4438637853539795</v>
      </c>
      <c r="M357">
        <v>2.4438637853539795</v>
      </c>
      <c r="N357">
        <v>2.4438637853539795</v>
      </c>
      <c r="O357">
        <v>2.4438637853539795</v>
      </c>
      <c r="P357">
        <v>2.4438637853539795</v>
      </c>
      <c r="Q357">
        <v>2.4438637853539795</v>
      </c>
      <c r="R357">
        <v>2.4438637853539795</v>
      </c>
      <c r="S357">
        <v>2.4438637853539795</v>
      </c>
      <c r="T357">
        <v>2.4438637853539795</v>
      </c>
      <c r="U357">
        <v>2.4438637853539795</v>
      </c>
      <c r="V357">
        <v>2.4438637853539795</v>
      </c>
      <c r="W357">
        <v>2.4438637853539795</v>
      </c>
      <c r="X357">
        <v>2.4438637853539795</v>
      </c>
      <c r="Y357">
        <v>2.4438637853539795</v>
      </c>
      <c r="Z357">
        <v>2.4438637853539795</v>
      </c>
      <c r="AA357">
        <v>2.4438637853539795</v>
      </c>
      <c r="AB357">
        <v>2.4438637853539795</v>
      </c>
      <c r="AC357">
        <v>2.4438637853539795</v>
      </c>
      <c r="AD357">
        <v>2.4438637853539795</v>
      </c>
      <c r="AE357">
        <v>2.4438637853539795</v>
      </c>
      <c r="AF357">
        <v>2.4438637853539795</v>
      </c>
      <c r="AG357">
        <v>2.4438637853539795</v>
      </c>
      <c r="AH357">
        <v>2.4438637853539795</v>
      </c>
      <c r="AI357">
        <v>2.4438637853539795</v>
      </c>
      <c r="AJ357">
        <v>2.4438637853539795</v>
      </c>
      <c r="AK357">
        <v>2.4438637853539795</v>
      </c>
      <c r="AL357">
        <v>2.4438637853539795</v>
      </c>
    </row>
    <row r="358" spans="1:38" x14ac:dyDescent="0.2">
      <c r="A358" t="s">
        <v>438</v>
      </c>
      <c r="B358" t="s">
        <v>271</v>
      </c>
      <c r="C358" t="s">
        <v>489</v>
      </c>
      <c r="D358" t="s">
        <v>194</v>
      </c>
      <c r="E358" t="s">
        <v>211</v>
      </c>
      <c r="F358" t="s">
        <v>275</v>
      </c>
      <c r="G358">
        <v>2018</v>
      </c>
      <c r="H358" t="s">
        <v>211</v>
      </c>
      <c r="I358" t="s">
        <v>211</v>
      </c>
      <c r="J358" t="s">
        <v>211</v>
      </c>
      <c r="K358" t="s">
        <v>211</v>
      </c>
      <c r="L358">
        <v>2.3925401872460665</v>
      </c>
      <c r="M358">
        <v>2.3925401872460665</v>
      </c>
      <c r="N358">
        <v>2.3925401872460665</v>
      </c>
      <c r="O358">
        <v>2.3925401872460665</v>
      </c>
      <c r="P358">
        <v>2.3925401872460665</v>
      </c>
      <c r="Q358">
        <v>2.3925401872460665</v>
      </c>
      <c r="R358">
        <v>2.3925401872460665</v>
      </c>
      <c r="S358">
        <v>2.3925401872460665</v>
      </c>
      <c r="T358">
        <v>2.3925401872460665</v>
      </c>
      <c r="U358">
        <v>2.3925401872460665</v>
      </c>
      <c r="V358">
        <v>2.3925401872460665</v>
      </c>
      <c r="W358">
        <v>2.3925401872460665</v>
      </c>
      <c r="X358">
        <v>2.3925401872460665</v>
      </c>
      <c r="Y358">
        <v>2.3925401872460665</v>
      </c>
      <c r="Z358">
        <v>2.3925401872460665</v>
      </c>
      <c r="AA358">
        <v>2.3925401872460665</v>
      </c>
      <c r="AB358">
        <v>2.3925401872460665</v>
      </c>
      <c r="AC358">
        <v>2.3925401872460665</v>
      </c>
      <c r="AD358">
        <v>2.3925401872460665</v>
      </c>
      <c r="AE358">
        <v>2.3925401872460665</v>
      </c>
      <c r="AF358">
        <v>2.3925401872460665</v>
      </c>
      <c r="AG358">
        <v>2.3925401872460665</v>
      </c>
      <c r="AH358">
        <v>2.3925401872460665</v>
      </c>
      <c r="AI358">
        <v>2.3925401872460665</v>
      </c>
      <c r="AJ358">
        <v>2.3925401872460665</v>
      </c>
      <c r="AK358">
        <v>2.3925401872460665</v>
      </c>
      <c r="AL358">
        <v>2.3925401872460665</v>
      </c>
    </row>
    <row r="359" spans="1:38" x14ac:dyDescent="0.2">
      <c r="A359" t="s">
        <v>438</v>
      </c>
      <c r="B359" t="s">
        <v>271</v>
      </c>
      <c r="C359" t="s">
        <v>489</v>
      </c>
      <c r="D359" t="s">
        <v>194</v>
      </c>
      <c r="E359" t="s">
        <v>211</v>
      </c>
      <c r="F359" t="s">
        <v>275</v>
      </c>
      <c r="G359">
        <v>2030</v>
      </c>
      <c r="H359" t="s">
        <v>211</v>
      </c>
      <c r="I359" t="s">
        <v>211</v>
      </c>
      <c r="J359" t="s">
        <v>211</v>
      </c>
      <c r="K359" t="s">
        <v>211</v>
      </c>
      <c r="L359">
        <v>2.6317942059706736</v>
      </c>
      <c r="M359">
        <v>2.6317942059706736</v>
      </c>
      <c r="N359">
        <v>2.6317942059706736</v>
      </c>
      <c r="O359">
        <v>2.6317942059706736</v>
      </c>
      <c r="P359">
        <v>2.6317942059706736</v>
      </c>
      <c r="Q359">
        <v>2.6317942059706736</v>
      </c>
      <c r="R359">
        <v>2.6317942059706736</v>
      </c>
      <c r="S359">
        <v>2.6317942059706736</v>
      </c>
      <c r="T359">
        <v>2.6317942059706736</v>
      </c>
      <c r="U359">
        <v>2.6317942059706736</v>
      </c>
      <c r="V359">
        <v>2.6317942059706736</v>
      </c>
      <c r="W359">
        <v>2.6317942059706736</v>
      </c>
      <c r="X359">
        <v>2.6317942059706736</v>
      </c>
      <c r="Y359">
        <v>2.6317942059706736</v>
      </c>
      <c r="Z359">
        <v>2.6317942059706736</v>
      </c>
      <c r="AA359">
        <v>2.6317942059706736</v>
      </c>
      <c r="AB359">
        <v>2.6317942059706736</v>
      </c>
      <c r="AC359">
        <v>2.6317942059706736</v>
      </c>
      <c r="AD359">
        <v>2.6317942059706736</v>
      </c>
      <c r="AE359">
        <v>2.6317942059706736</v>
      </c>
      <c r="AF359">
        <v>2.6317942059706736</v>
      </c>
      <c r="AG359">
        <v>2.6317942059706736</v>
      </c>
      <c r="AH359">
        <v>2.6317942059706736</v>
      </c>
      <c r="AI359">
        <v>2.6317942059706736</v>
      </c>
      <c r="AJ359">
        <v>2.6317942059706736</v>
      </c>
      <c r="AK359">
        <v>2.6317942059706736</v>
      </c>
      <c r="AL359">
        <v>2.6317942059706736</v>
      </c>
    </row>
    <row r="360" spans="1:38" x14ac:dyDescent="0.2">
      <c r="A360" t="s">
        <v>438</v>
      </c>
      <c r="B360" t="s">
        <v>271</v>
      </c>
      <c r="C360" t="s">
        <v>489</v>
      </c>
      <c r="D360" t="s">
        <v>194</v>
      </c>
      <c r="E360" t="s">
        <v>211</v>
      </c>
      <c r="F360" t="s">
        <v>275</v>
      </c>
      <c r="G360">
        <v>2040</v>
      </c>
      <c r="H360" t="s">
        <v>211</v>
      </c>
      <c r="I360" t="s">
        <v>211</v>
      </c>
      <c r="J360" t="s">
        <v>211</v>
      </c>
      <c r="K360" t="s">
        <v>211</v>
      </c>
      <c r="L360">
        <v>2.9507995642701497</v>
      </c>
      <c r="M360">
        <v>2.9507995642701497</v>
      </c>
      <c r="N360">
        <v>2.9507995642701497</v>
      </c>
      <c r="O360">
        <v>2.9507995642701497</v>
      </c>
      <c r="P360">
        <v>2.9507995642701497</v>
      </c>
      <c r="Q360">
        <v>2.9507995642701497</v>
      </c>
      <c r="R360">
        <v>2.9507995642701497</v>
      </c>
      <c r="S360">
        <v>2.9507995642701497</v>
      </c>
      <c r="T360">
        <v>2.9507995642701497</v>
      </c>
      <c r="U360">
        <v>2.9507995642701497</v>
      </c>
      <c r="V360">
        <v>2.9507995642701497</v>
      </c>
      <c r="W360">
        <v>2.9507995642701497</v>
      </c>
      <c r="X360">
        <v>2.9507995642701497</v>
      </c>
      <c r="Y360">
        <v>2.9507995642701497</v>
      </c>
      <c r="Z360">
        <v>2.9507995642701497</v>
      </c>
      <c r="AA360">
        <v>2.9507995642701497</v>
      </c>
      <c r="AB360">
        <v>2.9507995642701497</v>
      </c>
      <c r="AC360">
        <v>2.9507995642701497</v>
      </c>
      <c r="AD360">
        <v>2.9507995642701497</v>
      </c>
      <c r="AE360">
        <v>2.9507995642701497</v>
      </c>
      <c r="AF360">
        <v>2.9507995642701497</v>
      </c>
      <c r="AG360">
        <v>2.9507995642701497</v>
      </c>
      <c r="AH360">
        <v>2.9507995642701497</v>
      </c>
      <c r="AI360">
        <v>2.9507995642701497</v>
      </c>
      <c r="AJ360">
        <v>2.9507995642701497</v>
      </c>
      <c r="AK360">
        <v>2.9507995642701497</v>
      </c>
      <c r="AL360">
        <v>2.9507995642701497</v>
      </c>
    </row>
    <row r="361" spans="1:38" x14ac:dyDescent="0.2">
      <c r="A361" t="s">
        <v>438</v>
      </c>
      <c r="B361" t="s">
        <v>271</v>
      </c>
      <c r="C361" t="s">
        <v>489</v>
      </c>
      <c r="D361" t="s">
        <v>194</v>
      </c>
      <c r="E361" t="s">
        <v>211</v>
      </c>
      <c r="F361" t="s">
        <v>275</v>
      </c>
      <c r="G361">
        <v>2050</v>
      </c>
      <c r="H361" t="s">
        <v>211</v>
      </c>
      <c r="I361" t="s">
        <v>211</v>
      </c>
      <c r="J361" t="s">
        <v>211</v>
      </c>
      <c r="K361" t="s">
        <v>211</v>
      </c>
      <c r="L361">
        <v>3.1900535829947598</v>
      </c>
      <c r="M361">
        <v>3.1900535829947598</v>
      </c>
      <c r="N361">
        <v>3.1900535829947598</v>
      </c>
      <c r="O361">
        <v>3.1900535829947598</v>
      </c>
      <c r="P361">
        <v>3.1900535829947598</v>
      </c>
      <c r="Q361">
        <v>3.1900535829947598</v>
      </c>
      <c r="R361">
        <v>3.1900535829947598</v>
      </c>
      <c r="S361">
        <v>3.1900535829947598</v>
      </c>
      <c r="T361">
        <v>3.1900535829947598</v>
      </c>
      <c r="U361">
        <v>3.1900535829947598</v>
      </c>
      <c r="V361">
        <v>3.1900535829947598</v>
      </c>
      <c r="W361">
        <v>3.1900535829947598</v>
      </c>
      <c r="X361">
        <v>3.1900535829947598</v>
      </c>
      <c r="Y361">
        <v>3.1900535829947598</v>
      </c>
      <c r="Z361">
        <v>3.1900535829947598</v>
      </c>
      <c r="AA361">
        <v>3.1900535829947598</v>
      </c>
      <c r="AB361">
        <v>3.1900535829947598</v>
      </c>
      <c r="AC361">
        <v>3.1900535829947598</v>
      </c>
      <c r="AD361">
        <v>3.1900535829947598</v>
      </c>
      <c r="AE361">
        <v>3.1900535829947598</v>
      </c>
      <c r="AF361">
        <v>3.1900535829947598</v>
      </c>
      <c r="AG361">
        <v>3.1900535829947598</v>
      </c>
      <c r="AH361">
        <v>3.1900535829947598</v>
      </c>
      <c r="AI361">
        <v>3.1900535829947598</v>
      </c>
      <c r="AJ361">
        <v>3.1900535829947598</v>
      </c>
      <c r="AK361">
        <v>3.1900535829947598</v>
      </c>
      <c r="AL361">
        <v>3.1900535829947598</v>
      </c>
    </row>
    <row r="362" spans="1:38" x14ac:dyDescent="0.2">
      <c r="A362" t="s">
        <v>438</v>
      </c>
      <c r="B362" t="s">
        <v>271</v>
      </c>
      <c r="C362" t="s">
        <v>489</v>
      </c>
      <c r="D362" t="s">
        <v>139</v>
      </c>
      <c r="E362" t="s">
        <v>211</v>
      </c>
      <c r="F362" t="s">
        <v>275</v>
      </c>
      <c r="G362">
        <v>2018</v>
      </c>
      <c r="H362" t="s">
        <v>211</v>
      </c>
      <c r="I362" t="s">
        <v>211</v>
      </c>
      <c r="J362" t="s">
        <v>211</v>
      </c>
      <c r="K362" t="s">
        <v>211</v>
      </c>
      <c r="L362">
        <v>1.6747781310722458</v>
      </c>
      <c r="M362">
        <v>1.6747781310722458</v>
      </c>
      <c r="N362">
        <v>1.6747781310722458</v>
      </c>
      <c r="O362">
        <v>1.6747781310722458</v>
      </c>
      <c r="P362">
        <v>1.6747781310722458</v>
      </c>
      <c r="Q362">
        <v>1.6747781310722458</v>
      </c>
      <c r="R362">
        <v>1.6747781310722458</v>
      </c>
      <c r="S362">
        <v>1.6747781310722458</v>
      </c>
      <c r="T362">
        <v>1.6747781310722458</v>
      </c>
      <c r="U362">
        <v>1.6747781310722458</v>
      </c>
      <c r="V362">
        <v>1.6747781310722458</v>
      </c>
      <c r="W362">
        <v>1.6747781310722458</v>
      </c>
      <c r="X362">
        <v>1.6747781310722458</v>
      </c>
      <c r="Y362">
        <v>1.6747781310722458</v>
      </c>
      <c r="Z362">
        <v>1.6747781310722458</v>
      </c>
      <c r="AA362">
        <v>1.6747781310722458</v>
      </c>
      <c r="AB362">
        <v>1.6747781310722458</v>
      </c>
      <c r="AC362">
        <v>1.6747781310722458</v>
      </c>
      <c r="AD362">
        <v>1.6747781310722458</v>
      </c>
      <c r="AE362">
        <v>1.6747781310722458</v>
      </c>
      <c r="AF362">
        <v>1.6747781310722458</v>
      </c>
      <c r="AG362">
        <v>1.6747781310722458</v>
      </c>
      <c r="AH362">
        <v>1.6747781310722458</v>
      </c>
      <c r="AI362">
        <v>1.6747781310722458</v>
      </c>
      <c r="AJ362">
        <v>1.6747781310722458</v>
      </c>
      <c r="AK362">
        <v>1.6747781310722458</v>
      </c>
      <c r="AL362">
        <v>1.6747781310722458</v>
      </c>
    </row>
    <row r="363" spans="1:38" x14ac:dyDescent="0.2">
      <c r="A363" t="s">
        <v>438</v>
      </c>
      <c r="B363" t="s">
        <v>271</v>
      </c>
      <c r="C363" t="s">
        <v>489</v>
      </c>
      <c r="D363" t="s">
        <v>139</v>
      </c>
      <c r="E363" t="s">
        <v>211</v>
      </c>
      <c r="F363" t="s">
        <v>275</v>
      </c>
      <c r="G363">
        <v>2030</v>
      </c>
      <c r="H363" t="s">
        <v>211</v>
      </c>
      <c r="I363" t="s">
        <v>211</v>
      </c>
      <c r="J363" t="s">
        <v>211</v>
      </c>
      <c r="K363" t="s">
        <v>211</v>
      </c>
      <c r="L363">
        <v>1.8422559441794719</v>
      </c>
      <c r="M363">
        <v>1.8422559441794719</v>
      </c>
      <c r="N363">
        <v>1.8422559441794719</v>
      </c>
      <c r="O363">
        <v>1.8422559441794719</v>
      </c>
      <c r="P363">
        <v>1.8422559441794719</v>
      </c>
      <c r="Q363">
        <v>1.8422559441794719</v>
      </c>
      <c r="R363">
        <v>1.8422559441794719</v>
      </c>
      <c r="S363">
        <v>1.8422559441794719</v>
      </c>
      <c r="T363">
        <v>1.8422559441794719</v>
      </c>
      <c r="U363">
        <v>1.8422559441794719</v>
      </c>
      <c r="V363">
        <v>1.8422559441794719</v>
      </c>
      <c r="W363">
        <v>1.8422559441794719</v>
      </c>
      <c r="X363">
        <v>1.8422559441794719</v>
      </c>
      <c r="Y363">
        <v>1.8422559441794719</v>
      </c>
      <c r="Z363">
        <v>1.8422559441794719</v>
      </c>
      <c r="AA363">
        <v>1.8422559441794719</v>
      </c>
      <c r="AB363">
        <v>1.8422559441794719</v>
      </c>
      <c r="AC363">
        <v>1.8422559441794719</v>
      </c>
      <c r="AD363">
        <v>1.8422559441794719</v>
      </c>
      <c r="AE363">
        <v>1.8422559441794719</v>
      </c>
      <c r="AF363">
        <v>1.8422559441794719</v>
      </c>
      <c r="AG363">
        <v>1.8422559441794719</v>
      </c>
      <c r="AH363">
        <v>1.8422559441794719</v>
      </c>
      <c r="AI363">
        <v>1.8422559441794719</v>
      </c>
      <c r="AJ363">
        <v>1.8422559441794719</v>
      </c>
      <c r="AK363">
        <v>1.8422559441794719</v>
      </c>
      <c r="AL363">
        <v>1.8422559441794719</v>
      </c>
    </row>
    <row r="364" spans="1:38" x14ac:dyDescent="0.2">
      <c r="A364" t="s">
        <v>438</v>
      </c>
      <c r="B364" t="s">
        <v>271</v>
      </c>
      <c r="C364" t="s">
        <v>489</v>
      </c>
      <c r="D364" t="s">
        <v>139</v>
      </c>
      <c r="E364" t="s">
        <v>211</v>
      </c>
      <c r="F364" t="s">
        <v>275</v>
      </c>
      <c r="G364">
        <v>2040</v>
      </c>
      <c r="H364" t="s">
        <v>211</v>
      </c>
      <c r="I364" t="s">
        <v>211</v>
      </c>
      <c r="J364" t="s">
        <v>211</v>
      </c>
      <c r="K364" t="s">
        <v>211</v>
      </c>
      <c r="L364">
        <v>2.0655596949891057</v>
      </c>
      <c r="M364">
        <v>2.0655596949891057</v>
      </c>
      <c r="N364">
        <v>2.0655596949891057</v>
      </c>
      <c r="O364">
        <v>2.0655596949891057</v>
      </c>
      <c r="P364">
        <v>2.0655596949891057</v>
      </c>
      <c r="Q364">
        <v>2.0655596949891057</v>
      </c>
      <c r="R364">
        <v>2.0655596949891057</v>
      </c>
      <c r="S364">
        <v>2.0655596949891057</v>
      </c>
      <c r="T364">
        <v>2.0655596949891057</v>
      </c>
      <c r="U364">
        <v>2.0655596949891057</v>
      </c>
      <c r="V364">
        <v>2.0655596949891057</v>
      </c>
      <c r="W364">
        <v>2.0655596949891057</v>
      </c>
      <c r="X364">
        <v>2.0655596949891057</v>
      </c>
      <c r="Y364">
        <v>2.0655596949891057</v>
      </c>
      <c r="Z364">
        <v>2.0655596949891057</v>
      </c>
      <c r="AA364">
        <v>2.0655596949891057</v>
      </c>
      <c r="AB364">
        <v>2.0655596949891057</v>
      </c>
      <c r="AC364">
        <v>2.0655596949891057</v>
      </c>
      <c r="AD364">
        <v>2.0655596949891057</v>
      </c>
      <c r="AE364">
        <v>2.0655596949891057</v>
      </c>
      <c r="AF364">
        <v>2.0655596949891057</v>
      </c>
      <c r="AG364">
        <v>2.0655596949891057</v>
      </c>
      <c r="AH364">
        <v>2.0655596949891057</v>
      </c>
      <c r="AI364">
        <v>2.0655596949891057</v>
      </c>
      <c r="AJ364">
        <v>2.0655596949891057</v>
      </c>
      <c r="AK364">
        <v>2.0655596949891057</v>
      </c>
      <c r="AL364">
        <v>2.0655596949891057</v>
      </c>
    </row>
    <row r="365" spans="1:38" x14ac:dyDescent="0.2">
      <c r="A365" t="s">
        <v>438</v>
      </c>
      <c r="B365" t="s">
        <v>271</v>
      </c>
      <c r="C365" t="s">
        <v>489</v>
      </c>
      <c r="D365" t="s">
        <v>139</v>
      </c>
      <c r="E365" t="s">
        <v>211</v>
      </c>
      <c r="F365" t="s">
        <v>275</v>
      </c>
      <c r="G365">
        <v>2050</v>
      </c>
      <c r="H365" t="s">
        <v>211</v>
      </c>
      <c r="I365" t="s">
        <v>211</v>
      </c>
      <c r="J365" t="s">
        <v>211</v>
      </c>
      <c r="K365" t="s">
        <v>211</v>
      </c>
      <c r="L365">
        <v>2.2330375080963285</v>
      </c>
      <c r="M365">
        <v>2.2330375080963285</v>
      </c>
      <c r="N365">
        <v>2.2330375080963285</v>
      </c>
      <c r="O365">
        <v>2.2330375080963285</v>
      </c>
      <c r="P365">
        <v>2.2330375080963285</v>
      </c>
      <c r="Q365">
        <v>2.2330375080963285</v>
      </c>
      <c r="R365">
        <v>2.2330375080963285</v>
      </c>
      <c r="S365">
        <v>2.2330375080963285</v>
      </c>
      <c r="T365">
        <v>2.2330375080963285</v>
      </c>
      <c r="U365">
        <v>2.2330375080963285</v>
      </c>
      <c r="V365">
        <v>2.2330375080963285</v>
      </c>
      <c r="W365">
        <v>2.2330375080963285</v>
      </c>
      <c r="X365">
        <v>2.2330375080963285</v>
      </c>
      <c r="Y365">
        <v>2.2330375080963285</v>
      </c>
      <c r="Z365">
        <v>2.2330375080963285</v>
      </c>
      <c r="AA365">
        <v>2.2330375080963285</v>
      </c>
      <c r="AB365">
        <v>2.2330375080963285</v>
      </c>
      <c r="AC365">
        <v>2.2330375080963285</v>
      </c>
      <c r="AD365">
        <v>2.2330375080963285</v>
      </c>
      <c r="AE365">
        <v>2.2330375080963285</v>
      </c>
      <c r="AF365">
        <v>2.2330375080963285</v>
      </c>
      <c r="AG365">
        <v>2.2330375080963285</v>
      </c>
      <c r="AH365">
        <v>2.2330375080963285</v>
      </c>
      <c r="AI365">
        <v>2.2330375080963285</v>
      </c>
      <c r="AJ365">
        <v>2.2330375080963285</v>
      </c>
      <c r="AK365">
        <v>2.2330375080963285</v>
      </c>
      <c r="AL365">
        <v>2.2330375080963285</v>
      </c>
    </row>
    <row r="366" spans="1:38" x14ac:dyDescent="0.2">
      <c r="A366" t="s">
        <v>438</v>
      </c>
      <c r="B366" t="s">
        <v>271</v>
      </c>
      <c r="C366" t="s">
        <v>490</v>
      </c>
      <c r="D366" t="s">
        <v>194</v>
      </c>
      <c r="E366" t="s">
        <v>211</v>
      </c>
      <c r="F366" t="s">
        <v>275</v>
      </c>
      <c r="G366">
        <v>2018</v>
      </c>
      <c r="H366" t="s">
        <v>211</v>
      </c>
      <c r="I366" t="s">
        <v>211</v>
      </c>
      <c r="J366" t="s">
        <v>211</v>
      </c>
      <c r="K366" t="s">
        <v>211</v>
      </c>
      <c r="L366">
        <v>2.1666548901843012</v>
      </c>
      <c r="M366">
        <v>2.1666548901843012</v>
      </c>
      <c r="N366">
        <v>2.1666548901843012</v>
      </c>
      <c r="O366">
        <v>2.1666548901843012</v>
      </c>
      <c r="P366">
        <v>2.1666548901843012</v>
      </c>
      <c r="Q366">
        <v>2.1666548901843012</v>
      </c>
      <c r="R366">
        <v>2.1666548901843012</v>
      </c>
      <c r="S366">
        <v>2.1666548901843012</v>
      </c>
      <c r="T366">
        <v>2.1666548901843012</v>
      </c>
      <c r="U366">
        <v>2.1666548901843012</v>
      </c>
      <c r="V366">
        <v>2.1666548901843012</v>
      </c>
      <c r="W366">
        <v>2.1666548901843012</v>
      </c>
      <c r="X366">
        <v>2.1666548901843012</v>
      </c>
      <c r="Y366">
        <v>2.1666548901843012</v>
      </c>
      <c r="Z366">
        <v>2.1666548901843012</v>
      </c>
      <c r="AA366">
        <v>2.1666548901843012</v>
      </c>
      <c r="AB366">
        <v>2.1666548901843012</v>
      </c>
      <c r="AC366">
        <v>2.1666548901843012</v>
      </c>
      <c r="AD366">
        <v>2.1666548901843012</v>
      </c>
      <c r="AE366">
        <v>2.1666548901843012</v>
      </c>
      <c r="AF366">
        <v>2.1666548901843012</v>
      </c>
      <c r="AG366">
        <v>2.1666548901843012</v>
      </c>
      <c r="AH366">
        <v>2.1666548901843012</v>
      </c>
      <c r="AI366">
        <v>2.1666548901843012</v>
      </c>
      <c r="AJ366">
        <v>2.1666548901843012</v>
      </c>
      <c r="AK366">
        <v>2.1666548901843012</v>
      </c>
      <c r="AL366">
        <v>2.1666548901843012</v>
      </c>
    </row>
    <row r="367" spans="1:38" x14ac:dyDescent="0.2">
      <c r="A367" t="s">
        <v>438</v>
      </c>
      <c r="B367" t="s">
        <v>271</v>
      </c>
      <c r="C367" t="s">
        <v>490</v>
      </c>
      <c r="D367" t="s">
        <v>194</v>
      </c>
      <c r="E367" t="s">
        <v>211</v>
      </c>
      <c r="F367" t="s">
        <v>275</v>
      </c>
      <c r="G367">
        <v>2030</v>
      </c>
      <c r="H367" t="s">
        <v>211</v>
      </c>
      <c r="I367" t="s">
        <v>211</v>
      </c>
      <c r="J367" t="s">
        <v>211</v>
      </c>
      <c r="K367" t="s">
        <v>211</v>
      </c>
      <c r="L367">
        <v>2.3833203792027295</v>
      </c>
      <c r="M367">
        <v>2.3833203792027295</v>
      </c>
      <c r="N367">
        <v>2.3833203792027295</v>
      </c>
      <c r="O367">
        <v>2.3833203792027295</v>
      </c>
      <c r="P367">
        <v>2.3833203792027295</v>
      </c>
      <c r="Q367">
        <v>2.3833203792027295</v>
      </c>
      <c r="R367">
        <v>2.3833203792027295</v>
      </c>
      <c r="S367">
        <v>2.3833203792027295</v>
      </c>
      <c r="T367">
        <v>2.3833203792027295</v>
      </c>
      <c r="U367">
        <v>2.3833203792027295</v>
      </c>
      <c r="V367">
        <v>2.3833203792027295</v>
      </c>
      <c r="W367">
        <v>2.3833203792027295</v>
      </c>
      <c r="X367">
        <v>2.3833203792027295</v>
      </c>
      <c r="Y367">
        <v>2.3833203792027295</v>
      </c>
      <c r="Z367">
        <v>2.3833203792027295</v>
      </c>
      <c r="AA367">
        <v>2.3833203792027295</v>
      </c>
      <c r="AB367">
        <v>2.3833203792027295</v>
      </c>
      <c r="AC367">
        <v>2.3833203792027295</v>
      </c>
      <c r="AD367">
        <v>2.3833203792027295</v>
      </c>
      <c r="AE367">
        <v>2.3833203792027295</v>
      </c>
      <c r="AF367">
        <v>2.3833203792027295</v>
      </c>
      <c r="AG367">
        <v>2.3833203792027295</v>
      </c>
      <c r="AH367">
        <v>2.3833203792027295</v>
      </c>
      <c r="AI367">
        <v>2.3833203792027295</v>
      </c>
      <c r="AJ367">
        <v>2.3833203792027295</v>
      </c>
      <c r="AK367">
        <v>2.3833203792027295</v>
      </c>
      <c r="AL367">
        <v>2.3833203792027295</v>
      </c>
    </row>
    <row r="368" spans="1:38" x14ac:dyDescent="0.2">
      <c r="A368" t="s">
        <v>438</v>
      </c>
      <c r="B368" t="s">
        <v>271</v>
      </c>
      <c r="C368" t="s">
        <v>490</v>
      </c>
      <c r="D368" t="s">
        <v>194</v>
      </c>
      <c r="E368" t="s">
        <v>211</v>
      </c>
      <c r="F368" t="s">
        <v>275</v>
      </c>
      <c r="G368">
        <v>2040</v>
      </c>
      <c r="H368" t="s">
        <v>211</v>
      </c>
      <c r="I368" t="s">
        <v>211</v>
      </c>
      <c r="J368" t="s">
        <v>211</v>
      </c>
      <c r="K368" t="s">
        <v>211</v>
      </c>
      <c r="L368">
        <v>2.6722076978939691</v>
      </c>
      <c r="M368">
        <v>2.6722076978939691</v>
      </c>
      <c r="N368">
        <v>2.6722076978939691</v>
      </c>
      <c r="O368">
        <v>2.6722076978939691</v>
      </c>
      <c r="P368">
        <v>2.6722076978939691</v>
      </c>
      <c r="Q368">
        <v>2.6722076978939691</v>
      </c>
      <c r="R368">
        <v>2.6722076978939691</v>
      </c>
      <c r="S368">
        <v>2.6722076978939691</v>
      </c>
      <c r="T368">
        <v>2.6722076978939691</v>
      </c>
      <c r="U368">
        <v>2.6722076978939691</v>
      </c>
      <c r="V368">
        <v>2.6722076978939691</v>
      </c>
      <c r="W368">
        <v>2.6722076978939691</v>
      </c>
      <c r="X368">
        <v>2.6722076978939691</v>
      </c>
      <c r="Y368">
        <v>2.6722076978939691</v>
      </c>
      <c r="Z368">
        <v>2.6722076978939691</v>
      </c>
      <c r="AA368">
        <v>2.6722076978939691</v>
      </c>
      <c r="AB368">
        <v>2.6722076978939691</v>
      </c>
      <c r="AC368">
        <v>2.6722076978939691</v>
      </c>
      <c r="AD368">
        <v>2.6722076978939691</v>
      </c>
      <c r="AE368">
        <v>2.6722076978939691</v>
      </c>
      <c r="AF368">
        <v>2.6722076978939691</v>
      </c>
      <c r="AG368">
        <v>2.6722076978939691</v>
      </c>
      <c r="AH368">
        <v>2.6722076978939691</v>
      </c>
      <c r="AI368">
        <v>2.6722076978939691</v>
      </c>
      <c r="AJ368">
        <v>2.6722076978939691</v>
      </c>
      <c r="AK368">
        <v>2.6722076978939691</v>
      </c>
      <c r="AL368">
        <v>2.6722076978939691</v>
      </c>
    </row>
    <row r="369" spans="1:38" x14ac:dyDescent="0.2">
      <c r="A369" t="s">
        <v>438</v>
      </c>
      <c r="B369" t="s">
        <v>271</v>
      </c>
      <c r="C369" t="s">
        <v>490</v>
      </c>
      <c r="D369" t="s">
        <v>194</v>
      </c>
      <c r="E369" t="s">
        <v>211</v>
      </c>
      <c r="F369" t="s">
        <v>275</v>
      </c>
      <c r="G369">
        <v>2050</v>
      </c>
      <c r="H369" t="s">
        <v>211</v>
      </c>
      <c r="I369" t="s">
        <v>211</v>
      </c>
      <c r="J369" t="s">
        <v>211</v>
      </c>
      <c r="K369" t="s">
        <v>211</v>
      </c>
      <c r="L369">
        <v>2.8888731869124005</v>
      </c>
      <c r="M369">
        <v>2.8888731869124005</v>
      </c>
      <c r="N369">
        <v>2.8888731869124005</v>
      </c>
      <c r="O369">
        <v>2.8888731869124005</v>
      </c>
      <c r="P369">
        <v>2.8888731869124005</v>
      </c>
      <c r="Q369">
        <v>2.8888731869124005</v>
      </c>
      <c r="R369">
        <v>2.8888731869124005</v>
      </c>
      <c r="S369">
        <v>2.8888731869124005</v>
      </c>
      <c r="T369">
        <v>2.8888731869124005</v>
      </c>
      <c r="U369">
        <v>2.8888731869124005</v>
      </c>
      <c r="V369">
        <v>2.8888731869124005</v>
      </c>
      <c r="W369">
        <v>2.8888731869124005</v>
      </c>
      <c r="X369">
        <v>2.8888731869124005</v>
      </c>
      <c r="Y369">
        <v>2.8888731869124005</v>
      </c>
      <c r="Z369">
        <v>2.8888731869124005</v>
      </c>
      <c r="AA369">
        <v>2.8888731869124005</v>
      </c>
      <c r="AB369">
        <v>2.8888731869124005</v>
      </c>
      <c r="AC369">
        <v>2.8888731869124005</v>
      </c>
      <c r="AD369">
        <v>2.8888731869124005</v>
      </c>
      <c r="AE369">
        <v>2.8888731869124005</v>
      </c>
      <c r="AF369">
        <v>2.8888731869124005</v>
      </c>
      <c r="AG369">
        <v>2.8888731869124005</v>
      </c>
      <c r="AH369">
        <v>2.8888731869124005</v>
      </c>
      <c r="AI369">
        <v>2.8888731869124005</v>
      </c>
      <c r="AJ369">
        <v>2.8888731869124005</v>
      </c>
      <c r="AK369">
        <v>2.8888731869124005</v>
      </c>
      <c r="AL369">
        <v>2.8888731869124005</v>
      </c>
    </row>
    <row r="370" spans="1:38" x14ac:dyDescent="0.2">
      <c r="A370" t="s">
        <v>438</v>
      </c>
      <c r="B370" t="s">
        <v>271</v>
      </c>
      <c r="C370" t="s">
        <v>490</v>
      </c>
      <c r="D370" t="s">
        <v>139</v>
      </c>
      <c r="E370" t="s">
        <v>211</v>
      </c>
      <c r="F370" t="s">
        <v>275</v>
      </c>
      <c r="G370">
        <v>2018</v>
      </c>
      <c r="H370" t="s">
        <v>211</v>
      </c>
      <c r="I370" t="s">
        <v>211</v>
      </c>
      <c r="J370" t="s">
        <v>211</v>
      </c>
      <c r="K370" t="s">
        <v>211</v>
      </c>
      <c r="L370">
        <v>1.5166584231290101</v>
      </c>
      <c r="M370">
        <v>1.5166584231290101</v>
      </c>
      <c r="N370">
        <v>1.5166584231290101</v>
      </c>
      <c r="O370">
        <v>1.5166584231290101</v>
      </c>
      <c r="P370">
        <v>1.5166584231290101</v>
      </c>
      <c r="Q370">
        <v>1.5166584231290101</v>
      </c>
      <c r="R370">
        <v>1.5166584231290101</v>
      </c>
      <c r="S370">
        <v>1.5166584231290101</v>
      </c>
      <c r="T370">
        <v>1.5166584231290101</v>
      </c>
      <c r="U370">
        <v>1.5166584231290101</v>
      </c>
      <c r="V370">
        <v>1.5166584231290101</v>
      </c>
      <c r="W370">
        <v>1.5166584231290101</v>
      </c>
      <c r="X370">
        <v>1.5166584231290101</v>
      </c>
      <c r="Y370">
        <v>1.5166584231290101</v>
      </c>
      <c r="Z370">
        <v>1.5166584231290101</v>
      </c>
      <c r="AA370">
        <v>1.5166584231290101</v>
      </c>
      <c r="AB370">
        <v>1.5166584231290101</v>
      </c>
      <c r="AC370">
        <v>1.5166584231290101</v>
      </c>
      <c r="AD370">
        <v>1.5166584231290101</v>
      </c>
      <c r="AE370">
        <v>1.5166584231290101</v>
      </c>
      <c r="AF370">
        <v>1.5166584231290101</v>
      </c>
      <c r="AG370">
        <v>1.5166584231290101</v>
      </c>
      <c r="AH370">
        <v>1.5166584231290101</v>
      </c>
      <c r="AI370">
        <v>1.5166584231290101</v>
      </c>
      <c r="AJ370">
        <v>1.5166584231290101</v>
      </c>
      <c r="AK370">
        <v>1.5166584231290101</v>
      </c>
      <c r="AL370">
        <v>1.5166584231290101</v>
      </c>
    </row>
    <row r="371" spans="1:38" x14ac:dyDescent="0.2">
      <c r="A371" t="s">
        <v>438</v>
      </c>
      <c r="B371" t="s">
        <v>271</v>
      </c>
      <c r="C371" t="s">
        <v>490</v>
      </c>
      <c r="D371" t="s">
        <v>139</v>
      </c>
      <c r="E371" t="s">
        <v>211</v>
      </c>
      <c r="F371" t="s">
        <v>275</v>
      </c>
      <c r="G371">
        <v>2030</v>
      </c>
      <c r="H371" t="s">
        <v>211</v>
      </c>
      <c r="I371" t="s">
        <v>211</v>
      </c>
      <c r="J371" t="s">
        <v>211</v>
      </c>
      <c r="K371" t="s">
        <v>211</v>
      </c>
      <c r="L371">
        <v>1.6683242654419099</v>
      </c>
      <c r="M371">
        <v>1.6683242654419099</v>
      </c>
      <c r="N371">
        <v>1.6683242654419099</v>
      </c>
      <c r="O371">
        <v>1.6683242654419099</v>
      </c>
      <c r="P371">
        <v>1.6683242654419099</v>
      </c>
      <c r="Q371">
        <v>1.6683242654419099</v>
      </c>
      <c r="R371">
        <v>1.6683242654419099</v>
      </c>
      <c r="S371">
        <v>1.6683242654419099</v>
      </c>
      <c r="T371">
        <v>1.6683242654419099</v>
      </c>
      <c r="U371">
        <v>1.6683242654419099</v>
      </c>
      <c r="V371">
        <v>1.6683242654419099</v>
      </c>
      <c r="W371">
        <v>1.6683242654419099</v>
      </c>
      <c r="X371">
        <v>1.6683242654419099</v>
      </c>
      <c r="Y371">
        <v>1.6683242654419099</v>
      </c>
      <c r="Z371">
        <v>1.6683242654419099</v>
      </c>
      <c r="AA371">
        <v>1.6683242654419099</v>
      </c>
      <c r="AB371">
        <v>1.6683242654419099</v>
      </c>
      <c r="AC371">
        <v>1.6683242654419099</v>
      </c>
      <c r="AD371">
        <v>1.6683242654419099</v>
      </c>
      <c r="AE371">
        <v>1.6683242654419099</v>
      </c>
      <c r="AF371">
        <v>1.6683242654419099</v>
      </c>
      <c r="AG371">
        <v>1.6683242654419099</v>
      </c>
      <c r="AH371">
        <v>1.6683242654419099</v>
      </c>
      <c r="AI371">
        <v>1.6683242654419099</v>
      </c>
      <c r="AJ371">
        <v>1.6683242654419099</v>
      </c>
      <c r="AK371">
        <v>1.6683242654419099</v>
      </c>
      <c r="AL371">
        <v>1.6683242654419099</v>
      </c>
    </row>
    <row r="372" spans="1:38" x14ac:dyDescent="0.2">
      <c r="A372" t="s">
        <v>438</v>
      </c>
      <c r="B372" t="s">
        <v>271</v>
      </c>
      <c r="C372" t="s">
        <v>490</v>
      </c>
      <c r="D372" t="s">
        <v>139</v>
      </c>
      <c r="E372" t="s">
        <v>211</v>
      </c>
      <c r="F372" t="s">
        <v>275</v>
      </c>
      <c r="G372">
        <v>2040</v>
      </c>
      <c r="H372" t="s">
        <v>211</v>
      </c>
      <c r="I372" t="s">
        <v>211</v>
      </c>
      <c r="J372" t="s">
        <v>211</v>
      </c>
      <c r="K372" t="s">
        <v>211</v>
      </c>
      <c r="L372">
        <v>1.8705453885257781</v>
      </c>
      <c r="M372">
        <v>1.8705453885257781</v>
      </c>
      <c r="N372">
        <v>1.8705453885257781</v>
      </c>
      <c r="O372">
        <v>1.8705453885257781</v>
      </c>
      <c r="P372">
        <v>1.8705453885257781</v>
      </c>
      <c r="Q372">
        <v>1.8705453885257781</v>
      </c>
      <c r="R372">
        <v>1.8705453885257781</v>
      </c>
      <c r="S372">
        <v>1.8705453885257781</v>
      </c>
      <c r="T372">
        <v>1.8705453885257781</v>
      </c>
      <c r="U372">
        <v>1.8705453885257781</v>
      </c>
      <c r="V372">
        <v>1.8705453885257781</v>
      </c>
      <c r="W372">
        <v>1.8705453885257781</v>
      </c>
      <c r="X372">
        <v>1.8705453885257781</v>
      </c>
      <c r="Y372">
        <v>1.8705453885257781</v>
      </c>
      <c r="Z372">
        <v>1.8705453885257781</v>
      </c>
      <c r="AA372">
        <v>1.8705453885257781</v>
      </c>
      <c r="AB372">
        <v>1.8705453885257781</v>
      </c>
      <c r="AC372">
        <v>1.8705453885257781</v>
      </c>
      <c r="AD372">
        <v>1.8705453885257781</v>
      </c>
      <c r="AE372">
        <v>1.8705453885257781</v>
      </c>
      <c r="AF372">
        <v>1.8705453885257781</v>
      </c>
      <c r="AG372">
        <v>1.8705453885257781</v>
      </c>
      <c r="AH372">
        <v>1.8705453885257781</v>
      </c>
      <c r="AI372">
        <v>1.8705453885257781</v>
      </c>
      <c r="AJ372">
        <v>1.8705453885257781</v>
      </c>
      <c r="AK372">
        <v>1.8705453885257781</v>
      </c>
      <c r="AL372">
        <v>1.8705453885257781</v>
      </c>
    </row>
    <row r="373" spans="1:38" x14ac:dyDescent="0.2">
      <c r="A373" t="s">
        <v>438</v>
      </c>
      <c r="B373" t="s">
        <v>271</v>
      </c>
      <c r="C373" t="s">
        <v>490</v>
      </c>
      <c r="D373" t="s">
        <v>139</v>
      </c>
      <c r="E373" t="s">
        <v>211</v>
      </c>
      <c r="F373" t="s">
        <v>275</v>
      </c>
      <c r="G373">
        <v>2050</v>
      </c>
      <c r="H373" t="s">
        <v>211</v>
      </c>
      <c r="I373" t="s">
        <v>211</v>
      </c>
      <c r="J373" t="s">
        <v>211</v>
      </c>
      <c r="K373" t="s">
        <v>211</v>
      </c>
      <c r="L373">
        <v>2.022211230838681</v>
      </c>
      <c r="M373">
        <v>2.022211230838681</v>
      </c>
      <c r="N373">
        <v>2.022211230838681</v>
      </c>
      <c r="O373">
        <v>2.022211230838681</v>
      </c>
      <c r="P373">
        <v>2.022211230838681</v>
      </c>
      <c r="Q373">
        <v>2.022211230838681</v>
      </c>
      <c r="R373">
        <v>2.022211230838681</v>
      </c>
      <c r="S373">
        <v>2.022211230838681</v>
      </c>
      <c r="T373">
        <v>2.022211230838681</v>
      </c>
      <c r="U373">
        <v>2.022211230838681</v>
      </c>
      <c r="V373">
        <v>2.022211230838681</v>
      </c>
      <c r="W373">
        <v>2.022211230838681</v>
      </c>
      <c r="X373">
        <v>2.022211230838681</v>
      </c>
      <c r="Y373">
        <v>2.022211230838681</v>
      </c>
      <c r="Z373">
        <v>2.022211230838681</v>
      </c>
      <c r="AA373">
        <v>2.022211230838681</v>
      </c>
      <c r="AB373">
        <v>2.022211230838681</v>
      </c>
      <c r="AC373">
        <v>2.022211230838681</v>
      </c>
      <c r="AD373">
        <v>2.022211230838681</v>
      </c>
      <c r="AE373">
        <v>2.022211230838681</v>
      </c>
      <c r="AF373">
        <v>2.022211230838681</v>
      </c>
      <c r="AG373">
        <v>2.022211230838681</v>
      </c>
      <c r="AH373">
        <v>2.022211230838681</v>
      </c>
      <c r="AI373">
        <v>2.022211230838681</v>
      </c>
      <c r="AJ373">
        <v>2.022211230838681</v>
      </c>
      <c r="AK373">
        <v>2.022211230838681</v>
      </c>
      <c r="AL373">
        <v>2.022211230838681</v>
      </c>
    </row>
    <row r="374" spans="1:38" x14ac:dyDescent="0.2">
      <c r="A374" t="s">
        <v>438</v>
      </c>
      <c r="B374" t="s">
        <v>271</v>
      </c>
      <c r="C374" t="s">
        <v>283</v>
      </c>
      <c r="D374" t="s">
        <v>578</v>
      </c>
      <c r="E374" t="s">
        <v>211</v>
      </c>
      <c r="F374" t="s">
        <v>275</v>
      </c>
      <c r="G374">
        <v>2018</v>
      </c>
      <c r="H374" t="s">
        <v>211</v>
      </c>
      <c r="I374" t="s">
        <v>211</v>
      </c>
      <c r="J374" t="s">
        <v>211</v>
      </c>
      <c r="K374" t="s">
        <v>211</v>
      </c>
      <c r="L374">
        <v>2.8237868279569889</v>
      </c>
      <c r="M374">
        <v>2.8237868279569889</v>
      </c>
      <c r="N374">
        <v>2.8237868279569889</v>
      </c>
      <c r="O374">
        <v>2.8237868279569889</v>
      </c>
      <c r="P374">
        <v>2.8237868279569889</v>
      </c>
      <c r="Q374">
        <v>2.8237868279569889</v>
      </c>
      <c r="R374">
        <v>2.8237868279569889</v>
      </c>
      <c r="S374">
        <v>2.8237868279569889</v>
      </c>
      <c r="T374">
        <v>2.8237868279569889</v>
      </c>
      <c r="U374">
        <v>2.8237868279569889</v>
      </c>
      <c r="V374">
        <v>2.8237868279569889</v>
      </c>
      <c r="W374">
        <v>2.8237868279569889</v>
      </c>
      <c r="X374">
        <v>2.8237868279569889</v>
      </c>
      <c r="Y374">
        <v>2.8237868279569889</v>
      </c>
      <c r="Z374">
        <v>2.8237868279569889</v>
      </c>
      <c r="AA374">
        <v>2.8237868279569889</v>
      </c>
      <c r="AB374">
        <v>2.8237868279569889</v>
      </c>
      <c r="AC374">
        <v>2.8237868279569889</v>
      </c>
      <c r="AD374">
        <v>2.8237868279569889</v>
      </c>
      <c r="AE374">
        <v>2.8237868279569889</v>
      </c>
      <c r="AF374">
        <v>2.8237868279569889</v>
      </c>
      <c r="AG374">
        <v>2.8237868279569889</v>
      </c>
      <c r="AH374">
        <v>2.8237868279569889</v>
      </c>
      <c r="AI374">
        <v>2.8237868279569889</v>
      </c>
      <c r="AJ374">
        <v>2.8237868279569889</v>
      </c>
      <c r="AK374">
        <v>2.8237868279569889</v>
      </c>
      <c r="AL374">
        <v>2.8237868279569889</v>
      </c>
    </row>
    <row r="375" spans="1:38" x14ac:dyDescent="0.2">
      <c r="A375" t="s">
        <v>438</v>
      </c>
      <c r="B375" t="s">
        <v>271</v>
      </c>
      <c r="C375" t="s">
        <v>283</v>
      </c>
      <c r="D375" t="s">
        <v>578</v>
      </c>
      <c r="E375" t="s">
        <v>211</v>
      </c>
      <c r="F375" t="s">
        <v>275</v>
      </c>
      <c r="G375">
        <v>2030</v>
      </c>
      <c r="H375" t="s">
        <v>211</v>
      </c>
      <c r="I375" t="s">
        <v>211</v>
      </c>
      <c r="J375" t="s">
        <v>211</v>
      </c>
      <c r="K375" t="s">
        <v>211</v>
      </c>
      <c r="L375">
        <v>3.1316889784946236</v>
      </c>
      <c r="M375">
        <v>3.1316889784946236</v>
      </c>
      <c r="N375">
        <v>3.1316889784946236</v>
      </c>
      <c r="O375">
        <v>3.1316889784946236</v>
      </c>
      <c r="P375">
        <v>3.1316889784946236</v>
      </c>
      <c r="Q375">
        <v>3.1316889784946236</v>
      </c>
      <c r="R375">
        <v>3.1316889784946236</v>
      </c>
      <c r="S375">
        <v>3.1316889784946236</v>
      </c>
      <c r="T375">
        <v>3.1316889784946236</v>
      </c>
      <c r="U375">
        <v>3.1316889784946236</v>
      </c>
      <c r="V375">
        <v>3.1316889784946236</v>
      </c>
      <c r="W375">
        <v>3.1316889784946236</v>
      </c>
      <c r="X375">
        <v>3.1316889784946236</v>
      </c>
      <c r="Y375">
        <v>3.1316889784946236</v>
      </c>
      <c r="Z375">
        <v>3.1316889784946236</v>
      </c>
      <c r="AA375">
        <v>3.1316889784946236</v>
      </c>
      <c r="AB375">
        <v>3.1316889784946236</v>
      </c>
      <c r="AC375">
        <v>3.1316889784946236</v>
      </c>
      <c r="AD375">
        <v>3.1316889784946236</v>
      </c>
      <c r="AE375">
        <v>3.1316889784946236</v>
      </c>
      <c r="AF375">
        <v>3.1316889784946236</v>
      </c>
      <c r="AG375">
        <v>3.1316889784946236</v>
      </c>
      <c r="AH375">
        <v>3.1316889784946236</v>
      </c>
      <c r="AI375">
        <v>3.1316889784946236</v>
      </c>
      <c r="AJ375">
        <v>3.1316889784946236</v>
      </c>
      <c r="AK375">
        <v>3.1316889784946236</v>
      </c>
      <c r="AL375">
        <v>3.1316889784946236</v>
      </c>
    </row>
    <row r="376" spans="1:38" x14ac:dyDescent="0.2">
      <c r="A376" t="s">
        <v>438</v>
      </c>
      <c r="B376" t="s">
        <v>271</v>
      </c>
      <c r="C376" t="s">
        <v>283</v>
      </c>
      <c r="D376" t="s">
        <v>578</v>
      </c>
      <c r="E376" t="s">
        <v>211</v>
      </c>
      <c r="F376" t="s">
        <v>275</v>
      </c>
      <c r="G376">
        <v>2040</v>
      </c>
      <c r="H376" t="s">
        <v>211</v>
      </c>
      <c r="I376" t="s">
        <v>211</v>
      </c>
      <c r="J376" t="s">
        <v>211</v>
      </c>
      <c r="K376" t="s">
        <v>211</v>
      </c>
      <c r="L376">
        <v>3.3626155913978493</v>
      </c>
      <c r="M376">
        <v>3.3626155913978493</v>
      </c>
      <c r="N376">
        <v>3.3626155913978493</v>
      </c>
      <c r="O376">
        <v>3.3626155913978493</v>
      </c>
      <c r="P376">
        <v>3.3626155913978493</v>
      </c>
      <c r="Q376">
        <v>3.3626155913978493</v>
      </c>
      <c r="R376">
        <v>3.3626155913978493</v>
      </c>
      <c r="S376">
        <v>3.3626155913978493</v>
      </c>
      <c r="T376">
        <v>3.3626155913978493</v>
      </c>
      <c r="U376">
        <v>3.3626155913978493</v>
      </c>
      <c r="V376">
        <v>3.3626155913978493</v>
      </c>
      <c r="W376">
        <v>3.3626155913978493</v>
      </c>
      <c r="X376">
        <v>3.3626155913978493</v>
      </c>
      <c r="Y376">
        <v>3.3626155913978493</v>
      </c>
      <c r="Z376">
        <v>3.3626155913978493</v>
      </c>
      <c r="AA376">
        <v>3.3626155913978493</v>
      </c>
      <c r="AB376">
        <v>3.3626155913978493</v>
      </c>
      <c r="AC376">
        <v>3.3626155913978493</v>
      </c>
      <c r="AD376">
        <v>3.3626155913978493</v>
      </c>
      <c r="AE376">
        <v>3.3626155913978493</v>
      </c>
      <c r="AF376">
        <v>3.3626155913978493</v>
      </c>
      <c r="AG376">
        <v>3.3626155913978493</v>
      </c>
      <c r="AH376">
        <v>3.3626155913978493</v>
      </c>
      <c r="AI376">
        <v>3.3626155913978493</v>
      </c>
      <c r="AJ376">
        <v>3.3626155913978493</v>
      </c>
      <c r="AK376">
        <v>3.3626155913978493</v>
      </c>
      <c r="AL376">
        <v>3.3626155913978493</v>
      </c>
    </row>
    <row r="377" spans="1:38" x14ac:dyDescent="0.2">
      <c r="A377" t="s">
        <v>438</v>
      </c>
      <c r="B377" t="s">
        <v>271</v>
      </c>
      <c r="C377" t="s">
        <v>283</v>
      </c>
      <c r="D377" t="s">
        <v>578</v>
      </c>
      <c r="E377" t="s">
        <v>211</v>
      </c>
      <c r="F377" t="s">
        <v>275</v>
      </c>
      <c r="G377">
        <v>2050</v>
      </c>
      <c r="H377" t="s">
        <v>211</v>
      </c>
      <c r="I377" t="s">
        <v>211</v>
      </c>
      <c r="J377" t="s">
        <v>211</v>
      </c>
      <c r="K377" t="s">
        <v>211</v>
      </c>
      <c r="L377">
        <v>3.3626155913978493</v>
      </c>
      <c r="M377">
        <v>3.3626155913978493</v>
      </c>
      <c r="N377">
        <v>3.3626155913978493</v>
      </c>
      <c r="O377">
        <v>3.3626155913978493</v>
      </c>
      <c r="P377">
        <v>3.3626155913978493</v>
      </c>
      <c r="Q377">
        <v>3.3626155913978493</v>
      </c>
      <c r="R377">
        <v>3.3626155913978493</v>
      </c>
      <c r="S377">
        <v>3.3626155913978493</v>
      </c>
      <c r="T377">
        <v>3.3626155913978493</v>
      </c>
      <c r="U377">
        <v>3.3626155913978493</v>
      </c>
      <c r="V377">
        <v>3.3626155913978493</v>
      </c>
      <c r="W377">
        <v>3.3626155913978493</v>
      </c>
      <c r="X377">
        <v>3.3626155913978493</v>
      </c>
      <c r="Y377">
        <v>3.3626155913978493</v>
      </c>
      <c r="Z377">
        <v>3.3626155913978493</v>
      </c>
      <c r="AA377">
        <v>3.3626155913978493</v>
      </c>
      <c r="AB377">
        <v>3.3626155913978493</v>
      </c>
      <c r="AC377">
        <v>3.3626155913978493</v>
      </c>
      <c r="AD377">
        <v>3.3626155913978493</v>
      </c>
      <c r="AE377">
        <v>3.3626155913978493</v>
      </c>
      <c r="AF377">
        <v>3.3626155913978493</v>
      </c>
      <c r="AG377">
        <v>3.3626155913978493</v>
      </c>
      <c r="AH377">
        <v>3.3626155913978493</v>
      </c>
      <c r="AI377">
        <v>3.3626155913978493</v>
      </c>
      <c r="AJ377">
        <v>3.3626155913978493</v>
      </c>
      <c r="AK377">
        <v>3.3626155913978493</v>
      </c>
      <c r="AL377">
        <v>3.3626155913978493</v>
      </c>
    </row>
    <row r="378" spans="1:38" x14ac:dyDescent="0.2">
      <c r="A378" t="s">
        <v>438</v>
      </c>
      <c r="B378" t="s">
        <v>271</v>
      </c>
      <c r="C378" t="s">
        <v>283</v>
      </c>
      <c r="D378" t="s">
        <v>194</v>
      </c>
      <c r="E378" t="s">
        <v>211</v>
      </c>
      <c r="F378" t="s">
        <v>275</v>
      </c>
      <c r="G378">
        <v>2018</v>
      </c>
      <c r="H378" t="s">
        <v>211</v>
      </c>
      <c r="I378" t="s">
        <v>211</v>
      </c>
      <c r="J378" t="s">
        <v>211</v>
      </c>
      <c r="K378" t="s">
        <v>211</v>
      </c>
      <c r="L378">
        <v>2.8237868279569889</v>
      </c>
      <c r="M378">
        <v>2.8237868279569889</v>
      </c>
      <c r="N378">
        <v>2.8237868279569889</v>
      </c>
      <c r="O378">
        <v>2.8237868279569889</v>
      </c>
      <c r="P378">
        <v>2.8237868279569889</v>
      </c>
      <c r="Q378">
        <v>2.8237868279569889</v>
      </c>
      <c r="R378">
        <v>2.8237868279569889</v>
      </c>
      <c r="S378">
        <v>2.8237868279569889</v>
      </c>
      <c r="T378">
        <v>2.8237868279569889</v>
      </c>
      <c r="U378">
        <v>2.8237868279569889</v>
      </c>
      <c r="V378">
        <v>2.8237868279569889</v>
      </c>
      <c r="W378">
        <v>2.8237868279569889</v>
      </c>
      <c r="X378">
        <v>2.8237868279569889</v>
      </c>
      <c r="Y378">
        <v>2.8237868279569889</v>
      </c>
      <c r="Z378">
        <v>2.8237868279569889</v>
      </c>
      <c r="AA378">
        <v>2.8237868279569889</v>
      </c>
      <c r="AB378">
        <v>2.8237868279569889</v>
      </c>
      <c r="AC378">
        <v>2.8237868279569889</v>
      </c>
      <c r="AD378">
        <v>2.8237868279569889</v>
      </c>
      <c r="AE378">
        <v>2.8237868279569889</v>
      </c>
      <c r="AF378">
        <v>2.8237868279569889</v>
      </c>
      <c r="AG378">
        <v>2.8237868279569889</v>
      </c>
      <c r="AH378">
        <v>2.8237868279569889</v>
      </c>
      <c r="AI378">
        <v>2.8237868279569889</v>
      </c>
      <c r="AJ378">
        <v>2.8237868279569889</v>
      </c>
      <c r="AK378">
        <v>2.8237868279569889</v>
      </c>
      <c r="AL378">
        <v>2.8237868279569889</v>
      </c>
    </row>
    <row r="379" spans="1:38" x14ac:dyDescent="0.2">
      <c r="A379" t="s">
        <v>438</v>
      </c>
      <c r="B379" t="s">
        <v>271</v>
      </c>
      <c r="C379" t="s">
        <v>283</v>
      </c>
      <c r="D379" t="s">
        <v>194</v>
      </c>
      <c r="E379" t="s">
        <v>211</v>
      </c>
      <c r="F379" t="s">
        <v>275</v>
      </c>
      <c r="G379">
        <v>2030</v>
      </c>
      <c r="H379" t="s">
        <v>211</v>
      </c>
      <c r="I379" t="s">
        <v>211</v>
      </c>
      <c r="J379" t="s">
        <v>211</v>
      </c>
      <c r="K379" t="s">
        <v>211</v>
      </c>
      <c r="L379">
        <v>3.1316889784946236</v>
      </c>
      <c r="M379">
        <v>3.1316889784946236</v>
      </c>
      <c r="N379">
        <v>3.1316889784946236</v>
      </c>
      <c r="O379">
        <v>3.1316889784946236</v>
      </c>
      <c r="P379">
        <v>3.1316889784946236</v>
      </c>
      <c r="Q379">
        <v>3.1316889784946236</v>
      </c>
      <c r="R379">
        <v>3.1316889784946236</v>
      </c>
      <c r="S379">
        <v>3.1316889784946236</v>
      </c>
      <c r="T379">
        <v>3.1316889784946236</v>
      </c>
      <c r="U379">
        <v>3.1316889784946236</v>
      </c>
      <c r="V379">
        <v>3.1316889784946236</v>
      </c>
      <c r="W379">
        <v>3.1316889784946236</v>
      </c>
      <c r="X379">
        <v>3.1316889784946236</v>
      </c>
      <c r="Y379">
        <v>3.1316889784946236</v>
      </c>
      <c r="Z379">
        <v>3.1316889784946236</v>
      </c>
      <c r="AA379">
        <v>3.1316889784946236</v>
      </c>
      <c r="AB379">
        <v>3.1316889784946236</v>
      </c>
      <c r="AC379">
        <v>3.1316889784946236</v>
      </c>
      <c r="AD379">
        <v>3.1316889784946236</v>
      </c>
      <c r="AE379">
        <v>3.1316889784946236</v>
      </c>
      <c r="AF379">
        <v>3.1316889784946236</v>
      </c>
      <c r="AG379">
        <v>3.1316889784946236</v>
      </c>
      <c r="AH379">
        <v>3.1316889784946236</v>
      </c>
      <c r="AI379">
        <v>3.1316889784946236</v>
      </c>
      <c r="AJ379">
        <v>3.1316889784946236</v>
      </c>
      <c r="AK379">
        <v>3.1316889784946236</v>
      </c>
      <c r="AL379">
        <v>3.1316889784946236</v>
      </c>
    </row>
    <row r="380" spans="1:38" x14ac:dyDescent="0.2">
      <c r="A380" t="s">
        <v>438</v>
      </c>
      <c r="B380" t="s">
        <v>271</v>
      </c>
      <c r="C380" t="s">
        <v>283</v>
      </c>
      <c r="D380" t="s">
        <v>194</v>
      </c>
      <c r="E380" t="s">
        <v>211</v>
      </c>
      <c r="F380" t="s">
        <v>275</v>
      </c>
      <c r="G380">
        <v>2040</v>
      </c>
      <c r="H380" t="s">
        <v>211</v>
      </c>
      <c r="I380" t="s">
        <v>211</v>
      </c>
      <c r="J380" t="s">
        <v>211</v>
      </c>
      <c r="K380" t="s">
        <v>211</v>
      </c>
      <c r="L380">
        <v>3.3626155913978493</v>
      </c>
      <c r="M380">
        <v>3.3626155913978493</v>
      </c>
      <c r="N380">
        <v>3.3626155913978493</v>
      </c>
      <c r="O380">
        <v>3.3626155913978493</v>
      </c>
      <c r="P380">
        <v>3.3626155913978493</v>
      </c>
      <c r="Q380">
        <v>3.3626155913978493</v>
      </c>
      <c r="R380">
        <v>3.3626155913978493</v>
      </c>
      <c r="S380">
        <v>3.3626155913978493</v>
      </c>
      <c r="T380">
        <v>3.3626155913978493</v>
      </c>
      <c r="U380">
        <v>3.3626155913978493</v>
      </c>
      <c r="V380">
        <v>3.3626155913978493</v>
      </c>
      <c r="W380">
        <v>3.3626155913978493</v>
      </c>
      <c r="X380">
        <v>3.3626155913978493</v>
      </c>
      <c r="Y380">
        <v>3.3626155913978493</v>
      </c>
      <c r="Z380">
        <v>3.3626155913978493</v>
      </c>
      <c r="AA380">
        <v>3.3626155913978493</v>
      </c>
      <c r="AB380">
        <v>3.3626155913978493</v>
      </c>
      <c r="AC380">
        <v>3.3626155913978493</v>
      </c>
      <c r="AD380">
        <v>3.3626155913978493</v>
      </c>
      <c r="AE380">
        <v>3.3626155913978493</v>
      </c>
      <c r="AF380">
        <v>3.3626155913978493</v>
      </c>
      <c r="AG380">
        <v>3.3626155913978493</v>
      </c>
      <c r="AH380">
        <v>3.3626155913978493</v>
      </c>
      <c r="AI380">
        <v>3.3626155913978493</v>
      </c>
      <c r="AJ380">
        <v>3.3626155913978493</v>
      </c>
      <c r="AK380">
        <v>3.3626155913978493</v>
      </c>
      <c r="AL380">
        <v>3.3626155913978493</v>
      </c>
    </row>
    <row r="381" spans="1:38" x14ac:dyDescent="0.2">
      <c r="A381" t="s">
        <v>438</v>
      </c>
      <c r="B381" t="s">
        <v>271</v>
      </c>
      <c r="C381" t="s">
        <v>283</v>
      </c>
      <c r="D381" t="s">
        <v>194</v>
      </c>
      <c r="E381" t="s">
        <v>211</v>
      </c>
      <c r="F381" t="s">
        <v>275</v>
      </c>
      <c r="G381">
        <v>2050</v>
      </c>
      <c r="H381" t="s">
        <v>211</v>
      </c>
      <c r="I381" t="s">
        <v>211</v>
      </c>
      <c r="J381" t="s">
        <v>211</v>
      </c>
      <c r="K381" t="s">
        <v>211</v>
      </c>
      <c r="L381">
        <v>3.3626155913978493</v>
      </c>
      <c r="M381">
        <v>3.3626155913978493</v>
      </c>
      <c r="N381">
        <v>3.3626155913978493</v>
      </c>
      <c r="O381">
        <v>3.3626155913978493</v>
      </c>
      <c r="P381">
        <v>3.3626155913978493</v>
      </c>
      <c r="Q381">
        <v>3.3626155913978493</v>
      </c>
      <c r="R381">
        <v>3.3626155913978493</v>
      </c>
      <c r="S381">
        <v>3.3626155913978493</v>
      </c>
      <c r="T381">
        <v>3.3626155913978493</v>
      </c>
      <c r="U381">
        <v>3.3626155913978493</v>
      </c>
      <c r="V381">
        <v>3.3626155913978493</v>
      </c>
      <c r="W381">
        <v>3.3626155913978493</v>
      </c>
      <c r="X381">
        <v>3.3626155913978493</v>
      </c>
      <c r="Y381">
        <v>3.3626155913978493</v>
      </c>
      <c r="Z381">
        <v>3.3626155913978493</v>
      </c>
      <c r="AA381">
        <v>3.3626155913978493</v>
      </c>
      <c r="AB381">
        <v>3.3626155913978493</v>
      </c>
      <c r="AC381">
        <v>3.3626155913978493</v>
      </c>
      <c r="AD381">
        <v>3.3626155913978493</v>
      </c>
      <c r="AE381">
        <v>3.3626155913978493</v>
      </c>
      <c r="AF381">
        <v>3.3626155913978493</v>
      </c>
      <c r="AG381">
        <v>3.3626155913978493</v>
      </c>
      <c r="AH381">
        <v>3.3626155913978493</v>
      </c>
      <c r="AI381">
        <v>3.3626155913978493</v>
      </c>
      <c r="AJ381">
        <v>3.3626155913978493</v>
      </c>
      <c r="AK381">
        <v>3.3626155913978493</v>
      </c>
      <c r="AL381">
        <v>3.3626155913978493</v>
      </c>
    </row>
    <row r="382" spans="1:38" x14ac:dyDescent="0.2">
      <c r="A382" t="s">
        <v>438</v>
      </c>
      <c r="B382" t="s">
        <v>271</v>
      </c>
      <c r="C382" t="s">
        <v>283</v>
      </c>
      <c r="D382" t="s">
        <v>196</v>
      </c>
      <c r="E382" t="s">
        <v>211</v>
      </c>
      <c r="F382" t="s">
        <v>275</v>
      </c>
      <c r="G382">
        <v>2018</v>
      </c>
      <c r="H382" t="s">
        <v>211</v>
      </c>
      <c r="I382" t="s">
        <v>211</v>
      </c>
      <c r="J382" t="s">
        <v>211</v>
      </c>
      <c r="K382" t="s">
        <v>211</v>
      </c>
      <c r="L382">
        <v>2.8237868279569889</v>
      </c>
      <c r="M382">
        <v>2.8237868279569889</v>
      </c>
      <c r="N382">
        <v>2.8237868279569889</v>
      </c>
      <c r="O382">
        <v>2.8237868279569889</v>
      </c>
      <c r="P382">
        <v>2.8237868279569889</v>
      </c>
      <c r="Q382">
        <v>2.8237868279569889</v>
      </c>
      <c r="R382">
        <v>2.8237868279569889</v>
      </c>
      <c r="S382">
        <v>2.8237868279569889</v>
      </c>
      <c r="T382">
        <v>2.8237868279569889</v>
      </c>
      <c r="U382">
        <v>2.8237868279569889</v>
      </c>
      <c r="V382">
        <v>2.8237868279569889</v>
      </c>
      <c r="W382">
        <v>2.8237868279569889</v>
      </c>
      <c r="X382">
        <v>2.8237868279569889</v>
      </c>
      <c r="Y382">
        <v>2.8237868279569889</v>
      </c>
      <c r="Z382">
        <v>2.8237868279569889</v>
      </c>
      <c r="AA382">
        <v>2.8237868279569889</v>
      </c>
      <c r="AB382">
        <v>2.8237868279569889</v>
      </c>
      <c r="AC382">
        <v>2.8237868279569889</v>
      </c>
      <c r="AD382">
        <v>2.8237868279569889</v>
      </c>
      <c r="AE382">
        <v>2.8237868279569889</v>
      </c>
      <c r="AF382">
        <v>2.8237868279569889</v>
      </c>
      <c r="AG382">
        <v>2.8237868279569889</v>
      </c>
      <c r="AH382">
        <v>2.8237868279569889</v>
      </c>
      <c r="AI382">
        <v>2.8237868279569889</v>
      </c>
      <c r="AJ382">
        <v>2.8237868279569889</v>
      </c>
      <c r="AK382">
        <v>2.8237868279569889</v>
      </c>
      <c r="AL382">
        <v>2.8237868279569889</v>
      </c>
    </row>
    <row r="383" spans="1:38" x14ac:dyDescent="0.2">
      <c r="A383" t="s">
        <v>438</v>
      </c>
      <c r="B383" t="s">
        <v>271</v>
      </c>
      <c r="C383" t="s">
        <v>283</v>
      </c>
      <c r="D383" t="s">
        <v>196</v>
      </c>
      <c r="E383" t="s">
        <v>211</v>
      </c>
      <c r="F383" t="s">
        <v>275</v>
      </c>
      <c r="G383">
        <v>2030</v>
      </c>
      <c r="H383" t="s">
        <v>211</v>
      </c>
      <c r="I383" t="s">
        <v>211</v>
      </c>
      <c r="J383" t="s">
        <v>211</v>
      </c>
      <c r="K383" t="s">
        <v>211</v>
      </c>
      <c r="L383">
        <v>3.1316889784946236</v>
      </c>
      <c r="M383">
        <v>3.1316889784946236</v>
      </c>
      <c r="N383">
        <v>3.1316889784946236</v>
      </c>
      <c r="O383">
        <v>3.1316889784946236</v>
      </c>
      <c r="P383">
        <v>3.1316889784946236</v>
      </c>
      <c r="Q383">
        <v>3.1316889784946236</v>
      </c>
      <c r="R383">
        <v>3.1316889784946236</v>
      </c>
      <c r="S383">
        <v>3.1316889784946236</v>
      </c>
      <c r="T383">
        <v>3.1316889784946236</v>
      </c>
      <c r="U383">
        <v>3.1316889784946236</v>
      </c>
      <c r="V383">
        <v>3.1316889784946236</v>
      </c>
      <c r="W383">
        <v>3.1316889784946236</v>
      </c>
      <c r="X383">
        <v>3.1316889784946236</v>
      </c>
      <c r="Y383">
        <v>3.1316889784946236</v>
      </c>
      <c r="Z383">
        <v>3.1316889784946236</v>
      </c>
      <c r="AA383">
        <v>3.1316889784946236</v>
      </c>
      <c r="AB383">
        <v>3.1316889784946236</v>
      </c>
      <c r="AC383">
        <v>3.1316889784946236</v>
      </c>
      <c r="AD383">
        <v>3.1316889784946236</v>
      </c>
      <c r="AE383">
        <v>3.1316889784946236</v>
      </c>
      <c r="AF383">
        <v>3.1316889784946236</v>
      </c>
      <c r="AG383">
        <v>3.1316889784946236</v>
      </c>
      <c r="AH383">
        <v>3.1316889784946236</v>
      </c>
      <c r="AI383">
        <v>3.1316889784946236</v>
      </c>
      <c r="AJ383">
        <v>3.1316889784946236</v>
      </c>
      <c r="AK383">
        <v>3.1316889784946236</v>
      </c>
      <c r="AL383">
        <v>3.1316889784946236</v>
      </c>
    </row>
    <row r="384" spans="1:38" x14ac:dyDescent="0.2">
      <c r="A384" t="s">
        <v>438</v>
      </c>
      <c r="B384" t="s">
        <v>271</v>
      </c>
      <c r="C384" t="s">
        <v>283</v>
      </c>
      <c r="D384" t="s">
        <v>196</v>
      </c>
      <c r="E384" t="s">
        <v>211</v>
      </c>
      <c r="F384" t="s">
        <v>275</v>
      </c>
      <c r="G384">
        <v>2040</v>
      </c>
      <c r="H384" t="s">
        <v>211</v>
      </c>
      <c r="I384" t="s">
        <v>211</v>
      </c>
      <c r="J384" t="s">
        <v>211</v>
      </c>
      <c r="K384" t="s">
        <v>211</v>
      </c>
      <c r="L384">
        <v>3.3626155913978493</v>
      </c>
      <c r="M384">
        <v>3.3626155913978493</v>
      </c>
      <c r="N384">
        <v>3.3626155913978493</v>
      </c>
      <c r="O384">
        <v>3.3626155913978493</v>
      </c>
      <c r="P384">
        <v>3.3626155913978493</v>
      </c>
      <c r="Q384">
        <v>3.3626155913978493</v>
      </c>
      <c r="R384">
        <v>3.3626155913978493</v>
      </c>
      <c r="S384">
        <v>3.3626155913978493</v>
      </c>
      <c r="T384">
        <v>3.3626155913978493</v>
      </c>
      <c r="U384">
        <v>3.3626155913978493</v>
      </c>
      <c r="V384">
        <v>3.3626155913978493</v>
      </c>
      <c r="W384">
        <v>3.3626155913978493</v>
      </c>
      <c r="X384">
        <v>3.3626155913978493</v>
      </c>
      <c r="Y384">
        <v>3.3626155913978493</v>
      </c>
      <c r="Z384">
        <v>3.3626155913978493</v>
      </c>
      <c r="AA384">
        <v>3.3626155913978493</v>
      </c>
      <c r="AB384">
        <v>3.3626155913978493</v>
      </c>
      <c r="AC384">
        <v>3.3626155913978493</v>
      </c>
      <c r="AD384">
        <v>3.3626155913978493</v>
      </c>
      <c r="AE384">
        <v>3.3626155913978493</v>
      </c>
      <c r="AF384">
        <v>3.3626155913978493</v>
      </c>
      <c r="AG384">
        <v>3.3626155913978493</v>
      </c>
      <c r="AH384">
        <v>3.3626155913978493</v>
      </c>
      <c r="AI384">
        <v>3.3626155913978493</v>
      </c>
      <c r="AJ384">
        <v>3.3626155913978493</v>
      </c>
      <c r="AK384">
        <v>3.3626155913978493</v>
      </c>
      <c r="AL384">
        <v>3.3626155913978493</v>
      </c>
    </row>
    <row r="385" spans="1:38" x14ac:dyDescent="0.2">
      <c r="A385" t="s">
        <v>438</v>
      </c>
      <c r="B385" t="s">
        <v>271</v>
      </c>
      <c r="C385" t="s">
        <v>283</v>
      </c>
      <c r="D385" t="s">
        <v>196</v>
      </c>
      <c r="E385" t="s">
        <v>211</v>
      </c>
      <c r="F385" t="s">
        <v>275</v>
      </c>
      <c r="G385">
        <v>2050</v>
      </c>
      <c r="H385" t="s">
        <v>211</v>
      </c>
      <c r="I385" t="s">
        <v>211</v>
      </c>
      <c r="J385" t="s">
        <v>211</v>
      </c>
      <c r="K385" t="s">
        <v>211</v>
      </c>
      <c r="L385">
        <v>3.3626155913978493</v>
      </c>
      <c r="M385">
        <v>3.3626155913978493</v>
      </c>
      <c r="N385">
        <v>3.3626155913978493</v>
      </c>
      <c r="O385">
        <v>3.3626155913978493</v>
      </c>
      <c r="P385">
        <v>3.3626155913978493</v>
      </c>
      <c r="Q385">
        <v>3.3626155913978493</v>
      </c>
      <c r="R385">
        <v>3.3626155913978493</v>
      </c>
      <c r="S385">
        <v>3.3626155913978493</v>
      </c>
      <c r="T385">
        <v>3.3626155913978493</v>
      </c>
      <c r="U385">
        <v>3.3626155913978493</v>
      </c>
      <c r="V385">
        <v>3.3626155913978493</v>
      </c>
      <c r="W385">
        <v>3.3626155913978493</v>
      </c>
      <c r="X385">
        <v>3.3626155913978493</v>
      </c>
      <c r="Y385">
        <v>3.3626155913978493</v>
      </c>
      <c r="Z385">
        <v>3.3626155913978493</v>
      </c>
      <c r="AA385">
        <v>3.3626155913978493</v>
      </c>
      <c r="AB385">
        <v>3.3626155913978493</v>
      </c>
      <c r="AC385">
        <v>3.3626155913978493</v>
      </c>
      <c r="AD385">
        <v>3.3626155913978493</v>
      </c>
      <c r="AE385">
        <v>3.3626155913978493</v>
      </c>
      <c r="AF385">
        <v>3.3626155913978493</v>
      </c>
      <c r="AG385">
        <v>3.3626155913978493</v>
      </c>
      <c r="AH385">
        <v>3.3626155913978493</v>
      </c>
      <c r="AI385">
        <v>3.3626155913978493</v>
      </c>
      <c r="AJ385">
        <v>3.3626155913978493</v>
      </c>
      <c r="AK385">
        <v>3.3626155913978493</v>
      </c>
      <c r="AL385">
        <v>3.3626155913978493</v>
      </c>
    </row>
    <row r="386" spans="1:38" x14ac:dyDescent="0.2">
      <c r="A386" t="s">
        <v>438</v>
      </c>
      <c r="B386" t="s">
        <v>271</v>
      </c>
      <c r="C386" t="s">
        <v>283</v>
      </c>
      <c r="D386" t="s">
        <v>139</v>
      </c>
      <c r="E386" t="s">
        <v>211</v>
      </c>
      <c r="F386" t="s">
        <v>275</v>
      </c>
      <c r="G386">
        <v>2018</v>
      </c>
      <c r="H386" t="s">
        <v>211</v>
      </c>
      <c r="I386" t="s">
        <v>211</v>
      </c>
      <c r="J386" t="s">
        <v>211</v>
      </c>
      <c r="K386" t="s">
        <v>211</v>
      </c>
      <c r="L386">
        <v>1.976650779569892</v>
      </c>
      <c r="M386">
        <v>1.976650779569892</v>
      </c>
      <c r="N386">
        <v>1.976650779569892</v>
      </c>
      <c r="O386">
        <v>1.976650779569892</v>
      </c>
      <c r="P386">
        <v>1.976650779569892</v>
      </c>
      <c r="Q386">
        <v>1.976650779569892</v>
      </c>
      <c r="R386">
        <v>1.976650779569892</v>
      </c>
      <c r="S386">
        <v>1.976650779569892</v>
      </c>
      <c r="T386">
        <v>1.976650779569892</v>
      </c>
      <c r="U386">
        <v>1.976650779569892</v>
      </c>
      <c r="V386">
        <v>1.976650779569892</v>
      </c>
      <c r="W386">
        <v>1.976650779569892</v>
      </c>
      <c r="X386">
        <v>1.976650779569892</v>
      </c>
      <c r="Y386">
        <v>1.976650779569892</v>
      </c>
      <c r="Z386">
        <v>1.976650779569892</v>
      </c>
      <c r="AA386">
        <v>1.976650779569892</v>
      </c>
      <c r="AB386">
        <v>1.976650779569892</v>
      </c>
      <c r="AC386">
        <v>1.976650779569892</v>
      </c>
      <c r="AD386">
        <v>1.976650779569892</v>
      </c>
      <c r="AE386">
        <v>1.976650779569892</v>
      </c>
      <c r="AF386">
        <v>1.976650779569892</v>
      </c>
      <c r="AG386">
        <v>1.976650779569892</v>
      </c>
      <c r="AH386">
        <v>1.976650779569892</v>
      </c>
      <c r="AI386">
        <v>1.976650779569892</v>
      </c>
      <c r="AJ386">
        <v>1.976650779569892</v>
      </c>
      <c r="AK386">
        <v>1.976650779569892</v>
      </c>
      <c r="AL386">
        <v>1.976650779569892</v>
      </c>
    </row>
    <row r="387" spans="1:38" x14ac:dyDescent="0.2">
      <c r="A387" t="s">
        <v>438</v>
      </c>
      <c r="B387" t="s">
        <v>271</v>
      </c>
      <c r="C387" t="s">
        <v>283</v>
      </c>
      <c r="D387" t="s">
        <v>139</v>
      </c>
      <c r="E387" t="s">
        <v>211</v>
      </c>
      <c r="F387" t="s">
        <v>275</v>
      </c>
      <c r="G387">
        <v>2030</v>
      </c>
      <c r="H387" t="s">
        <v>211</v>
      </c>
      <c r="I387" t="s">
        <v>211</v>
      </c>
      <c r="J387" t="s">
        <v>211</v>
      </c>
      <c r="K387" t="s">
        <v>211</v>
      </c>
      <c r="L387">
        <v>2.1921822849462362</v>
      </c>
      <c r="M387">
        <v>2.1921822849462362</v>
      </c>
      <c r="N387">
        <v>2.1921822849462362</v>
      </c>
      <c r="O387">
        <v>2.1921822849462362</v>
      </c>
      <c r="P387">
        <v>2.1921822849462362</v>
      </c>
      <c r="Q387">
        <v>2.1921822849462362</v>
      </c>
      <c r="R387">
        <v>2.1921822849462362</v>
      </c>
      <c r="S387">
        <v>2.1921822849462362</v>
      </c>
      <c r="T387">
        <v>2.1921822849462362</v>
      </c>
      <c r="U387">
        <v>2.1921822849462362</v>
      </c>
      <c r="V387">
        <v>2.1921822849462362</v>
      </c>
      <c r="W387">
        <v>2.1921822849462362</v>
      </c>
      <c r="X387">
        <v>2.1921822849462362</v>
      </c>
      <c r="Y387">
        <v>2.1921822849462362</v>
      </c>
      <c r="Z387">
        <v>2.1921822849462362</v>
      </c>
      <c r="AA387">
        <v>2.1921822849462362</v>
      </c>
      <c r="AB387">
        <v>2.1921822849462362</v>
      </c>
      <c r="AC387">
        <v>2.1921822849462362</v>
      </c>
      <c r="AD387">
        <v>2.1921822849462362</v>
      </c>
      <c r="AE387">
        <v>2.1921822849462362</v>
      </c>
      <c r="AF387">
        <v>2.1921822849462362</v>
      </c>
      <c r="AG387">
        <v>2.1921822849462362</v>
      </c>
      <c r="AH387">
        <v>2.1921822849462362</v>
      </c>
      <c r="AI387">
        <v>2.1921822849462362</v>
      </c>
      <c r="AJ387">
        <v>2.1921822849462362</v>
      </c>
      <c r="AK387">
        <v>2.1921822849462362</v>
      </c>
      <c r="AL387">
        <v>2.1921822849462362</v>
      </c>
    </row>
    <row r="388" spans="1:38" x14ac:dyDescent="0.2">
      <c r="A388" t="s">
        <v>438</v>
      </c>
      <c r="B388" t="s">
        <v>271</v>
      </c>
      <c r="C388" t="s">
        <v>283</v>
      </c>
      <c r="D388" t="s">
        <v>139</v>
      </c>
      <c r="E388" t="s">
        <v>211</v>
      </c>
      <c r="F388" t="s">
        <v>275</v>
      </c>
      <c r="G388">
        <v>2040</v>
      </c>
      <c r="H388" t="s">
        <v>211</v>
      </c>
      <c r="I388" t="s">
        <v>211</v>
      </c>
      <c r="J388" t="s">
        <v>211</v>
      </c>
      <c r="K388" t="s">
        <v>211</v>
      </c>
      <c r="L388">
        <v>2.3538309139784941</v>
      </c>
      <c r="M388">
        <v>2.3538309139784941</v>
      </c>
      <c r="N388">
        <v>2.3538309139784941</v>
      </c>
      <c r="O388">
        <v>2.3538309139784941</v>
      </c>
      <c r="P388">
        <v>2.3538309139784941</v>
      </c>
      <c r="Q388">
        <v>2.3538309139784941</v>
      </c>
      <c r="R388">
        <v>2.3538309139784941</v>
      </c>
      <c r="S388">
        <v>2.3538309139784941</v>
      </c>
      <c r="T388">
        <v>2.3538309139784941</v>
      </c>
      <c r="U388">
        <v>2.3538309139784941</v>
      </c>
      <c r="V388">
        <v>2.3538309139784941</v>
      </c>
      <c r="W388">
        <v>2.3538309139784941</v>
      </c>
      <c r="X388">
        <v>2.3538309139784941</v>
      </c>
      <c r="Y388">
        <v>2.3538309139784941</v>
      </c>
      <c r="Z388">
        <v>2.3538309139784941</v>
      </c>
      <c r="AA388">
        <v>2.3538309139784941</v>
      </c>
      <c r="AB388">
        <v>2.3538309139784941</v>
      </c>
      <c r="AC388">
        <v>2.3538309139784941</v>
      </c>
      <c r="AD388">
        <v>2.3538309139784941</v>
      </c>
      <c r="AE388">
        <v>2.3538309139784941</v>
      </c>
      <c r="AF388">
        <v>2.3538309139784941</v>
      </c>
      <c r="AG388">
        <v>2.3538309139784941</v>
      </c>
      <c r="AH388">
        <v>2.3538309139784941</v>
      </c>
      <c r="AI388">
        <v>2.3538309139784941</v>
      </c>
      <c r="AJ388">
        <v>2.3538309139784941</v>
      </c>
      <c r="AK388">
        <v>2.3538309139784941</v>
      </c>
      <c r="AL388">
        <v>2.3538309139784941</v>
      </c>
    </row>
    <row r="389" spans="1:38" x14ac:dyDescent="0.2">
      <c r="A389" t="s">
        <v>438</v>
      </c>
      <c r="B389" t="s">
        <v>271</v>
      </c>
      <c r="C389" t="s">
        <v>283</v>
      </c>
      <c r="D389" t="s">
        <v>139</v>
      </c>
      <c r="E389" t="s">
        <v>211</v>
      </c>
      <c r="F389" t="s">
        <v>275</v>
      </c>
      <c r="G389">
        <v>2050</v>
      </c>
      <c r="H389" t="s">
        <v>211</v>
      </c>
      <c r="I389" t="s">
        <v>211</v>
      </c>
      <c r="J389" t="s">
        <v>211</v>
      </c>
      <c r="K389" t="s">
        <v>211</v>
      </c>
      <c r="L389">
        <v>2.3538309139784941</v>
      </c>
      <c r="M389">
        <v>2.3538309139784941</v>
      </c>
      <c r="N389">
        <v>2.3538309139784941</v>
      </c>
      <c r="O389">
        <v>2.3538309139784941</v>
      </c>
      <c r="P389">
        <v>2.3538309139784941</v>
      </c>
      <c r="Q389">
        <v>2.3538309139784941</v>
      </c>
      <c r="R389">
        <v>2.3538309139784941</v>
      </c>
      <c r="S389">
        <v>2.3538309139784941</v>
      </c>
      <c r="T389">
        <v>2.3538309139784941</v>
      </c>
      <c r="U389">
        <v>2.3538309139784941</v>
      </c>
      <c r="V389">
        <v>2.3538309139784941</v>
      </c>
      <c r="W389">
        <v>2.3538309139784941</v>
      </c>
      <c r="X389">
        <v>2.3538309139784941</v>
      </c>
      <c r="Y389">
        <v>2.3538309139784941</v>
      </c>
      <c r="Z389">
        <v>2.3538309139784941</v>
      </c>
      <c r="AA389">
        <v>2.3538309139784941</v>
      </c>
      <c r="AB389">
        <v>2.3538309139784941</v>
      </c>
      <c r="AC389">
        <v>2.3538309139784941</v>
      </c>
      <c r="AD389">
        <v>2.3538309139784941</v>
      </c>
      <c r="AE389">
        <v>2.3538309139784941</v>
      </c>
      <c r="AF389">
        <v>2.3538309139784941</v>
      </c>
      <c r="AG389">
        <v>2.3538309139784941</v>
      </c>
      <c r="AH389">
        <v>2.3538309139784941</v>
      </c>
      <c r="AI389">
        <v>2.3538309139784941</v>
      </c>
      <c r="AJ389">
        <v>2.3538309139784941</v>
      </c>
      <c r="AK389">
        <v>2.3538309139784941</v>
      </c>
      <c r="AL389">
        <v>2.3538309139784941</v>
      </c>
    </row>
    <row r="390" spans="1:38" x14ac:dyDescent="0.2">
      <c r="A390" t="s">
        <v>438</v>
      </c>
      <c r="B390" t="s">
        <v>271</v>
      </c>
      <c r="C390" t="s">
        <v>284</v>
      </c>
      <c r="D390" t="s">
        <v>578</v>
      </c>
      <c r="E390" t="s">
        <v>211</v>
      </c>
      <c r="F390" t="s">
        <v>275</v>
      </c>
      <c r="G390">
        <v>2018</v>
      </c>
      <c r="H390" t="s">
        <v>211</v>
      </c>
      <c r="I390" t="s">
        <v>211</v>
      </c>
      <c r="J390" t="s">
        <v>211</v>
      </c>
      <c r="K390" t="s">
        <v>211</v>
      </c>
      <c r="L390">
        <v>1.3504480286738378</v>
      </c>
      <c r="M390">
        <v>1.3504480286738378</v>
      </c>
      <c r="N390">
        <v>1.3504480286738378</v>
      </c>
      <c r="O390">
        <v>1.3504480286738378</v>
      </c>
      <c r="P390">
        <v>1.3504480286738378</v>
      </c>
      <c r="Q390">
        <v>1.3504480286738378</v>
      </c>
      <c r="R390">
        <v>1.3504480286738378</v>
      </c>
      <c r="S390">
        <v>1.3504480286738378</v>
      </c>
      <c r="T390">
        <v>1.3504480286738378</v>
      </c>
      <c r="U390">
        <v>1.3504480286738378</v>
      </c>
      <c r="V390">
        <v>1.3504480286738378</v>
      </c>
      <c r="W390">
        <v>1.3504480286738378</v>
      </c>
      <c r="X390">
        <v>1.3504480286738378</v>
      </c>
      <c r="Y390">
        <v>1.3504480286738378</v>
      </c>
      <c r="Z390">
        <v>1.3504480286738378</v>
      </c>
      <c r="AA390">
        <v>1.3504480286738378</v>
      </c>
      <c r="AB390">
        <v>1.3504480286738378</v>
      </c>
      <c r="AC390">
        <v>1.3504480286738378</v>
      </c>
      <c r="AD390">
        <v>1.3504480286738378</v>
      </c>
      <c r="AE390">
        <v>1.3504480286738378</v>
      </c>
      <c r="AF390">
        <v>1.3504480286738378</v>
      </c>
      <c r="AG390">
        <v>1.3504480286738378</v>
      </c>
      <c r="AH390">
        <v>1.3504480286738378</v>
      </c>
      <c r="AI390">
        <v>1.3504480286738378</v>
      </c>
      <c r="AJ390">
        <v>1.3504480286738378</v>
      </c>
      <c r="AK390">
        <v>1.3504480286738378</v>
      </c>
      <c r="AL390">
        <v>1.3504480286738378</v>
      </c>
    </row>
    <row r="391" spans="1:38" x14ac:dyDescent="0.2">
      <c r="A391" t="s">
        <v>438</v>
      </c>
      <c r="B391" t="s">
        <v>271</v>
      </c>
      <c r="C391" t="s">
        <v>284</v>
      </c>
      <c r="D391" t="s">
        <v>578</v>
      </c>
      <c r="E391" t="s">
        <v>211</v>
      </c>
      <c r="F391" t="s">
        <v>275</v>
      </c>
      <c r="G391">
        <v>2030</v>
      </c>
      <c r="H391" t="s">
        <v>211</v>
      </c>
      <c r="I391" t="s">
        <v>211</v>
      </c>
      <c r="J391" t="s">
        <v>211</v>
      </c>
      <c r="K391" t="s">
        <v>211</v>
      </c>
      <c r="L391">
        <v>1.4504812159830052</v>
      </c>
      <c r="M391">
        <v>1.4504812159830052</v>
      </c>
      <c r="N391">
        <v>1.4504812159830052</v>
      </c>
      <c r="O391">
        <v>1.4504812159830052</v>
      </c>
      <c r="P391">
        <v>1.4504812159830052</v>
      </c>
      <c r="Q391">
        <v>1.4504812159830052</v>
      </c>
      <c r="R391">
        <v>1.4504812159830052</v>
      </c>
      <c r="S391">
        <v>1.4504812159830052</v>
      </c>
      <c r="T391">
        <v>1.4504812159830052</v>
      </c>
      <c r="U391">
        <v>1.4504812159830052</v>
      </c>
      <c r="V391">
        <v>1.4504812159830052</v>
      </c>
      <c r="W391">
        <v>1.4504812159830052</v>
      </c>
      <c r="X391">
        <v>1.4504812159830052</v>
      </c>
      <c r="Y391">
        <v>1.4504812159830052</v>
      </c>
      <c r="Z391">
        <v>1.4504812159830052</v>
      </c>
      <c r="AA391">
        <v>1.4504812159830052</v>
      </c>
      <c r="AB391">
        <v>1.4504812159830052</v>
      </c>
      <c r="AC391">
        <v>1.4504812159830052</v>
      </c>
      <c r="AD391">
        <v>1.4504812159830052</v>
      </c>
      <c r="AE391">
        <v>1.4504812159830052</v>
      </c>
      <c r="AF391">
        <v>1.4504812159830052</v>
      </c>
      <c r="AG391">
        <v>1.4504812159830052</v>
      </c>
      <c r="AH391">
        <v>1.4504812159830052</v>
      </c>
      <c r="AI391">
        <v>1.4504812159830052</v>
      </c>
      <c r="AJ391">
        <v>1.4504812159830052</v>
      </c>
      <c r="AK391">
        <v>1.4504812159830052</v>
      </c>
      <c r="AL391">
        <v>1.4504812159830052</v>
      </c>
    </row>
    <row r="392" spans="1:38" x14ac:dyDescent="0.2">
      <c r="A392" t="s">
        <v>438</v>
      </c>
      <c r="B392" t="s">
        <v>271</v>
      </c>
      <c r="C392" t="s">
        <v>284</v>
      </c>
      <c r="D392" t="s">
        <v>578</v>
      </c>
      <c r="E392" t="s">
        <v>211</v>
      </c>
      <c r="F392" t="s">
        <v>275</v>
      </c>
      <c r="G392">
        <v>2040</v>
      </c>
      <c r="H392" t="s">
        <v>211</v>
      </c>
      <c r="I392" t="s">
        <v>211</v>
      </c>
      <c r="J392" t="s">
        <v>211</v>
      </c>
      <c r="K392" t="s">
        <v>211</v>
      </c>
      <c r="L392">
        <v>1.700564184255944</v>
      </c>
      <c r="M392">
        <v>1.700564184255944</v>
      </c>
      <c r="N392">
        <v>1.700564184255944</v>
      </c>
      <c r="O392">
        <v>1.700564184255944</v>
      </c>
      <c r="P392">
        <v>1.700564184255944</v>
      </c>
      <c r="Q392">
        <v>1.700564184255944</v>
      </c>
      <c r="R392">
        <v>1.700564184255944</v>
      </c>
      <c r="S392">
        <v>1.700564184255944</v>
      </c>
      <c r="T392">
        <v>1.700564184255944</v>
      </c>
      <c r="U392">
        <v>1.700564184255944</v>
      </c>
      <c r="V392">
        <v>1.700564184255944</v>
      </c>
      <c r="W392">
        <v>1.700564184255944</v>
      </c>
      <c r="X392">
        <v>1.700564184255944</v>
      </c>
      <c r="Y392">
        <v>1.700564184255944</v>
      </c>
      <c r="Z392">
        <v>1.700564184255944</v>
      </c>
      <c r="AA392">
        <v>1.700564184255944</v>
      </c>
      <c r="AB392">
        <v>1.700564184255944</v>
      </c>
      <c r="AC392">
        <v>1.700564184255944</v>
      </c>
      <c r="AD392">
        <v>1.700564184255944</v>
      </c>
      <c r="AE392">
        <v>1.700564184255944</v>
      </c>
      <c r="AF392">
        <v>1.700564184255944</v>
      </c>
      <c r="AG392">
        <v>1.700564184255944</v>
      </c>
      <c r="AH392">
        <v>1.700564184255944</v>
      </c>
      <c r="AI392">
        <v>1.700564184255944</v>
      </c>
      <c r="AJ392">
        <v>1.700564184255944</v>
      </c>
      <c r="AK392">
        <v>1.700564184255944</v>
      </c>
      <c r="AL392">
        <v>1.700564184255944</v>
      </c>
    </row>
    <row r="393" spans="1:38" x14ac:dyDescent="0.2">
      <c r="A393" t="s">
        <v>438</v>
      </c>
      <c r="B393" t="s">
        <v>271</v>
      </c>
      <c r="C393" t="s">
        <v>284</v>
      </c>
      <c r="D393" t="s">
        <v>578</v>
      </c>
      <c r="E393" t="s">
        <v>211</v>
      </c>
      <c r="F393" t="s">
        <v>275</v>
      </c>
      <c r="G393">
        <v>2050</v>
      </c>
      <c r="H393" t="s">
        <v>211</v>
      </c>
      <c r="I393" t="s">
        <v>211</v>
      </c>
      <c r="J393" t="s">
        <v>211</v>
      </c>
      <c r="K393" t="s">
        <v>211</v>
      </c>
      <c r="L393">
        <v>1.700564184255944</v>
      </c>
      <c r="M393">
        <v>1.700564184255944</v>
      </c>
      <c r="N393">
        <v>1.700564184255944</v>
      </c>
      <c r="O393">
        <v>1.700564184255944</v>
      </c>
      <c r="P393">
        <v>1.700564184255944</v>
      </c>
      <c r="Q393">
        <v>1.700564184255944</v>
      </c>
      <c r="R393">
        <v>1.700564184255944</v>
      </c>
      <c r="S393">
        <v>1.700564184255944</v>
      </c>
      <c r="T393">
        <v>1.700564184255944</v>
      </c>
      <c r="U393">
        <v>1.700564184255944</v>
      </c>
      <c r="V393">
        <v>1.700564184255944</v>
      </c>
      <c r="W393">
        <v>1.700564184255944</v>
      </c>
      <c r="X393">
        <v>1.700564184255944</v>
      </c>
      <c r="Y393">
        <v>1.700564184255944</v>
      </c>
      <c r="Z393">
        <v>1.700564184255944</v>
      </c>
      <c r="AA393">
        <v>1.700564184255944</v>
      </c>
      <c r="AB393">
        <v>1.700564184255944</v>
      </c>
      <c r="AC393">
        <v>1.700564184255944</v>
      </c>
      <c r="AD393">
        <v>1.700564184255944</v>
      </c>
      <c r="AE393">
        <v>1.700564184255944</v>
      </c>
      <c r="AF393">
        <v>1.700564184255944</v>
      </c>
      <c r="AG393">
        <v>1.700564184255944</v>
      </c>
      <c r="AH393">
        <v>1.700564184255944</v>
      </c>
      <c r="AI393">
        <v>1.700564184255944</v>
      </c>
      <c r="AJ393">
        <v>1.700564184255944</v>
      </c>
      <c r="AK393">
        <v>1.700564184255944</v>
      </c>
      <c r="AL393">
        <v>1.700564184255944</v>
      </c>
    </row>
    <row r="394" spans="1:38" x14ac:dyDescent="0.2">
      <c r="A394" t="s">
        <v>438</v>
      </c>
      <c r="B394" t="s">
        <v>271</v>
      </c>
      <c r="C394" t="s">
        <v>284</v>
      </c>
      <c r="D394" t="s">
        <v>196</v>
      </c>
      <c r="E394" t="s">
        <v>211</v>
      </c>
      <c r="F394" t="s">
        <v>275</v>
      </c>
      <c r="G394">
        <v>2018</v>
      </c>
      <c r="H394" t="s">
        <v>211</v>
      </c>
      <c r="I394" t="s">
        <v>211</v>
      </c>
      <c r="J394" t="s">
        <v>211</v>
      </c>
      <c r="K394" t="s">
        <v>211</v>
      </c>
      <c r="L394">
        <v>1.3504480286738378</v>
      </c>
      <c r="M394">
        <v>1.3504480286738378</v>
      </c>
      <c r="N394">
        <v>1.3504480286738378</v>
      </c>
      <c r="O394">
        <v>1.3504480286738378</v>
      </c>
      <c r="P394">
        <v>1.3504480286738378</v>
      </c>
      <c r="Q394">
        <v>1.3504480286738378</v>
      </c>
      <c r="R394">
        <v>1.3504480286738378</v>
      </c>
      <c r="S394">
        <v>1.3504480286738378</v>
      </c>
      <c r="T394">
        <v>1.3504480286738378</v>
      </c>
      <c r="U394">
        <v>1.3504480286738378</v>
      </c>
      <c r="V394">
        <v>1.3504480286738378</v>
      </c>
      <c r="W394">
        <v>1.3504480286738378</v>
      </c>
      <c r="X394">
        <v>1.3504480286738378</v>
      </c>
      <c r="Y394">
        <v>1.3504480286738378</v>
      </c>
      <c r="Z394">
        <v>1.3504480286738378</v>
      </c>
      <c r="AA394">
        <v>1.3504480286738378</v>
      </c>
      <c r="AB394">
        <v>1.3504480286738378</v>
      </c>
      <c r="AC394">
        <v>1.3504480286738378</v>
      </c>
      <c r="AD394">
        <v>1.3504480286738378</v>
      </c>
      <c r="AE394">
        <v>1.3504480286738378</v>
      </c>
      <c r="AF394">
        <v>1.3504480286738378</v>
      </c>
      <c r="AG394">
        <v>1.3504480286738378</v>
      </c>
      <c r="AH394">
        <v>1.3504480286738378</v>
      </c>
      <c r="AI394">
        <v>1.3504480286738378</v>
      </c>
      <c r="AJ394">
        <v>1.3504480286738378</v>
      </c>
      <c r="AK394">
        <v>1.3504480286738378</v>
      </c>
      <c r="AL394">
        <v>1.3504480286738378</v>
      </c>
    </row>
    <row r="395" spans="1:38" x14ac:dyDescent="0.2">
      <c r="A395" t="s">
        <v>438</v>
      </c>
      <c r="B395" t="s">
        <v>271</v>
      </c>
      <c r="C395" t="s">
        <v>284</v>
      </c>
      <c r="D395" t="s">
        <v>196</v>
      </c>
      <c r="E395" t="s">
        <v>211</v>
      </c>
      <c r="F395" t="s">
        <v>275</v>
      </c>
      <c r="G395">
        <v>2030</v>
      </c>
      <c r="H395" t="s">
        <v>211</v>
      </c>
      <c r="I395" t="s">
        <v>211</v>
      </c>
      <c r="J395" t="s">
        <v>211</v>
      </c>
      <c r="K395" t="s">
        <v>211</v>
      </c>
      <c r="L395">
        <v>1.4504812159830052</v>
      </c>
      <c r="M395">
        <v>1.4504812159830052</v>
      </c>
      <c r="N395">
        <v>1.4504812159830052</v>
      </c>
      <c r="O395">
        <v>1.4504812159830052</v>
      </c>
      <c r="P395">
        <v>1.4504812159830052</v>
      </c>
      <c r="Q395">
        <v>1.4504812159830052</v>
      </c>
      <c r="R395">
        <v>1.4504812159830052</v>
      </c>
      <c r="S395">
        <v>1.4504812159830052</v>
      </c>
      <c r="T395">
        <v>1.4504812159830052</v>
      </c>
      <c r="U395">
        <v>1.4504812159830052</v>
      </c>
      <c r="V395">
        <v>1.4504812159830052</v>
      </c>
      <c r="W395">
        <v>1.4504812159830052</v>
      </c>
      <c r="X395">
        <v>1.4504812159830052</v>
      </c>
      <c r="Y395">
        <v>1.4504812159830052</v>
      </c>
      <c r="Z395">
        <v>1.4504812159830052</v>
      </c>
      <c r="AA395">
        <v>1.4504812159830052</v>
      </c>
      <c r="AB395">
        <v>1.4504812159830052</v>
      </c>
      <c r="AC395">
        <v>1.4504812159830052</v>
      </c>
      <c r="AD395">
        <v>1.4504812159830052</v>
      </c>
      <c r="AE395">
        <v>1.4504812159830052</v>
      </c>
      <c r="AF395">
        <v>1.4504812159830052</v>
      </c>
      <c r="AG395">
        <v>1.4504812159830052</v>
      </c>
      <c r="AH395">
        <v>1.4504812159830052</v>
      </c>
      <c r="AI395">
        <v>1.4504812159830052</v>
      </c>
      <c r="AJ395">
        <v>1.4504812159830052</v>
      </c>
      <c r="AK395">
        <v>1.4504812159830052</v>
      </c>
      <c r="AL395">
        <v>1.4504812159830052</v>
      </c>
    </row>
    <row r="396" spans="1:38" x14ac:dyDescent="0.2">
      <c r="A396" t="s">
        <v>438</v>
      </c>
      <c r="B396" t="s">
        <v>271</v>
      </c>
      <c r="C396" t="s">
        <v>284</v>
      </c>
      <c r="D396" t="s">
        <v>196</v>
      </c>
      <c r="E396" t="s">
        <v>211</v>
      </c>
      <c r="F396" t="s">
        <v>275</v>
      </c>
      <c r="G396">
        <v>2040</v>
      </c>
      <c r="H396" t="s">
        <v>211</v>
      </c>
      <c r="I396" t="s">
        <v>211</v>
      </c>
      <c r="J396" t="s">
        <v>211</v>
      </c>
      <c r="K396" t="s">
        <v>211</v>
      </c>
      <c r="L396">
        <v>1.700564184255944</v>
      </c>
      <c r="M396">
        <v>1.700564184255944</v>
      </c>
      <c r="N396">
        <v>1.700564184255944</v>
      </c>
      <c r="O396">
        <v>1.700564184255944</v>
      </c>
      <c r="P396">
        <v>1.700564184255944</v>
      </c>
      <c r="Q396">
        <v>1.700564184255944</v>
      </c>
      <c r="R396">
        <v>1.700564184255944</v>
      </c>
      <c r="S396">
        <v>1.700564184255944</v>
      </c>
      <c r="T396">
        <v>1.700564184255944</v>
      </c>
      <c r="U396">
        <v>1.700564184255944</v>
      </c>
      <c r="V396">
        <v>1.700564184255944</v>
      </c>
      <c r="W396">
        <v>1.700564184255944</v>
      </c>
      <c r="X396">
        <v>1.700564184255944</v>
      </c>
      <c r="Y396">
        <v>1.700564184255944</v>
      </c>
      <c r="Z396">
        <v>1.700564184255944</v>
      </c>
      <c r="AA396">
        <v>1.700564184255944</v>
      </c>
      <c r="AB396">
        <v>1.700564184255944</v>
      </c>
      <c r="AC396">
        <v>1.700564184255944</v>
      </c>
      <c r="AD396">
        <v>1.700564184255944</v>
      </c>
      <c r="AE396">
        <v>1.700564184255944</v>
      </c>
      <c r="AF396">
        <v>1.700564184255944</v>
      </c>
      <c r="AG396">
        <v>1.700564184255944</v>
      </c>
      <c r="AH396">
        <v>1.700564184255944</v>
      </c>
      <c r="AI396">
        <v>1.700564184255944</v>
      </c>
      <c r="AJ396">
        <v>1.700564184255944</v>
      </c>
      <c r="AK396">
        <v>1.700564184255944</v>
      </c>
      <c r="AL396">
        <v>1.700564184255944</v>
      </c>
    </row>
    <row r="397" spans="1:38" x14ac:dyDescent="0.2">
      <c r="A397" t="s">
        <v>438</v>
      </c>
      <c r="B397" t="s">
        <v>271</v>
      </c>
      <c r="C397" t="s">
        <v>284</v>
      </c>
      <c r="D397" t="s">
        <v>196</v>
      </c>
      <c r="E397" t="s">
        <v>211</v>
      </c>
      <c r="F397" t="s">
        <v>275</v>
      </c>
      <c r="G397">
        <v>2050</v>
      </c>
      <c r="H397" t="s">
        <v>211</v>
      </c>
      <c r="I397" t="s">
        <v>211</v>
      </c>
      <c r="J397" t="s">
        <v>211</v>
      </c>
      <c r="K397" t="s">
        <v>211</v>
      </c>
      <c r="L397">
        <v>1.700564184255944</v>
      </c>
      <c r="M397">
        <v>1.700564184255944</v>
      </c>
      <c r="N397">
        <v>1.700564184255944</v>
      </c>
      <c r="O397">
        <v>1.700564184255944</v>
      </c>
      <c r="P397">
        <v>1.700564184255944</v>
      </c>
      <c r="Q397">
        <v>1.700564184255944</v>
      </c>
      <c r="R397">
        <v>1.700564184255944</v>
      </c>
      <c r="S397">
        <v>1.700564184255944</v>
      </c>
      <c r="T397">
        <v>1.700564184255944</v>
      </c>
      <c r="U397">
        <v>1.700564184255944</v>
      </c>
      <c r="V397">
        <v>1.700564184255944</v>
      </c>
      <c r="W397">
        <v>1.700564184255944</v>
      </c>
      <c r="X397">
        <v>1.700564184255944</v>
      </c>
      <c r="Y397">
        <v>1.700564184255944</v>
      </c>
      <c r="Z397">
        <v>1.700564184255944</v>
      </c>
      <c r="AA397">
        <v>1.700564184255944</v>
      </c>
      <c r="AB397">
        <v>1.700564184255944</v>
      </c>
      <c r="AC397">
        <v>1.700564184255944</v>
      </c>
      <c r="AD397">
        <v>1.700564184255944</v>
      </c>
      <c r="AE397">
        <v>1.700564184255944</v>
      </c>
      <c r="AF397">
        <v>1.700564184255944</v>
      </c>
      <c r="AG397">
        <v>1.700564184255944</v>
      </c>
      <c r="AH397">
        <v>1.700564184255944</v>
      </c>
      <c r="AI397">
        <v>1.700564184255944</v>
      </c>
      <c r="AJ397">
        <v>1.700564184255944</v>
      </c>
      <c r="AK397">
        <v>1.700564184255944</v>
      </c>
      <c r="AL397">
        <v>1.700564184255944</v>
      </c>
    </row>
    <row r="398" spans="1:38" x14ac:dyDescent="0.2">
      <c r="A398" t="s">
        <v>438</v>
      </c>
      <c r="B398" t="s">
        <v>271</v>
      </c>
      <c r="C398" t="s">
        <v>284</v>
      </c>
      <c r="D398" t="s">
        <v>139</v>
      </c>
      <c r="E398" t="s">
        <v>211</v>
      </c>
      <c r="F398" t="s">
        <v>275</v>
      </c>
      <c r="G398">
        <v>2018</v>
      </c>
      <c r="H398" t="s">
        <v>211</v>
      </c>
      <c r="I398" t="s">
        <v>211</v>
      </c>
      <c r="J398" t="s">
        <v>211</v>
      </c>
      <c r="K398" t="s">
        <v>211</v>
      </c>
      <c r="L398">
        <v>0.94531362007168729</v>
      </c>
      <c r="M398">
        <v>0.94531362007168729</v>
      </c>
      <c r="N398">
        <v>0.94531362007168729</v>
      </c>
      <c r="O398">
        <v>0.94531362007168729</v>
      </c>
      <c r="P398">
        <v>0.94531362007168729</v>
      </c>
      <c r="Q398">
        <v>0.94531362007168729</v>
      </c>
      <c r="R398">
        <v>0.94531362007168729</v>
      </c>
      <c r="S398">
        <v>0.94531362007168729</v>
      </c>
      <c r="T398">
        <v>0.94531362007168729</v>
      </c>
      <c r="U398">
        <v>0.94531362007168729</v>
      </c>
      <c r="V398">
        <v>0.94531362007168729</v>
      </c>
      <c r="W398">
        <v>0.94531362007168729</v>
      </c>
      <c r="X398">
        <v>0.94531362007168729</v>
      </c>
      <c r="Y398">
        <v>0.94531362007168729</v>
      </c>
      <c r="Z398">
        <v>0.94531362007168729</v>
      </c>
      <c r="AA398">
        <v>0.94531362007168729</v>
      </c>
      <c r="AB398">
        <v>0.94531362007168729</v>
      </c>
      <c r="AC398">
        <v>0.94531362007168729</v>
      </c>
      <c r="AD398">
        <v>0.94531362007168729</v>
      </c>
      <c r="AE398">
        <v>0.94531362007168729</v>
      </c>
      <c r="AF398">
        <v>0.94531362007168729</v>
      </c>
      <c r="AG398">
        <v>0.94531362007168729</v>
      </c>
      <c r="AH398">
        <v>0.94531362007168729</v>
      </c>
      <c r="AI398">
        <v>0.94531362007168729</v>
      </c>
      <c r="AJ398">
        <v>0.94531362007168729</v>
      </c>
      <c r="AK398">
        <v>0.94531362007168729</v>
      </c>
      <c r="AL398">
        <v>0.94531362007168729</v>
      </c>
    </row>
    <row r="399" spans="1:38" x14ac:dyDescent="0.2">
      <c r="A399" t="s">
        <v>438</v>
      </c>
      <c r="B399" t="s">
        <v>271</v>
      </c>
      <c r="C399" t="s">
        <v>284</v>
      </c>
      <c r="D399" t="s">
        <v>139</v>
      </c>
      <c r="E399" t="s">
        <v>211</v>
      </c>
      <c r="F399" t="s">
        <v>275</v>
      </c>
      <c r="G399">
        <v>2030</v>
      </c>
      <c r="H399" t="s">
        <v>211</v>
      </c>
      <c r="I399" t="s">
        <v>211</v>
      </c>
      <c r="J399" t="s">
        <v>211</v>
      </c>
      <c r="K399" t="s">
        <v>211</v>
      </c>
      <c r="L399">
        <v>1.0153368511881085</v>
      </c>
      <c r="M399">
        <v>1.0153368511881085</v>
      </c>
      <c r="N399">
        <v>1.0153368511881085</v>
      </c>
      <c r="O399">
        <v>1.0153368511881085</v>
      </c>
      <c r="P399">
        <v>1.0153368511881085</v>
      </c>
      <c r="Q399">
        <v>1.0153368511881085</v>
      </c>
      <c r="R399">
        <v>1.0153368511881085</v>
      </c>
      <c r="S399">
        <v>1.0153368511881085</v>
      </c>
      <c r="T399">
        <v>1.0153368511881085</v>
      </c>
      <c r="U399">
        <v>1.0153368511881085</v>
      </c>
      <c r="V399">
        <v>1.0153368511881085</v>
      </c>
      <c r="W399">
        <v>1.0153368511881085</v>
      </c>
      <c r="X399">
        <v>1.0153368511881085</v>
      </c>
      <c r="Y399">
        <v>1.0153368511881085</v>
      </c>
      <c r="Z399">
        <v>1.0153368511881085</v>
      </c>
      <c r="AA399">
        <v>1.0153368511881085</v>
      </c>
      <c r="AB399">
        <v>1.0153368511881085</v>
      </c>
      <c r="AC399">
        <v>1.0153368511881085</v>
      </c>
      <c r="AD399">
        <v>1.0153368511881085</v>
      </c>
      <c r="AE399">
        <v>1.0153368511881085</v>
      </c>
      <c r="AF399">
        <v>1.0153368511881085</v>
      </c>
      <c r="AG399">
        <v>1.0153368511881085</v>
      </c>
      <c r="AH399">
        <v>1.0153368511881085</v>
      </c>
      <c r="AI399">
        <v>1.0153368511881085</v>
      </c>
      <c r="AJ399">
        <v>1.0153368511881085</v>
      </c>
      <c r="AK399">
        <v>1.0153368511881085</v>
      </c>
      <c r="AL399">
        <v>1.0153368511881085</v>
      </c>
    </row>
    <row r="400" spans="1:38" x14ac:dyDescent="0.2">
      <c r="A400" t="s">
        <v>438</v>
      </c>
      <c r="B400" t="s">
        <v>271</v>
      </c>
      <c r="C400" t="s">
        <v>284</v>
      </c>
      <c r="D400" t="s">
        <v>139</v>
      </c>
      <c r="E400" t="s">
        <v>211</v>
      </c>
      <c r="F400" t="s">
        <v>275</v>
      </c>
      <c r="G400">
        <v>2040</v>
      </c>
      <c r="H400" t="s">
        <v>211</v>
      </c>
      <c r="I400" t="s">
        <v>211</v>
      </c>
      <c r="J400" t="s">
        <v>211</v>
      </c>
      <c r="K400" t="s">
        <v>211</v>
      </c>
      <c r="L400">
        <v>1.1903949289791618</v>
      </c>
      <c r="M400">
        <v>1.1903949289791618</v>
      </c>
      <c r="N400">
        <v>1.1903949289791618</v>
      </c>
      <c r="O400">
        <v>1.1903949289791618</v>
      </c>
      <c r="P400">
        <v>1.1903949289791618</v>
      </c>
      <c r="Q400">
        <v>1.1903949289791618</v>
      </c>
      <c r="R400">
        <v>1.1903949289791618</v>
      </c>
      <c r="S400">
        <v>1.1903949289791618</v>
      </c>
      <c r="T400">
        <v>1.1903949289791618</v>
      </c>
      <c r="U400">
        <v>1.1903949289791618</v>
      </c>
      <c r="V400">
        <v>1.1903949289791618</v>
      </c>
      <c r="W400">
        <v>1.1903949289791618</v>
      </c>
      <c r="X400">
        <v>1.1903949289791618</v>
      </c>
      <c r="Y400">
        <v>1.1903949289791618</v>
      </c>
      <c r="Z400">
        <v>1.1903949289791618</v>
      </c>
      <c r="AA400">
        <v>1.1903949289791618</v>
      </c>
      <c r="AB400">
        <v>1.1903949289791618</v>
      </c>
      <c r="AC400">
        <v>1.1903949289791618</v>
      </c>
      <c r="AD400">
        <v>1.1903949289791618</v>
      </c>
      <c r="AE400">
        <v>1.1903949289791618</v>
      </c>
      <c r="AF400">
        <v>1.1903949289791618</v>
      </c>
      <c r="AG400">
        <v>1.1903949289791618</v>
      </c>
      <c r="AH400">
        <v>1.1903949289791618</v>
      </c>
      <c r="AI400">
        <v>1.1903949289791618</v>
      </c>
      <c r="AJ400">
        <v>1.1903949289791618</v>
      </c>
      <c r="AK400">
        <v>1.1903949289791618</v>
      </c>
      <c r="AL400">
        <v>1.1903949289791618</v>
      </c>
    </row>
    <row r="401" spans="1:38" x14ac:dyDescent="0.2">
      <c r="A401" t="s">
        <v>438</v>
      </c>
      <c r="B401" t="s">
        <v>271</v>
      </c>
      <c r="C401" t="s">
        <v>284</v>
      </c>
      <c r="D401" t="s">
        <v>139</v>
      </c>
      <c r="E401" t="s">
        <v>211</v>
      </c>
      <c r="F401" t="s">
        <v>275</v>
      </c>
      <c r="G401">
        <v>2050</v>
      </c>
      <c r="H401" t="s">
        <v>211</v>
      </c>
      <c r="I401" t="s">
        <v>211</v>
      </c>
      <c r="J401" t="s">
        <v>211</v>
      </c>
      <c r="K401" t="s">
        <v>211</v>
      </c>
      <c r="L401">
        <v>1.1903949289791618</v>
      </c>
      <c r="M401">
        <v>1.1903949289791618</v>
      </c>
      <c r="N401">
        <v>1.1903949289791618</v>
      </c>
      <c r="O401">
        <v>1.1903949289791618</v>
      </c>
      <c r="P401">
        <v>1.1903949289791618</v>
      </c>
      <c r="Q401">
        <v>1.1903949289791618</v>
      </c>
      <c r="R401">
        <v>1.1903949289791618</v>
      </c>
      <c r="S401">
        <v>1.1903949289791618</v>
      </c>
      <c r="T401">
        <v>1.1903949289791618</v>
      </c>
      <c r="U401">
        <v>1.1903949289791618</v>
      </c>
      <c r="V401">
        <v>1.1903949289791618</v>
      </c>
      <c r="W401">
        <v>1.1903949289791618</v>
      </c>
      <c r="X401">
        <v>1.1903949289791618</v>
      </c>
      <c r="Y401">
        <v>1.1903949289791618</v>
      </c>
      <c r="Z401">
        <v>1.1903949289791618</v>
      </c>
      <c r="AA401">
        <v>1.1903949289791618</v>
      </c>
      <c r="AB401">
        <v>1.1903949289791618</v>
      </c>
      <c r="AC401">
        <v>1.1903949289791618</v>
      </c>
      <c r="AD401">
        <v>1.1903949289791618</v>
      </c>
      <c r="AE401">
        <v>1.1903949289791618</v>
      </c>
      <c r="AF401">
        <v>1.1903949289791618</v>
      </c>
      <c r="AG401">
        <v>1.1903949289791618</v>
      </c>
      <c r="AH401">
        <v>1.1903949289791618</v>
      </c>
      <c r="AI401">
        <v>1.1903949289791618</v>
      </c>
      <c r="AJ401">
        <v>1.1903949289791618</v>
      </c>
      <c r="AK401">
        <v>1.1903949289791618</v>
      </c>
      <c r="AL401">
        <v>1.1903949289791618</v>
      </c>
    </row>
    <row r="402" spans="1:38" x14ac:dyDescent="0.2">
      <c r="A402" t="s">
        <v>438</v>
      </c>
      <c r="B402" t="s">
        <v>271</v>
      </c>
      <c r="C402" t="s">
        <v>285</v>
      </c>
      <c r="D402" t="s">
        <v>578</v>
      </c>
      <c r="E402" t="s">
        <v>211</v>
      </c>
      <c r="F402" t="s">
        <v>275</v>
      </c>
      <c r="G402">
        <v>2018</v>
      </c>
      <c r="H402" t="s">
        <v>211</v>
      </c>
      <c r="I402" t="s">
        <v>211</v>
      </c>
      <c r="J402" t="s">
        <v>211</v>
      </c>
      <c r="K402" t="s">
        <v>211</v>
      </c>
      <c r="L402">
        <v>1.3504480286738378</v>
      </c>
      <c r="M402">
        <v>1.3504480286738378</v>
      </c>
      <c r="N402">
        <v>1.3504480286738378</v>
      </c>
      <c r="O402">
        <v>1.3504480286738378</v>
      </c>
      <c r="P402">
        <v>1.3504480286738378</v>
      </c>
      <c r="Q402">
        <v>1.3504480286738378</v>
      </c>
      <c r="R402">
        <v>1.3504480286738378</v>
      </c>
      <c r="S402">
        <v>1.3504480286738378</v>
      </c>
      <c r="T402">
        <v>1.3504480286738378</v>
      </c>
      <c r="U402">
        <v>1.3504480286738378</v>
      </c>
      <c r="V402">
        <v>1.3504480286738378</v>
      </c>
      <c r="W402">
        <v>1.3504480286738378</v>
      </c>
      <c r="X402">
        <v>1.3504480286738378</v>
      </c>
      <c r="Y402">
        <v>1.3504480286738378</v>
      </c>
      <c r="Z402">
        <v>1.3504480286738378</v>
      </c>
      <c r="AA402">
        <v>1.3504480286738378</v>
      </c>
      <c r="AB402">
        <v>1.3504480286738378</v>
      </c>
      <c r="AC402">
        <v>1.3504480286738378</v>
      </c>
      <c r="AD402">
        <v>1.3504480286738378</v>
      </c>
      <c r="AE402">
        <v>1.3504480286738378</v>
      </c>
      <c r="AF402">
        <v>1.3504480286738378</v>
      </c>
      <c r="AG402">
        <v>1.3504480286738378</v>
      </c>
      <c r="AH402">
        <v>1.3504480286738378</v>
      </c>
      <c r="AI402">
        <v>1.3504480286738378</v>
      </c>
      <c r="AJ402">
        <v>1.3504480286738378</v>
      </c>
      <c r="AK402">
        <v>1.3504480286738378</v>
      </c>
      <c r="AL402">
        <v>1.3504480286738378</v>
      </c>
    </row>
    <row r="403" spans="1:38" x14ac:dyDescent="0.2">
      <c r="A403" t="s">
        <v>438</v>
      </c>
      <c r="B403" t="s">
        <v>271</v>
      </c>
      <c r="C403" t="s">
        <v>285</v>
      </c>
      <c r="D403" t="s">
        <v>578</v>
      </c>
      <c r="E403" t="s">
        <v>211</v>
      </c>
      <c r="F403" t="s">
        <v>275</v>
      </c>
      <c r="G403">
        <v>2030</v>
      </c>
      <c r="H403" t="s">
        <v>211</v>
      </c>
      <c r="I403" t="s">
        <v>211</v>
      </c>
      <c r="J403" t="s">
        <v>211</v>
      </c>
      <c r="K403" t="s">
        <v>211</v>
      </c>
      <c r="L403">
        <v>1.3954629629629611</v>
      </c>
      <c r="M403">
        <v>1.3954629629629611</v>
      </c>
      <c r="N403">
        <v>1.3954629629629611</v>
      </c>
      <c r="O403">
        <v>1.3954629629629611</v>
      </c>
      <c r="P403">
        <v>1.3954629629629611</v>
      </c>
      <c r="Q403">
        <v>1.3954629629629611</v>
      </c>
      <c r="R403">
        <v>1.3954629629629611</v>
      </c>
      <c r="S403">
        <v>1.3954629629629611</v>
      </c>
      <c r="T403">
        <v>1.3954629629629611</v>
      </c>
      <c r="U403">
        <v>1.3954629629629611</v>
      </c>
      <c r="V403">
        <v>1.3954629629629611</v>
      </c>
      <c r="W403">
        <v>1.3954629629629611</v>
      </c>
      <c r="X403">
        <v>1.3954629629629611</v>
      </c>
      <c r="Y403">
        <v>1.3954629629629611</v>
      </c>
      <c r="Z403">
        <v>1.3954629629629611</v>
      </c>
      <c r="AA403">
        <v>1.3954629629629611</v>
      </c>
      <c r="AB403">
        <v>1.3954629629629611</v>
      </c>
      <c r="AC403">
        <v>1.3954629629629611</v>
      </c>
      <c r="AD403">
        <v>1.3954629629629611</v>
      </c>
      <c r="AE403">
        <v>1.3954629629629611</v>
      </c>
      <c r="AF403">
        <v>1.3954629629629611</v>
      </c>
      <c r="AG403">
        <v>1.3954629629629611</v>
      </c>
      <c r="AH403">
        <v>1.3954629629629611</v>
      </c>
      <c r="AI403">
        <v>1.3954629629629611</v>
      </c>
      <c r="AJ403">
        <v>1.3954629629629611</v>
      </c>
      <c r="AK403">
        <v>1.3954629629629611</v>
      </c>
      <c r="AL403">
        <v>1.3954629629629611</v>
      </c>
    </row>
    <row r="404" spans="1:38" x14ac:dyDescent="0.2">
      <c r="A404" t="s">
        <v>438</v>
      </c>
      <c r="B404" t="s">
        <v>271</v>
      </c>
      <c r="C404" t="s">
        <v>285</v>
      </c>
      <c r="D404" t="s">
        <v>578</v>
      </c>
      <c r="E404" t="s">
        <v>211</v>
      </c>
      <c r="F404" t="s">
        <v>275</v>
      </c>
      <c r="G404">
        <v>2040</v>
      </c>
      <c r="H404" t="s">
        <v>211</v>
      </c>
      <c r="I404" t="s">
        <v>211</v>
      </c>
      <c r="J404" t="s">
        <v>211</v>
      </c>
      <c r="K404" t="s">
        <v>211</v>
      </c>
      <c r="L404">
        <v>1.3954629629629611</v>
      </c>
      <c r="M404">
        <v>1.3954629629629611</v>
      </c>
      <c r="N404">
        <v>1.3954629629629611</v>
      </c>
      <c r="O404">
        <v>1.3954629629629611</v>
      </c>
      <c r="P404">
        <v>1.3954629629629611</v>
      </c>
      <c r="Q404">
        <v>1.3954629629629611</v>
      </c>
      <c r="R404">
        <v>1.3954629629629611</v>
      </c>
      <c r="S404">
        <v>1.3954629629629611</v>
      </c>
      <c r="T404">
        <v>1.3954629629629611</v>
      </c>
      <c r="U404">
        <v>1.3954629629629611</v>
      </c>
      <c r="V404">
        <v>1.3954629629629611</v>
      </c>
      <c r="W404">
        <v>1.3954629629629611</v>
      </c>
      <c r="X404">
        <v>1.3954629629629611</v>
      </c>
      <c r="Y404">
        <v>1.3954629629629611</v>
      </c>
      <c r="Z404">
        <v>1.3954629629629611</v>
      </c>
      <c r="AA404">
        <v>1.3954629629629611</v>
      </c>
      <c r="AB404">
        <v>1.3954629629629611</v>
      </c>
      <c r="AC404">
        <v>1.3954629629629611</v>
      </c>
      <c r="AD404">
        <v>1.3954629629629611</v>
      </c>
      <c r="AE404">
        <v>1.3954629629629611</v>
      </c>
      <c r="AF404">
        <v>1.3954629629629611</v>
      </c>
      <c r="AG404">
        <v>1.3954629629629611</v>
      </c>
      <c r="AH404">
        <v>1.3954629629629611</v>
      </c>
      <c r="AI404">
        <v>1.3954629629629611</v>
      </c>
      <c r="AJ404">
        <v>1.3954629629629611</v>
      </c>
      <c r="AK404">
        <v>1.3954629629629611</v>
      </c>
      <c r="AL404">
        <v>1.3954629629629611</v>
      </c>
    </row>
    <row r="405" spans="1:38" x14ac:dyDescent="0.2">
      <c r="A405" t="s">
        <v>438</v>
      </c>
      <c r="B405" t="s">
        <v>271</v>
      </c>
      <c r="C405" t="s">
        <v>285</v>
      </c>
      <c r="D405" t="s">
        <v>578</v>
      </c>
      <c r="E405" t="s">
        <v>211</v>
      </c>
      <c r="F405" t="s">
        <v>275</v>
      </c>
      <c r="G405">
        <v>2050</v>
      </c>
      <c r="H405" t="s">
        <v>211</v>
      </c>
      <c r="I405" t="s">
        <v>211</v>
      </c>
      <c r="J405" t="s">
        <v>211</v>
      </c>
      <c r="K405" t="s">
        <v>211</v>
      </c>
      <c r="L405">
        <v>1.4404778972520924</v>
      </c>
      <c r="M405">
        <v>1.4404778972520924</v>
      </c>
      <c r="N405">
        <v>1.4404778972520924</v>
      </c>
      <c r="O405">
        <v>1.4404778972520924</v>
      </c>
      <c r="P405">
        <v>1.4404778972520924</v>
      </c>
      <c r="Q405">
        <v>1.4404778972520924</v>
      </c>
      <c r="R405">
        <v>1.4404778972520924</v>
      </c>
      <c r="S405">
        <v>1.4404778972520924</v>
      </c>
      <c r="T405">
        <v>1.4404778972520924</v>
      </c>
      <c r="U405">
        <v>1.4404778972520924</v>
      </c>
      <c r="V405">
        <v>1.4404778972520924</v>
      </c>
      <c r="W405">
        <v>1.4404778972520924</v>
      </c>
      <c r="X405">
        <v>1.4404778972520924</v>
      </c>
      <c r="Y405">
        <v>1.4404778972520924</v>
      </c>
      <c r="Z405">
        <v>1.4404778972520924</v>
      </c>
      <c r="AA405">
        <v>1.4404778972520924</v>
      </c>
      <c r="AB405">
        <v>1.4404778972520924</v>
      </c>
      <c r="AC405">
        <v>1.4404778972520924</v>
      </c>
      <c r="AD405">
        <v>1.4404778972520924</v>
      </c>
      <c r="AE405">
        <v>1.4404778972520924</v>
      </c>
      <c r="AF405">
        <v>1.4404778972520924</v>
      </c>
      <c r="AG405">
        <v>1.4404778972520924</v>
      </c>
      <c r="AH405">
        <v>1.4404778972520924</v>
      </c>
      <c r="AI405">
        <v>1.4404778972520924</v>
      </c>
      <c r="AJ405">
        <v>1.4404778972520924</v>
      </c>
      <c r="AK405">
        <v>1.4404778972520924</v>
      </c>
      <c r="AL405">
        <v>1.4404778972520924</v>
      </c>
    </row>
    <row r="406" spans="1:38" x14ac:dyDescent="0.2">
      <c r="A406" t="s">
        <v>438</v>
      </c>
      <c r="B406" t="s">
        <v>271</v>
      </c>
      <c r="C406" t="s">
        <v>285</v>
      </c>
      <c r="D406" t="s">
        <v>196</v>
      </c>
      <c r="E406" t="s">
        <v>211</v>
      </c>
      <c r="F406" t="s">
        <v>275</v>
      </c>
      <c r="G406">
        <v>2018</v>
      </c>
      <c r="H406" t="s">
        <v>211</v>
      </c>
      <c r="I406" t="s">
        <v>211</v>
      </c>
      <c r="J406" t="s">
        <v>211</v>
      </c>
      <c r="K406" t="s">
        <v>211</v>
      </c>
      <c r="L406">
        <v>1.3504480286738378</v>
      </c>
      <c r="M406">
        <v>1.3504480286738378</v>
      </c>
      <c r="N406">
        <v>1.3504480286738378</v>
      </c>
      <c r="O406">
        <v>1.3504480286738378</v>
      </c>
      <c r="P406">
        <v>1.3504480286738378</v>
      </c>
      <c r="Q406">
        <v>1.3504480286738378</v>
      </c>
      <c r="R406">
        <v>1.3504480286738378</v>
      </c>
      <c r="S406">
        <v>1.3504480286738378</v>
      </c>
      <c r="T406">
        <v>1.3504480286738378</v>
      </c>
      <c r="U406">
        <v>1.3504480286738378</v>
      </c>
      <c r="V406">
        <v>1.3504480286738378</v>
      </c>
      <c r="W406">
        <v>1.3504480286738378</v>
      </c>
      <c r="X406">
        <v>1.3504480286738378</v>
      </c>
      <c r="Y406">
        <v>1.3504480286738378</v>
      </c>
      <c r="Z406">
        <v>1.3504480286738378</v>
      </c>
      <c r="AA406">
        <v>1.3504480286738378</v>
      </c>
      <c r="AB406">
        <v>1.3504480286738378</v>
      </c>
      <c r="AC406">
        <v>1.3504480286738378</v>
      </c>
      <c r="AD406">
        <v>1.3504480286738378</v>
      </c>
      <c r="AE406">
        <v>1.3504480286738378</v>
      </c>
      <c r="AF406">
        <v>1.3504480286738378</v>
      </c>
      <c r="AG406">
        <v>1.3504480286738378</v>
      </c>
      <c r="AH406">
        <v>1.3504480286738378</v>
      </c>
      <c r="AI406">
        <v>1.3504480286738378</v>
      </c>
      <c r="AJ406">
        <v>1.3504480286738378</v>
      </c>
      <c r="AK406">
        <v>1.3504480286738378</v>
      </c>
      <c r="AL406">
        <v>1.3504480286738378</v>
      </c>
    </row>
    <row r="407" spans="1:38" x14ac:dyDescent="0.2">
      <c r="A407" t="s">
        <v>438</v>
      </c>
      <c r="B407" t="s">
        <v>271</v>
      </c>
      <c r="C407" t="s">
        <v>285</v>
      </c>
      <c r="D407" t="s">
        <v>196</v>
      </c>
      <c r="E407" t="s">
        <v>211</v>
      </c>
      <c r="F407" t="s">
        <v>275</v>
      </c>
      <c r="G407">
        <v>2030</v>
      </c>
      <c r="H407" t="s">
        <v>211</v>
      </c>
      <c r="I407" t="s">
        <v>211</v>
      </c>
      <c r="J407" t="s">
        <v>211</v>
      </c>
      <c r="K407" t="s">
        <v>211</v>
      </c>
      <c r="L407">
        <v>1.3954629629629611</v>
      </c>
      <c r="M407">
        <v>1.3954629629629611</v>
      </c>
      <c r="N407">
        <v>1.3954629629629611</v>
      </c>
      <c r="O407">
        <v>1.3954629629629611</v>
      </c>
      <c r="P407">
        <v>1.3954629629629611</v>
      </c>
      <c r="Q407">
        <v>1.3954629629629611</v>
      </c>
      <c r="R407">
        <v>1.3954629629629611</v>
      </c>
      <c r="S407">
        <v>1.3954629629629611</v>
      </c>
      <c r="T407">
        <v>1.3954629629629611</v>
      </c>
      <c r="U407">
        <v>1.3954629629629611</v>
      </c>
      <c r="V407">
        <v>1.3954629629629611</v>
      </c>
      <c r="W407">
        <v>1.3954629629629611</v>
      </c>
      <c r="X407">
        <v>1.3954629629629611</v>
      </c>
      <c r="Y407">
        <v>1.3954629629629611</v>
      </c>
      <c r="Z407">
        <v>1.3954629629629611</v>
      </c>
      <c r="AA407">
        <v>1.3954629629629611</v>
      </c>
      <c r="AB407">
        <v>1.3954629629629611</v>
      </c>
      <c r="AC407">
        <v>1.3954629629629611</v>
      </c>
      <c r="AD407">
        <v>1.3954629629629611</v>
      </c>
      <c r="AE407">
        <v>1.3954629629629611</v>
      </c>
      <c r="AF407">
        <v>1.3954629629629611</v>
      </c>
      <c r="AG407">
        <v>1.3954629629629611</v>
      </c>
      <c r="AH407">
        <v>1.3954629629629611</v>
      </c>
      <c r="AI407">
        <v>1.3954629629629611</v>
      </c>
      <c r="AJ407">
        <v>1.3954629629629611</v>
      </c>
      <c r="AK407">
        <v>1.3954629629629611</v>
      </c>
      <c r="AL407">
        <v>1.3954629629629611</v>
      </c>
    </row>
    <row r="408" spans="1:38" x14ac:dyDescent="0.2">
      <c r="A408" t="s">
        <v>438</v>
      </c>
      <c r="B408" t="s">
        <v>271</v>
      </c>
      <c r="C408" t="s">
        <v>285</v>
      </c>
      <c r="D408" t="s">
        <v>196</v>
      </c>
      <c r="E408" t="s">
        <v>211</v>
      </c>
      <c r="F408" t="s">
        <v>275</v>
      </c>
      <c r="G408">
        <v>2040</v>
      </c>
      <c r="H408" t="s">
        <v>211</v>
      </c>
      <c r="I408" t="s">
        <v>211</v>
      </c>
      <c r="J408" t="s">
        <v>211</v>
      </c>
      <c r="K408" t="s">
        <v>211</v>
      </c>
      <c r="L408">
        <v>1.3954629629629611</v>
      </c>
      <c r="M408">
        <v>1.3954629629629611</v>
      </c>
      <c r="N408">
        <v>1.3954629629629611</v>
      </c>
      <c r="O408">
        <v>1.3954629629629611</v>
      </c>
      <c r="P408">
        <v>1.3954629629629611</v>
      </c>
      <c r="Q408">
        <v>1.3954629629629611</v>
      </c>
      <c r="R408">
        <v>1.3954629629629611</v>
      </c>
      <c r="S408">
        <v>1.3954629629629611</v>
      </c>
      <c r="T408">
        <v>1.3954629629629611</v>
      </c>
      <c r="U408">
        <v>1.3954629629629611</v>
      </c>
      <c r="V408">
        <v>1.3954629629629611</v>
      </c>
      <c r="W408">
        <v>1.3954629629629611</v>
      </c>
      <c r="X408">
        <v>1.3954629629629611</v>
      </c>
      <c r="Y408">
        <v>1.3954629629629611</v>
      </c>
      <c r="Z408">
        <v>1.3954629629629611</v>
      </c>
      <c r="AA408">
        <v>1.3954629629629611</v>
      </c>
      <c r="AB408">
        <v>1.3954629629629611</v>
      </c>
      <c r="AC408">
        <v>1.3954629629629611</v>
      </c>
      <c r="AD408">
        <v>1.3954629629629611</v>
      </c>
      <c r="AE408">
        <v>1.3954629629629611</v>
      </c>
      <c r="AF408">
        <v>1.3954629629629611</v>
      </c>
      <c r="AG408">
        <v>1.3954629629629611</v>
      </c>
      <c r="AH408">
        <v>1.3954629629629611</v>
      </c>
      <c r="AI408">
        <v>1.3954629629629611</v>
      </c>
      <c r="AJ408">
        <v>1.3954629629629611</v>
      </c>
      <c r="AK408">
        <v>1.3954629629629611</v>
      </c>
      <c r="AL408">
        <v>1.3954629629629611</v>
      </c>
    </row>
    <row r="409" spans="1:38" x14ac:dyDescent="0.2">
      <c r="A409" t="s">
        <v>438</v>
      </c>
      <c r="B409" t="s">
        <v>271</v>
      </c>
      <c r="C409" t="s">
        <v>285</v>
      </c>
      <c r="D409" t="s">
        <v>196</v>
      </c>
      <c r="E409" t="s">
        <v>211</v>
      </c>
      <c r="F409" t="s">
        <v>275</v>
      </c>
      <c r="G409">
        <v>2050</v>
      </c>
      <c r="H409" t="s">
        <v>211</v>
      </c>
      <c r="I409" t="s">
        <v>211</v>
      </c>
      <c r="J409" t="s">
        <v>211</v>
      </c>
      <c r="K409" t="s">
        <v>211</v>
      </c>
      <c r="L409">
        <v>1.4404778972520924</v>
      </c>
      <c r="M409">
        <v>1.4404778972520924</v>
      </c>
      <c r="N409">
        <v>1.4404778972520924</v>
      </c>
      <c r="O409">
        <v>1.4404778972520924</v>
      </c>
      <c r="P409">
        <v>1.4404778972520924</v>
      </c>
      <c r="Q409">
        <v>1.4404778972520924</v>
      </c>
      <c r="R409">
        <v>1.4404778972520924</v>
      </c>
      <c r="S409">
        <v>1.4404778972520924</v>
      </c>
      <c r="T409">
        <v>1.4404778972520924</v>
      </c>
      <c r="U409">
        <v>1.4404778972520924</v>
      </c>
      <c r="V409">
        <v>1.4404778972520924</v>
      </c>
      <c r="W409">
        <v>1.4404778972520924</v>
      </c>
      <c r="X409">
        <v>1.4404778972520924</v>
      </c>
      <c r="Y409">
        <v>1.4404778972520924</v>
      </c>
      <c r="Z409">
        <v>1.4404778972520924</v>
      </c>
      <c r="AA409">
        <v>1.4404778972520924</v>
      </c>
      <c r="AB409">
        <v>1.4404778972520924</v>
      </c>
      <c r="AC409">
        <v>1.4404778972520924</v>
      </c>
      <c r="AD409">
        <v>1.4404778972520924</v>
      </c>
      <c r="AE409">
        <v>1.4404778972520924</v>
      </c>
      <c r="AF409">
        <v>1.4404778972520924</v>
      </c>
      <c r="AG409">
        <v>1.4404778972520924</v>
      </c>
      <c r="AH409">
        <v>1.4404778972520924</v>
      </c>
      <c r="AI409">
        <v>1.4404778972520924</v>
      </c>
      <c r="AJ409">
        <v>1.4404778972520924</v>
      </c>
      <c r="AK409">
        <v>1.4404778972520924</v>
      </c>
      <c r="AL409">
        <v>1.4404778972520924</v>
      </c>
    </row>
    <row r="410" spans="1:38" x14ac:dyDescent="0.2">
      <c r="A410" t="s">
        <v>438</v>
      </c>
      <c r="B410" t="s">
        <v>271</v>
      </c>
      <c r="C410" t="s">
        <v>285</v>
      </c>
      <c r="D410" t="s">
        <v>139</v>
      </c>
      <c r="E410" t="s">
        <v>211</v>
      </c>
      <c r="F410" t="s">
        <v>275</v>
      </c>
      <c r="G410">
        <v>2018</v>
      </c>
      <c r="H410" t="s">
        <v>211</v>
      </c>
      <c r="I410" t="s">
        <v>211</v>
      </c>
      <c r="J410" t="s">
        <v>211</v>
      </c>
      <c r="K410" t="s">
        <v>211</v>
      </c>
      <c r="L410">
        <v>0.94531362007168729</v>
      </c>
      <c r="M410">
        <v>0.94531362007168729</v>
      </c>
      <c r="N410">
        <v>0.94531362007168729</v>
      </c>
      <c r="O410">
        <v>0.94531362007168729</v>
      </c>
      <c r="P410">
        <v>0.94531362007168729</v>
      </c>
      <c r="Q410">
        <v>0.94531362007168729</v>
      </c>
      <c r="R410">
        <v>0.94531362007168729</v>
      </c>
      <c r="S410">
        <v>0.94531362007168729</v>
      </c>
      <c r="T410">
        <v>0.94531362007168729</v>
      </c>
      <c r="U410">
        <v>0.94531362007168729</v>
      </c>
      <c r="V410">
        <v>0.94531362007168729</v>
      </c>
      <c r="W410">
        <v>0.94531362007168729</v>
      </c>
      <c r="X410">
        <v>0.94531362007168729</v>
      </c>
      <c r="Y410">
        <v>0.94531362007168729</v>
      </c>
      <c r="Z410">
        <v>0.94531362007168729</v>
      </c>
      <c r="AA410">
        <v>0.94531362007168729</v>
      </c>
      <c r="AB410">
        <v>0.94531362007168729</v>
      </c>
      <c r="AC410">
        <v>0.94531362007168729</v>
      </c>
      <c r="AD410">
        <v>0.94531362007168729</v>
      </c>
      <c r="AE410">
        <v>0.94531362007168729</v>
      </c>
      <c r="AF410">
        <v>0.94531362007168729</v>
      </c>
      <c r="AG410">
        <v>0.94531362007168729</v>
      </c>
      <c r="AH410">
        <v>0.94531362007168729</v>
      </c>
      <c r="AI410">
        <v>0.94531362007168729</v>
      </c>
      <c r="AJ410">
        <v>0.94531362007168729</v>
      </c>
      <c r="AK410">
        <v>0.94531362007168729</v>
      </c>
      <c r="AL410">
        <v>0.94531362007168729</v>
      </c>
    </row>
    <row r="411" spans="1:38" x14ac:dyDescent="0.2">
      <c r="A411" t="s">
        <v>438</v>
      </c>
      <c r="B411" t="s">
        <v>271</v>
      </c>
      <c r="C411" t="s">
        <v>285</v>
      </c>
      <c r="D411" t="s">
        <v>139</v>
      </c>
      <c r="E411" t="s">
        <v>211</v>
      </c>
      <c r="F411" t="s">
        <v>275</v>
      </c>
      <c r="G411">
        <v>2030</v>
      </c>
      <c r="H411" t="s">
        <v>211</v>
      </c>
      <c r="I411" t="s">
        <v>211</v>
      </c>
      <c r="J411" t="s">
        <v>211</v>
      </c>
      <c r="K411" t="s">
        <v>211</v>
      </c>
      <c r="L411">
        <v>0.97682407407407756</v>
      </c>
      <c r="M411">
        <v>0.97682407407407756</v>
      </c>
      <c r="N411">
        <v>0.97682407407407756</v>
      </c>
      <c r="O411">
        <v>0.97682407407407756</v>
      </c>
      <c r="P411">
        <v>0.97682407407407756</v>
      </c>
      <c r="Q411">
        <v>0.97682407407407756</v>
      </c>
      <c r="R411">
        <v>0.97682407407407756</v>
      </c>
      <c r="S411">
        <v>0.97682407407407756</v>
      </c>
      <c r="T411">
        <v>0.97682407407407756</v>
      </c>
      <c r="U411">
        <v>0.97682407407407756</v>
      </c>
      <c r="V411">
        <v>0.97682407407407756</v>
      </c>
      <c r="W411">
        <v>0.97682407407407756</v>
      </c>
      <c r="X411">
        <v>0.97682407407407756</v>
      </c>
      <c r="Y411">
        <v>0.97682407407407756</v>
      </c>
      <c r="Z411">
        <v>0.97682407407407756</v>
      </c>
      <c r="AA411">
        <v>0.97682407407407756</v>
      </c>
      <c r="AB411">
        <v>0.97682407407407756</v>
      </c>
      <c r="AC411">
        <v>0.97682407407407756</v>
      </c>
      <c r="AD411">
        <v>0.97682407407407756</v>
      </c>
      <c r="AE411">
        <v>0.97682407407407756</v>
      </c>
      <c r="AF411">
        <v>0.97682407407407756</v>
      </c>
      <c r="AG411">
        <v>0.97682407407407756</v>
      </c>
      <c r="AH411">
        <v>0.97682407407407756</v>
      </c>
      <c r="AI411">
        <v>0.97682407407407756</v>
      </c>
      <c r="AJ411">
        <v>0.97682407407407756</v>
      </c>
      <c r="AK411">
        <v>0.97682407407407756</v>
      </c>
      <c r="AL411">
        <v>0.97682407407407756</v>
      </c>
    </row>
    <row r="412" spans="1:38" x14ac:dyDescent="0.2">
      <c r="A412" t="s">
        <v>438</v>
      </c>
      <c r="B412" t="s">
        <v>271</v>
      </c>
      <c r="C412" t="s">
        <v>285</v>
      </c>
      <c r="D412" t="s">
        <v>139</v>
      </c>
      <c r="E412" t="s">
        <v>211</v>
      </c>
      <c r="F412" t="s">
        <v>275</v>
      </c>
      <c r="G412">
        <v>2040</v>
      </c>
      <c r="H412" t="s">
        <v>211</v>
      </c>
      <c r="I412" t="s">
        <v>211</v>
      </c>
      <c r="J412" t="s">
        <v>211</v>
      </c>
      <c r="K412" t="s">
        <v>211</v>
      </c>
      <c r="L412">
        <v>0.97682407407407756</v>
      </c>
      <c r="M412">
        <v>0.97682407407407756</v>
      </c>
      <c r="N412">
        <v>0.97682407407407756</v>
      </c>
      <c r="O412">
        <v>0.97682407407407756</v>
      </c>
      <c r="P412">
        <v>0.97682407407407756</v>
      </c>
      <c r="Q412">
        <v>0.97682407407407756</v>
      </c>
      <c r="R412">
        <v>0.97682407407407756</v>
      </c>
      <c r="S412">
        <v>0.97682407407407756</v>
      </c>
      <c r="T412">
        <v>0.97682407407407756</v>
      </c>
      <c r="U412">
        <v>0.97682407407407756</v>
      </c>
      <c r="V412">
        <v>0.97682407407407756</v>
      </c>
      <c r="W412">
        <v>0.97682407407407756</v>
      </c>
      <c r="X412">
        <v>0.97682407407407756</v>
      </c>
      <c r="Y412">
        <v>0.97682407407407756</v>
      </c>
      <c r="Z412">
        <v>0.97682407407407756</v>
      </c>
      <c r="AA412">
        <v>0.97682407407407756</v>
      </c>
      <c r="AB412">
        <v>0.97682407407407756</v>
      </c>
      <c r="AC412">
        <v>0.97682407407407756</v>
      </c>
      <c r="AD412">
        <v>0.97682407407407756</v>
      </c>
      <c r="AE412">
        <v>0.97682407407407756</v>
      </c>
      <c r="AF412">
        <v>0.97682407407407756</v>
      </c>
      <c r="AG412">
        <v>0.97682407407407756</v>
      </c>
      <c r="AH412">
        <v>0.97682407407407756</v>
      </c>
      <c r="AI412">
        <v>0.97682407407407756</v>
      </c>
      <c r="AJ412">
        <v>0.97682407407407756</v>
      </c>
      <c r="AK412">
        <v>0.97682407407407756</v>
      </c>
      <c r="AL412">
        <v>0.97682407407407756</v>
      </c>
    </row>
    <row r="413" spans="1:38" x14ac:dyDescent="0.2">
      <c r="A413" t="s">
        <v>438</v>
      </c>
      <c r="B413" t="s">
        <v>271</v>
      </c>
      <c r="C413" t="s">
        <v>285</v>
      </c>
      <c r="D413" t="s">
        <v>139</v>
      </c>
      <c r="E413" t="s">
        <v>211</v>
      </c>
      <c r="F413" t="s">
        <v>275</v>
      </c>
      <c r="G413">
        <v>2050</v>
      </c>
      <c r="H413" t="s">
        <v>211</v>
      </c>
      <c r="I413" t="s">
        <v>211</v>
      </c>
      <c r="J413" t="s">
        <v>211</v>
      </c>
      <c r="K413" t="s">
        <v>211</v>
      </c>
      <c r="L413">
        <v>1.00833452807646</v>
      </c>
      <c r="M413">
        <v>1.00833452807646</v>
      </c>
      <c r="N413">
        <v>1.00833452807646</v>
      </c>
      <c r="O413">
        <v>1.00833452807646</v>
      </c>
      <c r="P413">
        <v>1.00833452807646</v>
      </c>
      <c r="Q413">
        <v>1.00833452807646</v>
      </c>
      <c r="R413">
        <v>1.00833452807646</v>
      </c>
      <c r="S413">
        <v>1.00833452807646</v>
      </c>
      <c r="T413">
        <v>1.00833452807646</v>
      </c>
      <c r="U413">
        <v>1.00833452807646</v>
      </c>
      <c r="V413">
        <v>1.00833452807646</v>
      </c>
      <c r="W413">
        <v>1.00833452807646</v>
      </c>
      <c r="X413">
        <v>1.00833452807646</v>
      </c>
      <c r="Y413">
        <v>1.00833452807646</v>
      </c>
      <c r="Z413">
        <v>1.00833452807646</v>
      </c>
      <c r="AA413">
        <v>1.00833452807646</v>
      </c>
      <c r="AB413">
        <v>1.00833452807646</v>
      </c>
      <c r="AC413">
        <v>1.00833452807646</v>
      </c>
      <c r="AD413">
        <v>1.00833452807646</v>
      </c>
      <c r="AE413">
        <v>1.00833452807646</v>
      </c>
      <c r="AF413">
        <v>1.00833452807646</v>
      </c>
      <c r="AG413">
        <v>1.00833452807646</v>
      </c>
      <c r="AH413">
        <v>1.00833452807646</v>
      </c>
      <c r="AI413">
        <v>1.00833452807646</v>
      </c>
      <c r="AJ413">
        <v>1.00833452807646</v>
      </c>
      <c r="AK413">
        <v>1.00833452807646</v>
      </c>
      <c r="AL413">
        <v>1.00833452807646</v>
      </c>
    </row>
    <row r="414" spans="1:38" x14ac:dyDescent="0.2">
      <c r="A414" t="s">
        <v>438</v>
      </c>
      <c r="B414" t="s">
        <v>271</v>
      </c>
      <c r="C414" t="s">
        <v>509</v>
      </c>
      <c r="D414" t="s">
        <v>194</v>
      </c>
      <c r="E414" t="s">
        <v>211</v>
      </c>
      <c r="F414" t="s">
        <v>275</v>
      </c>
      <c r="G414">
        <v>2018</v>
      </c>
      <c r="H414" t="s">
        <v>211</v>
      </c>
      <c r="I414" t="s">
        <v>211</v>
      </c>
      <c r="J414" t="s">
        <v>211</v>
      </c>
      <c r="K414" t="s">
        <v>211</v>
      </c>
      <c r="L414">
        <v>3.1157627118644098</v>
      </c>
      <c r="M414">
        <v>3.1157627118644098</v>
      </c>
      <c r="N414">
        <v>3.1157627118644098</v>
      </c>
      <c r="O414">
        <v>3.1157627118644098</v>
      </c>
      <c r="P414">
        <v>3.1157627118644098</v>
      </c>
      <c r="Q414">
        <v>3.1157627118644098</v>
      </c>
      <c r="R414">
        <v>3.1157627118644098</v>
      </c>
      <c r="S414">
        <v>3.1157627118644098</v>
      </c>
      <c r="T414">
        <v>3.1157627118644098</v>
      </c>
      <c r="U414">
        <v>3.1157627118644098</v>
      </c>
      <c r="V414">
        <v>3.1157627118644098</v>
      </c>
      <c r="W414">
        <v>3.1157627118644098</v>
      </c>
      <c r="X414">
        <v>3.1157627118644098</v>
      </c>
      <c r="Y414">
        <v>3.1157627118644098</v>
      </c>
      <c r="Z414">
        <v>3.1157627118644098</v>
      </c>
      <c r="AA414">
        <v>3.1157627118644098</v>
      </c>
      <c r="AB414">
        <v>3.1157627118644098</v>
      </c>
      <c r="AC414">
        <v>3.1157627118644098</v>
      </c>
      <c r="AD414">
        <v>3.1157627118644098</v>
      </c>
      <c r="AE414">
        <v>3.1157627118644098</v>
      </c>
      <c r="AF414">
        <v>3.1157627118644098</v>
      </c>
      <c r="AG414">
        <v>3.1157627118644098</v>
      </c>
      <c r="AH414">
        <v>3.1157627118644098</v>
      </c>
      <c r="AI414">
        <v>3.1157627118644098</v>
      </c>
      <c r="AJ414">
        <v>3.1157627118644098</v>
      </c>
      <c r="AK414">
        <v>3.1157627118644098</v>
      </c>
      <c r="AL414">
        <v>3.1157627118644098</v>
      </c>
    </row>
    <row r="415" spans="1:38" x14ac:dyDescent="0.2">
      <c r="A415" t="s">
        <v>438</v>
      </c>
      <c r="B415" t="s">
        <v>271</v>
      </c>
      <c r="C415" t="s">
        <v>509</v>
      </c>
      <c r="D415" t="s">
        <v>194</v>
      </c>
      <c r="E415" t="s">
        <v>211</v>
      </c>
      <c r="F415" t="s">
        <v>275</v>
      </c>
      <c r="G415">
        <v>2030</v>
      </c>
      <c r="H415" t="s">
        <v>211</v>
      </c>
      <c r="I415" t="s">
        <v>211</v>
      </c>
      <c r="J415" t="s">
        <v>211</v>
      </c>
      <c r="K415" t="s">
        <v>211</v>
      </c>
      <c r="L415">
        <v>3.4273389830508512</v>
      </c>
      <c r="M415">
        <v>3.4273389830508512</v>
      </c>
      <c r="N415">
        <v>3.4273389830508512</v>
      </c>
      <c r="O415">
        <v>3.4273389830508512</v>
      </c>
      <c r="P415">
        <v>3.4273389830508512</v>
      </c>
      <c r="Q415">
        <v>3.4273389830508512</v>
      </c>
      <c r="R415">
        <v>3.4273389830508512</v>
      </c>
      <c r="S415">
        <v>3.4273389830508512</v>
      </c>
      <c r="T415">
        <v>3.4273389830508512</v>
      </c>
      <c r="U415">
        <v>3.4273389830508512</v>
      </c>
      <c r="V415">
        <v>3.4273389830508512</v>
      </c>
      <c r="W415">
        <v>3.4273389830508512</v>
      </c>
      <c r="X415">
        <v>3.4273389830508512</v>
      </c>
      <c r="Y415">
        <v>3.4273389830508512</v>
      </c>
      <c r="Z415">
        <v>3.4273389830508512</v>
      </c>
      <c r="AA415">
        <v>3.4273389830508512</v>
      </c>
      <c r="AB415">
        <v>3.4273389830508512</v>
      </c>
      <c r="AC415">
        <v>3.4273389830508512</v>
      </c>
      <c r="AD415">
        <v>3.4273389830508512</v>
      </c>
      <c r="AE415">
        <v>3.4273389830508512</v>
      </c>
      <c r="AF415">
        <v>3.4273389830508512</v>
      </c>
      <c r="AG415">
        <v>3.4273389830508512</v>
      </c>
      <c r="AH415">
        <v>3.4273389830508512</v>
      </c>
      <c r="AI415">
        <v>3.4273389830508512</v>
      </c>
      <c r="AJ415">
        <v>3.4273389830508512</v>
      </c>
      <c r="AK415">
        <v>3.4273389830508512</v>
      </c>
      <c r="AL415">
        <v>3.4273389830508512</v>
      </c>
    </row>
    <row r="416" spans="1:38" x14ac:dyDescent="0.2">
      <c r="A416" t="s">
        <v>438</v>
      </c>
      <c r="B416" t="s">
        <v>271</v>
      </c>
      <c r="C416" t="s">
        <v>509</v>
      </c>
      <c r="D416" t="s">
        <v>194</v>
      </c>
      <c r="E416" t="s">
        <v>211</v>
      </c>
      <c r="F416" t="s">
        <v>275</v>
      </c>
      <c r="G416">
        <v>2040</v>
      </c>
      <c r="H416" t="s">
        <v>211</v>
      </c>
      <c r="I416" t="s">
        <v>211</v>
      </c>
      <c r="J416" t="s">
        <v>211</v>
      </c>
      <c r="K416" t="s">
        <v>211</v>
      </c>
      <c r="L416">
        <v>3.8427740112994284</v>
      </c>
      <c r="M416">
        <v>3.8427740112994284</v>
      </c>
      <c r="N416">
        <v>3.8427740112994284</v>
      </c>
      <c r="O416">
        <v>3.8427740112994284</v>
      </c>
      <c r="P416">
        <v>3.8427740112994284</v>
      </c>
      <c r="Q416">
        <v>3.8427740112994284</v>
      </c>
      <c r="R416">
        <v>3.8427740112994284</v>
      </c>
      <c r="S416">
        <v>3.8427740112994284</v>
      </c>
      <c r="T416">
        <v>3.8427740112994284</v>
      </c>
      <c r="U416">
        <v>3.8427740112994284</v>
      </c>
      <c r="V416">
        <v>3.8427740112994284</v>
      </c>
      <c r="W416">
        <v>3.8427740112994284</v>
      </c>
      <c r="X416">
        <v>3.8427740112994284</v>
      </c>
      <c r="Y416">
        <v>3.8427740112994284</v>
      </c>
      <c r="Z416">
        <v>3.8427740112994284</v>
      </c>
      <c r="AA416">
        <v>3.8427740112994284</v>
      </c>
      <c r="AB416">
        <v>3.8427740112994284</v>
      </c>
      <c r="AC416">
        <v>3.8427740112994284</v>
      </c>
      <c r="AD416">
        <v>3.8427740112994284</v>
      </c>
      <c r="AE416">
        <v>3.8427740112994284</v>
      </c>
      <c r="AF416">
        <v>3.8427740112994284</v>
      </c>
      <c r="AG416">
        <v>3.8427740112994284</v>
      </c>
      <c r="AH416">
        <v>3.8427740112994284</v>
      </c>
      <c r="AI416">
        <v>3.8427740112994284</v>
      </c>
      <c r="AJ416">
        <v>3.8427740112994284</v>
      </c>
      <c r="AK416">
        <v>3.8427740112994284</v>
      </c>
      <c r="AL416">
        <v>3.8427740112994284</v>
      </c>
    </row>
    <row r="417" spans="1:38" x14ac:dyDescent="0.2">
      <c r="A417" t="s">
        <v>438</v>
      </c>
      <c r="B417" t="s">
        <v>271</v>
      </c>
      <c r="C417" t="s">
        <v>509</v>
      </c>
      <c r="D417" t="s">
        <v>194</v>
      </c>
      <c r="E417" t="s">
        <v>211</v>
      </c>
      <c r="F417" t="s">
        <v>275</v>
      </c>
      <c r="G417">
        <v>2050</v>
      </c>
      <c r="H417" t="s">
        <v>211</v>
      </c>
      <c r="I417" t="s">
        <v>211</v>
      </c>
      <c r="J417" t="s">
        <v>211</v>
      </c>
      <c r="K417" t="s">
        <v>211</v>
      </c>
      <c r="L417">
        <v>4.1543502824858694</v>
      </c>
      <c r="M417">
        <v>4.1543502824858694</v>
      </c>
      <c r="N417">
        <v>4.1543502824858694</v>
      </c>
      <c r="O417">
        <v>4.1543502824858694</v>
      </c>
      <c r="P417">
        <v>4.1543502824858694</v>
      </c>
      <c r="Q417">
        <v>4.1543502824858694</v>
      </c>
      <c r="R417">
        <v>4.1543502824858694</v>
      </c>
      <c r="S417">
        <v>4.1543502824858694</v>
      </c>
      <c r="T417">
        <v>4.1543502824858694</v>
      </c>
      <c r="U417">
        <v>4.1543502824858694</v>
      </c>
      <c r="V417">
        <v>4.1543502824858694</v>
      </c>
      <c r="W417">
        <v>4.1543502824858694</v>
      </c>
      <c r="X417">
        <v>4.1543502824858694</v>
      </c>
      <c r="Y417">
        <v>4.1543502824858694</v>
      </c>
      <c r="Z417">
        <v>4.1543502824858694</v>
      </c>
      <c r="AA417">
        <v>4.1543502824858694</v>
      </c>
      <c r="AB417">
        <v>4.1543502824858694</v>
      </c>
      <c r="AC417">
        <v>4.1543502824858694</v>
      </c>
      <c r="AD417">
        <v>4.1543502824858694</v>
      </c>
      <c r="AE417">
        <v>4.1543502824858694</v>
      </c>
      <c r="AF417">
        <v>4.1543502824858694</v>
      </c>
      <c r="AG417">
        <v>4.1543502824858694</v>
      </c>
      <c r="AH417">
        <v>4.1543502824858694</v>
      </c>
      <c r="AI417">
        <v>4.1543502824858694</v>
      </c>
      <c r="AJ417">
        <v>4.1543502824858694</v>
      </c>
      <c r="AK417">
        <v>4.1543502824858694</v>
      </c>
      <c r="AL417">
        <v>4.1543502824858694</v>
      </c>
    </row>
    <row r="418" spans="1:38" x14ac:dyDescent="0.2">
      <c r="A418" t="s">
        <v>438</v>
      </c>
      <c r="B418" t="s">
        <v>271</v>
      </c>
      <c r="C418" t="s">
        <v>509</v>
      </c>
      <c r="D418" t="s">
        <v>216</v>
      </c>
      <c r="E418" t="s">
        <v>211</v>
      </c>
      <c r="F418" t="s">
        <v>275</v>
      </c>
      <c r="G418">
        <v>2018</v>
      </c>
      <c r="H418" t="s">
        <v>211</v>
      </c>
      <c r="I418" t="s">
        <v>211</v>
      </c>
      <c r="J418" t="s">
        <v>211</v>
      </c>
      <c r="K418" t="s">
        <v>211</v>
      </c>
      <c r="L418">
        <v>2.1810338983050865</v>
      </c>
      <c r="M418">
        <v>2.1810338983050865</v>
      </c>
      <c r="N418">
        <v>2.1810338983050865</v>
      </c>
      <c r="O418">
        <v>2.1810338983050865</v>
      </c>
      <c r="P418">
        <v>2.1810338983050865</v>
      </c>
      <c r="Q418">
        <v>2.1810338983050865</v>
      </c>
      <c r="R418">
        <v>2.1810338983050865</v>
      </c>
      <c r="S418">
        <v>2.1810338983050865</v>
      </c>
      <c r="T418">
        <v>2.1810338983050865</v>
      </c>
      <c r="U418">
        <v>2.1810338983050865</v>
      </c>
      <c r="V418">
        <v>2.1810338983050865</v>
      </c>
      <c r="W418">
        <v>2.1810338983050865</v>
      </c>
      <c r="X418">
        <v>2.1810338983050865</v>
      </c>
      <c r="Y418">
        <v>2.1810338983050865</v>
      </c>
      <c r="Z418">
        <v>2.1810338983050865</v>
      </c>
      <c r="AA418">
        <v>2.1810338983050865</v>
      </c>
      <c r="AB418">
        <v>2.1810338983050865</v>
      </c>
      <c r="AC418">
        <v>2.1810338983050865</v>
      </c>
      <c r="AD418">
        <v>2.1810338983050865</v>
      </c>
      <c r="AE418">
        <v>2.1810338983050865</v>
      </c>
      <c r="AF418">
        <v>2.1810338983050865</v>
      </c>
      <c r="AG418">
        <v>2.1810338983050865</v>
      </c>
      <c r="AH418">
        <v>2.1810338983050865</v>
      </c>
      <c r="AI418">
        <v>2.1810338983050865</v>
      </c>
      <c r="AJ418">
        <v>2.1810338983050865</v>
      </c>
      <c r="AK418">
        <v>2.1810338983050865</v>
      </c>
      <c r="AL418">
        <v>2.1810338983050865</v>
      </c>
    </row>
    <row r="419" spans="1:38" x14ac:dyDescent="0.2">
      <c r="A419" t="s">
        <v>438</v>
      </c>
      <c r="B419" t="s">
        <v>271</v>
      </c>
      <c r="C419" t="s">
        <v>509</v>
      </c>
      <c r="D419" t="s">
        <v>216</v>
      </c>
      <c r="E419" t="s">
        <v>211</v>
      </c>
      <c r="F419" t="s">
        <v>275</v>
      </c>
      <c r="G419">
        <v>2030</v>
      </c>
      <c r="H419" t="s">
        <v>211</v>
      </c>
      <c r="I419" t="s">
        <v>211</v>
      </c>
      <c r="J419" t="s">
        <v>211</v>
      </c>
      <c r="K419" t="s">
        <v>211</v>
      </c>
      <c r="L419">
        <v>2.3991372881355955</v>
      </c>
      <c r="M419">
        <v>2.3991372881355955</v>
      </c>
      <c r="N419">
        <v>2.3991372881355955</v>
      </c>
      <c r="O419">
        <v>2.3991372881355955</v>
      </c>
      <c r="P419">
        <v>2.3991372881355955</v>
      </c>
      <c r="Q419">
        <v>2.3991372881355955</v>
      </c>
      <c r="R419">
        <v>2.3991372881355955</v>
      </c>
      <c r="S419">
        <v>2.3991372881355955</v>
      </c>
      <c r="T419">
        <v>2.3991372881355955</v>
      </c>
      <c r="U419">
        <v>2.3991372881355955</v>
      </c>
      <c r="V419">
        <v>2.3991372881355955</v>
      </c>
      <c r="W419">
        <v>2.3991372881355955</v>
      </c>
      <c r="X419">
        <v>2.3991372881355955</v>
      </c>
      <c r="Y419">
        <v>2.3991372881355955</v>
      </c>
      <c r="Z419">
        <v>2.3991372881355955</v>
      </c>
      <c r="AA419">
        <v>2.3991372881355955</v>
      </c>
      <c r="AB419">
        <v>2.3991372881355955</v>
      </c>
      <c r="AC419">
        <v>2.3991372881355955</v>
      </c>
      <c r="AD419">
        <v>2.3991372881355955</v>
      </c>
      <c r="AE419">
        <v>2.3991372881355955</v>
      </c>
      <c r="AF419">
        <v>2.3991372881355955</v>
      </c>
      <c r="AG419">
        <v>2.3991372881355955</v>
      </c>
      <c r="AH419">
        <v>2.3991372881355955</v>
      </c>
      <c r="AI419">
        <v>2.3991372881355955</v>
      </c>
      <c r="AJ419">
        <v>2.3991372881355955</v>
      </c>
      <c r="AK419">
        <v>2.3991372881355955</v>
      </c>
      <c r="AL419">
        <v>2.3991372881355955</v>
      </c>
    </row>
    <row r="420" spans="1:38" x14ac:dyDescent="0.2">
      <c r="A420" t="s">
        <v>438</v>
      </c>
      <c r="B420" t="s">
        <v>271</v>
      </c>
      <c r="C420" t="s">
        <v>509</v>
      </c>
      <c r="D420" t="s">
        <v>216</v>
      </c>
      <c r="E420" t="s">
        <v>211</v>
      </c>
      <c r="F420" t="s">
        <v>275</v>
      </c>
      <c r="G420">
        <v>2040</v>
      </c>
      <c r="H420" t="s">
        <v>211</v>
      </c>
      <c r="I420" t="s">
        <v>211</v>
      </c>
      <c r="J420" t="s">
        <v>211</v>
      </c>
      <c r="K420" t="s">
        <v>211</v>
      </c>
      <c r="L420">
        <v>2.689941807909606</v>
      </c>
      <c r="M420">
        <v>2.689941807909606</v>
      </c>
      <c r="N420">
        <v>2.689941807909606</v>
      </c>
      <c r="O420">
        <v>2.689941807909606</v>
      </c>
      <c r="P420">
        <v>2.689941807909606</v>
      </c>
      <c r="Q420">
        <v>2.689941807909606</v>
      </c>
      <c r="R420">
        <v>2.689941807909606</v>
      </c>
      <c r="S420">
        <v>2.689941807909606</v>
      </c>
      <c r="T420">
        <v>2.689941807909606</v>
      </c>
      <c r="U420">
        <v>2.689941807909606</v>
      </c>
      <c r="V420">
        <v>2.689941807909606</v>
      </c>
      <c r="W420">
        <v>2.689941807909606</v>
      </c>
      <c r="X420">
        <v>2.689941807909606</v>
      </c>
      <c r="Y420">
        <v>2.689941807909606</v>
      </c>
      <c r="Z420">
        <v>2.689941807909606</v>
      </c>
      <c r="AA420">
        <v>2.689941807909606</v>
      </c>
      <c r="AB420">
        <v>2.689941807909606</v>
      </c>
      <c r="AC420">
        <v>2.689941807909606</v>
      </c>
      <c r="AD420">
        <v>2.689941807909606</v>
      </c>
      <c r="AE420">
        <v>2.689941807909606</v>
      </c>
      <c r="AF420">
        <v>2.689941807909606</v>
      </c>
      <c r="AG420">
        <v>2.689941807909606</v>
      </c>
      <c r="AH420">
        <v>2.689941807909606</v>
      </c>
      <c r="AI420">
        <v>2.689941807909606</v>
      </c>
      <c r="AJ420">
        <v>2.689941807909606</v>
      </c>
      <c r="AK420">
        <v>2.689941807909606</v>
      </c>
      <c r="AL420">
        <v>2.689941807909606</v>
      </c>
    </row>
    <row r="421" spans="1:38" x14ac:dyDescent="0.2">
      <c r="A421" t="s">
        <v>438</v>
      </c>
      <c r="B421" t="s">
        <v>271</v>
      </c>
      <c r="C421" t="s">
        <v>509</v>
      </c>
      <c r="D421" t="s">
        <v>216</v>
      </c>
      <c r="E421" t="s">
        <v>211</v>
      </c>
      <c r="F421" t="s">
        <v>275</v>
      </c>
      <c r="G421">
        <v>2050</v>
      </c>
      <c r="H421" t="s">
        <v>211</v>
      </c>
      <c r="I421" t="s">
        <v>211</v>
      </c>
      <c r="J421" t="s">
        <v>211</v>
      </c>
      <c r="K421" t="s">
        <v>211</v>
      </c>
      <c r="L421">
        <v>2.9080451977401149</v>
      </c>
      <c r="M421">
        <v>2.9080451977401149</v>
      </c>
      <c r="N421">
        <v>2.9080451977401149</v>
      </c>
      <c r="O421">
        <v>2.9080451977401149</v>
      </c>
      <c r="P421">
        <v>2.9080451977401149</v>
      </c>
      <c r="Q421">
        <v>2.9080451977401149</v>
      </c>
      <c r="R421">
        <v>2.9080451977401149</v>
      </c>
      <c r="S421">
        <v>2.9080451977401149</v>
      </c>
      <c r="T421">
        <v>2.9080451977401149</v>
      </c>
      <c r="U421">
        <v>2.9080451977401149</v>
      </c>
      <c r="V421">
        <v>2.9080451977401149</v>
      </c>
      <c r="W421">
        <v>2.9080451977401149</v>
      </c>
      <c r="X421">
        <v>2.9080451977401149</v>
      </c>
      <c r="Y421">
        <v>2.9080451977401149</v>
      </c>
      <c r="Z421">
        <v>2.9080451977401149</v>
      </c>
      <c r="AA421">
        <v>2.9080451977401149</v>
      </c>
      <c r="AB421">
        <v>2.9080451977401149</v>
      </c>
      <c r="AC421">
        <v>2.9080451977401149</v>
      </c>
      <c r="AD421">
        <v>2.9080451977401149</v>
      </c>
      <c r="AE421">
        <v>2.9080451977401149</v>
      </c>
      <c r="AF421">
        <v>2.9080451977401149</v>
      </c>
      <c r="AG421">
        <v>2.9080451977401149</v>
      </c>
      <c r="AH421">
        <v>2.9080451977401149</v>
      </c>
      <c r="AI421">
        <v>2.9080451977401149</v>
      </c>
      <c r="AJ421">
        <v>2.9080451977401149</v>
      </c>
      <c r="AK421">
        <v>2.9080451977401149</v>
      </c>
      <c r="AL421">
        <v>2.9080451977401149</v>
      </c>
    </row>
    <row r="422" spans="1:38" x14ac:dyDescent="0.2">
      <c r="A422" t="s">
        <v>438</v>
      </c>
      <c r="B422" t="s">
        <v>271</v>
      </c>
      <c r="C422" t="s">
        <v>510</v>
      </c>
      <c r="D422" t="s">
        <v>194</v>
      </c>
      <c r="E422" t="s">
        <v>211</v>
      </c>
      <c r="F422" t="s">
        <v>275</v>
      </c>
      <c r="G422">
        <v>2018</v>
      </c>
      <c r="H422" t="s">
        <v>211</v>
      </c>
      <c r="I422" t="s">
        <v>211</v>
      </c>
      <c r="J422" t="s">
        <v>211</v>
      </c>
      <c r="K422" t="s">
        <v>211</v>
      </c>
      <c r="L422">
        <v>3.1157627118644098</v>
      </c>
      <c r="M422">
        <v>3.1157627118644098</v>
      </c>
      <c r="N422">
        <v>3.1157627118644098</v>
      </c>
      <c r="O422">
        <v>3.1157627118644098</v>
      </c>
      <c r="P422">
        <v>3.1157627118644098</v>
      </c>
      <c r="Q422">
        <v>3.1157627118644098</v>
      </c>
      <c r="R422">
        <v>3.1157627118644098</v>
      </c>
      <c r="S422">
        <v>3.1157627118644098</v>
      </c>
      <c r="T422">
        <v>3.1157627118644098</v>
      </c>
      <c r="U422">
        <v>3.1157627118644098</v>
      </c>
      <c r="V422">
        <v>3.1157627118644098</v>
      </c>
      <c r="W422">
        <v>3.1157627118644098</v>
      </c>
      <c r="X422">
        <v>3.1157627118644098</v>
      </c>
      <c r="Y422">
        <v>3.1157627118644098</v>
      </c>
      <c r="Z422">
        <v>3.1157627118644098</v>
      </c>
      <c r="AA422">
        <v>3.1157627118644098</v>
      </c>
      <c r="AB422">
        <v>3.1157627118644098</v>
      </c>
      <c r="AC422">
        <v>3.1157627118644098</v>
      </c>
      <c r="AD422">
        <v>3.1157627118644098</v>
      </c>
      <c r="AE422">
        <v>3.1157627118644098</v>
      </c>
      <c r="AF422">
        <v>3.1157627118644098</v>
      </c>
      <c r="AG422">
        <v>3.1157627118644098</v>
      </c>
      <c r="AH422">
        <v>3.1157627118644098</v>
      </c>
      <c r="AI422">
        <v>3.1157627118644098</v>
      </c>
      <c r="AJ422">
        <v>3.1157627118644098</v>
      </c>
      <c r="AK422">
        <v>3.1157627118644098</v>
      </c>
      <c r="AL422">
        <v>3.1157627118644098</v>
      </c>
    </row>
    <row r="423" spans="1:38" x14ac:dyDescent="0.2">
      <c r="A423" t="s">
        <v>438</v>
      </c>
      <c r="B423" t="s">
        <v>271</v>
      </c>
      <c r="C423" t="s">
        <v>510</v>
      </c>
      <c r="D423" t="s">
        <v>194</v>
      </c>
      <c r="E423" t="s">
        <v>211</v>
      </c>
      <c r="F423" t="s">
        <v>275</v>
      </c>
      <c r="G423">
        <v>2030</v>
      </c>
      <c r="H423" t="s">
        <v>211</v>
      </c>
      <c r="I423" t="s">
        <v>211</v>
      </c>
      <c r="J423" t="s">
        <v>211</v>
      </c>
      <c r="K423" t="s">
        <v>211</v>
      </c>
      <c r="L423">
        <v>3.4273389830508512</v>
      </c>
      <c r="M423">
        <v>3.4273389830508512</v>
      </c>
      <c r="N423">
        <v>3.4273389830508512</v>
      </c>
      <c r="O423">
        <v>3.4273389830508512</v>
      </c>
      <c r="P423">
        <v>3.4273389830508512</v>
      </c>
      <c r="Q423">
        <v>3.4273389830508512</v>
      </c>
      <c r="R423">
        <v>3.4273389830508512</v>
      </c>
      <c r="S423">
        <v>3.4273389830508512</v>
      </c>
      <c r="T423">
        <v>3.4273389830508512</v>
      </c>
      <c r="U423">
        <v>3.4273389830508512</v>
      </c>
      <c r="V423">
        <v>3.4273389830508512</v>
      </c>
      <c r="W423">
        <v>3.4273389830508512</v>
      </c>
      <c r="X423">
        <v>3.4273389830508512</v>
      </c>
      <c r="Y423">
        <v>3.4273389830508512</v>
      </c>
      <c r="Z423">
        <v>3.4273389830508512</v>
      </c>
      <c r="AA423">
        <v>3.4273389830508512</v>
      </c>
      <c r="AB423">
        <v>3.4273389830508512</v>
      </c>
      <c r="AC423">
        <v>3.4273389830508512</v>
      </c>
      <c r="AD423">
        <v>3.4273389830508512</v>
      </c>
      <c r="AE423">
        <v>3.4273389830508512</v>
      </c>
      <c r="AF423">
        <v>3.4273389830508512</v>
      </c>
      <c r="AG423">
        <v>3.4273389830508512</v>
      </c>
      <c r="AH423">
        <v>3.4273389830508512</v>
      </c>
      <c r="AI423">
        <v>3.4273389830508512</v>
      </c>
      <c r="AJ423">
        <v>3.4273389830508512</v>
      </c>
      <c r="AK423">
        <v>3.4273389830508512</v>
      </c>
      <c r="AL423">
        <v>3.4273389830508512</v>
      </c>
    </row>
    <row r="424" spans="1:38" x14ac:dyDescent="0.2">
      <c r="A424" t="s">
        <v>438</v>
      </c>
      <c r="B424" t="s">
        <v>271</v>
      </c>
      <c r="C424" t="s">
        <v>510</v>
      </c>
      <c r="D424" t="s">
        <v>194</v>
      </c>
      <c r="E424" t="s">
        <v>211</v>
      </c>
      <c r="F424" t="s">
        <v>275</v>
      </c>
      <c r="G424">
        <v>2040</v>
      </c>
      <c r="H424" t="s">
        <v>211</v>
      </c>
      <c r="I424" t="s">
        <v>211</v>
      </c>
      <c r="J424" t="s">
        <v>211</v>
      </c>
      <c r="K424" t="s">
        <v>211</v>
      </c>
      <c r="L424">
        <v>3.8427740112994284</v>
      </c>
      <c r="M424">
        <v>3.8427740112994284</v>
      </c>
      <c r="N424">
        <v>3.8427740112994284</v>
      </c>
      <c r="O424">
        <v>3.8427740112994284</v>
      </c>
      <c r="P424">
        <v>3.8427740112994284</v>
      </c>
      <c r="Q424">
        <v>3.8427740112994284</v>
      </c>
      <c r="R424">
        <v>3.8427740112994284</v>
      </c>
      <c r="S424">
        <v>3.8427740112994284</v>
      </c>
      <c r="T424">
        <v>3.8427740112994284</v>
      </c>
      <c r="U424">
        <v>3.8427740112994284</v>
      </c>
      <c r="V424">
        <v>3.8427740112994284</v>
      </c>
      <c r="W424">
        <v>3.8427740112994284</v>
      </c>
      <c r="X424">
        <v>3.8427740112994284</v>
      </c>
      <c r="Y424">
        <v>3.8427740112994284</v>
      </c>
      <c r="Z424">
        <v>3.8427740112994284</v>
      </c>
      <c r="AA424">
        <v>3.8427740112994284</v>
      </c>
      <c r="AB424">
        <v>3.8427740112994284</v>
      </c>
      <c r="AC424">
        <v>3.8427740112994284</v>
      </c>
      <c r="AD424">
        <v>3.8427740112994284</v>
      </c>
      <c r="AE424">
        <v>3.8427740112994284</v>
      </c>
      <c r="AF424">
        <v>3.8427740112994284</v>
      </c>
      <c r="AG424">
        <v>3.8427740112994284</v>
      </c>
      <c r="AH424">
        <v>3.8427740112994284</v>
      </c>
      <c r="AI424">
        <v>3.8427740112994284</v>
      </c>
      <c r="AJ424">
        <v>3.8427740112994284</v>
      </c>
      <c r="AK424">
        <v>3.8427740112994284</v>
      </c>
      <c r="AL424">
        <v>3.8427740112994284</v>
      </c>
    </row>
    <row r="425" spans="1:38" x14ac:dyDescent="0.2">
      <c r="A425" t="s">
        <v>438</v>
      </c>
      <c r="B425" t="s">
        <v>271</v>
      </c>
      <c r="C425" t="s">
        <v>510</v>
      </c>
      <c r="D425" t="s">
        <v>194</v>
      </c>
      <c r="E425" t="s">
        <v>211</v>
      </c>
      <c r="F425" t="s">
        <v>275</v>
      </c>
      <c r="G425">
        <v>2050</v>
      </c>
      <c r="H425" t="s">
        <v>211</v>
      </c>
      <c r="I425" t="s">
        <v>211</v>
      </c>
      <c r="J425" t="s">
        <v>211</v>
      </c>
      <c r="K425" t="s">
        <v>211</v>
      </c>
      <c r="L425">
        <v>4.1543502824858694</v>
      </c>
      <c r="M425">
        <v>4.1543502824858694</v>
      </c>
      <c r="N425">
        <v>4.1543502824858694</v>
      </c>
      <c r="O425">
        <v>4.1543502824858694</v>
      </c>
      <c r="P425">
        <v>4.1543502824858694</v>
      </c>
      <c r="Q425">
        <v>4.1543502824858694</v>
      </c>
      <c r="R425">
        <v>4.1543502824858694</v>
      </c>
      <c r="S425">
        <v>4.1543502824858694</v>
      </c>
      <c r="T425">
        <v>4.1543502824858694</v>
      </c>
      <c r="U425">
        <v>4.1543502824858694</v>
      </c>
      <c r="V425">
        <v>4.1543502824858694</v>
      </c>
      <c r="W425">
        <v>4.1543502824858694</v>
      </c>
      <c r="X425">
        <v>4.1543502824858694</v>
      </c>
      <c r="Y425">
        <v>4.1543502824858694</v>
      </c>
      <c r="Z425">
        <v>4.1543502824858694</v>
      </c>
      <c r="AA425">
        <v>4.1543502824858694</v>
      </c>
      <c r="AB425">
        <v>4.1543502824858694</v>
      </c>
      <c r="AC425">
        <v>4.1543502824858694</v>
      </c>
      <c r="AD425">
        <v>4.1543502824858694</v>
      </c>
      <c r="AE425">
        <v>4.1543502824858694</v>
      </c>
      <c r="AF425">
        <v>4.1543502824858694</v>
      </c>
      <c r="AG425">
        <v>4.1543502824858694</v>
      </c>
      <c r="AH425">
        <v>4.1543502824858694</v>
      </c>
      <c r="AI425">
        <v>4.1543502824858694</v>
      </c>
      <c r="AJ425">
        <v>4.1543502824858694</v>
      </c>
      <c r="AK425">
        <v>4.1543502824858694</v>
      </c>
      <c r="AL425">
        <v>4.1543502824858694</v>
      </c>
    </row>
    <row r="426" spans="1:38" x14ac:dyDescent="0.2">
      <c r="A426" t="s">
        <v>438</v>
      </c>
      <c r="B426" t="s">
        <v>271</v>
      </c>
      <c r="C426" t="s">
        <v>510</v>
      </c>
      <c r="D426" t="s">
        <v>216</v>
      </c>
      <c r="E426" t="s">
        <v>211</v>
      </c>
      <c r="F426" t="s">
        <v>275</v>
      </c>
      <c r="G426">
        <v>2018</v>
      </c>
      <c r="H426" t="s">
        <v>211</v>
      </c>
      <c r="I426" t="s">
        <v>211</v>
      </c>
      <c r="J426" t="s">
        <v>211</v>
      </c>
      <c r="K426" t="s">
        <v>211</v>
      </c>
      <c r="L426">
        <v>2.1810338983050865</v>
      </c>
      <c r="M426">
        <v>2.1810338983050865</v>
      </c>
      <c r="N426">
        <v>2.1810338983050865</v>
      </c>
      <c r="O426">
        <v>2.1810338983050865</v>
      </c>
      <c r="P426">
        <v>2.1810338983050865</v>
      </c>
      <c r="Q426">
        <v>2.1810338983050865</v>
      </c>
      <c r="R426">
        <v>2.1810338983050865</v>
      </c>
      <c r="S426">
        <v>2.1810338983050865</v>
      </c>
      <c r="T426">
        <v>2.1810338983050865</v>
      </c>
      <c r="U426">
        <v>2.1810338983050865</v>
      </c>
      <c r="V426">
        <v>2.1810338983050865</v>
      </c>
      <c r="W426">
        <v>2.1810338983050865</v>
      </c>
      <c r="X426">
        <v>2.1810338983050865</v>
      </c>
      <c r="Y426">
        <v>2.1810338983050865</v>
      </c>
      <c r="Z426">
        <v>2.1810338983050865</v>
      </c>
      <c r="AA426">
        <v>2.1810338983050865</v>
      </c>
      <c r="AB426">
        <v>2.1810338983050865</v>
      </c>
      <c r="AC426">
        <v>2.1810338983050865</v>
      </c>
      <c r="AD426">
        <v>2.1810338983050865</v>
      </c>
      <c r="AE426">
        <v>2.1810338983050865</v>
      </c>
      <c r="AF426">
        <v>2.1810338983050865</v>
      </c>
      <c r="AG426">
        <v>2.1810338983050865</v>
      </c>
      <c r="AH426">
        <v>2.1810338983050865</v>
      </c>
      <c r="AI426">
        <v>2.1810338983050865</v>
      </c>
      <c r="AJ426">
        <v>2.1810338983050865</v>
      </c>
      <c r="AK426">
        <v>2.1810338983050865</v>
      </c>
      <c r="AL426">
        <v>2.1810338983050865</v>
      </c>
    </row>
    <row r="427" spans="1:38" x14ac:dyDescent="0.2">
      <c r="A427" t="s">
        <v>438</v>
      </c>
      <c r="B427" t="s">
        <v>271</v>
      </c>
      <c r="C427" t="s">
        <v>510</v>
      </c>
      <c r="D427" t="s">
        <v>216</v>
      </c>
      <c r="E427" t="s">
        <v>211</v>
      </c>
      <c r="F427" t="s">
        <v>275</v>
      </c>
      <c r="G427">
        <v>2030</v>
      </c>
      <c r="H427" t="s">
        <v>211</v>
      </c>
      <c r="I427" t="s">
        <v>211</v>
      </c>
      <c r="J427" t="s">
        <v>211</v>
      </c>
      <c r="K427" t="s">
        <v>211</v>
      </c>
      <c r="L427">
        <v>2.3991372881355955</v>
      </c>
      <c r="M427">
        <v>2.3991372881355955</v>
      </c>
      <c r="N427">
        <v>2.3991372881355955</v>
      </c>
      <c r="O427">
        <v>2.3991372881355955</v>
      </c>
      <c r="P427">
        <v>2.3991372881355955</v>
      </c>
      <c r="Q427">
        <v>2.3991372881355955</v>
      </c>
      <c r="R427">
        <v>2.3991372881355955</v>
      </c>
      <c r="S427">
        <v>2.3991372881355955</v>
      </c>
      <c r="T427">
        <v>2.3991372881355955</v>
      </c>
      <c r="U427">
        <v>2.3991372881355955</v>
      </c>
      <c r="V427">
        <v>2.3991372881355955</v>
      </c>
      <c r="W427">
        <v>2.3991372881355955</v>
      </c>
      <c r="X427">
        <v>2.3991372881355955</v>
      </c>
      <c r="Y427">
        <v>2.3991372881355955</v>
      </c>
      <c r="Z427">
        <v>2.3991372881355955</v>
      </c>
      <c r="AA427">
        <v>2.3991372881355955</v>
      </c>
      <c r="AB427">
        <v>2.3991372881355955</v>
      </c>
      <c r="AC427">
        <v>2.3991372881355955</v>
      </c>
      <c r="AD427">
        <v>2.3991372881355955</v>
      </c>
      <c r="AE427">
        <v>2.3991372881355955</v>
      </c>
      <c r="AF427">
        <v>2.3991372881355955</v>
      </c>
      <c r="AG427">
        <v>2.3991372881355955</v>
      </c>
      <c r="AH427">
        <v>2.3991372881355955</v>
      </c>
      <c r="AI427">
        <v>2.3991372881355955</v>
      </c>
      <c r="AJ427">
        <v>2.3991372881355955</v>
      </c>
      <c r="AK427">
        <v>2.3991372881355955</v>
      </c>
      <c r="AL427">
        <v>2.3991372881355955</v>
      </c>
    </row>
    <row r="428" spans="1:38" x14ac:dyDescent="0.2">
      <c r="A428" t="s">
        <v>438</v>
      </c>
      <c r="B428" t="s">
        <v>271</v>
      </c>
      <c r="C428" t="s">
        <v>510</v>
      </c>
      <c r="D428" t="s">
        <v>216</v>
      </c>
      <c r="E428" t="s">
        <v>211</v>
      </c>
      <c r="F428" t="s">
        <v>275</v>
      </c>
      <c r="G428">
        <v>2040</v>
      </c>
      <c r="H428" t="s">
        <v>211</v>
      </c>
      <c r="I428" t="s">
        <v>211</v>
      </c>
      <c r="J428" t="s">
        <v>211</v>
      </c>
      <c r="K428" t="s">
        <v>211</v>
      </c>
      <c r="L428">
        <v>2.689941807909606</v>
      </c>
      <c r="M428">
        <v>2.689941807909606</v>
      </c>
      <c r="N428">
        <v>2.689941807909606</v>
      </c>
      <c r="O428">
        <v>2.689941807909606</v>
      </c>
      <c r="P428">
        <v>2.689941807909606</v>
      </c>
      <c r="Q428">
        <v>2.689941807909606</v>
      </c>
      <c r="R428">
        <v>2.689941807909606</v>
      </c>
      <c r="S428">
        <v>2.689941807909606</v>
      </c>
      <c r="T428">
        <v>2.689941807909606</v>
      </c>
      <c r="U428">
        <v>2.689941807909606</v>
      </c>
      <c r="V428">
        <v>2.689941807909606</v>
      </c>
      <c r="W428">
        <v>2.689941807909606</v>
      </c>
      <c r="X428">
        <v>2.689941807909606</v>
      </c>
      <c r="Y428">
        <v>2.689941807909606</v>
      </c>
      <c r="Z428">
        <v>2.689941807909606</v>
      </c>
      <c r="AA428">
        <v>2.689941807909606</v>
      </c>
      <c r="AB428">
        <v>2.689941807909606</v>
      </c>
      <c r="AC428">
        <v>2.689941807909606</v>
      </c>
      <c r="AD428">
        <v>2.689941807909606</v>
      </c>
      <c r="AE428">
        <v>2.689941807909606</v>
      </c>
      <c r="AF428">
        <v>2.689941807909606</v>
      </c>
      <c r="AG428">
        <v>2.689941807909606</v>
      </c>
      <c r="AH428">
        <v>2.689941807909606</v>
      </c>
      <c r="AI428">
        <v>2.689941807909606</v>
      </c>
      <c r="AJ428">
        <v>2.689941807909606</v>
      </c>
      <c r="AK428">
        <v>2.689941807909606</v>
      </c>
      <c r="AL428">
        <v>2.689941807909606</v>
      </c>
    </row>
    <row r="429" spans="1:38" x14ac:dyDescent="0.2">
      <c r="A429" t="s">
        <v>438</v>
      </c>
      <c r="B429" t="s">
        <v>271</v>
      </c>
      <c r="C429" t="s">
        <v>510</v>
      </c>
      <c r="D429" t="s">
        <v>216</v>
      </c>
      <c r="E429" t="s">
        <v>211</v>
      </c>
      <c r="F429" t="s">
        <v>275</v>
      </c>
      <c r="G429">
        <v>2050</v>
      </c>
      <c r="H429" t="s">
        <v>211</v>
      </c>
      <c r="I429" t="s">
        <v>211</v>
      </c>
      <c r="J429" t="s">
        <v>211</v>
      </c>
      <c r="K429" t="s">
        <v>211</v>
      </c>
      <c r="L429">
        <v>2.9080451977401149</v>
      </c>
      <c r="M429">
        <v>2.9080451977401149</v>
      </c>
      <c r="N429">
        <v>2.9080451977401149</v>
      </c>
      <c r="O429">
        <v>2.9080451977401149</v>
      </c>
      <c r="P429">
        <v>2.9080451977401149</v>
      </c>
      <c r="Q429">
        <v>2.9080451977401149</v>
      </c>
      <c r="R429">
        <v>2.9080451977401149</v>
      </c>
      <c r="S429">
        <v>2.9080451977401149</v>
      </c>
      <c r="T429">
        <v>2.9080451977401149</v>
      </c>
      <c r="U429">
        <v>2.9080451977401149</v>
      </c>
      <c r="V429">
        <v>2.9080451977401149</v>
      </c>
      <c r="W429">
        <v>2.9080451977401149</v>
      </c>
      <c r="X429">
        <v>2.9080451977401149</v>
      </c>
      <c r="Y429">
        <v>2.9080451977401149</v>
      </c>
      <c r="Z429">
        <v>2.9080451977401149</v>
      </c>
      <c r="AA429">
        <v>2.9080451977401149</v>
      </c>
      <c r="AB429">
        <v>2.9080451977401149</v>
      </c>
      <c r="AC429">
        <v>2.9080451977401149</v>
      </c>
      <c r="AD429">
        <v>2.9080451977401149</v>
      </c>
      <c r="AE429">
        <v>2.9080451977401149</v>
      </c>
      <c r="AF429">
        <v>2.9080451977401149</v>
      </c>
      <c r="AG429">
        <v>2.9080451977401149</v>
      </c>
      <c r="AH429">
        <v>2.9080451977401149</v>
      </c>
      <c r="AI429">
        <v>2.9080451977401149</v>
      </c>
      <c r="AJ429">
        <v>2.9080451977401149</v>
      </c>
      <c r="AK429">
        <v>2.9080451977401149</v>
      </c>
      <c r="AL429">
        <v>2.9080451977401149</v>
      </c>
    </row>
    <row r="430" spans="1:38" x14ac:dyDescent="0.2">
      <c r="A430" t="s">
        <v>438</v>
      </c>
      <c r="B430" t="s">
        <v>271</v>
      </c>
      <c r="C430" t="s">
        <v>511</v>
      </c>
      <c r="D430" t="s">
        <v>194</v>
      </c>
      <c r="E430" t="s">
        <v>211</v>
      </c>
      <c r="F430" t="s">
        <v>275</v>
      </c>
      <c r="G430">
        <v>2018</v>
      </c>
      <c r="H430" t="s">
        <v>211</v>
      </c>
      <c r="I430" t="s">
        <v>211</v>
      </c>
      <c r="J430" t="s">
        <v>211</v>
      </c>
      <c r="K430" t="s">
        <v>211</v>
      </c>
      <c r="L430">
        <v>3.1157627118644098</v>
      </c>
      <c r="M430">
        <v>3.1157627118644098</v>
      </c>
      <c r="N430">
        <v>3.1157627118644098</v>
      </c>
      <c r="O430">
        <v>3.1157627118644098</v>
      </c>
      <c r="P430">
        <v>3.1157627118644098</v>
      </c>
      <c r="Q430">
        <v>3.1157627118644098</v>
      </c>
      <c r="R430">
        <v>3.1157627118644098</v>
      </c>
      <c r="S430">
        <v>3.1157627118644098</v>
      </c>
      <c r="T430">
        <v>3.1157627118644098</v>
      </c>
      <c r="U430">
        <v>3.1157627118644098</v>
      </c>
      <c r="V430">
        <v>3.1157627118644098</v>
      </c>
      <c r="W430">
        <v>3.1157627118644098</v>
      </c>
      <c r="X430">
        <v>3.1157627118644098</v>
      </c>
      <c r="Y430">
        <v>3.1157627118644098</v>
      </c>
      <c r="Z430">
        <v>3.1157627118644098</v>
      </c>
      <c r="AA430">
        <v>3.1157627118644098</v>
      </c>
      <c r="AB430">
        <v>3.1157627118644098</v>
      </c>
      <c r="AC430">
        <v>3.1157627118644098</v>
      </c>
      <c r="AD430">
        <v>3.1157627118644098</v>
      </c>
      <c r="AE430">
        <v>3.1157627118644098</v>
      </c>
      <c r="AF430">
        <v>3.1157627118644098</v>
      </c>
      <c r="AG430">
        <v>3.1157627118644098</v>
      </c>
      <c r="AH430">
        <v>3.1157627118644098</v>
      </c>
      <c r="AI430">
        <v>3.1157627118644098</v>
      </c>
      <c r="AJ430">
        <v>3.1157627118644098</v>
      </c>
      <c r="AK430">
        <v>3.1157627118644098</v>
      </c>
      <c r="AL430">
        <v>3.1157627118644098</v>
      </c>
    </row>
    <row r="431" spans="1:38" x14ac:dyDescent="0.2">
      <c r="A431" t="s">
        <v>438</v>
      </c>
      <c r="B431" t="s">
        <v>271</v>
      </c>
      <c r="C431" t="s">
        <v>511</v>
      </c>
      <c r="D431" t="s">
        <v>194</v>
      </c>
      <c r="E431" t="s">
        <v>211</v>
      </c>
      <c r="F431" t="s">
        <v>275</v>
      </c>
      <c r="G431">
        <v>2030</v>
      </c>
      <c r="H431" t="s">
        <v>211</v>
      </c>
      <c r="I431" t="s">
        <v>211</v>
      </c>
      <c r="J431" t="s">
        <v>211</v>
      </c>
      <c r="K431" t="s">
        <v>211</v>
      </c>
      <c r="L431">
        <v>3.4273389830508512</v>
      </c>
      <c r="M431">
        <v>3.4273389830508512</v>
      </c>
      <c r="N431">
        <v>3.4273389830508512</v>
      </c>
      <c r="O431">
        <v>3.4273389830508512</v>
      </c>
      <c r="P431">
        <v>3.4273389830508512</v>
      </c>
      <c r="Q431">
        <v>3.4273389830508512</v>
      </c>
      <c r="R431">
        <v>3.4273389830508512</v>
      </c>
      <c r="S431">
        <v>3.4273389830508512</v>
      </c>
      <c r="T431">
        <v>3.4273389830508512</v>
      </c>
      <c r="U431">
        <v>3.4273389830508512</v>
      </c>
      <c r="V431">
        <v>3.4273389830508512</v>
      </c>
      <c r="W431">
        <v>3.4273389830508512</v>
      </c>
      <c r="X431">
        <v>3.4273389830508512</v>
      </c>
      <c r="Y431">
        <v>3.4273389830508512</v>
      </c>
      <c r="Z431">
        <v>3.4273389830508512</v>
      </c>
      <c r="AA431">
        <v>3.4273389830508512</v>
      </c>
      <c r="AB431">
        <v>3.4273389830508512</v>
      </c>
      <c r="AC431">
        <v>3.4273389830508512</v>
      </c>
      <c r="AD431">
        <v>3.4273389830508512</v>
      </c>
      <c r="AE431">
        <v>3.4273389830508512</v>
      </c>
      <c r="AF431">
        <v>3.4273389830508512</v>
      </c>
      <c r="AG431">
        <v>3.4273389830508512</v>
      </c>
      <c r="AH431">
        <v>3.4273389830508512</v>
      </c>
      <c r="AI431">
        <v>3.4273389830508512</v>
      </c>
      <c r="AJ431">
        <v>3.4273389830508512</v>
      </c>
      <c r="AK431">
        <v>3.4273389830508512</v>
      </c>
      <c r="AL431">
        <v>3.4273389830508512</v>
      </c>
    </row>
    <row r="432" spans="1:38" x14ac:dyDescent="0.2">
      <c r="A432" t="s">
        <v>438</v>
      </c>
      <c r="B432" t="s">
        <v>271</v>
      </c>
      <c r="C432" t="s">
        <v>511</v>
      </c>
      <c r="D432" t="s">
        <v>194</v>
      </c>
      <c r="E432" t="s">
        <v>211</v>
      </c>
      <c r="F432" t="s">
        <v>275</v>
      </c>
      <c r="G432">
        <v>2040</v>
      </c>
      <c r="H432" t="s">
        <v>211</v>
      </c>
      <c r="I432" t="s">
        <v>211</v>
      </c>
      <c r="J432" t="s">
        <v>211</v>
      </c>
      <c r="K432" t="s">
        <v>211</v>
      </c>
      <c r="L432">
        <v>3.8427740112994284</v>
      </c>
      <c r="M432">
        <v>3.8427740112994284</v>
      </c>
      <c r="N432">
        <v>3.8427740112994284</v>
      </c>
      <c r="O432">
        <v>3.8427740112994284</v>
      </c>
      <c r="P432">
        <v>3.8427740112994284</v>
      </c>
      <c r="Q432">
        <v>3.8427740112994284</v>
      </c>
      <c r="R432">
        <v>3.8427740112994284</v>
      </c>
      <c r="S432">
        <v>3.8427740112994284</v>
      </c>
      <c r="T432">
        <v>3.8427740112994284</v>
      </c>
      <c r="U432">
        <v>3.8427740112994284</v>
      </c>
      <c r="V432">
        <v>3.8427740112994284</v>
      </c>
      <c r="W432">
        <v>3.8427740112994284</v>
      </c>
      <c r="X432">
        <v>3.8427740112994284</v>
      </c>
      <c r="Y432">
        <v>3.8427740112994284</v>
      </c>
      <c r="Z432">
        <v>3.8427740112994284</v>
      </c>
      <c r="AA432">
        <v>3.8427740112994284</v>
      </c>
      <c r="AB432">
        <v>3.8427740112994284</v>
      </c>
      <c r="AC432">
        <v>3.8427740112994284</v>
      </c>
      <c r="AD432">
        <v>3.8427740112994284</v>
      </c>
      <c r="AE432">
        <v>3.8427740112994284</v>
      </c>
      <c r="AF432">
        <v>3.8427740112994284</v>
      </c>
      <c r="AG432">
        <v>3.8427740112994284</v>
      </c>
      <c r="AH432">
        <v>3.8427740112994284</v>
      </c>
      <c r="AI432">
        <v>3.8427740112994284</v>
      </c>
      <c r="AJ432">
        <v>3.8427740112994284</v>
      </c>
      <c r="AK432">
        <v>3.8427740112994284</v>
      </c>
      <c r="AL432">
        <v>3.8427740112994284</v>
      </c>
    </row>
    <row r="433" spans="1:38" x14ac:dyDescent="0.2">
      <c r="A433" t="s">
        <v>438</v>
      </c>
      <c r="B433" t="s">
        <v>271</v>
      </c>
      <c r="C433" t="s">
        <v>511</v>
      </c>
      <c r="D433" t="s">
        <v>194</v>
      </c>
      <c r="E433" t="s">
        <v>211</v>
      </c>
      <c r="F433" t="s">
        <v>275</v>
      </c>
      <c r="G433">
        <v>2050</v>
      </c>
      <c r="H433" t="s">
        <v>211</v>
      </c>
      <c r="I433" t="s">
        <v>211</v>
      </c>
      <c r="J433" t="s">
        <v>211</v>
      </c>
      <c r="K433" t="s">
        <v>211</v>
      </c>
      <c r="L433">
        <v>4.1543502824858694</v>
      </c>
      <c r="M433">
        <v>4.1543502824858694</v>
      </c>
      <c r="N433">
        <v>4.1543502824858694</v>
      </c>
      <c r="O433">
        <v>4.1543502824858694</v>
      </c>
      <c r="P433">
        <v>4.1543502824858694</v>
      </c>
      <c r="Q433">
        <v>4.1543502824858694</v>
      </c>
      <c r="R433">
        <v>4.1543502824858694</v>
      </c>
      <c r="S433">
        <v>4.1543502824858694</v>
      </c>
      <c r="T433">
        <v>4.1543502824858694</v>
      </c>
      <c r="U433">
        <v>4.1543502824858694</v>
      </c>
      <c r="V433">
        <v>4.1543502824858694</v>
      </c>
      <c r="W433">
        <v>4.1543502824858694</v>
      </c>
      <c r="X433">
        <v>4.1543502824858694</v>
      </c>
      <c r="Y433">
        <v>4.1543502824858694</v>
      </c>
      <c r="Z433">
        <v>4.1543502824858694</v>
      </c>
      <c r="AA433">
        <v>4.1543502824858694</v>
      </c>
      <c r="AB433">
        <v>4.1543502824858694</v>
      </c>
      <c r="AC433">
        <v>4.1543502824858694</v>
      </c>
      <c r="AD433">
        <v>4.1543502824858694</v>
      </c>
      <c r="AE433">
        <v>4.1543502824858694</v>
      </c>
      <c r="AF433">
        <v>4.1543502824858694</v>
      </c>
      <c r="AG433">
        <v>4.1543502824858694</v>
      </c>
      <c r="AH433">
        <v>4.1543502824858694</v>
      </c>
      <c r="AI433">
        <v>4.1543502824858694</v>
      </c>
      <c r="AJ433">
        <v>4.1543502824858694</v>
      </c>
      <c r="AK433">
        <v>4.1543502824858694</v>
      </c>
      <c r="AL433">
        <v>4.1543502824858694</v>
      </c>
    </row>
    <row r="434" spans="1:38" x14ac:dyDescent="0.2">
      <c r="A434" t="s">
        <v>438</v>
      </c>
      <c r="B434" t="s">
        <v>271</v>
      </c>
      <c r="C434" t="s">
        <v>511</v>
      </c>
      <c r="D434" t="s">
        <v>216</v>
      </c>
      <c r="E434" t="s">
        <v>211</v>
      </c>
      <c r="F434" t="s">
        <v>275</v>
      </c>
      <c r="G434">
        <v>2018</v>
      </c>
      <c r="H434" t="s">
        <v>211</v>
      </c>
      <c r="I434" t="s">
        <v>211</v>
      </c>
      <c r="J434" t="s">
        <v>211</v>
      </c>
      <c r="K434" t="s">
        <v>211</v>
      </c>
      <c r="L434">
        <v>2.1810338983050865</v>
      </c>
      <c r="M434">
        <v>2.1810338983050865</v>
      </c>
      <c r="N434">
        <v>2.1810338983050865</v>
      </c>
      <c r="O434">
        <v>2.1810338983050865</v>
      </c>
      <c r="P434">
        <v>2.1810338983050865</v>
      </c>
      <c r="Q434">
        <v>2.1810338983050865</v>
      </c>
      <c r="R434">
        <v>2.1810338983050865</v>
      </c>
      <c r="S434">
        <v>2.1810338983050865</v>
      </c>
      <c r="T434">
        <v>2.1810338983050865</v>
      </c>
      <c r="U434">
        <v>2.1810338983050865</v>
      </c>
      <c r="V434">
        <v>2.1810338983050865</v>
      </c>
      <c r="W434">
        <v>2.1810338983050865</v>
      </c>
      <c r="X434">
        <v>2.1810338983050865</v>
      </c>
      <c r="Y434">
        <v>2.1810338983050865</v>
      </c>
      <c r="Z434">
        <v>2.1810338983050865</v>
      </c>
      <c r="AA434">
        <v>2.1810338983050865</v>
      </c>
      <c r="AB434">
        <v>2.1810338983050865</v>
      </c>
      <c r="AC434">
        <v>2.1810338983050865</v>
      </c>
      <c r="AD434">
        <v>2.1810338983050865</v>
      </c>
      <c r="AE434">
        <v>2.1810338983050865</v>
      </c>
      <c r="AF434">
        <v>2.1810338983050865</v>
      </c>
      <c r="AG434">
        <v>2.1810338983050865</v>
      </c>
      <c r="AH434">
        <v>2.1810338983050865</v>
      </c>
      <c r="AI434">
        <v>2.1810338983050865</v>
      </c>
      <c r="AJ434">
        <v>2.1810338983050865</v>
      </c>
      <c r="AK434">
        <v>2.1810338983050865</v>
      </c>
      <c r="AL434">
        <v>2.1810338983050865</v>
      </c>
    </row>
    <row r="435" spans="1:38" x14ac:dyDescent="0.2">
      <c r="A435" t="s">
        <v>438</v>
      </c>
      <c r="B435" t="s">
        <v>271</v>
      </c>
      <c r="C435" t="s">
        <v>511</v>
      </c>
      <c r="D435" t="s">
        <v>216</v>
      </c>
      <c r="E435" t="s">
        <v>211</v>
      </c>
      <c r="F435" t="s">
        <v>275</v>
      </c>
      <c r="G435">
        <v>2030</v>
      </c>
      <c r="H435" t="s">
        <v>211</v>
      </c>
      <c r="I435" t="s">
        <v>211</v>
      </c>
      <c r="J435" t="s">
        <v>211</v>
      </c>
      <c r="K435" t="s">
        <v>211</v>
      </c>
      <c r="L435">
        <v>2.3991372881355955</v>
      </c>
      <c r="M435">
        <v>2.3991372881355955</v>
      </c>
      <c r="N435">
        <v>2.3991372881355955</v>
      </c>
      <c r="O435">
        <v>2.3991372881355955</v>
      </c>
      <c r="P435">
        <v>2.3991372881355955</v>
      </c>
      <c r="Q435">
        <v>2.3991372881355955</v>
      </c>
      <c r="R435">
        <v>2.3991372881355955</v>
      </c>
      <c r="S435">
        <v>2.3991372881355955</v>
      </c>
      <c r="T435">
        <v>2.3991372881355955</v>
      </c>
      <c r="U435">
        <v>2.3991372881355955</v>
      </c>
      <c r="V435">
        <v>2.3991372881355955</v>
      </c>
      <c r="W435">
        <v>2.3991372881355955</v>
      </c>
      <c r="X435">
        <v>2.3991372881355955</v>
      </c>
      <c r="Y435">
        <v>2.3991372881355955</v>
      </c>
      <c r="Z435">
        <v>2.3991372881355955</v>
      </c>
      <c r="AA435">
        <v>2.3991372881355955</v>
      </c>
      <c r="AB435">
        <v>2.3991372881355955</v>
      </c>
      <c r="AC435">
        <v>2.3991372881355955</v>
      </c>
      <c r="AD435">
        <v>2.3991372881355955</v>
      </c>
      <c r="AE435">
        <v>2.3991372881355955</v>
      </c>
      <c r="AF435">
        <v>2.3991372881355955</v>
      </c>
      <c r="AG435">
        <v>2.3991372881355955</v>
      </c>
      <c r="AH435">
        <v>2.3991372881355955</v>
      </c>
      <c r="AI435">
        <v>2.3991372881355955</v>
      </c>
      <c r="AJ435">
        <v>2.3991372881355955</v>
      </c>
      <c r="AK435">
        <v>2.3991372881355955</v>
      </c>
      <c r="AL435">
        <v>2.3991372881355955</v>
      </c>
    </row>
    <row r="436" spans="1:38" x14ac:dyDescent="0.2">
      <c r="A436" t="s">
        <v>438</v>
      </c>
      <c r="B436" t="s">
        <v>271</v>
      </c>
      <c r="C436" t="s">
        <v>511</v>
      </c>
      <c r="D436" t="s">
        <v>216</v>
      </c>
      <c r="E436" t="s">
        <v>211</v>
      </c>
      <c r="F436" t="s">
        <v>275</v>
      </c>
      <c r="G436">
        <v>2040</v>
      </c>
      <c r="H436" t="s">
        <v>211</v>
      </c>
      <c r="I436" t="s">
        <v>211</v>
      </c>
      <c r="J436" t="s">
        <v>211</v>
      </c>
      <c r="K436" t="s">
        <v>211</v>
      </c>
      <c r="L436">
        <v>2.689941807909606</v>
      </c>
      <c r="M436">
        <v>2.689941807909606</v>
      </c>
      <c r="N436">
        <v>2.689941807909606</v>
      </c>
      <c r="O436">
        <v>2.689941807909606</v>
      </c>
      <c r="P436">
        <v>2.689941807909606</v>
      </c>
      <c r="Q436">
        <v>2.689941807909606</v>
      </c>
      <c r="R436">
        <v>2.689941807909606</v>
      </c>
      <c r="S436">
        <v>2.689941807909606</v>
      </c>
      <c r="T436">
        <v>2.689941807909606</v>
      </c>
      <c r="U436">
        <v>2.689941807909606</v>
      </c>
      <c r="V436">
        <v>2.689941807909606</v>
      </c>
      <c r="W436">
        <v>2.689941807909606</v>
      </c>
      <c r="X436">
        <v>2.689941807909606</v>
      </c>
      <c r="Y436">
        <v>2.689941807909606</v>
      </c>
      <c r="Z436">
        <v>2.689941807909606</v>
      </c>
      <c r="AA436">
        <v>2.689941807909606</v>
      </c>
      <c r="AB436">
        <v>2.689941807909606</v>
      </c>
      <c r="AC436">
        <v>2.689941807909606</v>
      </c>
      <c r="AD436">
        <v>2.689941807909606</v>
      </c>
      <c r="AE436">
        <v>2.689941807909606</v>
      </c>
      <c r="AF436">
        <v>2.689941807909606</v>
      </c>
      <c r="AG436">
        <v>2.689941807909606</v>
      </c>
      <c r="AH436">
        <v>2.689941807909606</v>
      </c>
      <c r="AI436">
        <v>2.689941807909606</v>
      </c>
      <c r="AJ436">
        <v>2.689941807909606</v>
      </c>
      <c r="AK436">
        <v>2.689941807909606</v>
      </c>
      <c r="AL436">
        <v>2.689941807909606</v>
      </c>
    </row>
    <row r="437" spans="1:38" x14ac:dyDescent="0.2">
      <c r="A437" t="s">
        <v>438</v>
      </c>
      <c r="B437" t="s">
        <v>271</v>
      </c>
      <c r="C437" t="s">
        <v>511</v>
      </c>
      <c r="D437" t="s">
        <v>216</v>
      </c>
      <c r="E437" t="s">
        <v>211</v>
      </c>
      <c r="F437" t="s">
        <v>275</v>
      </c>
      <c r="G437">
        <v>2050</v>
      </c>
      <c r="H437" t="s">
        <v>211</v>
      </c>
      <c r="I437" t="s">
        <v>211</v>
      </c>
      <c r="J437" t="s">
        <v>211</v>
      </c>
      <c r="K437" t="s">
        <v>211</v>
      </c>
      <c r="L437">
        <v>2.9080451977401149</v>
      </c>
      <c r="M437">
        <v>2.9080451977401149</v>
      </c>
      <c r="N437">
        <v>2.9080451977401149</v>
      </c>
      <c r="O437">
        <v>2.9080451977401149</v>
      </c>
      <c r="P437">
        <v>2.9080451977401149</v>
      </c>
      <c r="Q437">
        <v>2.9080451977401149</v>
      </c>
      <c r="R437">
        <v>2.9080451977401149</v>
      </c>
      <c r="S437">
        <v>2.9080451977401149</v>
      </c>
      <c r="T437">
        <v>2.9080451977401149</v>
      </c>
      <c r="U437">
        <v>2.9080451977401149</v>
      </c>
      <c r="V437">
        <v>2.9080451977401149</v>
      </c>
      <c r="W437">
        <v>2.9080451977401149</v>
      </c>
      <c r="X437">
        <v>2.9080451977401149</v>
      </c>
      <c r="Y437">
        <v>2.9080451977401149</v>
      </c>
      <c r="Z437">
        <v>2.9080451977401149</v>
      </c>
      <c r="AA437">
        <v>2.9080451977401149</v>
      </c>
      <c r="AB437">
        <v>2.9080451977401149</v>
      </c>
      <c r="AC437">
        <v>2.9080451977401149</v>
      </c>
      <c r="AD437">
        <v>2.9080451977401149</v>
      </c>
      <c r="AE437">
        <v>2.9080451977401149</v>
      </c>
      <c r="AF437">
        <v>2.9080451977401149</v>
      </c>
      <c r="AG437">
        <v>2.9080451977401149</v>
      </c>
      <c r="AH437">
        <v>2.9080451977401149</v>
      </c>
      <c r="AI437">
        <v>2.9080451977401149</v>
      </c>
      <c r="AJ437">
        <v>2.9080451977401149</v>
      </c>
      <c r="AK437">
        <v>2.9080451977401149</v>
      </c>
      <c r="AL437">
        <v>2.9080451977401149</v>
      </c>
    </row>
    <row r="438" spans="1:38" x14ac:dyDescent="0.2">
      <c r="A438" t="s">
        <v>438</v>
      </c>
      <c r="B438" t="s">
        <v>271</v>
      </c>
      <c r="C438" t="s">
        <v>512</v>
      </c>
      <c r="D438" t="s">
        <v>194</v>
      </c>
      <c r="E438" t="s">
        <v>211</v>
      </c>
      <c r="F438" t="s">
        <v>275</v>
      </c>
      <c r="G438">
        <v>2018</v>
      </c>
      <c r="H438" t="s">
        <v>211</v>
      </c>
      <c r="I438" t="s">
        <v>211</v>
      </c>
      <c r="J438" t="s">
        <v>211</v>
      </c>
      <c r="K438" t="s">
        <v>211</v>
      </c>
      <c r="L438">
        <v>3.1157627118644098</v>
      </c>
      <c r="M438">
        <v>3.1157627118644098</v>
      </c>
      <c r="N438">
        <v>3.1157627118644098</v>
      </c>
      <c r="O438">
        <v>3.1157627118644098</v>
      </c>
      <c r="P438">
        <v>3.1157627118644098</v>
      </c>
      <c r="Q438">
        <v>3.1157627118644098</v>
      </c>
      <c r="R438">
        <v>3.1157627118644098</v>
      </c>
      <c r="S438">
        <v>3.1157627118644098</v>
      </c>
      <c r="T438">
        <v>3.1157627118644098</v>
      </c>
      <c r="U438">
        <v>3.1157627118644098</v>
      </c>
      <c r="V438">
        <v>3.1157627118644098</v>
      </c>
      <c r="W438">
        <v>3.1157627118644098</v>
      </c>
      <c r="X438">
        <v>3.1157627118644098</v>
      </c>
      <c r="Y438">
        <v>3.1157627118644098</v>
      </c>
      <c r="Z438">
        <v>3.1157627118644098</v>
      </c>
      <c r="AA438">
        <v>3.1157627118644098</v>
      </c>
      <c r="AB438">
        <v>3.1157627118644098</v>
      </c>
      <c r="AC438">
        <v>3.1157627118644098</v>
      </c>
      <c r="AD438">
        <v>3.1157627118644098</v>
      </c>
      <c r="AE438">
        <v>3.1157627118644098</v>
      </c>
      <c r="AF438">
        <v>3.1157627118644098</v>
      </c>
      <c r="AG438">
        <v>3.1157627118644098</v>
      </c>
      <c r="AH438">
        <v>3.1157627118644098</v>
      </c>
      <c r="AI438">
        <v>3.1157627118644098</v>
      </c>
      <c r="AJ438">
        <v>3.1157627118644098</v>
      </c>
      <c r="AK438">
        <v>3.1157627118644098</v>
      </c>
      <c r="AL438">
        <v>3.1157627118644098</v>
      </c>
    </row>
    <row r="439" spans="1:38" x14ac:dyDescent="0.2">
      <c r="A439" t="s">
        <v>438</v>
      </c>
      <c r="B439" t="s">
        <v>271</v>
      </c>
      <c r="C439" t="s">
        <v>512</v>
      </c>
      <c r="D439" t="s">
        <v>194</v>
      </c>
      <c r="E439" t="s">
        <v>211</v>
      </c>
      <c r="F439" t="s">
        <v>275</v>
      </c>
      <c r="G439">
        <v>2030</v>
      </c>
      <c r="H439" t="s">
        <v>211</v>
      </c>
      <c r="I439" t="s">
        <v>211</v>
      </c>
      <c r="J439" t="s">
        <v>211</v>
      </c>
      <c r="K439" t="s">
        <v>211</v>
      </c>
      <c r="L439">
        <v>3.4273389830508512</v>
      </c>
      <c r="M439">
        <v>3.4273389830508512</v>
      </c>
      <c r="N439">
        <v>3.4273389830508512</v>
      </c>
      <c r="O439">
        <v>3.4273389830508512</v>
      </c>
      <c r="P439">
        <v>3.4273389830508512</v>
      </c>
      <c r="Q439">
        <v>3.4273389830508512</v>
      </c>
      <c r="R439">
        <v>3.4273389830508512</v>
      </c>
      <c r="S439">
        <v>3.4273389830508512</v>
      </c>
      <c r="T439">
        <v>3.4273389830508512</v>
      </c>
      <c r="U439">
        <v>3.4273389830508512</v>
      </c>
      <c r="V439">
        <v>3.4273389830508512</v>
      </c>
      <c r="W439">
        <v>3.4273389830508512</v>
      </c>
      <c r="X439">
        <v>3.4273389830508512</v>
      </c>
      <c r="Y439">
        <v>3.4273389830508512</v>
      </c>
      <c r="Z439">
        <v>3.4273389830508512</v>
      </c>
      <c r="AA439">
        <v>3.4273389830508512</v>
      </c>
      <c r="AB439">
        <v>3.4273389830508512</v>
      </c>
      <c r="AC439">
        <v>3.4273389830508512</v>
      </c>
      <c r="AD439">
        <v>3.4273389830508512</v>
      </c>
      <c r="AE439">
        <v>3.4273389830508512</v>
      </c>
      <c r="AF439">
        <v>3.4273389830508512</v>
      </c>
      <c r="AG439">
        <v>3.4273389830508512</v>
      </c>
      <c r="AH439">
        <v>3.4273389830508512</v>
      </c>
      <c r="AI439">
        <v>3.4273389830508512</v>
      </c>
      <c r="AJ439">
        <v>3.4273389830508512</v>
      </c>
      <c r="AK439">
        <v>3.4273389830508512</v>
      </c>
      <c r="AL439">
        <v>3.4273389830508512</v>
      </c>
    </row>
    <row r="440" spans="1:38" x14ac:dyDescent="0.2">
      <c r="A440" t="s">
        <v>438</v>
      </c>
      <c r="B440" t="s">
        <v>271</v>
      </c>
      <c r="C440" t="s">
        <v>512</v>
      </c>
      <c r="D440" t="s">
        <v>194</v>
      </c>
      <c r="E440" t="s">
        <v>211</v>
      </c>
      <c r="F440" t="s">
        <v>275</v>
      </c>
      <c r="G440">
        <v>2040</v>
      </c>
      <c r="H440" t="s">
        <v>211</v>
      </c>
      <c r="I440" t="s">
        <v>211</v>
      </c>
      <c r="J440" t="s">
        <v>211</v>
      </c>
      <c r="K440" t="s">
        <v>211</v>
      </c>
      <c r="L440">
        <v>3.8427740112994284</v>
      </c>
      <c r="M440">
        <v>3.8427740112994284</v>
      </c>
      <c r="N440">
        <v>3.8427740112994284</v>
      </c>
      <c r="O440">
        <v>3.8427740112994284</v>
      </c>
      <c r="P440">
        <v>3.8427740112994284</v>
      </c>
      <c r="Q440">
        <v>3.8427740112994284</v>
      </c>
      <c r="R440">
        <v>3.8427740112994284</v>
      </c>
      <c r="S440">
        <v>3.8427740112994284</v>
      </c>
      <c r="T440">
        <v>3.8427740112994284</v>
      </c>
      <c r="U440">
        <v>3.8427740112994284</v>
      </c>
      <c r="V440">
        <v>3.8427740112994284</v>
      </c>
      <c r="W440">
        <v>3.8427740112994284</v>
      </c>
      <c r="X440">
        <v>3.8427740112994284</v>
      </c>
      <c r="Y440">
        <v>3.8427740112994284</v>
      </c>
      <c r="Z440">
        <v>3.8427740112994284</v>
      </c>
      <c r="AA440">
        <v>3.8427740112994284</v>
      </c>
      <c r="AB440">
        <v>3.8427740112994284</v>
      </c>
      <c r="AC440">
        <v>3.8427740112994284</v>
      </c>
      <c r="AD440">
        <v>3.8427740112994284</v>
      </c>
      <c r="AE440">
        <v>3.8427740112994284</v>
      </c>
      <c r="AF440">
        <v>3.8427740112994284</v>
      </c>
      <c r="AG440">
        <v>3.8427740112994284</v>
      </c>
      <c r="AH440">
        <v>3.8427740112994284</v>
      </c>
      <c r="AI440">
        <v>3.8427740112994284</v>
      </c>
      <c r="AJ440">
        <v>3.8427740112994284</v>
      </c>
      <c r="AK440">
        <v>3.8427740112994284</v>
      </c>
      <c r="AL440">
        <v>3.8427740112994284</v>
      </c>
    </row>
    <row r="441" spans="1:38" x14ac:dyDescent="0.2">
      <c r="A441" t="s">
        <v>438</v>
      </c>
      <c r="B441" t="s">
        <v>271</v>
      </c>
      <c r="C441" t="s">
        <v>512</v>
      </c>
      <c r="D441" t="s">
        <v>194</v>
      </c>
      <c r="E441" t="s">
        <v>211</v>
      </c>
      <c r="F441" t="s">
        <v>275</v>
      </c>
      <c r="G441">
        <v>2050</v>
      </c>
      <c r="H441" t="s">
        <v>211</v>
      </c>
      <c r="I441" t="s">
        <v>211</v>
      </c>
      <c r="J441" t="s">
        <v>211</v>
      </c>
      <c r="K441" t="s">
        <v>211</v>
      </c>
      <c r="L441">
        <v>4.1543502824858694</v>
      </c>
      <c r="M441">
        <v>4.1543502824858694</v>
      </c>
      <c r="N441">
        <v>4.1543502824858694</v>
      </c>
      <c r="O441">
        <v>4.1543502824858694</v>
      </c>
      <c r="P441">
        <v>4.1543502824858694</v>
      </c>
      <c r="Q441">
        <v>4.1543502824858694</v>
      </c>
      <c r="R441">
        <v>4.1543502824858694</v>
      </c>
      <c r="S441">
        <v>4.1543502824858694</v>
      </c>
      <c r="T441">
        <v>4.1543502824858694</v>
      </c>
      <c r="U441">
        <v>4.1543502824858694</v>
      </c>
      <c r="V441">
        <v>4.1543502824858694</v>
      </c>
      <c r="W441">
        <v>4.1543502824858694</v>
      </c>
      <c r="X441">
        <v>4.1543502824858694</v>
      </c>
      <c r="Y441">
        <v>4.1543502824858694</v>
      </c>
      <c r="Z441">
        <v>4.1543502824858694</v>
      </c>
      <c r="AA441">
        <v>4.1543502824858694</v>
      </c>
      <c r="AB441">
        <v>4.1543502824858694</v>
      </c>
      <c r="AC441">
        <v>4.1543502824858694</v>
      </c>
      <c r="AD441">
        <v>4.1543502824858694</v>
      </c>
      <c r="AE441">
        <v>4.1543502824858694</v>
      </c>
      <c r="AF441">
        <v>4.1543502824858694</v>
      </c>
      <c r="AG441">
        <v>4.1543502824858694</v>
      </c>
      <c r="AH441">
        <v>4.1543502824858694</v>
      </c>
      <c r="AI441">
        <v>4.1543502824858694</v>
      </c>
      <c r="AJ441">
        <v>4.1543502824858694</v>
      </c>
      <c r="AK441">
        <v>4.1543502824858694</v>
      </c>
      <c r="AL441">
        <v>4.1543502824858694</v>
      </c>
    </row>
    <row r="442" spans="1:38" x14ac:dyDescent="0.2">
      <c r="A442" t="s">
        <v>438</v>
      </c>
      <c r="B442" t="s">
        <v>271</v>
      </c>
      <c r="C442" t="s">
        <v>512</v>
      </c>
      <c r="D442" t="s">
        <v>216</v>
      </c>
      <c r="E442" t="s">
        <v>211</v>
      </c>
      <c r="F442" t="s">
        <v>275</v>
      </c>
      <c r="G442">
        <v>2018</v>
      </c>
      <c r="H442" t="s">
        <v>211</v>
      </c>
      <c r="I442" t="s">
        <v>211</v>
      </c>
      <c r="J442" t="s">
        <v>211</v>
      </c>
      <c r="K442" t="s">
        <v>211</v>
      </c>
      <c r="L442">
        <v>2.1810338983050865</v>
      </c>
      <c r="M442">
        <v>2.1810338983050865</v>
      </c>
      <c r="N442">
        <v>2.1810338983050865</v>
      </c>
      <c r="O442">
        <v>2.1810338983050865</v>
      </c>
      <c r="P442">
        <v>2.1810338983050865</v>
      </c>
      <c r="Q442">
        <v>2.1810338983050865</v>
      </c>
      <c r="R442">
        <v>2.1810338983050865</v>
      </c>
      <c r="S442">
        <v>2.1810338983050865</v>
      </c>
      <c r="T442">
        <v>2.1810338983050865</v>
      </c>
      <c r="U442">
        <v>2.1810338983050865</v>
      </c>
      <c r="V442">
        <v>2.1810338983050865</v>
      </c>
      <c r="W442">
        <v>2.1810338983050865</v>
      </c>
      <c r="X442">
        <v>2.1810338983050865</v>
      </c>
      <c r="Y442">
        <v>2.1810338983050865</v>
      </c>
      <c r="Z442">
        <v>2.1810338983050865</v>
      </c>
      <c r="AA442">
        <v>2.1810338983050865</v>
      </c>
      <c r="AB442">
        <v>2.1810338983050865</v>
      </c>
      <c r="AC442">
        <v>2.1810338983050865</v>
      </c>
      <c r="AD442">
        <v>2.1810338983050865</v>
      </c>
      <c r="AE442">
        <v>2.1810338983050865</v>
      </c>
      <c r="AF442">
        <v>2.1810338983050865</v>
      </c>
      <c r="AG442">
        <v>2.1810338983050865</v>
      </c>
      <c r="AH442">
        <v>2.1810338983050865</v>
      </c>
      <c r="AI442">
        <v>2.1810338983050865</v>
      </c>
      <c r="AJ442">
        <v>2.1810338983050865</v>
      </c>
      <c r="AK442">
        <v>2.1810338983050865</v>
      </c>
      <c r="AL442">
        <v>2.1810338983050865</v>
      </c>
    </row>
    <row r="443" spans="1:38" x14ac:dyDescent="0.2">
      <c r="A443" t="s">
        <v>438</v>
      </c>
      <c r="B443" t="s">
        <v>271</v>
      </c>
      <c r="C443" t="s">
        <v>512</v>
      </c>
      <c r="D443" t="s">
        <v>216</v>
      </c>
      <c r="E443" t="s">
        <v>211</v>
      </c>
      <c r="F443" t="s">
        <v>275</v>
      </c>
      <c r="G443">
        <v>2030</v>
      </c>
      <c r="H443" t="s">
        <v>211</v>
      </c>
      <c r="I443" t="s">
        <v>211</v>
      </c>
      <c r="J443" t="s">
        <v>211</v>
      </c>
      <c r="K443" t="s">
        <v>211</v>
      </c>
      <c r="L443">
        <v>2.3991372881355955</v>
      </c>
      <c r="M443">
        <v>2.3991372881355955</v>
      </c>
      <c r="N443">
        <v>2.3991372881355955</v>
      </c>
      <c r="O443">
        <v>2.3991372881355955</v>
      </c>
      <c r="P443">
        <v>2.3991372881355955</v>
      </c>
      <c r="Q443">
        <v>2.3991372881355955</v>
      </c>
      <c r="R443">
        <v>2.3991372881355955</v>
      </c>
      <c r="S443">
        <v>2.3991372881355955</v>
      </c>
      <c r="T443">
        <v>2.3991372881355955</v>
      </c>
      <c r="U443">
        <v>2.3991372881355955</v>
      </c>
      <c r="V443">
        <v>2.3991372881355955</v>
      </c>
      <c r="W443">
        <v>2.3991372881355955</v>
      </c>
      <c r="X443">
        <v>2.3991372881355955</v>
      </c>
      <c r="Y443">
        <v>2.3991372881355955</v>
      </c>
      <c r="Z443">
        <v>2.3991372881355955</v>
      </c>
      <c r="AA443">
        <v>2.3991372881355955</v>
      </c>
      <c r="AB443">
        <v>2.3991372881355955</v>
      </c>
      <c r="AC443">
        <v>2.3991372881355955</v>
      </c>
      <c r="AD443">
        <v>2.3991372881355955</v>
      </c>
      <c r="AE443">
        <v>2.3991372881355955</v>
      </c>
      <c r="AF443">
        <v>2.3991372881355955</v>
      </c>
      <c r="AG443">
        <v>2.3991372881355955</v>
      </c>
      <c r="AH443">
        <v>2.3991372881355955</v>
      </c>
      <c r="AI443">
        <v>2.3991372881355955</v>
      </c>
      <c r="AJ443">
        <v>2.3991372881355955</v>
      </c>
      <c r="AK443">
        <v>2.3991372881355955</v>
      </c>
      <c r="AL443">
        <v>2.3991372881355955</v>
      </c>
    </row>
    <row r="444" spans="1:38" x14ac:dyDescent="0.2">
      <c r="A444" t="s">
        <v>438</v>
      </c>
      <c r="B444" t="s">
        <v>271</v>
      </c>
      <c r="C444" t="s">
        <v>512</v>
      </c>
      <c r="D444" t="s">
        <v>216</v>
      </c>
      <c r="E444" t="s">
        <v>211</v>
      </c>
      <c r="F444" t="s">
        <v>275</v>
      </c>
      <c r="G444">
        <v>2040</v>
      </c>
      <c r="H444" t="s">
        <v>211</v>
      </c>
      <c r="I444" t="s">
        <v>211</v>
      </c>
      <c r="J444" t="s">
        <v>211</v>
      </c>
      <c r="K444" t="s">
        <v>211</v>
      </c>
      <c r="L444">
        <v>2.689941807909606</v>
      </c>
      <c r="M444">
        <v>2.689941807909606</v>
      </c>
      <c r="N444">
        <v>2.689941807909606</v>
      </c>
      <c r="O444">
        <v>2.689941807909606</v>
      </c>
      <c r="P444">
        <v>2.689941807909606</v>
      </c>
      <c r="Q444">
        <v>2.689941807909606</v>
      </c>
      <c r="R444">
        <v>2.689941807909606</v>
      </c>
      <c r="S444">
        <v>2.689941807909606</v>
      </c>
      <c r="T444">
        <v>2.689941807909606</v>
      </c>
      <c r="U444">
        <v>2.689941807909606</v>
      </c>
      <c r="V444">
        <v>2.689941807909606</v>
      </c>
      <c r="W444">
        <v>2.689941807909606</v>
      </c>
      <c r="X444">
        <v>2.689941807909606</v>
      </c>
      <c r="Y444">
        <v>2.689941807909606</v>
      </c>
      <c r="Z444">
        <v>2.689941807909606</v>
      </c>
      <c r="AA444">
        <v>2.689941807909606</v>
      </c>
      <c r="AB444">
        <v>2.689941807909606</v>
      </c>
      <c r="AC444">
        <v>2.689941807909606</v>
      </c>
      <c r="AD444">
        <v>2.689941807909606</v>
      </c>
      <c r="AE444">
        <v>2.689941807909606</v>
      </c>
      <c r="AF444">
        <v>2.689941807909606</v>
      </c>
      <c r="AG444">
        <v>2.689941807909606</v>
      </c>
      <c r="AH444">
        <v>2.689941807909606</v>
      </c>
      <c r="AI444">
        <v>2.689941807909606</v>
      </c>
      <c r="AJ444">
        <v>2.689941807909606</v>
      </c>
      <c r="AK444">
        <v>2.689941807909606</v>
      </c>
      <c r="AL444">
        <v>2.689941807909606</v>
      </c>
    </row>
    <row r="445" spans="1:38" x14ac:dyDescent="0.2">
      <c r="A445" t="s">
        <v>438</v>
      </c>
      <c r="B445" t="s">
        <v>271</v>
      </c>
      <c r="C445" t="s">
        <v>512</v>
      </c>
      <c r="D445" t="s">
        <v>216</v>
      </c>
      <c r="E445" t="s">
        <v>211</v>
      </c>
      <c r="F445" t="s">
        <v>275</v>
      </c>
      <c r="G445">
        <v>2050</v>
      </c>
      <c r="H445" t="s">
        <v>211</v>
      </c>
      <c r="I445" t="s">
        <v>211</v>
      </c>
      <c r="J445" t="s">
        <v>211</v>
      </c>
      <c r="K445" t="s">
        <v>211</v>
      </c>
      <c r="L445">
        <v>2.9080451977401149</v>
      </c>
      <c r="M445">
        <v>2.9080451977401149</v>
      </c>
      <c r="N445">
        <v>2.9080451977401149</v>
      </c>
      <c r="O445">
        <v>2.9080451977401149</v>
      </c>
      <c r="P445">
        <v>2.9080451977401149</v>
      </c>
      <c r="Q445">
        <v>2.9080451977401149</v>
      </c>
      <c r="R445">
        <v>2.9080451977401149</v>
      </c>
      <c r="S445">
        <v>2.9080451977401149</v>
      </c>
      <c r="T445">
        <v>2.9080451977401149</v>
      </c>
      <c r="U445">
        <v>2.9080451977401149</v>
      </c>
      <c r="V445">
        <v>2.9080451977401149</v>
      </c>
      <c r="W445">
        <v>2.9080451977401149</v>
      </c>
      <c r="X445">
        <v>2.9080451977401149</v>
      </c>
      <c r="Y445">
        <v>2.9080451977401149</v>
      </c>
      <c r="Z445">
        <v>2.9080451977401149</v>
      </c>
      <c r="AA445">
        <v>2.9080451977401149</v>
      </c>
      <c r="AB445">
        <v>2.9080451977401149</v>
      </c>
      <c r="AC445">
        <v>2.9080451977401149</v>
      </c>
      <c r="AD445">
        <v>2.9080451977401149</v>
      </c>
      <c r="AE445">
        <v>2.9080451977401149</v>
      </c>
      <c r="AF445">
        <v>2.9080451977401149</v>
      </c>
      <c r="AG445">
        <v>2.9080451977401149</v>
      </c>
      <c r="AH445">
        <v>2.9080451977401149</v>
      </c>
      <c r="AI445">
        <v>2.9080451977401149</v>
      </c>
      <c r="AJ445">
        <v>2.9080451977401149</v>
      </c>
      <c r="AK445">
        <v>2.9080451977401149</v>
      </c>
      <c r="AL445">
        <v>2.9080451977401149</v>
      </c>
    </row>
    <row r="446" spans="1:38" x14ac:dyDescent="0.2">
      <c r="A446" t="s">
        <v>438</v>
      </c>
      <c r="B446" t="s">
        <v>271</v>
      </c>
      <c r="C446" t="s">
        <v>513</v>
      </c>
      <c r="D446" t="s">
        <v>194</v>
      </c>
      <c r="E446" t="s">
        <v>211</v>
      </c>
      <c r="F446" t="s">
        <v>275</v>
      </c>
      <c r="G446">
        <v>2018</v>
      </c>
      <c r="H446" t="s">
        <v>211</v>
      </c>
      <c r="I446" t="s">
        <v>211</v>
      </c>
      <c r="J446" t="s">
        <v>211</v>
      </c>
      <c r="K446" t="s">
        <v>211</v>
      </c>
      <c r="L446">
        <v>3.1157627118644098</v>
      </c>
      <c r="M446">
        <v>3.1157627118644098</v>
      </c>
      <c r="N446">
        <v>3.1157627118644098</v>
      </c>
      <c r="O446">
        <v>3.1157627118644098</v>
      </c>
      <c r="P446">
        <v>3.1157627118644098</v>
      </c>
      <c r="Q446">
        <v>3.1157627118644098</v>
      </c>
      <c r="R446">
        <v>3.1157627118644098</v>
      </c>
      <c r="S446">
        <v>3.1157627118644098</v>
      </c>
      <c r="T446">
        <v>3.1157627118644098</v>
      </c>
      <c r="U446">
        <v>3.1157627118644098</v>
      </c>
      <c r="V446">
        <v>3.1157627118644098</v>
      </c>
      <c r="W446">
        <v>3.1157627118644098</v>
      </c>
      <c r="X446">
        <v>3.1157627118644098</v>
      </c>
      <c r="Y446">
        <v>3.1157627118644098</v>
      </c>
      <c r="Z446">
        <v>3.1157627118644098</v>
      </c>
      <c r="AA446">
        <v>3.1157627118644098</v>
      </c>
      <c r="AB446">
        <v>3.1157627118644098</v>
      </c>
      <c r="AC446">
        <v>3.1157627118644098</v>
      </c>
      <c r="AD446">
        <v>3.1157627118644098</v>
      </c>
      <c r="AE446">
        <v>3.1157627118644098</v>
      </c>
      <c r="AF446">
        <v>3.1157627118644098</v>
      </c>
      <c r="AG446">
        <v>3.1157627118644098</v>
      </c>
      <c r="AH446">
        <v>3.1157627118644098</v>
      </c>
      <c r="AI446">
        <v>3.1157627118644098</v>
      </c>
      <c r="AJ446">
        <v>3.1157627118644098</v>
      </c>
      <c r="AK446">
        <v>3.1157627118644098</v>
      </c>
      <c r="AL446">
        <v>3.1157627118644098</v>
      </c>
    </row>
    <row r="447" spans="1:38" x14ac:dyDescent="0.2">
      <c r="A447" t="s">
        <v>438</v>
      </c>
      <c r="B447" t="s">
        <v>271</v>
      </c>
      <c r="C447" t="s">
        <v>513</v>
      </c>
      <c r="D447" t="s">
        <v>194</v>
      </c>
      <c r="E447" t="s">
        <v>211</v>
      </c>
      <c r="F447" t="s">
        <v>275</v>
      </c>
      <c r="G447">
        <v>2030</v>
      </c>
      <c r="H447" t="s">
        <v>211</v>
      </c>
      <c r="I447" t="s">
        <v>211</v>
      </c>
      <c r="J447" t="s">
        <v>211</v>
      </c>
      <c r="K447" t="s">
        <v>211</v>
      </c>
      <c r="L447">
        <v>3.4273389830508512</v>
      </c>
      <c r="M447">
        <v>3.4273389830508512</v>
      </c>
      <c r="N447">
        <v>3.4273389830508512</v>
      </c>
      <c r="O447">
        <v>3.4273389830508512</v>
      </c>
      <c r="P447">
        <v>3.4273389830508512</v>
      </c>
      <c r="Q447">
        <v>3.4273389830508512</v>
      </c>
      <c r="R447">
        <v>3.4273389830508512</v>
      </c>
      <c r="S447">
        <v>3.4273389830508512</v>
      </c>
      <c r="T447">
        <v>3.4273389830508512</v>
      </c>
      <c r="U447">
        <v>3.4273389830508512</v>
      </c>
      <c r="V447">
        <v>3.4273389830508512</v>
      </c>
      <c r="W447">
        <v>3.4273389830508512</v>
      </c>
      <c r="X447">
        <v>3.4273389830508512</v>
      </c>
      <c r="Y447">
        <v>3.4273389830508512</v>
      </c>
      <c r="Z447">
        <v>3.4273389830508512</v>
      </c>
      <c r="AA447">
        <v>3.4273389830508512</v>
      </c>
      <c r="AB447">
        <v>3.4273389830508512</v>
      </c>
      <c r="AC447">
        <v>3.4273389830508512</v>
      </c>
      <c r="AD447">
        <v>3.4273389830508512</v>
      </c>
      <c r="AE447">
        <v>3.4273389830508512</v>
      </c>
      <c r="AF447">
        <v>3.4273389830508512</v>
      </c>
      <c r="AG447">
        <v>3.4273389830508512</v>
      </c>
      <c r="AH447">
        <v>3.4273389830508512</v>
      </c>
      <c r="AI447">
        <v>3.4273389830508512</v>
      </c>
      <c r="AJ447">
        <v>3.4273389830508512</v>
      </c>
      <c r="AK447">
        <v>3.4273389830508512</v>
      </c>
      <c r="AL447">
        <v>3.4273389830508512</v>
      </c>
    </row>
    <row r="448" spans="1:38" x14ac:dyDescent="0.2">
      <c r="A448" t="s">
        <v>438</v>
      </c>
      <c r="B448" t="s">
        <v>271</v>
      </c>
      <c r="C448" t="s">
        <v>513</v>
      </c>
      <c r="D448" t="s">
        <v>194</v>
      </c>
      <c r="E448" t="s">
        <v>211</v>
      </c>
      <c r="F448" t="s">
        <v>275</v>
      </c>
      <c r="G448">
        <v>2040</v>
      </c>
      <c r="H448" t="s">
        <v>211</v>
      </c>
      <c r="I448" t="s">
        <v>211</v>
      </c>
      <c r="J448" t="s">
        <v>211</v>
      </c>
      <c r="K448" t="s">
        <v>211</v>
      </c>
      <c r="L448">
        <v>3.8427740112994284</v>
      </c>
      <c r="M448">
        <v>3.8427740112994284</v>
      </c>
      <c r="N448">
        <v>3.8427740112994284</v>
      </c>
      <c r="O448">
        <v>3.8427740112994284</v>
      </c>
      <c r="P448">
        <v>3.8427740112994284</v>
      </c>
      <c r="Q448">
        <v>3.8427740112994284</v>
      </c>
      <c r="R448">
        <v>3.8427740112994284</v>
      </c>
      <c r="S448">
        <v>3.8427740112994284</v>
      </c>
      <c r="T448">
        <v>3.8427740112994284</v>
      </c>
      <c r="U448">
        <v>3.8427740112994284</v>
      </c>
      <c r="V448">
        <v>3.8427740112994284</v>
      </c>
      <c r="W448">
        <v>3.8427740112994284</v>
      </c>
      <c r="X448">
        <v>3.8427740112994284</v>
      </c>
      <c r="Y448">
        <v>3.8427740112994284</v>
      </c>
      <c r="Z448">
        <v>3.8427740112994284</v>
      </c>
      <c r="AA448">
        <v>3.8427740112994284</v>
      </c>
      <c r="AB448">
        <v>3.8427740112994284</v>
      </c>
      <c r="AC448">
        <v>3.8427740112994284</v>
      </c>
      <c r="AD448">
        <v>3.8427740112994284</v>
      </c>
      <c r="AE448">
        <v>3.8427740112994284</v>
      </c>
      <c r="AF448">
        <v>3.8427740112994284</v>
      </c>
      <c r="AG448">
        <v>3.8427740112994284</v>
      </c>
      <c r="AH448">
        <v>3.8427740112994284</v>
      </c>
      <c r="AI448">
        <v>3.8427740112994284</v>
      </c>
      <c r="AJ448">
        <v>3.8427740112994284</v>
      </c>
      <c r="AK448">
        <v>3.8427740112994284</v>
      </c>
      <c r="AL448">
        <v>3.8427740112994284</v>
      </c>
    </row>
    <row r="449" spans="1:38" x14ac:dyDescent="0.2">
      <c r="A449" t="s">
        <v>438</v>
      </c>
      <c r="B449" t="s">
        <v>271</v>
      </c>
      <c r="C449" t="s">
        <v>513</v>
      </c>
      <c r="D449" t="s">
        <v>194</v>
      </c>
      <c r="E449" t="s">
        <v>211</v>
      </c>
      <c r="F449" t="s">
        <v>275</v>
      </c>
      <c r="G449">
        <v>2050</v>
      </c>
      <c r="H449" t="s">
        <v>211</v>
      </c>
      <c r="I449" t="s">
        <v>211</v>
      </c>
      <c r="J449" t="s">
        <v>211</v>
      </c>
      <c r="K449" t="s">
        <v>211</v>
      </c>
      <c r="L449">
        <v>4.1543502824858694</v>
      </c>
      <c r="M449">
        <v>4.1543502824858694</v>
      </c>
      <c r="N449">
        <v>4.1543502824858694</v>
      </c>
      <c r="O449">
        <v>4.1543502824858694</v>
      </c>
      <c r="P449">
        <v>4.1543502824858694</v>
      </c>
      <c r="Q449">
        <v>4.1543502824858694</v>
      </c>
      <c r="R449">
        <v>4.1543502824858694</v>
      </c>
      <c r="S449">
        <v>4.1543502824858694</v>
      </c>
      <c r="T449">
        <v>4.1543502824858694</v>
      </c>
      <c r="U449">
        <v>4.1543502824858694</v>
      </c>
      <c r="V449">
        <v>4.1543502824858694</v>
      </c>
      <c r="W449">
        <v>4.1543502824858694</v>
      </c>
      <c r="X449">
        <v>4.1543502824858694</v>
      </c>
      <c r="Y449">
        <v>4.1543502824858694</v>
      </c>
      <c r="Z449">
        <v>4.1543502824858694</v>
      </c>
      <c r="AA449">
        <v>4.1543502824858694</v>
      </c>
      <c r="AB449">
        <v>4.1543502824858694</v>
      </c>
      <c r="AC449">
        <v>4.1543502824858694</v>
      </c>
      <c r="AD449">
        <v>4.1543502824858694</v>
      </c>
      <c r="AE449">
        <v>4.1543502824858694</v>
      </c>
      <c r="AF449">
        <v>4.1543502824858694</v>
      </c>
      <c r="AG449">
        <v>4.1543502824858694</v>
      </c>
      <c r="AH449">
        <v>4.1543502824858694</v>
      </c>
      <c r="AI449">
        <v>4.1543502824858694</v>
      </c>
      <c r="AJ449">
        <v>4.1543502824858694</v>
      </c>
      <c r="AK449">
        <v>4.1543502824858694</v>
      </c>
      <c r="AL449">
        <v>4.1543502824858694</v>
      </c>
    </row>
    <row r="450" spans="1:38" x14ac:dyDescent="0.2">
      <c r="A450" t="s">
        <v>438</v>
      </c>
      <c r="B450" t="s">
        <v>271</v>
      </c>
      <c r="C450" t="s">
        <v>513</v>
      </c>
      <c r="D450" t="s">
        <v>216</v>
      </c>
      <c r="E450" t="s">
        <v>211</v>
      </c>
      <c r="F450" t="s">
        <v>275</v>
      </c>
      <c r="G450">
        <v>2018</v>
      </c>
      <c r="H450" t="s">
        <v>211</v>
      </c>
      <c r="I450" t="s">
        <v>211</v>
      </c>
      <c r="J450" t="s">
        <v>211</v>
      </c>
      <c r="K450" t="s">
        <v>211</v>
      </c>
      <c r="L450">
        <v>2.1810338983050865</v>
      </c>
      <c r="M450">
        <v>2.1810338983050865</v>
      </c>
      <c r="N450">
        <v>2.1810338983050865</v>
      </c>
      <c r="O450">
        <v>2.1810338983050865</v>
      </c>
      <c r="P450">
        <v>2.1810338983050865</v>
      </c>
      <c r="Q450">
        <v>2.1810338983050865</v>
      </c>
      <c r="R450">
        <v>2.1810338983050865</v>
      </c>
      <c r="S450">
        <v>2.1810338983050865</v>
      </c>
      <c r="T450">
        <v>2.1810338983050865</v>
      </c>
      <c r="U450">
        <v>2.1810338983050865</v>
      </c>
      <c r="V450">
        <v>2.1810338983050865</v>
      </c>
      <c r="W450">
        <v>2.1810338983050865</v>
      </c>
      <c r="X450">
        <v>2.1810338983050865</v>
      </c>
      <c r="Y450">
        <v>2.1810338983050865</v>
      </c>
      <c r="Z450">
        <v>2.1810338983050865</v>
      </c>
      <c r="AA450">
        <v>2.1810338983050865</v>
      </c>
      <c r="AB450">
        <v>2.1810338983050865</v>
      </c>
      <c r="AC450">
        <v>2.1810338983050865</v>
      </c>
      <c r="AD450">
        <v>2.1810338983050865</v>
      </c>
      <c r="AE450">
        <v>2.1810338983050865</v>
      </c>
      <c r="AF450">
        <v>2.1810338983050865</v>
      </c>
      <c r="AG450">
        <v>2.1810338983050865</v>
      </c>
      <c r="AH450">
        <v>2.1810338983050865</v>
      </c>
      <c r="AI450">
        <v>2.1810338983050865</v>
      </c>
      <c r="AJ450">
        <v>2.1810338983050865</v>
      </c>
      <c r="AK450">
        <v>2.1810338983050865</v>
      </c>
      <c r="AL450">
        <v>2.1810338983050865</v>
      </c>
    </row>
    <row r="451" spans="1:38" x14ac:dyDescent="0.2">
      <c r="A451" t="s">
        <v>438</v>
      </c>
      <c r="B451" t="s">
        <v>271</v>
      </c>
      <c r="C451" t="s">
        <v>513</v>
      </c>
      <c r="D451" t="s">
        <v>216</v>
      </c>
      <c r="E451" t="s">
        <v>211</v>
      </c>
      <c r="F451" t="s">
        <v>275</v>
      </c>
      <c r="G451">
        <v>2030</v>
      </c>
      <c r="H451" t="s">
        <v>211</v>
      </c>
      <c r="I451" t="s">
        <v>211</v>
      </c>
      <c r="J451" t="s">
        <v>211</v>
      </c>
      <c r="K451" t="s">
        <v>211</v>
      </c>
      <c r="L451">
        <v>2.3991372881355955</v>
      </c>
      <c r="M451">
        <v>2.3991372881355955</v>
      </c>
      <c r="N451">
        <v>2.3991372881355955</v>
      </c>
      <c r="O451">
        <v>2.3991372881355955</v>
      </c>
      <c r="P451">
        <v>2.3991372881355955</v>
      </c>
      <c r="Q451">
        <v>2.3991372881355955</v>
      </c>
      <c r="R451">
        <v>2.3991372881355955</v>
      </c>
      <c r="S451">
        <v>2.3991372881355955</v>
      </c>
      <c r="T451">
        <v>2.3991372881355955</v>
      </c>
      <c r="U451">
        <v>2.3991372881355955</v>
      </c>
      <c r="V451">
        <v>2.3991372881355955</v>
      </c>
      <c r="W451">
        <v>2.3991372881355955</v>
      </c>
      <c r="X451">
        <v>2.3991372881355955</v>
      </c>
      <c r="Y451">
        <v>2.3991372881355955</v>
      </c>
      <c r="Z451">
        <v>2.3991372881355955</v>
      </c>
      <c r="AA451">
        <v>2.3991372881355955</v>
      </c>
      <c r="AB451">
        <v>2.3991372881355955</v>
      </c>
      <c r="AC451">
        <v>2.3991372881355955</v>
      </c>
      <c r="AD451">
        <v>2.3991372881355955</v>
      </c>
      <c r="AE451">
        <v>2.3991372881355955</v>
      </c>
      <c r="AF451">
        <v>2.3991372881355955</v>
      </c>
      <c r="AG451">
        <v>2.3991372881355955</v>
      </c>
      <c r="AH451">
        <v>2.3991372881355955</v>
      </c>
      <c r="AI451">
        <v>2.3991372881355955</v>
      </c>
      <c r="AJ451">
        <v>2.3991372881355955</v>
      </c>
      <c r="AK451">
        <v>2.3991372881355955</v>
      </c>
      <c r="AL451">
        <v>2.3991372881355955</v>
      </c>
    </row>
    <row r="452" spans="1:38" x14ac:dyDescent="0.2">
      <c r="A452" t="s">
        <v>438</v>
      </c>
      <c r="B452" t="s">
        <v>271</v>
      </c>
      <c r="C452" t="s">
        <v>513</v>
      </c>
      <c r="D452" t="s">
        <v>216</v>
      </c>
      <c r="E452" t="s">
        <v>211</v>
      </c>
      <c r="F452" t="s">
        <v>275</v>
      </c>
      <c r="G452">
        <v>2040</v>
      </c>
      <c r="H452" t="s">
        <v>211</v>
      </c>
      <c r="I452" t="s">
        <v>211</v>
      </c>
      <c r="J452" t="s">
        <v>211</v>
      </c>
      <c r="K452" t="s">
        <v>211</v>
      </c>
      <c r="L452">
        <v>2.689941807909606</v>
      </c>
      <c r="M452">
        <v>2.689941807909606</v>
      </c>
      <c r="N452">
        <v>2.689941807909606</v>
      </c>
      <c r="O452">
        <v>2.689941807909606</v>
      </c>
      <c r="P452">
        <v>2.689941807909606</v>
      </c>
      <c r="Q452">
        <v>2.689941807909606</v>
      </c>
      <c r="R452">
        <v>2.689941807909606</v>
      </c>
      <c r="S452">
        <v>2.689941807909606</v>
      </c>
      <c r="T452">
        <v>2.689941807909606</v>
      </c>
      <c r="U452">
        <v>2.689941807909606</v>
      </c>
      <c r="V452">
        <v>2.689941807909606</v>
      </c>
      <c r="W452">
        <v>2.689941807909606</v>
      </c>
      <c r="X452">
        <v>2.689941807909606</v>
      </c>
      <c r="Y452">
        <v>2.689941807909606</v>
      </c>
      <c r="Z452">
        <v>2.689941807909606</v>
      </c>
      <c r="AA452">
        <v>2.689941807909606</v>
      </c>
      <c r="AB452">
        <v>2.689941807909606</v>
      </c>
      <c r="AC452">
        <v>2.689941807909606</v>
      </c>
      <c r="AD452">
        <v>2.689941807909606</v>
      </c>
      <c r="AE452">
        <v>2.689941807909606</v>
      </c>
      <c r="AF452">
        <v>2.689941807909606</v>
      </c>
      <c r="AG452">
        <v>2.689941807909606</v>
      </c>
      <c r="AH452">
        <v>2.689941807909606</v>
      </c>
      <c r="AI452">
        <v>2.689941807909606</v>
      </c>
      <c r="AJ452">
        <v>2.689941807909606</v>
      </c>
      <c r="AK452">
        <v>2.689941807909606</v>
      </c>
      <c r="AL452">
        <v>2.689941807909606</v>
      </c>
    </row>
    <row r="453" spans="1:38" x14ac:dyDescent="0.2">
      <c r="A453" t="s">
        <v>438</v>
      </c>
      <c r="B453" t="s">
        <v>271</v>
      </c>
      <c r="C453" t="s">
        <v>513</v>
      </c>
      <c r="D453" t="s">
        <v>216</v>
      </c>
      <c r="E453" t="s">
        <v>211</v>
      </c>
      <c r="F453" t="s">
        <v>275</v>
      </c>
      <c r="G453">
        <v>2050</v>
      </c>
      <c r="H453" t="s">
        <v>211</v>
      </c>
      <c r="I453" t="s">
        <v>211</v>
      </c>
      <c r="J453" t="s">
        <v>211</v>
      </c>
      <c r="K453" t="s">
        <v>211</v>
      </c>
      <c r="L453">
        <v>2.9080451977401149</v>
      </c>
      <c r="M453">
        <v>2.9080451977401149</v>
      </c>
      <c r="N453">
        <v>2.9080451977401149</v>
      </c>
      <c r="O453">
        <v>2.9080451977401149</v>
      </c>
      <c r="P453">
        <v>2.9080451977401149</v>
      </c>
      <c r="Q453">
        <v>2.9080451977401149</v>
      </c>
      <c r="R453">
        <v>2.9080451977401149</v>
      </c>
      <c r="S453">
        <v>2.9080451977401149</v>
      </c>
      <c r="T453">
        <v>2.9080451977401149</v>
      </c>
      <c r="U453">
        <v>2.9080451977401149</v>
      </c>
      <c r="V453">
        <v>2.9080451977401149</v>
      </c>
      <c r="W453">
        <v>2.9080451977401149</v>
      </c>
      <c r="X453">
        <v>2.9080451977401149</v>
      </c>
      <c r="Y453">
        <v>2.9080451977401149</v>
      </c>
      <c r="Z453">
        <v>2.9080451977401149</v>
      </c>
      <c r="AA453">
        <v>2.9080451977401149</v>
      </c>
      <c r="AB453">
        <v>2.9080451977401149</v>
      </c>
      <c r="AC453">
        <v>2.9080451977401149</v>
      </c>
      <c r="AD453">
        <v>2.9080451977401149</v>
      </c>
      <c r="AE453">
        <v>2.9080451977401149</v>
      </c>
      <c r="AF453">
        <v>2.9080451977401149</v>
      </c>
      <c r="AG453">
        <v>2.9080451977401149</v>
      </c>
      <c r="AH453">
        <v>2.9080451977401149</v>
      </c>
      <c r="AI453">
        <v>2.9080451977401149</v>
      </c>
      <c r="AJ453">
        <v>2.9080451977401149</v>
      </c>
      <c r="AK453">
        <v>2.9080451977401149</v>
      </c>
      <c r="AL453">
        <v>2.9080451977401149</v>
      </c>
    </row>
    <row r="454" spans="1:38" x14ac:dyDescent="0.2">
      <c r="A454" t="s">
        <v>438</v>
      </c>
      <c r="B454" t="s">
        <v>271</v>
      </c>
      <c r="C454" t="s">
        <v>514</v>
      </c>
      <c r="D454" t="s">
        <v>194</v>
      </c>
      <c r="E454" t="s">
        <v>211</v>
      </c>
      <c r="F454" t="s">
        <v>275</v>
      </c>
      <c r="G454">
        <v>2018</v>
      </c>
      <c r="H454" t="s">
        <v>211</v>
      </c>
      <c r="I454" t="s">
        <v>211</v>
      </c>
      <c r="J454" t="s">
        <v>211</v>
      </c>
      <c r="K454" t="s">
        <v>211</v>
      </c>
      <c r="L454">
        <v>3.1157627118644098</v>
      </c>
      <c r="M454">
        <v>3.1157627118644098</v>
      </c>
      <c r="N454">
        <v>3.1157627118644098</v>
      </c>
      <c r="O454">
        <v>3.1157627118644098</v>
      </c>
      <c r="P454">
        <v>3.1157627118644098</v>
      </c>
      <c r="Q454">
        <v>3.1157627118644098</v>
      </c>
      <c r="R454">
        <v>3.1157627118644098</v>
      </c>
      <c r="S454">
        <v>3.1157627118644098</v>
      </c>
      <c r="T454">
        <v>3.1157627118644098</v>
      </c>
      <c r="U454">
        <v>3.1157627118644098</v>
      </c>
      <c r="V454">
        <v>3.1157627118644098</v>
      </c>
      <c r="W454">
        <v>3.1157627118644098</v>
      </c>
      <c r="X454">
        <v>3.1157627118644098</v>
      </c>
      <c r="Y454">
        <v>3.1157627118644098</v>
      </c>
      <c r="Z454">
        <v>3.1157627118644098</v>
      </c>
      <c r="AA454">
        <v>3.1157627118644098</v>
      </c>
      <c r="AB454">
        <v>3.1157627118644098</v>
      </c>
      <c r="AC454">
        <v>3.1157627118644098</v>
      </c>
      <c r="AD454">
        <v>3.1157627118644098</v>
      </c>
      <c r="AE454">
        <v>3.1157627118644098</v>
      </c>
      <c r="AF454">
        <v>3.1157627118644098</v>
      </c>
      <c r="AG454">
        <v>3.1157627118644098</v>
      </c>
      <c r="AH454">
        <v>3.1157627118644098</v>
      </c>
      <c r="AI454">
        <v>3.1157627118644098</v>
      </c>
      <c r="AJ454">
        <v>3.1157627118644098</v>
      </c>
      <c r="AK454">
        <v>3.1157627118644098</v>
      </c>
      <c r="AL454">
        <v>3.1157627118644098</v>
      </c>
    </row>
    <row r="455" spans="1:38" x14ac:dyDescent="0.2">
      <c r="A455" t="s">
        <v>438</v>
      </c>
      <c r="B455" t="s">
        <v>271</v>
      </c>
      <c r="C455" t="s">
        <v>514</v>
      </c>
      <c r="D455" t="s">
        <v>194</v>
      </c>
      <c r="E455" t="s">
        <v>211</v>
      </c>
      <c r="F455" t="s">
        <v>275</v>
      </c>
      <c r="G455">
        <v>2030</v>
      </c>
      <c r="H455" t="s">
        <v>211</v>
      </c>
      <c r="I455" t="s">
        <v>211</v>
      </c>
      <c r="J455" t="s">
        <v>211</v>
      </c>
      <c r="K455" t="s">
        <v>211</v>
      </c>
      <c r="L455">
        <v>3.4273389830508512</v>
      </c>
      <c r="M455">
        <v>3.4273389830508512</v>
      </c>
      <c r="N455">
        <v>3.4273389830508512</v>
      </c>
      <c r="O455">
        <v>3.4273389830508512</v>
      </c>
      <c r="P455">
        <v>3.4273389830508512</v>
      </c>
      <c r="Q455">
        <v>3.4273389830508512</v>
      </c>
      <c r="R455">
        <v>3.4273389830508512</v>
      </c>
      <c r="S455">
        <v>3.4273389830508512</v>
      </c>
      <c r="T455">
        <v>3.4273389830508512</v>
      </c>
      <c r="U455">
        <v>3.4273389830508512</v>
      </c>
      <c r="V455">
        <v>3.4273389830508512</v>
      </c>
      <c r="W455">
        <v>3.4273389830508512</v>
      </c>
      <c r="X455">
        <v>3.4273389830508512</v>
      </c>
      <c r="Y455">
        <v>3.4273389830508512</v>
      </c>
      <c r="Z455">
        <v>3.4273389830508512</v>
      </c>
      <c r="AA455">
        <v>3.4273389830508512</v>
      </c>
      <c r="AB455">
        <v>3.4273389830508512</v>
      </c>
      <c r="AC455">
        <v>3.4273389830508512</v>
      </c>
      <c r="AD455">
        <v>3.4273389830508512</v>
      </c>
      <c r="AE455">
        <v>3.4273389830508512</v>
      </c>
      <c r="AF455">
        <v>3.4273389830508512</v>
      </c>
      <c r="AG455">
        <v>3.4273389830508512</v>
      </c>
      <c r="AH455">
        <v>3.4273389830508512</v>
      </c>
      <c r="AI455">
        <v>3.4273389830508512</v>
      </c>
      <c r="AJ455">
        <v>3.4273389830508512</v>
      </c>
      <c r="AK455">
        <v>3.4273389830508512</v>
      </c>
      <c r="AL455">
        <v>3.4273389830508512</v>
      </c>
    </row>
    <row r="456" spans="1:38" x14ac:dyDescent="0.2">
      <c r="A456" t="s">
        <v>438</v>
      </c>
      <c r="B456" t="s">
        <v>271</v>
      </c>
      <c r="C456" t="s">
        <v>514</v>
      </c>
      <c r="D456" t="s">
        <v>194</v>
      </c>
      <c r="E456" t="s">
        <v>211</v>
      </c>
      <c r="F456" t="s">
        <v>275</v>
      </c>
      <c r="G456">
        <v>2040</v>
      </c>
      <c r="H456" t="s">
        <v>211</v>
      </c>
      <c r="I456" t="s">
        <v>211</v>
      </c>
      <c r="J456" t="s">
        <v>211</v>
      </c>
      <c r="K456" t="s">
        <v>211</v>
      </c>
      <c r="L456">
        <v>3.8427740112994284</v>
      </c>
      <c r="M456">
        <v>3.8427740112994284</v>
      </c>
      <c r="N456">
        <v>3.8427740112994284</v>
      </c>
      <c r="O456">
        <v>3.8427740112994284</v>
      </c>
      <c r="P456">
        <v>3.8427740112994284</v>
      </c>
      <c r="Q456">
        <v>3.8427740112994284</v>
      </c>
      <c r="R456">
        <v>3.8427740112994284</v>
      </c>
      <c r="S456">
        <v>3.8427740112994284</v>
      </c>
      <c r="T456">
        <v>3.8427740112994284</v>
      </c>
      <c r="U456">
        <v>3.8427740112994284</v>
      </c>
      <c r="V456">
        <v>3.8427740112994284</v>
      </c>
      <c r="W456">
        <v>3.8427740112994284</v>
      </c>
      <c r="X456">
        <v>3.8427740112994284</v>
      </c>
      <c r="Y456">
        <v>3.8427740112994284</v>
      </c>
      <c r="Z456">
        <v>3.8427740112994284</v>
      </c>
      <c r="AA456">
        <v>3.8427740112994284</v>
      </c>
      <c r="AB456">
        <v>3.8427740112994284</v>
      </c>
      <c r="AC456">
        <v>3.8427740112994284</v>
      </c>
      <c r="AD456">
        <v>3.8427740112994284</v>
      </c>
      <c r="AE456">
        <v>3.8427740112994284</v>
      </c>
      <c r="AF456">
        <v>3.8427740112994284</v>
      </c>
      <c r="AG456">
        <v>3.8427740112994284</v>
      </c>
      <c r="AH456">
        <v>3.8427740112994284</v>
      </c>
      <c r="AI456">
        <v>3.8427740112994284</v>
      </c>
      <c r="AJ456">
        <v>3.8427740112994284</v>
      </c>
      <c r="AK456">
        <v>3.8427740112994284</v>
      </c>
      <c r="AL456">
        <v>3.8427740112994284</v>
      </c>
    </row>
    <row r="457" spans="1:38" x14ac:dyDescent="0.2">
      <c r="A457" t="s">
        <v>438</v>
      </c>
      <c r="B457" t="s">
        <v>271</v>
      </c>
      <c r="C457" t="s">
        <v>514</v>
      </c>
      <c r="D457" t="s">
        <v>194</v>
      </c>
      <c r="E457" t="s">
        <v>211</v>
      </c>
      <c r="F457" t="s">
        <v>275</v>
      </c>
      <c r="G457">
        <v>2050</v>
      </c>
      <c r="H457" t="s">
        <v>211</v>
      </c>
      <c r="I457" t="s">
        <v>211</v>
      </c>
      <c r="J457" t="s">
        <v>211</v>
      </c>
      <c r="K457" t="s">
        <v>211</v>
      </c>
      <c r="L457">
        <v>4.1543502824858694</v>
      </c>
      <c r="M457">
        <v>4.1543502824858694</v>
      </c>
      <c r="N457">
        <v>4.1543502824858694</v>
      </c>
      <c r="O457">
        <v>4.1543502824858694</v>
      </c>
      <c r="P457">
        <v>4.1543502824858694</v>
      </c>
      <c r="Q457">
        <v>4.1543502824858694</v>
      </c>
      <c r="R457">
        <v>4.1543502824858694</v>
      </c>
      <c r="S457">
        <v>4.1543502824858694</v>
      </c>
      <c r="T457">
        <v>4.1543502824858694</v>
      </c>
      <c r="U457">
        <v>4.1543502824858694</v>
      </c>
      <c r="V457">
        <v>4.1543502824858694</v>
      </c>
      <c r="W457">
        <v>4.1543502824858694</v>
      </c>
      <c r="X457">
        <v>4.1543502824858694</v>
      </c>
      <c r="Y457">
        <v>4.1543502824858694</v>
      </c>
      <c r="Z457">
        <v>4.1543502824858694</v>
      </c>
      <c r="AA457">
        <v>4.1543502824858694</v>
      </c>
      <c r="AB457">
        <v>4.1543502824858694</v>
      </c>
      <c r="AC457">
        <v>4.1543502824858694</v>
      </c>
      <c r="AD457">
        <v>4.1543502824858694</v>
      </c>
      <c r="AE457">
        <v>4.1543502824858694</v>
      </c>
      <c r="AF457">
        <v>4.1543502824858694</v>
      </c>
      <c r="AG457">
        <v>4.1543502824858694</v>
      </c>
      <c r="AH457">
        <v>4.1543502824858694</v>
      </c>
      <c r="AI457">
        <v>4.1543502824858694</v>
      </c>
      <c r="AJ457">
        <v>4.1543502824858694</v>
      </c>
      <c r="AK457">
        <v>4.1543502824858694</v>
      </c>
      <c r="AL457">
        <v>4.1543502824858694</v>
      </c>
    </row>
    <row r="458" spans="1:38" x14ac:dyDescent="0.2">
      <c r="A458" t="s">
        <v>438</v>
      </c>
      <c r="B458" t="s">
        <v>271</v>
      </c>
      <c r="C458" t="s">
        <v>514</v>
      </c>
      <c r="D458" t="s">
        <v>216</v>
      </c>
      <c r="E458" t="s">
        <v>211</v>
      </c>
      <c r="F458" t="s">
        <v>275</v>
      </c>
      <c r="G458">
        <v>2018</v>
      </c>
      <c r="H458" t="s">
        <v>211</v>
      </c>
      <c r="I458" t="s">
        <v>211</v>
      </c>
      <c r="J458" t="s">
        <v>211</v>
      </c>
      <c r="K458" t="s">
        <v>211</v>
      </c>
      <c r="L458">
        <v>2.1810338983050865</v>
      </c>
      <c r="M458">
        <v>2.1810338983050865</v>
      </c>
      <c r="N458">
        <v>2.1810338983050865</v>
      </c>
      <c r="O458">
        <v>2.1810338983050865</v>
      </c>
      <c r="P458">
        <v>2.1810338983050865</v>
      </c>
      <c r="Q458">
        <v>2.1810338983050865</v>
      </c>
      <c r="R458">
        <v>2.1810338983050865</v>
      </c>
      <c r="S458">
        <v>2.1810338983050865</v>
      </c>
      <c r="T458">
        <v>2.1810338983050865</v>
      </c>
      <c r="U458">
        <v>2.1810338983050865</v>
      </c>
      <c r="V458">
        <v>2.1810338983050865</v>
      </c>
      <c r="W458">
        <v>2.1810338983050865</v>
      </c>
      <c r="X458">
        <v>2.1810338983050865</v>
      </c>
      <c r="Y458">
        <v>2.1810338983050865</v>
      </c>
      <c r="Z458">
        <v>2.1810338983050865</v>
      </c>
      <c r="AA458">
        <v>2.1810338983050865</v>
      </c>
      <c r="AB458">
        <v>2.1810338983050865</v>
      </c>
      <c r="AC458">
        <v>2.1810338983050865</v>
      </c>
      <c r="AD458">
        <v>2.1810338983050865</v>
      </c>
      <c r="AE458">
        <v>2.1810338983050865</v>
      </c>
      <c r="AF458">
        <v>2.1810338983050865</v>
      </c>
      <c r="AG458">
        <v>2.1810338983050865</v>
      </c>
      <c r="AH458">
        <v>2.1810338983050865</v>
      </c>
      <c r="AI458">
        <v>2.1810338983050865</v>
      </c>
      <c r="AJ458">
        <v>2.1810338983050865</v>
      </c>
      <c r="AK458">
        <v>2.1810338983050865</v>
      </c>
      <c r="AL458">
        <v>2.1810338983050865</v>
      </c>
    </row>
    <row r="459" spans="1:38" x14ac:dyDescent="0.2">
      <c r="A459" t="s">
        <v>438</v>
      </c>
      <c r="B459" t="s">
        <v>271</v>
      </c>
      <c r="C459" t="s">
        <v>514</v>
      </c>
      <c r="D459" t="s">
        <v>216</v>
      </c>
      <c r="E459" t="s">
        <v>211</v>
      </c>
      <c r="F459" t="s">
        <v>275</v>
      </c>
      <c r="G459">
        <v>2030</v>
      </c>
      <c r="H459" t="s">
        <v>211</v>
      </c>
      <c r="I459" t="s">
        <v>211</v>
      </c>
      <c r="J459" t="s">
        <v>211</v>
      </c>
      <c r="K459" t="s">
        <v>211</v>
      </c>
      <c r="L459">
        <v>2.3991372881355955</v>
      </c>
      <c r="M459">
        <v>2.3991372881355955</v>
      </c>
      <c r="N459">
        <v>2.3991372881355955</v>
      </c>
      <c r="O459">
        <v>2.3991372881355955</v>
      </c>
      <c r="P459">
        <v>2.3991372881355955</v>
      </c>
      <c r="Q459">
        <v>2.3991372881355955</v>
      </c>
      <c r="R459">
        <v>2.3991372881355955</v>
      </c>
      <c r="S459">
        <v>2.3991372881355955</v>
      </c>
      <c r="T459">
        <v>2.3991372881355955</v>
      </c>
      <c r="U459">
        <v>2.3991372881355955</v>
      </c>
      <c r="V459">
        <v>2.3991372881355955</v>
      </c>
      <c r="W459">
        <v>2.3991372881355955</v>
      </c>
      <c r="X459">
        <v>2.3991372881355955</v>
      </c>
      <c r="Y459">
        <v>2.3991372881355955</v>
      </c>
      <c r="Z459">
        <v>2.3991372881355955</v>
      </c>
      <c r="AA459">
        <v>2.3991372881355955</v>
      </c>
      <c r="AB459">
        <v>2.3991372881355955</v>
      </c>
      <c r="AC459">
        <v>2.3991372881355955</v>
      </c>
      <c r="AD459">
        <v>2.3991372881355955</v>
      </c>
      <c r="AE459">
        <v>2.3991372881355955</v>
      </c>
      <c r="AF459">
        <v>2.3991372881355955</v>
      </c>
      <c r="AG459">
        <v>2.3991372881355955</v>
      </c>
      <c r="AH459">
        <v>2.3991372881355955</v>
      </c>
      <c r="AI459">
        <v>2.3991372881355955</v>
      </c>
      <c r="AJ459">
        <v>2.3991372881355955</v>
      </c>
      <c r="AK459">
        <v>2.3991372881355955</v>
      </c>
      <c r="AL459">
        <v>2.3991372881355955</v>
      </c>
    </row>
    <row r="460" spans="1:38" x14ac:dyDescent="0.2">
      <c r="A460" t="s">
        <v>438</v>
      </c>
      <c r="B460" t="s">
        <v>271</v>
      </c>
      <c r="C460" t="s">
        <v>514</v>
      </c>
      <c r="D460" t="s">
        <v>216</v>
      </c>
      <c r="E460" t="s">
        <v>211</v>
      </c>
      <c r="F460" t="s">
        <v>275</v>
      </c>
      <c r="G460">
        <v>2040</v>
      </c>
      <c r="H460" t="s">
        <v>211</v>
      </c>
      <c r="I460" t="s">
        <v>211</v>
      </c>
      <c r="J460" t="s">
        <v>211</v>
      </c>
      <c r="K460" t="s">
        <v>211</v>
      </c>
      <c r="L460">
        <v>2.689941807909606</v>
      </c>
      <c r="M460">
        <v>2.689941807909606</v>
      </c>
      <c r="N460">
        <v>2.689941807909606</v>
      </c>
      <c r="O460">
        <v>2.689941807909606</v>
      </c>
      <c r="P460">
        <v>2.689941807909606</v>
      </c>
      <c r="Q460">
        <v>2.689941807909606</v>
      </c>
      <c r="R460">
        <v>2.689941807909606</v>
      </c>
      <c r="S460">
        <v>2.689941807909606</v>
      </c>
      <c r="T460">
        <v>2.689941807909606</v>
      </c>
      <c r="U460">
        <v>2.689941807909606</v>
      </c>
      <c r="V460">
        <v>2.689941807909606</v>
      </c>
      <c r="W460">
        <v>2.689941807909606</v>
      </c>
      <c r="X460">
        <v>2.689941807909606</v>
      </c>
      <c r="Y460">
        <v>2.689941807909606</v>
      </c>
      <c r="Z460">
        <v>2.689941807909606</v>
      </c>
      <c r="AA460">
        <v>2.689941807909606</v>
      </c>
      <c r="AB460">
        <v>2.689941807909606</v>
      </c>
      <c r="AC460">
        <v>2.689941807909606</v>
      </c>
      <c r="AD460">
        <v>2.689941807909606</v>
      </c>
      <c r="AE460">
        <v>2.689941807909606</v>
      </c>
      <c r="AF460">
        <v>2.689941807909606</v>
      </c>
      <c r="AG460">
        <v>2.689941807909606</v>
      </c>
      <c r="AH460">
        <v>2.689941807909606</v>
      </c>
      <c r="AI460">
        <v>2.689941807909606</v>
      </c>
      <c r="AJ460">
        <v>2.689941807909606</v>
      </c>
      <c r="AK460">
        <v>2.689941807909606</v>
      </c>
      <c r="AL460">
        <v>2.689941807909606</v>
      </c>
    </row>
    <row r="461" spans="1:38" x14ac:dyDescent="0.2">
      <c r="A461" t="s">
        <v>438</v>
      </c>
      <c r="B461" t="s">
        <v>271</v>
      </c>
      <c r="C461" t="s">
        <v>514</v>
      </c>
      <c r="D461" t="s">
        <v>216</v>
      </c>
      <c r="E461" t="s">
        <v>211</v>
      </c>
      <c r="F461" t="s">
        <v>275</v>
      </c>
      <c r="G461">
        <v>2050</v>
      </c>
      <c r="H461" t="s">
        <v>211</v>
      </c>
      <c r="I461" t="s">
        <v>211</v>
      </c>
      <c r="J461" t="s">
        <v>211</v>
      </c>
      <c r="K461" t="s">
        <v>211</v>
      </c>
      <c r="L461">
        <v>2.9080451977401149</v>
      </c>
      <c r="M461">
        <v>2.9080451977401149</v>
      </c>
      <c r="N461">
        <v>2.9080451977401149</v>
      </c>
      <c r="O461">
        <v>2.9080451977401149</v>
      </c>
      <c r="P461">
        <v>2.9080451977401149</v>
      </c>
      <c r="Q461">
        <v>2.9080451977401149</v>
      </c>
      <c r="R461">
        <v>2.9080451977401149</v>
      </c>
      <c r="S461">
        <v>2.9080451977401149</v>
      </c>
      <c r="T461">
        <v>2.9080451977401149</v>
      </c>
      <c r="U461">
        <v>2.9080451977401149</v>
      </c>
      <c r="V461">
        <v>2.9080451977401149</v>
      </c>
      <c r="W461">
        <v>2.9080451977401149</v>
      </c>
      <c r="X461">
        <v>2.9080451977401149</v>
      </c>
      <c r="Y461">
        <v>2.9080451977401149</v>
      </c>
      <c r="Z461">
        <v>2.9080451977401149</v>
      </c>
      <c r="AA461">
        <v>2.9080451977401149</v>
      </c>
      <c r="AB461">
        <v>2.9080451977401149</v>
      </c>
      <c r="AC461">
        <v>2.9080451977401149</v>
      </c>
      <c r="AD461">
        <v>2.9080451977401149</v>
      </c>
      <c r="AE461">
        <v>2.9080451977401149</v>
      </c>
      <c r="AF461">
        <v>2.9080451977401149</v>
      </c>
      <c r="AG461">
        <v>2.9080451977401149</v>
      </c>
      <c r="AH461">
        <v>2.9080451977401149</v>
      </c>
      <c r="AI461">
        <v>2.9080451977401149</v>
      </c>
      <c r="AJ461">
        <v>2.9080451977401149</v>
      </c>
      <c r="AK461">
        <v>2.9080451977401149</v>
      </c>
      <c r="AL461">
        <v>2.9080451977401149</v>
      </c>
    </row>
    <row r="462" spans="1:38" x14ac:dyDescent="0.2">
      <c r="A462" t="s">
        <v>438</v>
      </c>
      <c r="B462" t="s">
        <v>271</v>
      </c>
      <c r="C462" t="s">
        <v>515</v>
      </c>
      <c r="D462" t="s">
        <v>194</v>
      </c>
      <c r="E462" t="s">
        <v>211</v>
      </c>
      <c r="F462" t="s">
        <v>275</v>
      </c>
      <c r="G462">
        <v>2018</v>
      </c>
      <c r="H462" t="s">
        <v>211</v>
      </c>
      <c r="I462" t="s">
        <v>211</v>
      </c>
      <c r="J462" t="s">
        <v>211</v>
      </c>
      <c r="K462" t="s">
        <v>211</v>
      </c>
      <c r="L462">
        <v>3.1157627118644098</v>
      </c>
      <c r="M462">
        <v>3.1157627118644098</v>
      </c>
      <c r="N462">
        <v>3.1157627118644098</v>
      </c>
      <c r="O462">
        <v>3.1157627118644098</v>
      </c>
      <c r="P462">
        <v>3.1157627118644098</v>
      </c>
      <c r="Q462">
        <v>3.1157627118644098</v>
      </c>
      <c r="R462">
        <v>3.1157627118644098</v>
      </c>
      <c r="S462">
        <v>3.1157627118644098</v>
      </c>
      <c r="T462">
        <v>3.1157627118644098</v>
      </c>
      <c r="U462">
        <v>3.1157627118644098</v>
      </c>
      <c r="V462">
        <v>3.1157627118644098</v>
      </c>
      <c r="W462">
        <v>3.1157627118644098</v>
      </c>
      <c r="X462">
        <v>3.1157627118644098</v>
      </c>
      <c r="Y462">
        <v>3.1157627118644098</v>
      </c>
      <c r="Z462">
        <v>3.1157627118644098</v>
      </c>
      <c r="AA462">
        <v>3.1157627118644098</v>
      </c>
      <c r="AB462">
        <v>3.1157627118644098</v>
      </c>
      <c r="AC462">
        <v>3.1157627118644098</v>
      </c>
      <c r="AD462">
        <v>3.1157627118644098</v>
      </c>
      <c r="AE462">
        <v>3.1157627118644098</v>
      </c>
      <c r="AF462">
        <v>3.1157627118644098</v>
      </c>
      <c r="AG462">
        <v>3.1157627118644098</v>
      </c>
      <c r="AH462">
        <v>3.1157627118644098</v>
      </c>
      <c r="AI462">
        <v>3.1157627118644098</v>
      </c>
      <c r="AJ462">
        <v>3.1157627118644098</v>
      </c>
      <c r="AK462">
        <v>3.1157627118644098</v>
      </c>
      <c r="AL462">
        <v>3.1157627118644098</v>
      </c>
    </row>
    <row r="463" spans="1:38" x14ac:dyDescent="0.2">
      <c r="A463" t="s">
        <v>438</v>
      </c>
      <c r="B463" t="s">
        <v>271</v>
      </c>
      <c r="C463" t="s">
        <v>515</v>
      </c>
      <c r="D463" t="s">
        <v>194</v>
      </c>
      <c r="E463" t="s">
        <v>211</v>
      </c>
      <c r="F463" t="s">
        <v>275</v>
      </c>
      <c r="G463">
        <v>2030</v>
      </c>
      <c r="H463" t="s">
        <v>211</v>
      </c>
      <c r="I463" t="s">
        <v>211</v>
      </c>
      <c r="J463" t="s">
        <v>211</v>
      </c>
      <c r="K463" t="s">
        <v>211</v>
      </c>
      <c r="L463">
        <v>3.4584966101694952</v>
      </c>
      <c r="M463">
        <v>3.4584966101694952</v>
      </c>
      <c r="N463">
        <v>3.4584966101694952</v>
      </c>
      <c r="O463">
        <v>3.4584966101694952</v>
      </c>
      <c r="P463">
        <v>3.4584966101694952</v>
      </c>
      <c r="Q463">
        <v>3.4584966101694952</v>
      </c>
      <c r="R463">
        <v>3.4584966101694952</v>
      </c>
      <c r="S463">
        <v>3.4584966101694952</v>
      </c>
      <c r="T463">
        <v>3.4584966101694952</v>
      </c>
      <c r="U463">
        <v>3.4584966101694952</v>
      </c>
      <c r="V463">
        <v>3.4584966101694952</v>
      </c>
      <c r="W463">
        <v>3.4584966101694952</v>
      </c>
      <c r="X463">
        <v>3.4584966101694952</v>
      </c>
      <c r="Y463">
        <v>3.4584966101694952</v>
      </c>
      <c r="Z463">
        <v>3.4584966101694952</v>
      </c>
      <c r="AA463">
        <v>3.4584966101694952</v>
      </c>
      <c r="AB463">
        <v>3.4584966101694952</v>
      </c>
      <c r="AC463">
        <v>3.4584966101694952</v>
      </c>
      <c r="AD463">
        <v>3.4584966101694952</v>
      </c>
      <c r="AE463">
        <v>3.4584966101694952</v>
      </c>
      <c r="AF463">
        <v>3.4584966101694952</v>
      </c>
      <c r="AG463">
        <v>3.4584966101694952</v>
      </c>
      <c r="AH463">
        <v>3.4584966101694952</v>
      </c>
      <c r="AI463">
        <v>3.4584966101694952</v>
      </c>
      <c r="AJ463">
        <v>3.4584966101694952</v>
      </c>
      <c r="AK463">
        <v>3.4584966101694952</v>
      </c>
      <c r="AL463">
        <v>3.4584966101694952</v>
      </c>
    </row>
    <row r="464" spans="1:38" x14ac:dyDescent="0.2">
      <c r="A464" t="s">
        <v>438</v>
      </c>
      <c r="B464" t="s">
        <v>271</v>
      </c>
      <c r="C464" t="s">
        <v>515</v>
      </c>
      <c r="D464" t="s">
        <v>194</v>
      </c>
      <c r="E464" t="s">
        <v>211</v>
      </c>
      <c r="F464" t="s">
        <v>275</v>
      </c>
      <c r="G464">
        <v>2040</v>
      </c>
      <c r="H464" t="s">
        <v>211</v>
      </c>
      <c r="I464" t="s">
        <v>211</v>
      </c>
      <c r="J464" t="s">
        <v>211</v>
      </c>
      <c r="K464" t="s">
        <v>211</v>
      </c>
      <c r="L464">
        <v>3.7077576271186476</v>
      </c>
      <c r="M464">
        <v>3.7077576271186476</v>
      </c>
      <c r="N464">
        <v>3.7077576271186476</v>
      </c>
      <c r="O464">
        <v>3.7077576271186476</v>
      </c>
      <c r="P464">
        <v>3.7077576271186476</v>
      </c>
      <c r="Q464">
        <v>3.7077576271186476</v>
      </c>
      <c r="R464">
        <v>3.7077576271186476</v>
      </c>
      <c r="S464">
        <v>3.7077576271186476</v>
      </c>
      <c r="T464">
        <v>3.7077576271186476</v>
      </c>
      <c r="U464">
        <v>3.7077576271186476</v>
      </c>
      <c r="V464">
        <v>3.7077576271186476</v>
      </c>
      <c r="W464">
        <v>3.7077576271186476</v>
      </c>
      <c r="X464">
        <v>3.7077576271186476</v>
      </c>
      <c r="Y464">
        <v>3.7077576271186476</v>
      </c>
      <c r="Z464">
        <v>3.7077576271186476</v>
      </c>
      <c r="AA464">
        <v>3.7077576271186476</v>
      </c>
      <c r="AB464">
        <v>3.7077576271186476</v>
      </c>
      <c r="AC464">
        <v>3.7077576271186476</v>
      </c>
      <c r="AD464">
        <v>3.7077576271186476</v>
      </c>
      <c r="AE464">
        <v>3.7077576271186476</v>
      </c>
      <c r="AF464">
        <v>3.7077576271186476</v>
      </c>
      <c r="AG464">
        <v>3.7077576271186476</v>
      </c>
      <c r="AH464">
        <v>3.7077576271186476</v>
      </c>
      <c r="AI464">
        <v>3.7077576271186476</v>
      </c>
      <c r="AJ464">
        <v>3.7077576271186476</v>
      </c>
      <c r="AK464">
        <v>3.7077576271186476</v>
      </c>
      <c r="AL464">
        <v>3.7077576271186476</v>
      </c>
    </row>
    <row r="465" spans="1:38" x14ac:dyDescent="0.2">
      <c r="A465" t="s">
        <v>438</v>
      </c>
      <c r="B465" t="s">
        <v>271</v>
      </c>
      <c r="C465" t="s">
        <v>515</v>
      </c>
      <c r="D465" t="s">
        <v>194</v>
      </c>
      <c r="E465" t="s">
        <v>211</v>
      </c>
      <c r="F465" t="s">
        <v>275</v>
      </c>
      <c r="G465">
        <v>2050</v>
      </c>
      <c r="H465" t="s">
        <v>211</v>
      </c>
      <c r="I465" t="s">
        <v>211</v>
      </c>
      <c r="J465" t="s">
        <v>211</v>
      </c>
      <c r="K465" t="s">
        <v>211</v>
      </c>
      <c r="L465">
        <v>3.7077576271186476</v>
      </c>
      <c r="M465">
        <v>3.7077576271186476</v>
      </c>
      <c r="N465">
        <v>3.7077576271186476</v>
      </c>
      <c r="O465">
        <v>3.7077576271186476</v>
      </c>
      <c r="P465">
        <v>3.7077576271186476</v>
      </c>
      <c r="Q465">
        <v>3.7077576271186476</v>
      </c>
      <c r="R465">
        <v>3.7077576271186476</v>
      </c>
      <c r="S465">
        <v>3.7077576271186476</v>
      </c>
      <c r="T465">
        <v>3.7077576271186476</v>
      </c>
      <c r="U465">
        <v>3.7077576271186476</v>
      </c>
      <c r="V465">
        <v>3.7077576271186476</v>
      </c>
      <c r="W465">
        <v>3.7077576271186476</v>
      </c>
      <c r="X465">
        <v>3.7077576271186476</v>
      </c>
      <c r="Y465">
        <v>3.7077576271186476</v>
      </c>
      <c r="Z465">
        <v>3.7077576271186476</v>
      </c>
      <c r="AA465">
        <v>3.7077576271186476</v>
      </c>
      <c r="AB465">
        <v>3.7077576271186476</v>
      </c>
      <c r="AC465">
        <v>3.7077576271186476</v>
      </c>
      <c r="AD465">
        <v>3.7077576271186476</v>
      </c>
      <c r="AE465">
        <v>3.7077576271186476</v>
      </c>
      <c r="AF465">
        <v>3.7077576271186476</v>
      </c>
      <c r="AG465">
        <v>3.7077576271186476</v>
      </c>
      <c r="AH465">
        <v>3.7077576271186476</v>
      </c>
      <c r="AI465">
        <v>3.7077576271186476</v>
      </c>
      <c r="AJ465">
        <v>3.7077576271186476</v>
      </c>
      <c r="AK465">
        <v>3.7077576271186476</v>
      </c>
      <c r="AL465">
        <v>3.7077576271186476</v>
      </c>
    </row>
    <row r="466" spans="1:38" x14ac:dyDescent="0.2">
      <c r="A466" t="s">
        <v>438</v>
      </c>
      <c r="B466" t="s">
        <v>271</v>
      </c>
      <c r="C466" t="s">
        <v>515</v>
      </c>
      <c r="D466" t="s">
        <v>138</v>
      </c>
      <c r="E466" t="s">
        <v>211</v>
      </c>
      <c r="F466" t="s">
        <v>275</v>
      </c>
      <c r="G466">
        <v>2018</v>
      </c>
      <c r="H466" t="s">
        <v>211</v>
      </c>
      <c r="I466" t="s">
        <v>211</v>
      </c>
      <c r="J466" t="s">
        <v>211</v>
      </c>
      <c r="K466" t="s">
        <v>211</v>
      </c>
      <c r="L466">
        <v>3.1157627118644098</v>
      </c>
      <c r="M466">
        <v>3.1157627118644098</v>
      </c>
      <c r="N466">
        <v>3.1157627118644098</v>
      </c>
      <c r="O466">
        <v>3.1157627118644098</v>
      </c>
      <c r="P466">
        <v>3.1157627118644098</v>
      </c>
      <c r="Q466">
        <v>3.1157627118644098</v>
      </c>
      <c r="R466">
        <v>3.1157627118644098</v>
      </c>
      <c r="S466">
        <v>3.1157627118644098</v>
      </c>
      <c r="T466">
        <v>3.1157627118644098</v>
      </c>
      <c r="U466">
        <v>3.1157627118644098</v>
      </c>
      <c r="V466">
        <v>3.1157627118644098</v>
      </c>
      <c r="W466">
        <v>3.1157627118644098</v>
      </c>
      <c r="X466">
        <v>3.1157627118644098</v>
      </c>
      <c r="Y466">
        <v>3.1157627118644098</v>
      </c>
      <c r="Z466">
        <v>3.1157627118644098</v>
      </c>
      <c r="AA466">
        <v>3.1157627118644098</v>
      </c>
      <c r="AB466">
        <v>3.1157627118644098</v>
      </c>
      <c r="AC466">
        <v>3.1157627118644098</v>
      </c>
      <c r="AD466">
        <v>3.1157627118644098</v>
      </c>
      <c r="AE466">
        <v>3.1157627118644098</v>
      </c>
      <c r="AF466">
        <v>3.1157627118644098</v>
      </c>
      <c r="AG466">
        <v>3.1157627118644098</v>
      </c>
      <c r="AH466">
        <v>3.1157627118644098</v>
      </c>
      <c r="AI466">
        <v>3.1157627118644098</v>
      </c>
      <c r="AJ466">
        <v>3.1157627118644098</v>
      </c>
      <c r="AK466">
        <v>3.1157627118644098</v>
      </c>
      <c r="AL466">
        <v>3.1157627118644098</v>
      </c>
    </row>
    <row r="467" spans="1:38" x14ac:dyDescent="0.2">
      <c r="A467" t="s">
        <v>438</v>
      </c>
      <c r="B467" t="s">
        <v>271</v>
      </c>
      <c r="C467" t="s">
        <v>515</v>
      </c>
      <c r="D467" t="s">
        <v>138</v>
      </c>
      <c r="E467" t="s">
        <v>211</v>
      </c>
      <c r="F467" t="s">
        <v>275</v>
      </c>
      <c r="G467">
        <v>2030</v>
      </c>
      <c r="H467" t="s">
        <v>211</v>
      </c>
      <c r="I467" t="s">
        <v>211</v>
      </c>
      <c r="J467" t="s">
        <v>211</v>
      </c>
      <c r="K467" t="s">
        <v>211</v>
      </c>
      <c r="L467">
        <v>3.4584966101694952</v>
      </c>
      <c r="M467">
        <v>3.4584966101694952</v>
      </c>
      <c r="N467">
        <v>3.4584966101694952</v>
      </c>
      <c r="O467">
        <v>3.4584966101694952</v>
      </c>
      <c r="P467">
        <v>3.4584966101694952</v>
      </c>
      <c r="Q467">
        <v>3.4584966101694952</v>
      </c>
      <c r="R467">
        <v>3.4584966101694952</v>
      </c>
      <c r="S467">
        <v>3.4584966101694952</v>
      </c>
      <c r="T467">
        <v>3.4584966101694952</v>
      </c>
      <c r="U467">
        <v>3.4584966101694952</v>
      </c>
      <c r="V467">
        <v>3.4584966101694952</v>
      </c>
      <c r="W467">
        <v>3.4584966101694952</v>
      </c>
      <c r="X467">
        <v>3.4584966101694952</v>
      </c>
      <c r="Y467">
        <v>3.4584966101694952</v>
      </c>
      <c r="Z467">
        <v>3.4584966101694952</v>
      </c>
      <c r="AA467">
        <v>3.4584966101694952</v>
      </c>
      <c r="AB467">
        <v>3.4584966101694952</v>
      </c>
      <c r="AC467">
        <v>3.4584966101694952</v>
      </c>
      <c r="AD467">
        <v>3.4584966101694952</v>
      </c>
      <c r="AE467">
        <v>3.4584966101694952</v>
      </c>
      <c r="AF467">
        <v>3.4584966101694952</v>
      </c>
      <c r="AG467">
        <v>3.4584966101694952</v>
      </c>
      <c r="AH467">
        <v>3.4584966101694952</v>
      </c>
      <c r="AI467">
        <v>3.4584966101694952</v>
      </c>
      <c r="AJ467">
        <v>3.4584966101694952</v>
      </c>
      <c r="AK467">
        <v>3.4584966101694952</v>
      </c>
      <c r="AL467">
        <v>3.4584966101694952</v>
      </c>
    </row>
    <row r="468" spans="1:38" x14ac:dyDescent="0.2">
      <c r="A468" t="s">
        <v>438</v>
      </c>
      <c r="B468" t="s">
        <v>271</v>
      </c>
      <c r="C468" t="s">
        <v>515</v>
      </c>
      <c r="D468" t="s">
        <v>138</v>
      </c>
      <c r="E468" t="s">
        <v>211</v>
      </c>
      <c r="F468" t="s">
        <v>275</v>
      </c>
      <c r="G468">
        <v>2040</v>
      </c>
      <c r="H468" t="s">
        <v>211</v>
      </c>
      <c r="I468" t="s">
        <v>211</v>
      </c>
      <c r="J468" t="s">
        <v>211</v>
      </c>
      <c r="K468" t="s">
        <v>211</v>
      </c>
      <c r="L468">
        <v>3.7077576271186476</v>
      </c>
      <c r="M468">
        <v>3.7077576271186476</v>
      </c>
      <c r="N468">
        <v>3.7077576271186476</v>
      </c>
      <c r="O468">
        <v>3.7077576271186476</v>
      </c>
      <c r="P468">
        <v>3.7077576271186476</v>
      </c>
      <c r="Q468">
        <v>3.7077576271186476</v>
      </c>
      <c r="R468">
        <v>3.7077576271186476</v>
      </c>
      <c r="S468">
        <v>3.7077576271186476</v>
      </c>
      <c r="T468">
        <v>3.7077576271186476</v>
      </c>
      <c r="U468">
        <v>3.7077576271186476</v>
      </c>
      <c r="V468">
        <v>3.7077576271186476</v>
      </c>
      <c r="W468">
        <v>3.7077576271186476</v>
      </c>
      <c r="X468">
        <v>3.7077576271186476</v>
      </c>
      <c r="Y468">
        <v>3.7077576271186476</v>
      </c>
      <c r="Z468">
        <v>3.7077576271186476</v>
      </c>
      <c r="AA468">
        <v>3.7077576271186476</v>
      </c>
      <c r="AB468">
        <v>3.7077576271186476</v>
      </c>
      <c r="AC468">
        <v>3.7077576271186476</v>
      </c>
      <c r="AD468">
        <v>3.7077576271186476</v>
      </c>
      <c r="AE468">
        <v>3.7077576271186476</v>
      </c>
      <c r="AF468">
        <v>3.7077576271186476</v>
      </c>
      <c r="AG468">
        <v>3.7077576271186476</v>
      </c>
      <c r="AH468">
        <v>3.7077576271186476</v>
      </c>
      <c r="AI468">
        <v>3.7077576271186476</v>
      </c>
      <c r="AJ468">
        <v>3.7077576271186476</v>
      </c>
      <c r="AK468">
        <v>3.7077576271186476</v>
      </c>
      <c r="AL468">
        <v>3.7077576271186476</v>
      </c>
    </row>
    <row r="469" spans="1:38" x14ac:dyDescent="0.2">
      <c r="A469" t="s">
        <v>438</v>
      </c>
      <c r="B469" t="s">
        <v>271</v>
      </c>
      <c r="C469" t="s">
        <v>515</v>
      </c>
      <c r="D469" t="s">
        <v>138</v>
      </c>
      <c r="E469" t="s">
        <v>211</v>
      </c>
      <c r="F469" t="s">
        <v>275</v>
      </c>
      <c r="G469">
        <v>2050</v>
      </c>
      <c r="H469" t="s">
        <v>211</v>
      </c>
      <c r="I469" t="s">
        <v>211</v>
      </c>
      <c r="J469" t="s">
        <v>211</v>
      </c>
      <c r="K469" t="s">
        <v>211</v>
      </c>
      <c r="L469">
        <v>3.7077576271186476</v>
      </c>
      <c r="M469">
        <v>3.7077576271186476</v>
      </c>
      <c r="N469">
        <v>3.7077576271186476</v>
      </c>
      <c r="O469">
        <v>3.7077576271186476</v>
      </c>
      <c r="P469">
        <v>3.7077576271186476</v>
      </c>
      <c r="Q469">
        <v>3.7077576271186476</v>
      </c>
      <c r="R469">
        <v>3.7077576271186476</v>
      </c>
      <c r="S469">
        <v>3.7077576271186476</v>
      </c>
      <c r="T469">
        <v>3.7077576271186476</v>
      </c>
      <c r="U469">
        <v>3.7077576271186476</v>
      </c>
      <c r="V469">
        <v>3.7077576271186476</v>
      </c>
      <c r="W469">
        <v>3.7077576271186476</v>
      </c>
      <c r="X469">
        <v>3.7077576271186476</v>
      </c>
      <c r="Y469">
        <v>3.7077576271186476</v>
      </c>
      <c r="Z469">
        <v>3.7077576271186476</v>
      </c>
      <c r="AA469">
        <v>3.7077576271186476</v>
      </c>
      <c r="AB469">
        <v>3.7077576271186476</v>
      </c>
      <c r="AC469">
        <v>3.7077576271186476</v>
      </c>
      <c r="AD469">
        <v>3.7077576271186476</v>
      </c>
      <c r="AE469">
        <v>3.7077576271186476</v>
      </c>
      <c r="AF469">
        <v>3.7077576271186476</v>
      </c>
      <c r="AG469">
        <v>3.7077576271186476</v>
      </c>
      <c r="AH469">
        <v>3.7077576271186476</v>
      </c>
      <c r="AI469">
        <v>3.7077576271186476</v>
      </c>
      <c r="AJ469">
        <v>3.7077576271186476</v>
      </c>
      <c r="AK469">
        <v>3.7077576271186476</v>
      </c>
      <c r="AL469">
        <v>3.7077576271186476</v>
      </c>
    </row>
    <row r="470" spans="1:38" x14ac:dyDescent="0.2">
      <c r="A470" t="s">
        <v>438</v>
      </c>
      <c r="B470" t="s">
        <v>271</v>
      </c>
      <c r="C470" t="s">
        <v>515</v>
      </c>
      <c r="D470" t="s">
        <v>216</v>
      </c>
      <c r="E470" t="s">
        <v>211</v>
      </c>
      <c r="F470" t="s">
        <v>275</v>
      </c>
      <c r="G470">
        <v>2018</v>
      </c>
      <c r="H470" t="s">
        <v>211</v>
      </c>
      <c r="I470" t="s">
        <v>211</v>
      </c>
      <c r="J470" t="s">
        <v>211</v>
      </c>
      <c r="K470" t="s">
        <v>211</v>
      </c>
      <c r="L470">
        <v>2.1810338983050865</v>
      </c>
      <c r="M470">
        <v>2.1810338983050865</v>
      </c>
      <c r="N470">
        <v>2.1810338983050865</v>
      </c>
      <c r="O470">
        <v>2.1810338983050865</v>
      </c>
      <c r="P470">
        <v>2.1810338983050865</v>
      </c>
      <c r="Q470">
        <v>2.1810338983050865</v>
      </c>
      <c r="R470">
        <v>2.1810338983050865</v>
      </c>
      <c r="S470">
        <v>2.1810338983050865</v>
      </c>
      <c r="T470">
        <v>2.1810338983050865</v>
      </c>
      <c r="U470">
        <v>2.1810338983050865</v>
      </c>
      <c r="V470">
        <v>2.1810338983050865</v>
      </c>
      <c r="W470">
        <v>2.1810338983050865</v>
      </c>
      <c r="X470">
        <v>2.1810338983050865</v>
      </c>
      <c r="Y470">
        <v>2.1810338983050865</v>
      </c>
      <c r="Z470">
        <v>2.1810338983050865</v>
      </c>
      <c r="AA470">
        <v>2.1810338983050865</v>
      </c>
      <c r="AB470">
        <v>2.1810338983050865</v>
      </c>
      <c r="AC470">
        <v>2.1810338983050865</v>
      </c>
      <c r="AD470">
        <v>2.1810338983050865</v>
      </c>
      <c r="AE470">
        <v>2.1810338983050865</v>
      </c>
      <c r="AF470">
        <v>2.1810338983050865</v>
      </c>
      <c r="AG470">
        <v>2.1810338983050865</v>
      </c>
      <c r="AH470">
        <v>2.1810338983050865</v>
      </c>
      <c r="AI470">
        <v>2.1810338983050865</v>
      </c>
      <c r="AJ470">
        <v>2.1810338983050865</v>
      </c>
      <c r="AK470">
        <v>2.1810338983050865</v>
      </c>
      <c r="AL470">
        <v>2.1810338983050865</v>
      </c>
    </row>
    <row r="471" spans="1:38" x14ac:dyDescent="0.2">
      <c r="A471" t="s">
        <v>438</v>
      </c>
      <c r="B471" t="s">
        <v>271</v>
      </c>
      <c r="C471" t="s">
        <v>515</v>
      </c>
      <c r="D471" t="s">
        <v>216</v>
      </c>
      <c r="E471" t="s">
        <v>211</v>
      </c>
      <c r="F471" t="s">
        <v>275</v>
      </c>
      <c r="G471">
        <v>2030</v>
      </c>
      <c r="H471" t="s">
        <v>211</v>
      </c>
      <c r="I471" t="s">
        <v>211</v>
      </c>
      <c r="J471" t="s">
        <v>211</v>
      </c>
      <c r="K471" t="s">
        <v>211</v>
      </c>
      <c r="L471">
        <v>2.4209476271186463</v>
      </c>
      <c r="M471">
        <v>2.4209476271186463</v>
      </c>
      <c r="N471">
        <v>2.4209476271186463</v>
      </c>
      <c r="O471">
        <v>2.4209476271186463</v>
      </c>
      <c r="P471">
        <v>2.4209476271186463</v>
      </c>
      <c r="Q471">
        <v>2.4209476271186463</v>
      </c>
      <c r="R471">
        <v>2.4209476271186463</v>
      </c>
      <c r="S471">
        <v>2.4209476271186463</v>
      </c>
      <c r="T471">
        <v>2.4209476271186463</v>
      </c>
      <c r="U471">
        <v>2.4209476271186463</v>
      </c>
      <c r="V471">
        <v>2.4209476271186463</v>
      </c>
      <c r="W471">
        <v>2.4209476271186463</v>
      </c>
      <c r="X471">
        <v>2.4209476271186463</v>
      </c>
      <c r="Y471">
        <v>2.4209476271186463</v>
      </c>
      <c r="Z471">
        <v>2.4209476271186463</v>
      </c>
      <c r="AA471">
        <v>2.4209476271186463</v>
      </c>
      <c r="AB471">
        <v>2.4209476271186463</v>
      </c>
      <c r="AC471">
        <v>2.4209476271186463</v>
      </c>
      <c r="AD471">
        <v>2.4209476271186463</v>
      </c>
      <c r="AE471">
        <v>2.4209476271186463</v>
      </c>
      <c r="AF471">
        <v>2.4209476271186463</v>
      </c>
      <c r="AG471">
        <v>2.4209476271186463</v>
      </c>
      <c r="AH471">
        <v>2.4209476271186463</v>
      </c>
      <c r="AI471">
        <v>2.4209476271186463</v>
      </c>
      <c r="AJ471">
        <v>2.4209476271186463</v>
      </c>
      <c r="AK471">
        <v>2.4209476271186463</v>
      </c>
      <c r="AL471">
        <v>2.4209476271186463</v>
      </c>
    </row>
    <row r="472" spans="1:38" x14ac:dyDescent="0.2">
      <c r="A472" t="s">
        <v>438</v>
      </c>
      <c r="B472" t="s">
        <v>271</v>
      </c>
      <c r="C472" t="s">
        <v>515</v>
      </c>
      <c r="D472" t="s">
        <v>216</v>
      </c>
      <c r="E472" t="s">
        <v>211</v>
      </c>
      <c r="F472" t="s">
        <v>275</v>
      </c>
      <c r="G472">
        <v>2040</v>
      </c>
      <c r="H472" t="s">
        <v>211</v>
      </c>
      <c r="I472" t="s">
        <v>211</v>
      </c>
      <c r="J472" t="s">
        <v>211</v>
      </c>
      <c r="K472" t="s">
        <v>211</v>
      </c>
      <c r="L472">
        <v>2.5954303389830531</v>
      </c>
      <c r="M472">
        <v>2.5954303389830531</v>
      </c>
      <c r="N472">
        <v>2.5954303389830531</v>
      </c>
      <c r="O472">
        <v>2.5954303389830531</v>
      </c>
      <c r="P472">
        <v>2.5954303389830531</v>
      </c>
      <c r="Q472">
        <v>2.5954303389830531</v>
      </c>
      <c r="R472">
        <v>2.5954303389830531</v>
      </c>
      <c r="S472">
        <v>2.5954303389830531</v>
      </c>
      <c r="T472">
        <v>2.5954303389830531</v>
      </c>
      <c r="U472">
        <v>2.5954303389830531</v>
      </c>
      <c r="V472">
        <v>2.5954303389830531</v>
      </c>
      <c r="W472">
        <v>2.5954303389830531</v>
      </c>
      <c r="X472">
        <v>2.5954303389830531</v>
      </c>
      <c r="Y472">
        <v>2.5954303389830531</v>
      </c>
      <c r="Z472">
        <v>2.5954303389830531</v>
      </c>
      <c r="AA472">
        <v>2.5954303389830531</v>
      </c>
      <c r="AB472">
        <v>2.5954303389830531</v>
      </c>
      <c r="AC472">
        <v>2.5954303389830531</v>
      </c>
      <c r="AD472">
        <v>2.5954303389830531</v>
      </c>
      <c r="AE472">
        <v>2.5954303389830531</v>
      </c>
      <c r="AF472">
        <v>2.5954303389830531</v>
      </c>
      <c r="AG472">
        <v>2.5954303389830531</v>
      </c>
      <c r="AH472">
        <v>2.5954303389830531</v>
      </c>
      <c r="AI472">
        <v>2.5954303389830531</v>
      </c>
      <c r="AJ472">
        <v>2.5954303389830531</v>
      </c>
      <c r="AK472">
        <v>2.5954303389830531</v>
      </c>
      <c r="AL472">
        <v>2.5954303389830531</v>
      </c>
    </row>
    <row r="473" spans="1:38" x14ac:dyDescent="0.2">
      <c r="A473" t="s">
        <v>438</v>
      </c>
      <c r="B473" t="s">
        <v>271</v>
      </c>
      <c r="C473" t="s">
        <v>515</v>
      </c>
      <c r="D473" t="s">
        <v>216</v>
      </c>
      <c r="E473" t="s">
        <v>211</v>
      </c>
      <c r="F473" t="s">
        <v>275</v>
      </c>
      <c r="G473">
        <v>2050</v>
      </c>
      <c r="H473" t="s">
        <v>211</v>
      </c>
      <c r="I473" t="s">
        <v>211</v>
      </c>
      <c r="J473" t="s">
        <v>211</v>
      </c>
      <c r="K473" t="s">
        <v>211</v>
      </c>
      <c r="L473">
        <v>2.5954303389830531</v>
      </c>
      <c r="M473">
        <v>2.5954303389830531</v>
      </c>
      <c r="N473">
        <v>2.5954303389830531</v>
      </c>
      <c r="O473">
        <v>2.5954303389830531</v>
      </c>
      <c r="P473">
        <v>2.5954303389830531</v>
      </c>
      <c r="Q473">
        <v>2.5954303389830531</v>
      </c>
      <c r="R473">
        <v>2.5954303389830531</v>
      </c>
      <c r="S473">
        <v>2.5954303389830531</v>
      </c>
      <c r="T473">
        <v>2.5954303389830531</v>
      </c>
      <c r="U473">
        <v>2.5954303389830531</v>
      </c>
      <c r="V473">
        <v>2.5954303389830531</v>
      </c>
      <c r="W473">
        <v>2.5954303389830531</v>
      </c>
      <c r="X473">
        <v>2.5954303389830531</v>
      </c>
      <c r="Y473">
        <v>2.5954303389830531</v>
      </c>
      <c r="Z473">
        <v>2.5954303389830531</v>
      </c>
      <c r="AA473">
        <v>2.5954303389830531</v>
      </c>
      <c r="AB473">
        <v>2.5954303389830531</v>
      </c>
      <c r="AC473">
        <v>2.5954303389830531</v>
      </c>
      <c r="AD473">
        <v>2.5954303389830531</v>
      </c>
      <c r="AE473">
        <v>2.5954303389830531</v>
      </c>
      <c r="AF473">
        <v>2.5954303389830531</v>
      </c>
      <c r="AG473">
        <v>2.5954303389830531</v>
      </c>
      <c r="AH473">
        <v>2.5954303389830531</v>
      </c>
      <c r="AI473">
        <v>2.5954303389830531</v>
      </c>
      <c r="AJ473">
        <v>2.5954303389830531</v>
      </c>
      <c r="AK473">
        <v>2.5954303389830531</v>
      </c>
      <c r="AL473">
        <v>2.5954303389830531</v>
      </c>
    </row>
    <row r="474" spans="1:38" x14ac:dyDescent="0.2">
      <c r="A474" t="s">
        <v>438</v>
      </c>
      <c r="B474" t="s">
        <v>271</v>
      </c>
      <c r="C474" t="s">
        <v>516</v>
      </c>
      <c r="D474" t="s">
        <v>194</v>
      </c>
      <c r="E474" t="s">
        <v>211</v>
      </c>
      <c r="F474" t="s">
        <v>275</v>
      </c>
      <c r="G474">
        <v>2018</v>
      </c>
      <c r="H474" t="s">
        <v>211</v>
      </c>
      <c r="I474" t="s">
        <v>211</v>
      </c>
      <c r="J474" t="s">
        <v>211</v>
      </c>
      <c r="K474" t="s">
        <v>211</v>
      </c>
      <c r="L474">
        <v>3.1157627118644098</v>
      </c>
      <c r="M474">
        <v>3.1157627118644098</v>
      </c>
      <c r="N474">
        <v>3.1157627118644098</v>
      </c>
      <c r="O474">
        <v>3.1157627118644098</v>
      </c>
      <c r="P474">
        <v>3.1157627118644098</v>
      </c>
      <c r="Q474">
        <v>3.1157627118644098</v>
      </c>
      <c r="R474">
        <v>3.1157627118644098</v>
      </c>
      <c r="S474">
        <v>3.1157627118644098</v>
      </c>
      <c r="T474">
        <v>3.1157627118644098</v>
      </c>
      <c r="U474">
        <v>3.1157627118644098</v>
      </c>
      <c r="V474">
        <v>3.1157627118644098</v>
      </c>
      <c r="W474">
        <v>3.1157627118644098</v>
      </c>
      <c r="X474">
        <v>3.1157627118644098</v>
      </c>
      <c r="Y474">
        <v>3.1157627118644098</v>
      </c>
      <c r="Z474">
        <v>3.1157627118644098</v>
      </c>
      <c r="AA474">
        <v>3.1157627118644098</v>
      </c>
      <c r="AB474">
        <v>3.1157627118644098</v>
      </c>
      <c r="AC474">
        <v>3.1157627118644098</v>
      </c>
      <c r="AD474">
        <v>3.1157627118644098</v>
      </c>
      <c r="AE474">
        <v>3.1157627118644098</v>
      </c>
      <c r="AF474">
        <v>3.1157627118644098</v>
      </c>
      <c r="AG474">
        <v>3.1157627118644098</v>
      </c>
      <c r="AH474">
        <v>3.1157627118644098</v>
      </c>
      <c r="AI474">
        <v>3.1157627118644098</v>
      </c>
      <c r="AJ474">
        <v>3.1157627118644098</v>
      </c>
      <c r="AK474">
        <v>3.1157627118644098</v>
      </c>
      <c r="AL474">
        <v>3.1157627118644098</v>
      </c>
    </row>
    <row r="475" spans="1:38" x14ac:dyDescent="0.2">
      <c r="A475" t="s">
        <v>438</v>
      </c>
      <c r="B475" t="s">
        <v>271</v>
      </c>
      <c r="C475" t="s">
        <v>516</v>
      </c>
      <c r="D475" t="s">
        <v>194</v>
      </c>
      <c r="E475" t="s">
        <v>211</v>
      </c>
      <c r="F475" t="s">
        <v>275</v>
      </c>
      <c r="G475">
        <v>2030</v>
      </c>
      <c r="H475" t="s">
        <v>211</v>
      </c>
      <c r="I475" t="s">
        <v>211</v>
      </c>
      <c r="J475" t="s">
        <v>211</v>
      </c>
      <c r="K475" t="s">
        <v>211</v>
      </c>
      <c r="L475">
        <v>3.4584966101694952</v>
      </c>
      <c r="M475">
        <v>3.4584966101694952</v>
      </c>
      <c r="N475">
        <v>3.4584966101694952</v>
      </c>
      <c r="O475">
        <v>3.4584966101694952</v>
      </c>
      <c r="P475">
        <v>3.4584966101694952</v>
      </c>
      <c r="Q475">
        <v>3.4584966101694952</v>
      </c>
      <c r="R475">
        <v>3.4584966101694952</v>
      </c>
      <c r="S475">
        <v>3.4584966101694952</v>
      </c>
      <c r="T475">
        <v>3.4584966101694952</v>
      </c>
      <c r="U475">
        <v>3.4584966101694952</v>
      </c>
      <c r="V475">
        <v>3.4584966101694952</v>
      </c>
      <c r="W475">
        <v>3.4584966101694952</v>
      </c>
      <c r="X475">
        <v>3.4584966101694952</v>
      </c>
      <c r="Y475">
        <v>3.4584966101694952</v>
      </c>
      <c r="Z475">
        <v>3.4584966101694952</v>
      </c>
      <c r="AA475">
        <v>3.4584966101694952</v>
      </c>
      <c r="AB475">
        <v>3.4584966101694952</v>
      </c>
      <c r="AC475">
        <v>3.4584966101694952</v>
      </c>
      <c r="AD475">
        <v>3.4584966101694952</v>
      </c>
      <c r="AE475">
        <v>3.4584966101694952</v>
      </c>
      <c r="AF475">
        <v>3.4584966101694952</v>
      </c>
      <c r="AG475">
        <v>3.4584966101694952</v>
      </c>
      <c r="AH475">
        <v>3.4584966101694952</v>
      </c>
      <c r="AI475">
        <v>3.4584966101694952</v>
      </c>
      <c r="AJ475">
        <v>3.4584966101694952</v>
      </c>
      <c r="AK475">
        <v>3.4584966101694952</v>
      </c>
      <c r="AL475">
        <v>3.4584966101694952</v>
      </c>
    </row>
    <row r="476" spans="1:38" x14ac:dyDescent="0.2">
      <c r="A476" t="s">
        <v>438</v>
      </c>
      <c r="B476" t="s">
        <v>271</v>
      </c>
      <c r="C476" t="s">
        <v>516</v>
      </c>
      <c r="D476" t="s">
        <v>194</v>
      </c>
      <c r="E476" t="s">
        <v>211</v>
      </c>
      <c r="F476" t="s">
        <v>275</v>
      </c>
      <c r="G476">
        <v>2040</v>
      </c>
      <c r="H476" t="s">
        <v>211</v>
      </c>
      <c r="I476" t="s">
        <v>211</v>
      </c>
      <c r="J476" t="s">
        <v>211</v>
      </c>
      <c r="K476" t="s">
        <v>211</v>
      </c>
      <c r="L476">
        <v>3.7077576271186476</v>
      </c>
      <c r="M476">
        <v>3.7077576271186476</v>
      </c>
      <c r="N476">
        <v>3.7077576271186476</v>
      </c>
      <c r="O476">
        <v>3.7077576271186476</v>
      </c>
      <c r="P476">
        <v>3.7077576271186476</v>
      </c>
      <c r="Q476">
        <v>3.7077576271186476</v>
      </c>
      <c r="R476">
        <v>3.7077576271186476</v>
      </c>
      <c r="S476">
        <v>3.7077576271186476</v>
      </c>
      <c r="T476">
        <v>3.7077576271186476</v>
      </c>
      <c r="U476">
        <v>3.7077576271186476</v>
      </c>
      <c r="V476">
        <v>3.7077576271186476</v>
      </c>
      <c r="W476">
        <v>3.7077576271186476</v>
      </c>
      <c r="X476">
        <v>3.7077576271186476</v>
      </c>
      <c r="Y476">
        <v>3.7077576271186476</v>
      </c>
      <c r="Z476">
        <v>3.7077576271186476</v>
      </c>
      <c r="AA476">
        <v>3.7077576271186476</v>
      </c>
      <c r="AB476">
        <v>3.7077576271186476</v>
      </c>
      <c r="AC476">
        <v>3.7077576271186476</v>
      </c>
      <c r="AD476">
        <v>3.7077576271186476</v>
      </c>
      <c r="AE476">
        <v>3.7077576271186476</v>
      </c>
      <c r="AF476">
        <v>3.7077576271186476</v>
      </c>
      <c r="AG476">
        <v>3.7077576271186476</v>
      </c>
      <c r="AH476">
        <v>3.7077576271186476</v>
      </c>
      <c r="AI476">
        <v>3.7077576271186476</v>
      </c>
      <c r="AJ476">
        <v>3.7077576271186476</v>
      </c>
      <c r="AK476">
        <v>3.7077576271186476</v>
      </c>
      <c r="AL476">
        <v>3.7077576271186476</v>
      </c>
    </row>
    <row r="477" spans="1:38" x14ac:dyDescent="0.2">
      <c r="A477" t="s">
        <v>438</v>
      </c>
      <c r="B477" t="s">
        <v>271</v>
      </c>
      <c r="C477" t="s">
        <v>516</v>
      </c>
      <c r="D477" t="s">
        <v>194</v>
      </c>
      <c r="E477" t="s">
        <v>211</v>
      </c>
      <c r="F477" t="s">
        <v>275</v>
      </c>
      <c r="G477">
        <v>2050</v>
      </c>
      <c r="H477" t="s">
        <v>211</v>
      </c>
      <c r="I477" t="s">
        <v>211</v>
      </c>
      <c r="J477" t="s">
        <v>211</v>
      </c>
      <c r="K477" t="s">
        <v>211</v>
      </c>
      <c r="L477">
        <v>3.7077576271186476</v>
      </c>
      <c r="M477">
        <v>3.7077576271186476</v>
      </c>
      <c r="N477">
        <v>3.7077576271186476</v>
      </c>
      <c r="O477">
        <v>3.7077576271186476</v>
      </c>
      <c r="P477">
        <v>3.7077576271186476</v>
      </c>
      <c r="Q477">
        <v>3.7077576271186476</v>
      </c>
      <c r="R477">
        <v>3.7077576271186476</v>
      </c>
      <c r="S477">
        <v>3.7077576271186476</v>
      </c>
      <c r="T477">
        <v>3.7077576271186476</v>
      </c>
      <c r="U477">
        <v>3.7077576271186476</v>
      </c>
      <c r="V477">
        <v>3.7077576271186476</v>
      </c>
      <c r="W477">
        <v>3.7077576271186476</v>
      </c>
      <c r="X477">
        <v>3.7077576271186476</v>
      </c>
      <c r="Y477">
        <v>3.7077576271186476</v>
      </c>
      <c r="Z477">
        <v>3.7077576271186476</v>
      </c>
      <c r="AA477">
        <v>3.7077576271186476</v>
      </c>
      <c r="AB477">
        <v>3.7077576271186476</v>
      </c>
      <c r="AC477">
        <v>3.7077576271186476</v>
      </c>
      <c r="AD477">
        <v>3.7077576271186476</v>
      </c>
      <c r="AE477">
        <v>3.7077576271186476</v>
      </c>
      <c r="AF477">
        <v>3.7077576271186476</v>
      </c>
      <c r="AG477">
        <v>3.7077576271186476</v>
      </c>
      <c r="AH477">
        <v>3.7077576271186476</v>
      </c>
      <c r="AI477">
        <v>3.7077576271186476</v>
      </c>
      <c r="AJ477">
        <v>3.7077576271186476</v>
      </c>
      <c r="AK477">
        <v>3.7077576271186476</v>
      </c>
      <c r="AL477">
        <v>3.7077576271186476</v>
      </c>
    </row>
    <row r="478" spans="1:38" x14ac:dyDescent="0.2">
      <c r="A478" t="s">
        <v>438</v>
      </c>
      <c r="B478" t="s">
        <v>271</v>
      </c>
      <c r="C478" t="s">
        <v>516</v>
      </c>
      <c r="D478" t="s">
        <v>138</v>
      </c>
      <c r="E478" t="s">
        <v>211</v>
      </c>
      <c r="F478" t="s">
        <v>275</v>
      </c>
      <c r="G478">
        <v>2018</v>
      </c>
      <c r="H478" t="s">
        <v>211</v>
      </c>
      <c r="I478" t="s">
        <v>211</v>
      </c>
      <c r="J478" t="s">
        <v>211</v>
      </c>
      <c r="K478" t="s">
        <v>211</v>
      </c>
      <c r="L478">
        <v>3.1157627118644098</v>
      </c>
      <c r="M478">
        <v>3.1157627118644098</v>
      </c>
      <c r="N478">
        <v>3.1157627118644098</v>
      </c>
      <c r="O478">
        <v>3.1157627118644098</v>
      </c>
      <c r="P478">
        <v>3.1157627118644098</v>
      </c>
      <c r="Q478">
        <v>3.1157627118644098</v>
      </c>
      <c r="R478">
        <v>3.1157627118644098</v>
      </c>
      <c r="S478">
        <v>3.1157627118644098</v>
      </c>
      <c r="T478">
        <v>3.1157627118644098</v>
      </c>
      <c r="U478">
        <v>3.1157627118644098</v>
      </c>
      <c r="V478">
        <v>3.1157627118644098</v>
      </c>
      <c r="W478">
        <v>3.1157627118644098</v>
      </c>
      <c r="X478">
        <v>3.1157627118644098</v>
      </c>
      <c r="Y478">
        <v>3.1157627118644098</v>
      </c>
      <c r="Z478">
        <v>3.1157627118644098</v>
      </c>
      <c r="AA478">
        <v>3.1157627118644098</v>
      </c>
      <c r="AB478">
        <v>3.1157627118644098</v>
      </c>
      <c r="AC478">
        <v>3.1157627118644098</v>
      </c>
      <c r="AD478">
        <v>3.1157627118644098</v>
      </c>
      <c r="AE478">
        <v>3.1157627118644098</v>
      </c>
      <c r="AF478">
        <v>3.1157627118644098</v>
      </c>
      <c r="AG478">
        <v>3.1157627118644098</v>
      </c>
      <c r="AH478">
        <v>3.1157627118644098</v>
      </c>
      <c r="AI478">
        <v>3.1157627118644098</v>
      </c>
      <c r="AJ478">
        <v>3.1157627118644098</v>
      </c>
      <c r="AK478">
        <v>3.1157627118644098</v>
      </c>
      <c r="AL478">
        <v>3.1157627118644098</v>
      </c>
    </row>
    <row r="479" spans="1:38" x14ac:dyDescent="0.2">
      <c r="A479" t="s">
        <v>438</v>
      </c>
      <c r="B479" t="s">
        <v>271</v>
      </c>
      <c r="C479" t="s">
        <v>516</v>
      </c>
      <c r="D479" t="s">
        <v>138</v>
      </c>
      <c r="E479" t="s">
        <v>211</v>
      </c>
      <c r="F479" t="s">
        <v>275</v>
      </c>
      <c r="G479">
        <v>2030</v>
      </c>
      <c r="H479" t="s">
        <v>211</v>
      </c>
      <c r="I479" t="s">
        <v>211</v>
      </c>
      <c r="J479" t="s">
        <v>211</v>
      </c>
      <c r="K479" t="s">
        <v>211</v>
      </c>
      <c r="L479">
        <v>3.4584966101694952</v>
      </c>
      <c r="M479">
        <v>3.4584966101694952</v>
      </c>
      <c r="N479">
        <v>3.4584966101694952</v>
      </c>
      <c r="O479">
        <v>3.4584966101694952</v>
      </c>
      <c r="P479">
        <v>3.4584966101694952</v>
      </c>
      <c r="Q479">
        <v>3.4584966101694952</v>
      </c>
      <c r="R479">
        <v>3.4584966101694952</v>
      </c>
      <c r="S479">
        <v>3.4584966101694952</v>
      </c>
      <c r="T479">
        <v>3.4584966101694952</v>
      </c>
      <c r="U479">
        <v>3.4584966101694952</v>
      </c>
      <c r="V479">
        <v>3.4584966101694952</v>
      </c>
      <c r="W479">
        <v>3.4584966101694952</v>
      </c>
      <c r="X479">
        <v>3.4584966101694952</v>
      </c>
      <c r="Y479">
        <v>3.4584966101694952</v>
      </c>
      <c r="Z479">
        <v>3.4584966101694952</v>
      </c>
      <c r="AA479">
        <v>3.4584966101694952</v>
      </c>
      <c r="AB479">
        <v>3.4584966101694952</v>
      </c>
      <c r="AC479">
        <v>3.4584966101694952</v>
      </c>
      <c r="AD479">
        <v>3.4584966101694952</v>
      </c>
      <c r="AE479">
        <v>3.4584966101694952</v>
      </c>
      <c r="AF479">
        <v>3.4584966101694952</v>
      </c>
      <c r="AG479">
        <v>3.4584966101694952</v>
      </c>
      <c r="AH479">
        <v>3.4584966101694952</v>
      </c>
      <c r="AI479">
        <v>3.4584966101694952</v>
      </c>
      <c r="AJ479">
        <v>3.4584966101694952</v>
      </c>
      <c r="AK479">
        <v>3.4584966101694952</v>
      </c>
      <c r="AL479">
        <v>3.4584966101694952</v>
      </c>
    </row>
    <row r="480" spans="1:38" x14ac:dyDescent="0.2">
      <c r="A480" t="s">
        <v>438</v>
      </c>
      <c r="B480" t="s">
        <v>271</v>
      </c>
      <c r="C480" t="s">
        <v>516</v>
      </c>
      <c r="D480" t="s">
        <v>138</v>
      </c>
      <c r="E480" t="s">
        <v>211</v>
      </c>
      <c r="F480" t="s">
        <v>275</v>
      </c>
      <c r="G480">
        <v>2040</v>
      </c>
      <c r="H480" t="s">
        <v>211</v>
      </c>
      <c r="I480" t="s">
        <v>211</v>
      </c>
      <c r="J480" t="s">
        <v>211</v>
      </c>
      <c r="K480" t="s">
        <v>211</v>
      </c>
      <c r="L480">
        <v>3.7077576271186476</v>
      </c>
      <c r="M480">
        <v>3.7077576271186476</v>
      </c>
      <c r="N480">
        <v>3.7077576271186476</v>
      </c>
      <c r="O480">
        <v>3.7077576271186476</v>
      </c>
      <c r="P480">
        <v>3.7077576271186476</v>
      </c>
      <c r="Q480">
        <v>3.7077576271186476</v>
      </c>
      <c r="R480">
        <v>3.7077576271186476</v>
      </c>
      <c r="S480">
        <v>3.7077576271186476</v>
      </c>
      <c r="T480">
        <v>3.7077576271186476</v>
      </c>
      <c r="U480">
        <v>3.7077576271186476</v>
      </c>
      <c r="V480">
        <v>3.7077576271186476</v>
      </c>
      <c r="W480">
        <v>3.7077576271186476</v>
      </c>
      <c r="X480">
        <v>3.7077576271186476</v>
      </c>
      <c r="Y480">
        <v>3.7077576271186476</v>
      </c>
      <c r="Z480">
        <v>3.7077576271186476</v>
      </c>
      <c r="AA480">
        <v>3.7077576271186476</v>
      </c>
      <c r="AB480">
        <v>3.7077576271186476</v>
      </c>
      <c r="AC480">
        <v>3.7077576271186476</v>
      </c>
      <c r="AD480">
        <v>3.7077576271186476</v>
      </c>
      <c r="AE480">
        <v>3.7077576271186476</v>
      </c>
      <c r="AF480">
        <v>3.7077576271186476</v>
      </c>
      <c r="AG480">
        <v>3.7077576271186476</v>
      </c>
      <c r="AH480">
        <v>3.7077576271186476</v>
      </c>
      <c r="AI480">
        <v>3.7077576271186476</v>
      </c>
      <c r="AJ480">
        <v>3.7077576271186476</v>
      </c>
      <c r="AK480">
        <v>3.7077576271186476</v>
      </c>
      <c r="AL480">
        <v>3.7077576271186476</v>
      </c>
    </row>
    <row r="481" spans="1:38" x14ac:dyDescent="0.2">
      <c r="A481" t="s">
        <v>438</v>
      </c>
      <c r="B481" t="s">
        <v>271</v>
      </c>
      <c r="C481" t="s">
        <v>516</v>
      </c>
      <c r="D481" t="s">
        <v>138</v>
      </c>
      <c r="E481" t="s">
        <v>211</v>
      </c>
      <c r="F481" t="s">
        <v>275</v>
      </c>
      <c r="G481">
        <v>2050</v>
      </c>
      <c r="H481" t="s">
        <v>211</v>
      </c>
      <c r="I481" t="s">
        <v>211</v>
      </c>
      <c r="J481" t="s">
        <v>211</v>
      </c>
      <c r="K481" t="s">
        <v>211</v>
      </c>
      <c r="L481">
        <v>3.7077576271186476</v>
      </c>
      <c r="M481">
        <v>3.7077576271186476</v>
      </c>
      <c r="N481">
        <v>3.7077576271186476</v>
      </c>
      <c r="O481">
        <v>3.7077576271186476</v>
      </c>
      <c r="P481">
        <v>3.7077576271186476</v>
      </c>
      <c r="Q481">
        <v>3.7077576271186476</v>
      </c>
      <c r="R481">
        <v>3.7077576271186476</v>
      </c>
      <c r="S481">
        <v>3.7077576271186476</v>
      </c>
      <c r="T481">
        <v>3.7077576271186476</v>
      </c>
      <c r="U481">
        <v>3.7077576271186476</v>
      </c>
      <c r="V481">
        <v>3.7077576271186476</v>
      </c>
      <c r="W481">
        <v>3.7077576271186476</v>
      </c>
      <c r="X481">
        <v>3.7077576271186476</v>
      </c>
      <c r="Y481">
        <v>3.7077576271186476</v>
      </c>
      <c r="Z481">
        <v>3.7077576271186476</v>
      </c>
      <c r="AA481">
        <v>3.7077576271186476</v>
      </c>
      <c r="AB481">
        <v>3.7077576271186476</v>
      </c>
      <c r="AC481">
        <v>3.7077576271186476</v>
      </c>
      <c r="AD481">
        <v>3.7077576271186476</v>
      </c>
      <c r="AE481">
        <v>3.7077576271186476</v>
      </c>
      <c r="AF481">
        <v>3.7077576271186476</v>
      </c>
      <c r="AG481">
        <v>3.7077576271186476</v>
      </c>
      <c r="AH481">
        <v>3.7077576271186476</v>
      </c>
      <c r="AI481">
        <v>3.7077576271186476</v>
      </c>
      <c r="AJ481">
        <v>3.7077576271186476</v>
      </c>
      <c r="AK481">
        <v>3.7077576271186476</v>
      </c>
      <c r="AL481">
        <v>3.7077576271186476</v>
      </c>
    </row>
    <row r="482" spans="1:38" x14ac:dyDescent="0.2">
      <c r="A482" t="s">
        <v>438</v>
      </c>
      <c r="B482" t="s">
        <v>271</v>
      </c>
      <c r="C482" t="s">
        <v>516</v>
      </c>
      <c r="D482" t="s">
        <v>216</v>
      </c>
      <c r="E482" t="s">
        <v>211</v>
      </c>
      <c r="F482" t="s">
        <v>275</v>
      </c>
      <c r="G482">
        <v>2018</v>
      </c>
      <c r="H482" t="s">
        <v>211</v>
      </c>
      <c r="I482" t="s">
        <v>211</v>
      </c>
      <c r="J482" t="s">
        <v>211</v>
      </c>
      <c r="K482" t="s">
        <v>211</v>
      </c>
      <c r="L482">
        <v>2.1810338983050865</v>
      </c>
      <c r="M482">
        <v>2.1810338983050865</v>
      </c>
      <c r="N482">
        <v>2.1810338983050865</v>
      </c>
      <c r="O482">
        <v>2.1810338983050865</v>
      </c>
      <c r="P482">
        <v>2.1810338983050865</v>
      </c>
      <c r="Q482">
        <v>2.1810338983050865</v>
      </c>
      <c r="R482">
        <v>2.1810338983050865</v>
      </c>
      <c r="S482">
        <v>2.1810338983050865</v>
      </c>
      <c r="T482">
        <v>2.1810338983050865</v>
      </c>
      <c r="U482">
        <v>2.1810338983050865</v>
      </c>
      <c r="V482">
        <v>2.1810338983050865</v>
      </c>
      <c r="W482">
        <v>2.1810338983050865</v>
      </c>
      <c r="X482">
        <v>2.1810338983050865</v>
      </c>
      <c r="Y482">
        <v>2.1810338983050865</v>
      </c>
      <c r="Z482">
        <v>2.1810338983050865</v>
      </c>
      <c r="AA482">
        <v>2.1810338983050865</v>
      </c>
      <c r="AB482">
        <v>2.1810338983050865</v>
      </c>
      <c r="AC482">
        <v>2.1810338983050865</v>
      </c>
      <c r="AD482">
        <v>2.1810338983050865</v>
      </c>
      <c r="AE482">
        <v>2.1810338983050865</v>
      </c>
      <c r="AF482">
        <v>2.1810338983050865</v>
      </c>
      <c r="AG482">
        <v>2.1810338983050865</v>
      </c>
      <c r="AH482">
        <v>2.1810338983050865</v>
      </c>
      <c r="AI482">
        <v>2.1810338983050865</v>
      </c>
      <c r="AJ482">
        <v>2.1810338983050865</v>
      </c>
      <c r="AK482">
        <v>2.1810338983050865</v>
      </c>
      <c r="AL482">
        <v>2.1810338983050865</v>
      </c>
    </row>
    <row r="483" spans="1:38" x14ac:dyDescent="0.2">
      <c r="A483" t="s">
        <v>438</v>
      </c>
      <c r="B483" t="s">
        <v>271</v>
      </c>
      <c r="C483" t="s">
        <v>516</v>
      </c>
      <c r="D483" t="s">
        <v>216</v>
      </c>
      <c r="E483" t="s">
        <v>211</v>
      </c>
      <c r="F483" t="s">
        <v>275</v>
      </c>
      <c r="G483">
        <v>2030</v>
      </c>
      <c r="H483" t="s">
        <v>211</v>
      </c>
      <c r="I483" t="s">
        <v>211</v>
      </c>
      <c r="J483" t="s">
        <v>211</v>
      </c>
      <c r="K483" t="s">
        <v>211</v>
      </c>
      <c r="L483">
        <v>2.4209476271186463</v>
      </c>
      <c r="M483">
        <v>2.4209476271186463</v>
      </c>
      <c r="N483">
        <v>2.4209476271186463</v>
      </c>
      <c r="O483">
        <v>2.4209476271186463</v>
      </c>
      <c r="P483">
        <v>2.4209476271186463</v>
      </c>
      <c r="Q483">
        <v>2.4209476271186463</v>
      </c>
      <c r="R483">
        <v>2.4209476271186463</v>
      </c>
      <c r="S483">
        <v>2.4209476271186463</v>
      </c>
      <c r="T483">
        <v>2.4209476271186463</v>
      </c>
      <c r="U483">
        <v>2.4209476271186463</v>
      </c>
      <c r="V483">
        <v>2.4209476271186463</v>
      </c>
      <c r="W483">
        <v>2.4209476271186463</v>
      </c>
      <c r="X483">
        <v>2.4209476271186463</v>
      </c>
      <c r="Y483">
        <v>2.4209476271186463</v>
      </c>
      <c r="Z483">
        <v>2.4209476271186463</v>
      </c>
      <c r="AA483">
        <v>2.4209476271186463</v>
      </c>
      <c r="AB483">
        <v>2.4209476271186463</v>
      </c>
      <c r="AC483">
        <v>2.4209476271186463</v>
      </c>
      <c r="AD483">
        <v>2.4209476271186463</v>
      </c>
      <c r="AE483">
        <v>2.4209476271186463</v>
      </c>
      <c r="AF483">
        <v>2.4209476271186463</v>
      </c>
      <c r="AG483">
        <v>2.4209476271186463</v>
      </c>
      <c r="AH483">
        <v>2.4209476271186463</v>
      </c>
      <c r="AI483">
        <v>2.4209476271186463</v>
      </c>
      <c r="AJ483">
        <v>2.4209476271186463</v>
      </c>
      <c r="AK483">
        <v>2.4209476271186463</v>
      </c>
      <c r="AL483">
        <v>2.4209476271186463</v>
      </c>
    </row>
    <row r="484" spans="1:38" x14ac:dyDescent="0.2">
      <c r="A484" t="s">
        <v>438</v>
      </c>
      <c r="B484" t="s">
        <v>271</v>
      </c>
      <c r="C484" t="s">
        <v>516</v>
      </c>
      <c r="D484" t="s">
        <v>216</v>
      </c>
      <c r="E484" t="s">
        <v>211</v>
      </c>
      <c r="F484" t="s">
        <v>275</v>
      </c>
      <c r="G484">
        <v>2040</v>
      </c>
      <c r="H484" t="s">
        <v>211</v>
      </c>
      <c r="I484" t="s">
        <v>211</v>
      </c>
      <c r="J484" t="s">
        <v>211</v>
      </c>
      <c r="K484" t="s">
        <v>211</v>
      </c>
      <c r="L484">
        <v>2.5954303389830531</v>
      </c>
      <c r="M484">
        <v>2.5954303389830531</v>
      </c>
      <c r="N484">
        <v>2.5954303389830531</v>
      </c>
      <c r="O484">
        <v>2.5954303389830531</v>
      </c>
      <c r="P484">
        <v>2.5954303389830531</v>
      </c>
      <c r="Q484">
        <v>2.5954303389830531</v>
      </c>
      <c r="R484">
        <v>2.5954303389830531</v>
      </c>
      <c r="S484">
        <v>2.5954303389830531</v>
      </c>
      <c r="T484">
        <v>2.5954303389830531</v>
      </c>
      <c r="U484">
        <v>2.5954303389830531</v>
      </c>
      <c r="V484">
        <v>2.5954303389830531</v>
      </c>
      <c r="W484">
        <v>2.5954303389830531</v>
      </c>
      <c r="X484">
        <v>2.5954303389830531</v>
      </c>
      <c r="Y484">
        <v>2.5954303389830531</v>
      </c>
      <c r="Z484">
        <v>2.5954303389830531</v>
      </c>
      <c r="AA484">
        <v>2.5954303389830531</v>
      </c>
      <c r="AB484">
        <v>2.5954303389830531</v>
      </c>
      <c r="AC484">
        <v>2.5954303389830531</v>
      </c>
      <c r="AD484">
        <v>2.5954303389830531</v>
      </c>
      <c r="AE484">
        <v>2.5954303389830531</v>
      </c>
      <c r="AF484">
        <v>2.5954303389830531</v>
      </c>
      <c r="AG484">
        <v>2.5954303389830531</v>
      </c>
      <c r="AH484">
        <v>2.5954303389830531</v>
      </c>
      <c r="AI484">
        <v>2.5954303389830531</v>
      </c>
      <c r="AJ484">
        <v>2.5954303389830531</v>
      </c>
      <c r="AK484">
        <v>2.5954303389830531</v>
      </c>
      <c r="AL484">
        <v>2.5954303389830531</v>
      </c>
    </row>
    <row r="485" spans="1:38" x14ac:dyDescent="0.2">
      <c r="A485" t="s">
        <v>438</v>
      </c>
      <c r="B485" t="s">
        <v>271</v>
      </c>
      <c r="C485" t="s">
        <v>516</v>
      </c>
      <c r="D485" t="s">
        <v>216</v>
      </c>
      <c r="E485" t="s">
        <v>211</v>
      </c>
      <c r="F485" t="s">
        <v>275</v>
      </c>
      <c r="G485">
        <v>2050</v>
      </c>
      <c r="H485" t="s">
        <v>211</v>
      </c>
      <c r="I485" t="s">
        <v>211</v>
      </c>
      <c r="J485" t="s">
        <v>211</v>
      </c>
      <c r="K485" t="s">
        <v>211</v>
      </c>
      <c r="L485">
        <v>2.5954303389830531</v>
      </c>
      <c r="M485">
        <v>2.5954303389830531</v>
      </c>
      <c r="N485">
        <v>2.5954303389830531</v>
      </c>
      <c r="O485">
        <v>2.5954303389830531</v>
      </c>
      <c r="P485">
        <v>2.5954303389830531</v>
      </c>
      <c r="Q485">
        <v>2.5954303389830531</v>
      </c>
      <c r="R485">
        <v>2.5954303389830531</v>
      </c>
      <c r="S485">
        <v>2.5954303389830531</v>
      </c>
      <c r="T485">
        <v>2.5954303389830531</v>
      </c>
      <c r="U485">
        <v>2.5954303389830531</v>
      </c>
      <c r="V485">
        <v>2.5954303389830531</v>
      </c>
      <c r="W485">
        <v>2.5954303389830531</v>
      </c>
      <c r="X485">
        <v>2.5954303389830531</v>
      </c>
      <c r="Y485">
        <v>2.5954303389830531</v>
      </c>
      <c r="Z485">
        <v>2.5954303389830531</v>
      </c>
      <c r="AA485">
        <v>2.5954303389830531</v>
      </c>
      <c r="AB485">
        <v>2.5954303389830531</v>
      </c>
      <c r="AC485">
        <v>2.5954303389830531</v>
      </c>
      <c r="AD485">
        <v>2.5954303389830531</v>
      </c>
      <c r="AE485">
        <v>2.5954303389830531</v>
      </c>
      <c r="AF485">
        <v>2.5954303389830531</v>
      </c>
      <c r="AG485">
        <v>2.5954303389830531</v>
      </c>
      <c r="AH485">
        <v>2.5954303389830531</v>
      </c>
      <c r="AI485">
        <v>2.5954303389830531</v>
      </c>
      <c r="AJ485">
        <v>2.5954303389830531</v>
      </c>
      <c r="AK485">
        <v>2.5954303389830531</v>
      </c>
      <c r="AL485">
        <v>2.5954303389830531</v>
      </c>
    </row>
    <row r="486" spans="1:38" x14ac:dyDescent="0.2">
      <c r="A486" t="s">
        <v>438</v>
      </c>
      <c r="B486" t="s">
        <v>271</v>
      </c>
      <c r="C486" t="s">
        <v>517</v>
      </c>
      <c r="D486" t="s">
        <v>194</v>
      </c>
      <c r="E486" t="s">
        <v>211</v>
      </c>
      <c r="F486" t="s">
        <v>275</v>
      </c>
      <c r="G486">
        <v>2018</v>
      </c>
      <c r="H486" t="s">
        <v>211</v>
      </c>
      <c r="I486" t="s">
        <v>211</v>
      </c>
      <c r="J486" t="s">
        <v>211</v>
      </c>
      <c r="K486" t="s">
        <v>211</v>
      </c>
      <c r="L486">
        <v>3.1157627118644098</v>
      </c>
      <c r="M486">
        <v>3.1157627118644098</v>
      </c>
      <c r="N486">
        <v>3.1157627118644098</v>
      </c>
      <c r="O486">
        <v>3.1157627118644098</v>
      </c>
      <c r="P486">
        <v>3.1157627118644098</v>
      </c>
      <c r="Q486">
        <v>3.1157627118644098</v>
      </c>
      <c r="R486">
        <v>3.1157627118644098</v>
      </c>
      <c r="S486">
        <v>3.1157627118644098</v>
      </c>
      <c r="T486">
        <v>3.1157627118644098</v>
      </c>
      <c r="U486">
        <v>3.1157627118644098</v>
      </c>
      <c r="V486">
        <v>3.1157627118644098</v>
      </c>
      <c r="W486">
        <v>3.1157627118644098</v>
      </c>
      <c r="X486">
        <v>3.1157627118644098</v>
      </c>
      <c r="Y486">
        <v>3.1157627118644098</v>
      </c>
      <c r="Z486">
        <v>3.1157627118644098</v>
      </c>
      <c r="AA486">
        <v>3.1157627118644098</v>
      </c>
      <c r="AB486">
        <v>3.1157627118644098</v>
      </c>
      <c r="AC486">
        <v>3.1157627118644098</v>
      </c>
      <c r="AD486">
        <v>3.1157627118644098</v>
      </c>
      <c r="AE486">
        <v>3.1157627118644098</v>
      </c>
      <c r="AF486">
        <v>3.1157627118644098</v>
      </c>
      <c r="AG486">
        <v>3.1157627118644098</v>
      </c>
      <c r="AH486">
        <v>3.1157627118644098</v>
      </c>
      <c r="AI486">
        <v>3.1157627118644098</v>
      </c>
      <c r="AJ486">
        <v>3.1157627118644098</v>
      </c>
      <c r="AK486">
        <v>3.1157627118644098</v>
      </c>
      <c r="AL486">
        <v>3.1157627118644098</v>
      </c>
    </row>
    <row r="487" spans="1:38" x14ac:dyDescent="0.2">
      <c r="A487" t="s">
        <v>438</v>
      </c>
      <c r="B487" t="s">
        <v>271</v>
      </c>
      <c r="C487" t="s">
        <v>517</v>
      </c>
      <c r="D487" t="s">
        <v>194</v>
      </c>
      <c r="E487" t="s">
        <v>211</v>
      </c>
      <c r="F487" t="s">
        <v>275</v>
      </c>
      <c r="G487">
        <v>2030</v>
      </c>
      <c r="H487" t="s">
        <v>211</v>
      </c>
      <c r="I487" t="s">
        <v>211</v>
      </c>
      <c r="J487" t="s">
        <v>211</v>
      </c>
      <c r="K487" t="s">
        <v>211</v>
      </c>
      <c r="L487">
        <v>3.4584966101694952</v>
      </c>
      <c r="M487">
        <v>3.4584966101694952</v>
      </c>
      <c r="N487">
        <v>3.4584966101694952</v>
      </c>
      <c r="O487">
        <v>3.4584966101694952</v>
      </c>
      <c r="P487">
        <v>3.4584966101694952</v>
      </c>
      <c r="Q487">
        <v>3.4584966101694952</v>
      </c>
      <c r="R487">
        <v>3.4584966101694952</v>
      </c>
      <c r="S487">
        <v>3.4584966101694952</v>
      </c>
      <c r="T487">
        <v>3.4584966101694952</v>
      </c>
      <c r="U487">
        <v>3.4584966101694952</v>
      </c>
      <c r="V487">
        <v>3.4584966101694952</v>
      </c>
      <c r="W487">
        <v>3.4584966101694952</v>
      </c>
      <c r="X487">
        <v>3.4584966101694952</v>
      </c>
      <c r="Y487">
        <v>3.4584966101694952</v>
      </c>
      <c r="Z487">
        <v>3.4584966101694952</v>
      </c>
      <c r="AA487">
        <v>3.4584966101694952</v>
      </c>
      <c r="AB487">
        <v>3.4584966101694952</v>
      </c>
      <c r="AC487">
        <v>3.4584966101694952</v>
      </c>
      <c r="AD487">
        <v>3.4584966101694952</v>
      </c>
      <c r="AE487">
        <v>3.4584966101694952</v>
      </c>
      <c r="AF487">
        <v>3.4584966101694952</v>
      </c>
      <c r="AG487">
        <v>3.4584966101694952</v>
      </c>
      <c r="AH487">
        <v>3.4584966101694952</v>
      </c>
      <c r="AI487">
        <v>3.4584966101694952</v>
      </c>
      <c r="AJ487">
        <v>3.4584966101694952</v>
      </c>
      <c r="AK487">
        <v>3.4584966101694952</v>
      </c>
      <c r="AL487">
        <v>3.4584966101694952</v>
      </c>
    </row>
    <row r="488" spans="1:38" x14ac:dyDescent="0.2">
      <c r="A488" t="s">
        <v>438</v>
      </c>
      <c r="B488" t="s">
        <v>271</v>
      </c>
      <c r="C488" t="s">
        <v>517</v>
      </c>
      <c r="D488" t="s">
        <v>194</v>
      </c>
      <c r="E488" t="s">
        <v>211</v>
      </c>
      <c r="F488" t="s">
        <v>275</v>
      </c>
      <c r="G488">
        <v>2040</v>
      </c>
      <c r="H488" t="s">
        <v>211</v>
      </c>
      <c r="I488" t="s">
        <v>211</v>
      </c>
      <c r="J488" t="s">
        <v>211</v>
      </c>
      <c r="K488" t="s">
        <v>211</v>
      </c>
      <c r="L488">
        <v>3.7077576271186476</v>
      </c>
      <c r="M488">
        <v>3.7077576271186476</v>
      </c>
      <c r="N488">
        <v>3.7077576271186476</v>
      </c>
      <c r="O488">
        <v>3.7077576271186476</v>
      </c>
      <c r="P488">
        <v>3.7077576271186476</v>
      </c>
      <c r="Q488">
        <v>3.7077576271186476</v>
      </c>
      <c r="R488">
        <v>3.7077576271186476</v>
      </c>
      <c r="S488">
        <v>3.7077576271186476</v>
      </c>
      <c r="T488">
        <v>3.7077576271186476</v>
      </c>
      <c r="U488">
        <v>3.7077576271186476</v>
      </c>
      <c r="V488">
        <v>3.7077576271186476</v>
      </c>
      <c r="W488">
        <v>3.7077576271186476</v>
      </c>
      <c r="X488">
        <v>3.7077576271186476</v>
      </c>
      <c r="Y488">
        <v>3.7077576271186476</v>
      </c>
      <c r="Z488">
        <v>3.7077576271186476</v>
      </c>
      <c r="AA488">
        <v>3.7077576271186476</v>
      </c>
      <c r="AB488">
        <v>3.7077576271186476</v>
      </c>
      <c r="AC488">
        <v>3.7077576271186476</v>
      </c>
      <c r="AD488">
        <v>3.7077576271186476</v>
      </c>
      <c r="AE488">
        <v>3.7077576271186476</v>
      </c>
      <c r="AF488">
        <v>3.7077576271186476</v>
      </c>
      <c r="AG488">
        <v>3.7077576271186476</v>
      </c>
      <c r="AH488">
        <v>3.7077576271186476</v>
      </c>
      <c r="AI488">
        <v>3.7077576271186476</v>
      </c>
      <c r="AJ488">
        <v>3.7077576271186476</v>
      </c>
      <c r="AK488">
        <v>3.7077576271186476</v>
      </c>
      <c r="AL488">
        <v>3.7077576271186476</v>
      </c>
    </row>
    <row r="489" spans="1:38" x14ac:dyDescent="0.2">
      <c r="A489" t="s">
        <v>438</v>
      </c>
      <c r="B489" t="s">
        <v>271</v>
      </c>
      <c r="C489" t="s">
        <v>517</v>
      </c>
      <c r="D489" t="s">
        <v>194</v>
      </c>
      <c r="E489" t="s">
        <v>211</v>
      </c>
      <c r="F489" t="s">
        <v>275</v>
      </c>
      <c r="G489">
        <v>2050</v>
      </c>
      <c r="H489" t="s">
        <v>211</v>
      </c>
      <c r="I489" t="s">
        <v>211</v>
      </c>
      <c r="J489" t="s">
        <v>211</v>
      </c>
      <c r="K489" t="s">
        <v>211</v>
      </c>
      <c r="L489">
        <v>3.7077576271186476</v>
      </c>
      <c r="M489">
        <v>3.7077576271186476</v>
      </c>
      <c r="N489">
        <v>3.7077576271186476</v>
      </c>
      <c r="O489">
        <v>3.7077576271186476</v>
      </c>
      <c r="P489">
        <v>3.7077576271186476</v>
      </c>
      <c r="Q489">
        <v>3.7077576271186476</v>
      </c>
      <c r="R489">
        <v>3.7077576271186476</v>
      </c>
      <c r="S489">
        <v>3.7077576271186476</v>
      </c>
      <c r="T489">
        <v>3.7077576271186476</v>
      </c>
      <c r="U489">
        <v>3.7077576271186476</v>
      </c>
      <c r="V489">
        <v>3.7077576271186476</v>
      </c>
      <c r="W489">
        <v>3.7077576271186476</v>
      </c>
      <c r="X489">
        <v>3.7077576271186476</v>
      </c>
      <c r="Y489">
        <v>3.7077576271186476</v>
      </c>
      <c r="Z489">
        <v>3.7077576271186476</v>
      </c>
      <c r="AA489">
        <v>3.7077576271186476</v>
      </c>
      <c r="AB489">
        <v>3.7077576271186476</v>
      </c>
      <c r="AC489">
        <v>3.7077576271186476</v>
      </c>
      <c r="AD489">
        <v>3.7077576271186476</v>
      </c>
      <c r="AE489">
        <v>3.7077576271186476</v>
      </c>
      <c r="AF489">
        <v>3.7077576271186476</v>
      </c>
      <c r="AG489">
        <v>3.7077576271186476</v>
      </c>
      <c r="AH489">
        <v>3.7077576271186476</v>
      </c>
      <c r="AI489">
        <v>3.7077576271186476</v>
      </c>
      <c r="AJ489">
        <v>3.7077576271186476</v>
      </c>
      <c r="AK489">
        <v>3.7077576271186476</v>
      </c>
      <c r="AL489">
        <v>3.7077576271186476</v>
      </c>
    </row>
    <row r="490" spans="1:38" x14ac:dyDescent="0.2">
      <c r="A490" t="s">
        <v>438</v>
      </c>
      <c r="B490" t="s">
        <v>271</v>
      </c>
      <c r="C490" t="s">
        <v>517</v>
      </c>
      <c r="D490" t="s">
        <v>138</v>
      </c>
      <c r="E490" t="s">
        <v>211</v>
      </c>
      <c r="F490" t="s">
        <v>275</v>
      </c>
      <c r="G490">
        <v>2018</v>
      </c>
      <c r="H490" t="s">
        <v>211</v>
      </c>
      <c r="I490" t="s">
        <v>211</v>
      </c>
      <c r="J490" t="s">
        <v>211</v>
      </c>
      <c r="K490" t="s">
        <v>211</v>
      </c>
      <c r="L490">
        <v>3.1157627118644098</v>
      </c>
      <c r="M490">
        <v>3.1157627118644098</v>
      </c>
      <c r="N490">
        <v>3.1157627118644098</v>
      </c>
      <c r="O490">
        <v>3.1157627118644098</v>
      </c>
      <c r="P490">
        <v>3.1157627118644098</v>
      </c>
      <c r="Q490">
        <v>3.1157627118644098</v>
      </c>
      <c r="R490">
        <v>3.1157627118644098</v>
      </c>
      <c r="S490">
        <v>3.1157627118644098</v>
      </c>
      <c r="T490">
        <v>3.1157627118644098</v>
      </c>
      <c r="U490">
        <v>3.1157627118644098</v>
      </c>
      <c r="V490">
        <v>3.1157627118644098</v>
      </c>
      <c r="W490">
        <v>3.1157627118644098</v>
      </c>
      <c r="X490">
        <v>3.1157627118644098</v>
      </c>
      <c r="Y490">
        <v>3.1157627118644098</v>
      </c>
      <c r="Z490">
        <v>3.1157627118644098</v>
      </c>
      <c r="AA490">
        <v>3.1157627118644098</v>
      </c>
      <c r="AB490">
        <v>3.1157627118644098</v>
      </c>
      <c r="AC490">
        <v>3.1157627118644098</v>
      </c>
      <c r="AD490">
        <v>3.1157627118644098</v>
      </c>
      <c r="AE490">
        <v>3.1157627118644098</v>
      </c>
      <c r="AF490">
        <v>3.1157627118644098</v>
      </c>
      <c r="AG490">
        <v>3.1157627118644098</v>
      </c>
      <c r="AH490">
        <v>3.1157627118644098</v>
      </c>
      <c r="AI490">
        <v>3.1157627118644098</v>
      </c>
      <c r="AJ490">
        <v>3.1157627118644098</v>
      </c>
      <c r="AK490">
        <v>3.1157627118644098</v>
      </c>
      <c r="AL490">
        <v>3.1157627118644098</v>
      </c>
    </row>
    <row r="491" spans="1:38" x14ac:dyDescent="0.2">
      <c r="A491" t="s">
        <v>438</v>
      </c>
      <c r="B491" t="s">
        <v>271</v>
      </c>
      <c r="C491" t="s">
        <v>517</v>
      </c>
      <c r="D491" t="s">
        <v>138</v>
      </c>
      <c r="E491" t="s">
        <v>211</v>
      </c>
      <c r="F491" t="s">
        <v>275</v>
      </c>
      <c r="G491">
        <v>2030</v>
      </c>
      <c r="H491" t="s">
        <v>211</v>
      </c>
      <c r="I491" t="s">
        <v>211</v>
      </c>
      <c r="J491" t="s">
        <v>211</v>
      </c>
      <c r="K491" t="s">
        <v>211</v>
      </c>
      <c r="L491">
        <v>3.4584966101694952</v>
      </c>
      <c r="M491">
        <v>3.4584966101694952</v>
      </c>
      <c r="N491">
        <v>3.4584966101694952</v>
      </c>
      <c r="O491">
        <v>3.4584966101694952</v>
      </c>
      <c r="P491">
        <v>3.4584966101694952</v>
      </c>
      <c r="Q491">
        <v>3.4584966101694952</v>
      </c>
      <c r="R491">
        <v>3.4584966101694952</v>
      </c>
      <c r="S491">
        <v>3.4584966101694952</v>
      </c>
      <c r="T491">
        <v>3.4584966101694952</v>
      </c>
      <c r="U491">
        <v>3.4584966101694952</v>
      </c>
      <c r="V491">
        <v>3.4584966101694952</v>
      </c>
      <c r="W491">
        <v>3.4584966101694952</v>
      </c>
      <c r="X491">
        <v>3.4584966101694952</v>
      </c>
      <c r="Y491">
        <v>3.4584966101694952</v>
      </c>
      <c r="Z491">
        <v>3.4584966101694952</v>
      </c>
      <c r="AA491">
        <v>3.4584966101694952</v>
      </c>
      <c r="AB491">
        <v>3.4584966101694952</v>
      </c>
      <c r="AC491">
        <v>3.4584966101694952</v>
      </c>
      <c r="AD491">
        <v>3.4584966101694952</v>
      </c>
      <c r="AE491">
        <v>3.4584966101694952</v>
      </c>
      <c r="AF491">
        <v>3.4584966101694952</v>
      </c>
      <c r="AG491">
        <v>3.4584966101694952</v>
      </c>
      <c r="AH491">
        <v>3.4584966101694952</v>
      </c>
      <c r="AI491">
        <v>3.4584966101694952</v>
      </c>
      <c r="AJ491">
        <v>3.4584966101694952</v>
      </c>
      <c r="AK491">
        <v>3.4584966101694952</v>
      </c>
      <c r="AL491">
        <v>3.4584966101694952</v>
      </c>
    </row>
    <row r="492" spans="1:38" x14ac:dyDescent="0.2">
      <c r="A492" t="s">
        <v>438</v>
      </c>
      <c r="B492" t="s">
        <v>271</v>
      </c>
      <c r="C492" t="s">
        <v>517</v>
      </c>
      <c r="D492" t="s">
        <v>138</v>
      </c>
      <c r="E492" t="s">
        <v>211</v>
      </c>
      <c r="F492" t="s">
        <v>275</v>
      </c>
      <c r="G492">
        <v>2040</v>
      </c>
      <c r="H492" t="s">
        <v>211</v>
      </c>
      <c r="I492" t="s">
        <v>211</v>
      </c>
      <c r="J492" t="s">
        <v>211</v>
      </c>
      <c r="K492" t="s">
        <v>211</v>
      </c>
      <c r="L492">
        <v>3.7077576271186476</v>
      </c>
      <c r="M492">
        <v>3.7077576271186476</v>
      </c>
      <c r="N492">
        <v>3.7077576271186476</v>
      </c>
      <c r="O492">
        <v>3.7077576271186476</v>
      </c>
      <c r="P492">
        <v>3.7077576271186476</v>
      </c>
      <c r="Q492">
        <v>3.7077576271186476</v>
      </c>
      <c r="R492">
        <v>3.7077576271186476</v>
      </c>
      <c r="S492">
        <v>3.7077576271186476</v>
      </c>
      <c r="T492">
        <v>3.7077576271186476</v>
      </c>
      <c r="U492">
        <v>3.7077576271186476</v>
      </c>
      <c r="V492">
        <v>3.7077576271186476</v>
      </c>
      <c r="W492">
        <v>3.7077576271186476</v>
      </c>
      <c r="X492">
        <v>3.7077576271186476</v>
      </c>
      <c r="Y492">
        <v>3.7077576271186476</v>
      </c>
      <c r="Z492">
        <v>3.7077576271186476</v>
      </c>
      <c r="AA492">
        <v>3.7077576271186476</v>
      </c>
      <c r="AB492">
        <v>3.7077576271186476</v>
      </c>
      <c r="AC492">
        <v>3.7077576271186476</v>
      </c>
      <c r="AD492">
        <v>3.7077576271186476</v>
      </c>
      <c r="AE492">
        <v>3.7077576271186476</v>
      </c>
      <c r="AF492">
        <v>3.7077576271186476</v>
      </c>
      <c r="AG492">
        <v>3.7077576271186476</v>
      </c>
      <c r="AH492">
        <v>3.7077576271186476</v>
      </c>
      <c r="AI492">
        <v>3.7077576271186476</v>
      </c>
      <c r="AJ492">
        <v>3.7077576271186476</v>
      </c>
      <c r="AK492">
        <v>3.7077576271186476</v>
      </c>
      <c r="AL492">
        <v>3.7077576271186476</v>
      </c>
    </row>
    <row r="493" spans="1:38" x14ac:dyDescent="0.2">
      <c r="A493" t="s">
        <v>438</v>
      </c>
      <c r="B493" t="s">
        <v>271</v>
      </c>
      <c r="C493" t="s">
        <v>517</v>
      </c>
      <c r="D493" t="s">
        <v>138</v>
      </c>
      <c r="E493" t="s">
        <v>211</v>
      </c>
      <c r="F493" t="s">
        <v>275</v>
      </c>
      <c r="G493">
        <v>2050</v>
      </c>
      <c r="H493" t="s">
        <v>211</v>
      </c>
      <c r="I493" t="s">
        <v>211</v>
      </c>
      <c r="J493" t="s">
        <v>211</v>
      </c>
      <c r="K493" t="s">
        <v>211</v>
      </c>
      <c r="L493">
        <v>3.7077576271186476</v>
      </c>
      <c r="M493">
        <v>3.7077576271186476</v>
      </c>
      <c r="N493">
        <v>3.7077576271186476</v>
      </c>
      <c r="O493">
        <v>3.7077576271186476</v>
      </c>
      <c r="P493">
        <v>3.7077576271186476</v>
      </c>
      <c r="Q493">
        <v>3.7077576271186476</v>
      </c>
      <c r="R493">
        <v>3.7077576271186476</v>
      </c>
      <c r="S493">
        <v>3.7077576271186476</v>
      </c>
      <c r="T493">
        <v>3.7077576271186476</v>
      </c>
      <c r="U493">
        <v>3.7077576271186476</v>
      </c>
      <c r="V493">
        <v>3.7077576271186476</v>
      </c>
      <c r="W493">
        <v>3.7077576271186476</v>
      </c>
      <c r="X493">
        <v>3.7077576271186476</v>
      </c>
      <c r="Y493">
        <v>3.7077576271186476</v>
      </c>
      <c r="Z493">
        <v>3.7077576271186476</v>
      </c>
      <c r="AA493">
        <v>3.7077576271186476</v>
      </c>
      <c r="AB493">
        <v>3.7077576271186476</v>
      </c>
      <c r="AC493">
        <v>3.7077576271186476</v>
      </c>
      <c r="AD493">
        <v>3.7077576271186476</v>
      </c>
      <c r="AE493">
        <v>3.7077576271186476</v>
      </c>
      <c r="AF493">
        <v>3.7077576271186476</v>
      </c>
      <c r="AG493">
        <v>3.7077576271186476</v>
      </c>
      <c r="AH493">
        <v>3.7077576271186476</v>
      </c>
      <c r="AI493">
        <v>3.7077576271186476</v>
      </c>
      <c r="AJ493">
        <v>3.7077576271186476</v>
      </c>
      <c r="AK493">
        <v>3.7077576271186476</v>
      </c>
      <c r="AL493">
        <v>3.7077576271186476</v>
      </c>
    </row>
    <row r="494" spans="1:38" x14ac:dyDescent="0.2">
      <c r="A494" t="s">
        <v>438</v>
      </c>
      <c r="B494" t="s">
        <v>271</v>
      </c>
      <c r="C494" t="s">
        <v>517</v>
      </c>
      <c r="D494" t="s">
        <v>216</v>
      </c>
      <c r="E494" t="s">
        <v>211</v>
      </c>
      <c r="F494" t="s">
        <v>275</v>
      </c>
      <c r="G494">
        <v>2018</v>
      </c>
      <c r="H494" t="s">
        <v>211</v>
      </c>
      <c r="I494" t="s">
        <v>211</v>
      </c>
      <c r="J494" t="s">
        <v>211</v>
      </c>
      <c r="K494" t="s">
        <v>211</v>
      </c>
      <c r="L494">
        <v>2.1810338983050865</v>
      </c>
      <c r="M494">
        <v>2.1810338983050865</v>
      </c>
      <c r="N494">
        <v>2.1810338983050865</v>
      </c>
      <c r="O494">
        <v>2.1810338983050865</v>
      </c>
      <c r="P494">
        <v>2.1810338983050865</v>
      </c>
      <c r="Q494">
        <v>2.1810338983050865</v>
      </c>
      <c r="R494">
        <v>2.1810338983050865</v>
      </c>
      <c r="S494">
        <v>2.1810338983050865</v>
      </c>
      <c r="T494">
        <v>2.1810338983050865</v>
      </c>
      <c r="U494">
        <v>2.1810338983050865</v>
      </c>
      <c r="V494">
        <v>2.1810338983050865</v>
      </c>
      <c r="W494">
        <v>2.1810338983050865</v>
      </c>
      <c r="X494">
        <v>2.1810338983050865</v>
      </c>
      <c r="Y494">
        <v>2.1810338983050865</v>
      </c>
      <c r="Z494">
        <v>2.1810338983050865</v>
      </c>
      <c r="AA494">
        <v>2.1810338983050865</v>
      </c>
      <c r="AB494">
        <v>2.1810338983050865</v>
      </c>
      <c r="AC494">
        <v>2.1810338983050865</v>
      </c>
      <c r="AD494">
        <v>2.1810338983050865</v>
      </c>
      <c r="AE494">
        <v>2.1810338983050865</v>
      </c>
      <c r="AF494">
        <v>2.1810338983050865</v>
      </c>
      <c r="AG494">
        <v>2.1810338983050865</v>
      </c>
      <c r="AH494">
        <v>2.1810338983050865</v>
      </c>
      <c r="AI494">
        <v>2.1810338983050865</v>
      </c>
      <c r="AJ494">
        <v>2.1810338983050865</v>
      </c>
      <c r="AK494">
        <v>2.1810338983050865</v>
      </c>
      <c r="AL494">
        <v>2.1810338983050865</v>
      </c>
    </row>
    <row r="495" spans="1:38" x14ac:dyDescent="0.2">
      <c r="A495" t="s">
        <v>438</v>
      </c>
      <c r="B495" t="s">
        <v>271</v>
      </c>
      <c r="C495" t="s">
        <v>517</v>
      </c>
      <c r="D495" t="s">
        <v>216</v>
      </c>
      <c r="E495" t="s">
        <v>211</v>
      </c>
      <c r="F495" t="s">
        <v>275</v>
      </c>
      <c r="G495">
        <v>2030</v>
      </c>
      <c r="H495" t="s">
        <v>211</v>
      </c>
      <c r="I495" t="s">
        <v>211</v>
      </c>
      <c r="J495" t="s">
        <v>211</v>
      </c>
      <c r="K495" t="s">
        <v>211</v>
      </c>
      <c r="L495">
        <v>2.4209476271186463</v>
      </c>
      <c r="M495">
        <v>2.4209476271186463</v>
      </c>
      <c r="N495">
        <v>2.4209476271186463</v>
      </c>
      <c r="O495">
        <v>2.4209476271186463</v>
      </c>
      <c r="P495">
        <v>2.4209476271186463</v>
      </c>
      <c r="Q495">
        <v>2.4209476271186463</v>
      </c>
      <c r="R495">
        <v>2.4209476271186463</v>
      </c>
      <c r="S495">
        <v>2.4209476271186463</v>
      </c>
      <c r="T495">
        <v>2.4209476271186463</v>
      </c>
      <c r="U495">
        <v>2.4209476271186463</v>
      </c>
      <c r="V495">
        <v>2.4209476271186463</v>
      </c>
      <c r="W495">
        <v>2.4209476271186463</v>
      </c>
      <c r="X495">
        <v>2.4209476271186463</v>
      </c>
      <c r="Y495">
        <v>2.4209476271186463</v>
      </c>
      <c r="Z495">
        <v>2.4209476271186463</v>
      </c>
      <c r="AA495">
        <v>2.4209476271186463</v>
      </c>
      <c r="AB495">
        <v>2.4209476271186463</v>
      </c>
      <c r="AC495">
        <v>2.4209476271186463</v>
      </c>
      <c r="AD495">
        <v>2.4209476271186463</v>
      </c>
      <c r="AE495">
        <v>2.4209476271186463</v>
      </c>
      <c r="AF495">
        <v>2.4209476271186463</v>
      </c>
      <c r="AG495">
        <v>2.4209476271186463</v>
      </c>
      <c r="AH495">
        <v>2.4209476271186463</v>
      </c>
      <c r="AI495">
        <v>2.4209476271186463</v>
      </c>
      <c r="AJ495">
        <v>2.4209476271186463</v>
      </c>
      <c r="AK495">
        <v>2.4209476271186463</v>
      </c>
      <c r="AL495">
        <v>2.4209476271186463</v>
      </c>
    </row>
    <row r="496" spans="1:38" x14ac:dyDescent="0.2">
      <c r="A496" t="s">
        <v>438</v>
      </c>
      <c r="B496" t="s">
        <v>271</v>
      </c>
      <c r="C496" t="s">
        <v>517</v>
      </c>
      <c r="D496" t="s">
        <v>216</v>
      </c>
      <c r="E496" t="s">
        <v>211</v>
      </c>
      <c r="F496" t="s">
        <v>275</v>
      </c>
      <c r="G496">
        <v>2040</v>
      </c>
      <c r="H496" t="s">
        <v>211</v>
      </c>
      <c r="I496" t="s">
        <v>211</v>
      </c>
      <c r="J496" t="s">
        <v>211</v>
      </c>
      <c r="K496" t="s">
        <v>211</v>
      </c>
      <c r="L496">
        <v>2.5954303389830531</v>
      </c>
      <c r="M496">
        <v>2.5954303389830531</v>
      </c>
      <c r="N496">
        <v>2.5954303389830531</v>
      </c>
      <c r="O496">
        <v>2.5954303389830531</v>
      </c>
      <c r="P496">
        <v>2.5954303389830531</v>
      </c>
      <c r="Q496">
        <v>2.5954303389830531</v>
      </c>
      <c r="R496">
        <v>2.5954303389830531</v>
      </c>
      <c r="S496">
        <v>2.5954303389830531</v>
      </c>
      <c r="T496">
        <v>2.5954303389830531</v>
      </c>
      <c r="U496">
        <v>2.5954303389830531</v>
      </c>
      <c r="V496">
        <v>2.5954303389830531</v>
      </c>
      <c r="W496">
        <v>2.5954303389830531</v>
      </c>
      <c r="X496">
        <v>2.5954303389830531</v>
      </c>
      <c r="Y496">
        <v>2.5954303389830531</v>
      </c>
      <c r="Z496">
        <v>2.5954303389830531</v>
      </c>
      <c r="AA496">
        <v>2.5954303389830531</v>
      </c>
      <c r="AB496">
        <v>2.5954303389830531</v>
      </c>
      <c r="AC496">
        <v>2.5954303389830531</v>
      </c>
      <c r="AD496">
        <v>2.5954303389830531</v>
      </c>
      <c r="AE496">
        <v>2.5954303389830531</v>
      </c>
      <c r="AF496">
        <v>2.5954303389830531</v>
      </c>
      <c r="AG496">
        <v>2.5954303389830531</v>
      </c>
      <c r="AH496">
        <v>2.5954303389830531</v>
      </c>
      <c r="AI496">
        <v>2.5954303389830531</v>
      </c>
      <c r="AJ496">
        <v>2.5954303389830531</v>
      </c>
      <c r="AK496">
        <v>2.5954303389830531</v>
      </c>
      <c r="AL496">
        <v>2.5954303389830531</v>
      </c>
    </row>
    <row r="497" spans="1:38" x14ac:dyDescent="0.2">
      <c r="A497" t="s">
        <v>438</v>
      </c>
      <c r="B497" t="s">
        <v>271</v>
      </c>
      <c r="C497" t="s">
        <v>517</v>
      </c>
      <c r="D497" t="s">
        <v>216</v>
      </c>
      <c r="E497" t="s">
        <v>211</v>
      </c>
      <c r="F497" t="s">
        <v>275</v>
      </c>
      <c r="G497">
        <v>2050</v>
      </c>
      <c r="H497" t="s">
        <v>211</v>
      </c>
      <c r="I497" t="s">
        <v>211</v>
      </c>
      <c r="J497" t="s">
        <v>211</v>
      </c>
      <c r="K497" t="s">
        <v>211</v>
      </c>
      <c r="L497">
        <v>2.5954303389830531</v>
      </c>
      <c r="M497">
        <v>2.5954303389830531</v>
      </c>
      <c r="N497">
        <v>2.5954303389830531</v>
      </c>
      <c r="O497">
        <v>2.5954303389830531</v>
      </c>
      <c r="P497">
        <v>2.5954303389830531</v>
      </c>
      <c r="Q497">
        <v>2.5954303389830531</v>
      </c>
      <c r="R497">
        <v>2.5954303389830531</v>
      </c>
      <c r="S497">
        <v>2.5954303389830531</v>
      </c>
      <c r="T497">
        <v>2.5954303389830531</v>
      </c>
      <c r="U497">
        <v>2.5954303389830531</v>
      </c>
      <c r="V497">
        <v>2.5954303389830531</v>
      </c>
      <c r="W497">
        <v>2.5954303389830531</v>
      </c>
      <c r="X497">
        <v>2.5954303389830531</v>
      </c>
      <c r="Y497">
        <v>2.5954303389830531</v>
      </c>
      <c r="Z497">
        <v>2.5954303389830531</v>
      </c>
      <c r="AA497">
        <v>2.5954303389830531</v>
      </c>
      <c r="AB497">
        <v>2.5954303389830531</v>
      </c>
      <c r="AC497">
        <v>2.5954303389830531</v>
      </c>
      <c r="AD497">
        <v>2.5954303389830531</v>
      </c>
      <c r="AE497">
        <v>2.5954303389830531</v>
      </c>
      <c r="AF497">
        <v>2.5954303389830531</v>
      </c>
      <c r="AG497">
        <v>2.5954303389830531</v>
      </c>
      <c r="AH497">
        <v>2.5954303389830531</v>
      </c>
      <c r="AI497">
        <v>2.5954303389830531</v>
      </c>
      <c r="AJ497">
        <v>2.5954303389830531</v>
      </c>
      <c r="AK497">
        <v>2.5954303389830531</v>
      </c>
      <c r="AL497">
        <v>2.5954303389830531</v>
      </c>
    </row>
    <row r="498" spans="1:38" x14ac:dyDescent="0.2">
      <c r="A498" t="s">
        <v>438</v>
      </c>
      <c r="B498" t="s">
        <v>271</v>
      </c>
      <c r="C498" t="s">
        <v>518</v>
      </c>
      <c r="D498" t="s">
        <v>194</v>
      </c>
      <c r="E498" t="s">
        <v>211</v>
      </c>
      <c r="F498" t="s">
        <v>275</v>
      </c>
      <c r="G498">
        <v>2018</v>
      </c>
      <c r="H498" t="s">
        <v>211</v>
      </c>
      <c r="I498" t="s">
        <v>211</v>
      </c>
      <c r="J498" t="s">
        <v>211</v>
      </c>
      <c r="K498" t="s">
        <v>211</v>
      </c>
      <c r="L498">
        <v>3.1157627118644098</v>
      </c>
      <c r="M498">
        <v>3.1157627118644098</v>
      </c>
      <c r="N498">
        <v>3.1157627118644098</v>
      </c>
      <c r="O498">
        <v>3.1157627118644098</v>
      </c>
      <c r="P498">
        <v>3.1157627118644098</v>
      </c>
      <c r="Q498">
        <v>3.1157627118644098</v>
      </c>
      <c r="R498">
        <v>3.1157627118644098</v>
      </c>
      <c r="S498">
        <v>3.1157627118644098</v>
      </c>
      <c r="T498">
        <v>3.1157627118644098</v>
      </c>
      <c r="U498">
        <v>3.1157627118644098</v>
      </c>
      <c r="V498">
        <v>3.1157627118644098</v>
      </c>
      <c r="W498">
        <v>3.1157627118644098</v>
      </c>
      <c r="X498">
        <v>3.1157627118644098</v>
      </c>
      <c r="Y498">
        <v>3.1157627118644098</v>
      </c>
      <c r="Z498">
        <v>3.1157627118644098</v>
      </c>
      <c r="AA498">
        <v>3.1157627118644098</v>
      </c>
      <c r="AB498">
        <v>3.1157627118644098</v>
      </c>
      <c r="AC498">
        <v>3.1157627118644098</v>
      </c>
      <c r="AD498">
        <v>3.1157627118644098</v>
      </c>
      <c r="AE498">
        <v>3.1157627118644098</v>
      </c>
      <c r="AF498">
        <v>3.1157627118644098</v>
      </c>
      <c r="AG498">
        <v>3.1157627118644098</v>
      </c>
      <c r="AH498">
        <v>3.1157627118644098</v>
      </c>
      <c r="AI498">
        <v>3.1157627118644098</v>
      </c>
      <c r="AJ498">
        <v>3.1157627118644098</v>
      </c>
      <c r="AK498">
        <v>3.1157627118644098</v>
      </c>
      <c r="AL498">
        <v>3.1157627118644098</v>
      </c>
    </row>
    <row r="499" spans="1:38" x14ac:dyDescent="0.2">
      <c r="A499" t="s">
        <v>438</v>
      </c>
      <c r="B499" t="s">
        <v>271</v>
      </c>
      <c r="C499" t="s">
        <v>518</v>
      </c>
      <c r="D499" t="s">
        <v>194</v>
      </c>
      <c r="E499" t="s">
        <v>211</v>
      </c>
      <c r="F499" t="s">
        <v>275</v>
      </c>
      <c r="G499">
        <v>2030</v>
      </c>
      <c r="H499" t="s">
        <v>211</v>
      </c>
      <c r="I499" t="s">
        <v>211</v>
      </c>
      <c r="J499" t="s">
        <v>211</v>
      </c>
      <c r="K499" t="s">
        <v>211</v>
      </c>
      <c r="L499">
        <v>3.4584966101694952</v>
      </c>
      <c r="M499">
        <v>3.4584966101694952</v>
      </c>
      <c r="N499">
        <v>3.4584966101694952</v>
      </c>
      <c r="O499">
        <v>3.4584966101694952</v>
      </c>
      <c r="P499">
        <v>3.4584966101694952</v>
      </c>
      <c r="Q499">
        <v>3.4584966101694952</v>
      </c>
      <c r="R499">
        <v>3.4584966101694952</v>
      </c>
      <c r="S499">
        <v>3.4584966101694952</v>
      </c>
      <c r="T499">
        <v>3.4584966101694952</v>
      </c>
      <c r="U499">
        <v>3.4584966101694952</v>
      </c>
      <c r="V499">
        <v>3.4584966101694952</v>
      </c>
      <c r="W499">
        <v>3.4584966101694952</v>
      </c>
      <c r="X499">
        <v>3.4584966101694952</v>
      </c>
      <c r="Y499">
        <v>3.4584966101694952</v>
      </c>
      <c r="Z499">
        <v>3.4584966101694952</v>
      </c>
      <c r="AA499">
        <v>3.4584966101694952</v>
      </c>
      <c r="AB499">
        <v>3.4584966101694952</v>
      </c>
      <c r="AC499">
        <v>3.4584966101694952</v>
      </c>
      <c r="AD499">
        <v>3.4584966101694952</v>
      </c>
      <c r="AE499">
        <v>3.4584966101694952</v>
      </c>
      <c r="AF499">
        <v>3.4584966101694952</v>
      </c>
      <c r="AG499">
        <v>3.4584966101694952</v>
      </c>
      <c r="AH499">
        <v>3.4584966101694952</v>
      </c>
      <c r="AI499">
        <v>3.4584966101694952</v>
      </c>
      <c r="AJ499">
        <v>3.4584966101694952</v>
      </c>
      <c r="AK499">
        <v>3.4584966101694952</v>
      </c>
      <c r="AL499">
        <v>3.4584966101694952</v>
      </c>
    </row>
    <row r="500" spans="1:38" x14ac:dyDescent="0.2">
      <c r="A500" t="s">
        <v>438</v>
      </c>
      <c r="B500" t="s">
        <v>271</v>
      </c>
      <c r="C500" t="s">
        <v>518</v>
      </c>
      <c r="D500" t="s">
        <v>194</v>
      </c>
      <c r="E500" t="s">
        <v>211</v>
      </c>
      <c r="F500" t="s">
        <v>275</v>
      </c>
      <c r="G500">
        <v>2040</v>
      </c>
      <c r="H500" t="s">
        <v>211</v>
      </c>
      <c r="I500" t="s">
        <v>211</v>
      </c>
      <c r="J500" t="s">
        <v>211</v>
      </c>
      <c r="K500" t="s">
        <v>211</v>
      </c>
      <c r="L500">
        <v>3.7077576271186476</v>
      </c>
      <c r="M500">
        <v>3.7077576271186476</v>
      </c>
      <c r="N500">
        <v>3.7077576271186476</v>
      </c>
      <c r="O500">
        <v>3.7077576271186476</v>
      </c>
      <c r="P500">
        <v>3.7077576271186476</v>
      </c>
      <c r="Q500">
        <v>3.7077576271186476</v>
      </c>
      <c r="R500">
        <v>3.7077576271186476</v>
      </c>
      <c r="S500">
        <v>3.7077576271186476</v>
      </c>
      <c r="T500">
        <v>3.7077576271186476</v>
      </c>
      <c r="U500">
        <v>3.7077576271186476</v>
      </c>
      <c r="V500">
        <v>3.7077576271186476</v>
      </c>
      <c r="W500">
        <v>3.7077576271186476</v>
      </c>
      <c r="X500">
        <v>3.7077576271186476</v>
      </c>
      <c r="Y500">
        <v>3.7077576271186476</v>
      </c>
      <c r="Z500">
        <v>3.7077576271186476</v>
      </c>
      <c r="AA500">
        <v>3.7077576271186476</v>
      </c>
      <c r="AB500">
        <v>3.7077576271186476</v>
      </c>
      <c r="AC500">
        <v>3.7077576271186476</v>
      </c>
      <c r="AD500">
        <v>3.7077576271186476</v>
      </c>
      <c r="AE500">
        <v>3.7077576271186476</v>
      </c>
      <c r="AF500">
        <v>3.7077576271186476</v>
      </c>
      <c r="AG500">
        <v>3.7077576271186476</v>
      </c>
      <c r="AH500">
        <v>3.7077576271186476</v>
      </c>
      <c r="AI500">
        <v>3.7077576271186476</v>
      </c>
      <c r="AJ500">
        <v>3.7077576271186476</v>
      </c>
      <c r="AK500">
        <v>3.7077576271186476</v>
      </c>
      <c r="AL500">
        <v>3.7077576271186476</v>
      </c>
    </row>
    <row r="501" spans="1:38" x14ac:dyDescent="0.2">
      <c r="A501" t="s">
        <v>438</v>
      </c>
      <c r="B501" t="s">
        <v>271</v>
      </c>
      <c r="C501" t="s">
        <v>518</v>
      </c>
      <c r="D501" t="s">
        <v>194</v>
      </c>
      <c r="E501" t="s">
        <v>211</v>
      </c>
      <c r="F501" t="s">
        <v>275</v>
      </c>
      <c r="G501">
        <v>2050</v>
      </c>
      <c r="H501" t="s">
        <v>211</v>
      </c>
      <c r="I501" t="s">
        <v>211</v>
      </c>
      <c r="J501" t="s">
        <v>211</v>
      </c>
      <c r="K501" t="s">
        <v>211</v>
      </c>
      <c r="L501">
        <v>3.7077576271186476</v>
      </c>
      <c r="M501">
        <v>3.7077576271186476</v>
      </c>
      <c r="N501">
        <v>3.7077576271186476</v>
      </c>
      <c r="O501">
        <v>3.7077576271186476</v>
      </c>
      <c r="P501">
        <v>3.7077576271186476</v>
      </c>
      <c r="Q501">
        <v>3.7077576271186476</v>
      </c>
      <c r="R501">
        <v>3.7077576271186476</v>
      </c>
      <c r="S501">
        <v>3.7077576271186476</v>
      </c>
      <c r="T501">
        <v>3.7077576271186476</v>
      </c>
      <c r="U501">
        <v>3.7077576271186476</v>
      </c>
      <c r="V501">
        <v>3.7077576271186476</v>
      </c>
      <c r="W501">
        <v>3.7077576271186476</v>
      </c>
      <c r="X501">
        <v>3.7077576271186476</v>
      </c>
      <c r="Y501">
        <v>3.7077576271186476</v>
      </c>
      <c r="Z501">
        <v>3.7077576271186476</v>
      </c>
      <c r="AA501">
        <v>3.7077576271186476</v>
      </c>
      <c r="AB501">
        <v>3.7077576271186476</v>
      </c>
      <c r="AC501">
        <v>3.7077576271186476</v>
      </c>
      <c r="AD501">
        <v>3.7077576271186476</v>
      </c>
      <c r="AE501">
        <v>3.7077576271186476</v>
      </c>
      <c r="AF501">
        <v>3.7077576271186476</v>
      </c>
      <c r="AG501">
        <v>3.7077576271186476</v>
      </c>
      <c r="AH501">
        <v>3.7077576271186476</v>
      </c>
      <c r="AI501">
        <v>3.7077576271186476</v>
      </c>
      <c r="AJ501">
        <v>3.7077576271186476</v>
      </c>
      <c r="AK501">
        <v>3.7077576271186476</v>
      </c>
      <c r="AL501">
        <v>3.7077576271186476</v>
      </c>
    </row>
    <row r="502" spans="1:38" x14ac:dyDescent="0.2">
      <c r="A502" t="s">
        <v>438</v>
      </c>
      <c r="B502" t="s">
        <v>271</v>
      </c>
      <c r="C502" t="s">
        <v>518</v>
      </c>
      <c r="D502" t="s">
        <v>138</v>
      </c>
      <c r="E502" t="s">
        <v>211</v>
      </c>
      <c r="F502" t="s">
        <v>275</v>
      </c>
      <c r="G502">
        <v>2018</v>
      </c>
      <c r="H502" t="s">
        <v>211</v>
      </c>
      <c r="I502" t="s">
        <v>211</v>
      </c>
      <c r="J502" t="s">
        <v>211</v>
      </c>
      <c r="K502" t="s">
        <v>211</v>
      </c>
      <c r="L502">
        <v>3.1157627118644098</v>
      </c>
      <c r="M502">
        <v>3.1157627118644098</v>
      </c>
      <c r="N502">
        <v>3.1157627118644098</v>
      </c>
      <c r="O502">
        <v>3.1157627118644098</v>
      </c>
      <c r="P502">
        <v>3.1157627118644098</v>
      </c>
      <c r="Q502">
        <v>3.1157627118644098</v>
      </c>
      <c r="R502">
        <v>3.1157627118644098</v>
      </c>
      <c r="S502">
        <v>3.1157627118644098</v>
      </c>
      <c r="T502">
        <v>3.1157627118644098</v>
      </c>
      <c r="U502">
        <v>3.1157627118644098</v>
      </c>
      <c r="V502">
        <v>3.1157627118644098</v>
      </c>
      <c r="W502">
        <v>3.1157627118644098</v>
      </c>
      <c r="X502">
        <v>3.1157627118644098</v>
      </c>
      <c r="Y502">
        <v>3.1157627118644098</v>
      </c>
      <c r="Z502">
        <v>3.1157627118644098</v>
      </c>
      <c r="AA502">
        <v>3.1157627118644098</v>
      </c>
      <c r="AB502">
        <v>3.1157627118644098</v>
      </c>
      <c r="AC502">
        <v>3.1157627118644098</v>
      </c>
      <c r="AD502">
        <v>3.1157627118644098</v>
      </c>
      <c r="AE502">
        <v>3.1157627118644098</v>
      </c>
      <c r="AF502">
        <v>3.1157627118644098</v>
      </c>
      <c r="AG502">
        <v>3.1157627118644098</v>
      </c>
      <c r="AH502">
        <v>3.1157627118644098</v>
      </c>
      <c r="AI502">
        <v>3.1157627118644098</v>
      </c>
      <c r="AJ502">
        <v>3.1157627118644098</v>
      </c>
      <c r="AK502">
        <v>3.1157627118644098</v>
      </c>
      <c r="AL502">
        <v>3.1157627118644098</v>
      </c>
    </row>
    <row r="503" spans="1:38" x14ac:dyDescent="0.2">
      <c r="A503" t="s">
        <v>438</v>
      </c>
      <c r="B503" t="s">
        <v>271</v>
      </c>
      <c r="C503" t="s">
        <v>518</v>
      </c>
      <c r="D503" t="s">
        <v>138</v>
      </c>
      <c r="E503" t="s">
        <v>211</v>
      </c>
      <c r="F503" t="s">
        <v>275</v>
      </c>
      <c r="G503">
        <v>2030</v>
      </c>
      <c r="H503" t="s">
        <v>211</v>
      </c>
      <c r="I503" t="s">
        <v>211</v>
      </c>
      <c r="J503" t="s">
        <v>211</v>
      </c>
      <c r="K503" t="s">
        <v>211</v>
      </c>
      <c r="L503">
        <v>3.4584966101694952</v>
      </c>
      <c r="M503">
        <v>3.4584966101694952</v>
      </c>
      <c r="N503">
        <v>3.4584966101694952</v>
      </c>
      <c r="O503">
        <v>3.4584966101694952</v>
      </c>
      <c r="P503">
        <v>3.4584966101694952</v>
      </c>
      <c r="Q503">
        <v>3.4584966101694952</v>
      </c>
      <c r="R503">
        <v>3.4584966101694952</v>
      </c>
      <c r="S503">
        <v>3.4584966101694952</v>
      </c>
      <c r="T503">
        <v>3.4584966101694952</v>
      </c>
      <c r="U503">
        <v>3.4584966101694952</v>
      </c>
      <c r="V503">
        <v>3.4584966101694952</v>
      </c>
      <c r="W503">
        <v>3.4584966101694952</v>
      </c>
      <c r="X503">
        <v>3.4584966101694952</v>
      </c>
      <c r="Y503">
        <v>3.4584966101694952</v>
      </c>
      <c r="Z503">
        <v>3.4584966101694952</v>
      </c>
      <c r="AA503">
        <v>3.4584966101694952</v>
      </c>
      <c r="AB503">
        <v>3.4584966101694952</v>
      </c>
      <c r="AC503">
        <v>3.4584966101694952</v>
      </c>
      <c r="AD503">
        <v>3.4584966101694952</v>
      </c>
      <c r="AE503">
        <v>3.4584966101694952</v>
      </c>
      <c r="AF503">
        <v>3.4584966101694952</v>
      </c>
      <c r="AG503">
        <v>3.4584966101694952</v>
      </c>
      <c r="AH503">
        <v>3.4584966101694952</v>
      </c>
      <c r="AI503">
        <v>3.4584966101694952</v>
      </c>
      <c r="AJ503">
        <v>3.4584966101694952</v>
      </c>
      <c r="AK503">
        <v>3.4584966101694952</v>
      </c>
      <c r="AL503">
        <v>3.4584966101694952</v>
      </c>
    </row>
    <row r="504" spans="1:38" x14ac:dyDescent="0.2">
      <c r="A504" t="s">
        <v>438</v>
      </c>
      <c r="B504" t="s">
        <v>271</v>
      </c>
      <c r="C504" t="s">
        <v>518</v>
      </c>
      <c r="D504" t="s">
        <v>138</v>
      </c>
      <c r="E504" t="s">
        <v>211</v>
      </c>
      <c r="F504" t="s">
        <v>275</v>
      </c>
      <c r="G504">
        <v>2040</v>
      </c>
      <c r="H504" t="s">
        <v>211</v>
      </c>
      <c r="I504" t="s">
        <v>211</v>
      </c>
      <c r="J504" t="s">
        <v>211</v>
      </c>
      <c r="K504" t="s">
        <v>211</v>
      </c>
      <c r="L504">
        <v>3.7077576271186476</v>
      </c>
      <c r="M504">
        <v>3.7077576271186476</v>
      </c>
      <c r="N504">
        <v>3.7077576271186476</v>
      </c>
      <c r="O504">
        <v>3.7077576271186476</v>
      </c>
      <c r="P504">
        <v>3.7077576271186476</v>
      </c>
      <c r="Q504">
        <v>3.7077576271186476</v>
      </c>
      <c r="R504">
        <v>3.7077576271186476</v>
      </c>
      <c r="S504">
        <v>3.7077576271186476</v>
      </c>
      <c r="T504">
        <v>3.7077576271186476</v>
      </c>
      <c r="U504">
        <v>3.7077576271186476</v>
      </c>
      <c r="V504">
        <v>3.7077576271186476</v>
      </c>
      <c r="W504">
        <v>3.7077576271186476</v>
      </c>
      <c r="X504">
        <v>3.7077576271186476</v>
      </c>
      <c r="Y504">
        <v>3.7077576271186476</v>
      </c>
      <c r="Z504">
        <v>3.7077576271186476</v>
      </c>
      <c r="AA504">
        <v>3.7077576271186476</v>
      </c>
      <c r="AB504">
        <v>3.7077576271186476</v>
      </c>
      <c r="AC504">
        <v>3.7077576271186476</v>
      </c>
      <c r="AD504">
        <v>3.7077576271186476</v>
      </c>
      <c r="AE504">
        <v>3.7077576271186476</v>
      </c>
      <c r="AF504">
        <v>3.7077576271186476</v>
      </c>
      <c r="AG504">
        <v>3.7077576271186476</v>
      </c>
      <c r="AH504">
        <v>3.7077576271186476</v>
      </c>
      <c r="AI504">
        <v>3.7077576271186476</v>
      </c>
      <c r="AJ504">
        <v>3.7077576271186476</v>
      </c>
      <c r="AK504">
        <v>3.7077576271186476</v>
      </c>
      <c r="AL504">
        <v>3.7077576271186476</v>
      </c>
    </row>
    <row r="505" spans="1:38" x14ac:dyDescent="0.2">
      <c r="A505" t="s">
        <v>438</v>
      </c>
      <c r="B505" t="s">
        <v>271</v>
      </c>
      <c r="C505" t="s">
        <v>518</v>
      </c>
      <c r="D505" t="s">
        <v>138</v>
      </c>
      <c r="E505" t="s">
        <v>211</v>
      </c>
      <c r="F505" t="s">
        <v>275</v>
      </c>
      <c r="G505">
        <v>2050</v>
      </c>
      <c r="H505" t="s">
        <v>211</v>
      </c>
      <c r="I505" t="s">
        <v>211</v>
      </c>
      <c r="J505" t="s">
        <v>211</v>
      </c>
      <c r="K505" t="s">
        <v>211</v>
      </c>
      <c r="L505">
        <v>3.7077576271186476</v>
      </c>
      <c r="M505">
        <v>3.7077576271186476</v>
      </c>
      <c r="N505">
        <v>3.7077576271186476</v>
      </c>
      <c r="O505">
        <v>3.7077576271186476</v>
      </c>
      <c r="P505">
        <v>3.7077576271186476</v>
      </c>
      <c r="Q505">
        <v>3.7077576271186476</v>
      </c>
      <c r="R505">
        <v>3.7077576271186476</v>
      </c>
      <c r="S505">
        <v>3.7077576271186476</v>
      </c>
      <c r="T505">
        <v>3.7077576271186476</v>
      </c>
      <c r="U505">
        <v>3.7077576271186476</v>
      </c>
      <c r="V505">
        <v>3.7077576271186476</v>
      </c>
      <c r="W505">
        <v>3.7077576271186476</v>
      </c>
      <c r="X505">
        <v>3.7077576271186476</v>
      </c>
      <c r="Y505">
        <v>3.7077576271186476</v>
      </c>
      <c r="Z505">
        <v>3.7077576271186476</v>
      </c>
      <c r="AA505">
        <v>3.7077576271186476</v>
      </c>
      <c r="AB505">
        <v>3.7077576271186476</v>
      </c>
      <c r="AC505">
        <v>3.7077576271186476</v>
      </c>
      <c r="AD505">
        <v>3.7077576271186476</v>
      </c>
      <c r="AE505">
        <v>3.7077576271186476</v>
      </c>
      <c r="AF505">
        <v>3.7077576271186476</v>
      </c>
      <c r="AG505">
        <v>3.7077576271186476</v>
      </c>
      <c r="AH505">
        <v>3.7077576271186476</v>
      </c>
      <c r="AI505">
        <v>3.7077576271186476</v>
      </c>
      <c r="AJ505">
        <v>3.7077576271186476</v>
      </c>
      <c r="AK505">
        <v>3.7077576271186476</v>
      </c>
      <c r="AL505">
        <v>3.7077576271186476</v>
      </c>
    </row>
    <row r="506" spans="1:38" x14ac:dyDescent="0.2">
      <c r="A506" t="s">
        <v>438</v>
      </c>
      <c r="B506" t="s">
        <v>271</v>
      </c>
      <c r="C506" t="s">
        <v>518</v>
      </c>
      <c r="D506" t="s">
        <v>216</v>
      </c>
      <c r="E506" t="s">
        <v>211</v>
      </c>
      <c r="F506" t="s">
        <v>275</v>
      </c>
      <c r="G506">
        <v>2018</v>
      </c>
      <c r="H506" t="s">
        <v>211</v>
      </c>
      <c r="I506" t="s">
        <v>211</v>
      </c>
      <c r="J506" t="s">
        <v>211</v>
      </c>
      <c r="K506" t="s">
        <v>211</v>
      </c>
      <c r="L506">
        <v>2.1810338983050865</v>
      </c>
      <c r="M506">
        <v>2.1810338983050865</v>
      </c>
      <c r="N506">
        <v>2.1810338983050865</v>
      </c>
      <c r="O506">
        <v>2.1810338983050865</v>
      </c>
      <c r="P506">
        <v>2.1810338983050865</v>
      </c>
      <c r="Q506">
        <v>2.1810338983050865</v>
      </c>
      <c r="R506">
        <v>2.1810338983050865</v>
      </c>
      <c r="S506">
        <v>2.1810338983050865</v>
      </c>
      <c r="T506">
        <v>2.1810338983050865</v>
      </c>
      <c r="U506">
        <v>2.1810338983050865</v>
      </c>
      <c r="V506">
        <v>2.1810338983050865</v>
      </c>
      <c r="W506">
        <v>2.1810338983050865</v>
      </c>
      <c r="X506">
        <v>2.1810338983050865</v>
      </c>
      <c r="Y506">
        <v>2.1810338983050865</v>
      </c>
      <c r="Z506">
        <v>2.1810338983050865</v>
      </c>
      <c r="AA506">
        <v>2.1810338983050865</v>
      </c>
      <c r="AB506">
        <v>2.1810338983050865</v>
      </c>
      <c r="AC506">
        <v>2.1810338983050865</v>
      </c>
      <c r="AD506">
        <v>2.1810338983050865</v>
      </c>
      <c r="AE506">
        <v>2.1810338983050865</v>
      </c>
      <c r="AF506">
        <v>2.1810338983050865</v>
      </c>
      <c r="AG506">
        <v>2.1810338983050865</v>
      </c>
      <c r="AH506">
        <v>2.1810338983050865</v>
      </c>
      <c r="AI506">
        <v>2.1810338983050865</v>
      </c>
      <c r="AJ506">
        <v>2.1810338983050865</v>
      </c>
      <c r="AK506">
        <v>2.1810338983050865</v>
      </c>
      <c r="AL506">
        <v>2.1810338983050865</v>
      </c>
    </row>
    <row r="507" spans="1:38" x14ac:dyDescent="0.2">
      <c r="A507" t="s">
        <v>438</v>
      </c>
      <c r="B507" t="s">
        <v>271</v>
      </c>
      <c r="C507" t="s">
        <v>518</v>
      </c>
      <c r="D507" t="s">
        <v>216</v>
      </c>
      <c r="E507" t="s">
        <v>211</v>
      </c>
      <c r="F507" t="s">
        <v>275</v>
      </c>
      <c r="G507">
        <v>2030</v>
      </c>
      <c r="H507" t="s">
        <v>211</v>
      </c>
      <c r="I507" t="s">
        <v>211</v>
      </c>
      <c r="J507" t="s">
        <v>211</v>
      </c>
      <c r="K507" t="s">
        <v>211</v>
      </c>
      <c r="L507">
        <v>2.4209476271186463</v>
      </c>
      <c r="M507">
        <v>2.4209476271186463</v>
      </c>
      <c r="N507">
        <v>2.4209476271186463</v>
      </c>
      <c r="O507">
        <v>2.4209476271186463</v>
      </c>
      <c r="P507">
        <v>2.4209476271186463</v>
      </c>
      <c r="Q507">
        <v>2.4209476271186463</v>
      </c>
      <c r="R507">
        <v>2.4209476271186463</v>
      </c>
      <c r="S507">
        <v>2.4209476271186463</v>
      </c>
      <c r="T507">
        <v>2.4209476271186463</v>
      </c>
      <c r="U507">
        <v>2.4209476271186463</v>
      </c>
      <c r="V507">
        <v>2.4209476271186463</v>
      </c>
      <c r="W507">
        <v>2.4209476271186463</v>
      </c>
      <c r="X507">
        <v>2.4209476271186463</v>
      </c>
      <c r="Y507">
        <v>2.4209476271186463</v>
      </c>
      <c r="Z507">
        <v>2.4209476271186463</v>
      </c>
      <c r="AA507">
        <v>2.4209476271186463</v>
      </c>
      <c r="AB507">
        <v>2.4209476271186463</v>
      </c>
      <c r="AC507">
        <v>2.4209476271186463</v>
      </c>
      <c r="AD507">
        <v>2.4209476271186463</v>
      </c>
      <c r="AE507">
        <v>2.4209476271186463</v>
      </c>
      <c r="AF507">
        <v>2.4209476271186463</v>
      </c>
      <c r="AG507">
        <v>2.4209476271186463</v>
      </c>
      <c r="AH507">
        <v>2.4209476271186463</v>
      </c>
      <c r="AI507">
        <v>2.4209476271186463</v>
      </c>
      <c r="AJ507">
        <v>2.4209476271186463</v>
      </c>
      <c r="AK507">
        <v>2.4209476271186463</v>
      </c>
      <c r="AL507">
        <v>2.4209476271186463</v>
      </c>
    </row>
    <row r="508" spans="1:38" x14ac:dyDescent="0.2">
      <c r="A508" t="s">
        <v>438</v>
      </c>
      <c r="B508" t="s">
        <v>271</v>
      </c>
      <c r="C508" t="s">
        <v>518</v>
      </c>
      <c r="D508" t="s">
        <v>216</v>
      </c>
      <c r="E508" t="s">
        <v>211</v>
      </c>
      <c r="F508" t="s">
        <v>275</v>
      </c>
      <c r="G508">
        <v>2040</v>
      </c>
      <c r="H508" t="s">
        <v>211</v>
      </c>
      <c r="I508" t="s">
        <v>211</v>
      </c>
      <c r="J508" t="s">
        <v>211</v>
      </c>
      <c r="K508" t="s">
        <v>211</v>
      </c>
      <c r="L508">
        <v>2.5954303389830531</v>
      </c>
      <c r="M508">
        <v>2.5954303389830531</v>
      </c>
      <c r="N508">
        <v>2.5954303389830531</v>
      </c>
      <c r="O508">
        <v>2.5954303389830531</v>
      </c>
      <c r="P508">
        <v>2.5954303389830531</v>
      </c>
      <c r="Q508">
        <v>2.5954303389830531</v>
      </c>
      <c r="R508">
        <v>2.5954303389830531</v>
      </c>
      <c r="S508">
        <v>2.5954303389830531</v>
      </c>
      <c r="T508">
        <v>2.5954303389830531</v>
      </c>
      <c r="U508">
        <v>2.5954303389830531</v>
      </c>
      <c r="V508">
        <v>2.5954303389830531</v>
      </c>
      <c r="W508">
        <v>2.5954303389830531</v>
      </c>
      <c r="X508">
        <v>2.5954303389830531</v>
      </c>
      <c r="Y508">
        <v>2.5954303389830531</v>
      </c>
      <c r="Z508">
        <v>2.5954303389830531</v>
      </c>
      <c r="AA508">
        <v>2.5954303389830531</v>
      </c>
      <c r="AB508">
        <v>2.5954303389830531</v>
      </c>
      <c r="AC508">
        <v>2.5954303389830531</v>
      </c>
      <c r="AD508">
        <v>2.5954303389830531</v>
      </c>
      <c r="AE508">
        <v>2.5954303389830531</v>
      </c>
      <c r="AF508">
        <v>2.5954303389830531</v>
      </c>
      <c r="AG508">
        <v>2.5954303389830531</v>
      </c>
      <c r="AH508">
        <v>2.5954303389830531</v>
      </c>
      <c r="AI508">
        <v>2.5954303389830531</v>
      </c>
      <c r="AJ508">
        <v>2.5954303389830531</v>
      </c>
      <c r="AK508">
        <v>2.5954303389830531</v>
      </c>
      <c r="AL508">
        <v>2.5954303389830531</v>
      </c>
    </row>
    <row r="509" spans="1:38" x14ac:dyDescent="0.2">
      <c r="A509" t="s">
        <v>438</v>
      </c>
      <c r="B509" t="s">
        <v>271</v>
      </c>
      <c r="C509" t="s">
        <v>518</v>
      </c>
      <c r="D509" t="s">
        <v>216</v>
      </c>
      <c r="E509" t="s">
        <v>211</v>
      </c>
      <c r="F509" t="s">
        <v>275</v>
      </c>
      <c r="G509">
        <v>2050</v>
      </c>
      <c r="H509" t="s">
        <v>211</v>
      </c>
      <c r="I509" t="s">
        <v>211</v>
      </c>
      <c r="J509" t="s">
        <v>211</v>
      </c>
      <c r="K509" t="s">
        <v>211</v>
      </c>
      <c r="L509">
        <v>2.5954303389830531</v>
      </c>
      <c r="M509">
        <v>2.5954303389830531</v>
      </c>
      <c r="N509">
        <v>2.5954303389830531</v>
      </c>
      <c r="O509">
        <v>2.5954303389830531</v>
      </c>
      <c r="P509">
        <v>2.5954303389830531</v>
      </c>
      <c r="Q509">
        <v>2.5954303389830531</v>
      </c>
      <c r="R509">
        <v>2.5954303389830531</v>
      </c>
      <c r="S509">
        <v>2.5954303389830531</v>
      </c>
      <c r="T509">
        <v>2.5954303389830531</v>
      </c>
      <c r="U509">
        <v>2.5954303389830531</v>
      </c>
      <c r="V509">
        <v>2.5954303389830531</v>
      </c>
      <c r="W509">
        <v>2.5954303389830531</v>
      </c>
      <c r="X509">
        <v>2.5954303389830531</v>
      </c>
      <c r="Y509">
        <v>2.5954303389830531</v>
      </c>
      <c r="Z509">
        <v>2.5954303389830531</v>
      </c>
      <c r="AA509">
        <v>2.5954303389830531</v>
      </c>
      <c r="AB509">
        <v>2.5954303389830531</v>
      </c>
      <c r="AC509">
        <v>2.5954303389830531</v>
      </c>
      <c r="AD509">
        <v>2.5954303389830531</v>
      </c>
      <c r="AE509">
        <v>2.5954303389830531</v>
      </c>
      <c r="AF509">
        <v>2.5954303389830531</v>
      </c>
      <c r="AG509">
        <v>2.5954303389830531</v>
      </c>
      <c r="AH509">
        <v>2.5954303389830531</v>
      </c>
      <c r="AI509">
        <v>2.5954303389830531</v>
      </c>
      <c r="AJ509">
        <v>2.5954303389830531</v>
      </c>
      <c r="AK509">
        <v>2.5954303389830531</v>
      </c>
      <c r="AL509">
        <v>2.5954303389830531</v>
      </c>
    </row>
    <row r="510" spans="1:38" x14ac:dyDescent="0.2">
      <c r="A510" t="s">
        <v>438</v>
      </c>
      <c r="B510" t="s">
        <v>271</v>
      </c>
      <c r="C510" t="s">
        <v>519</v>
      </c>
      <c r="D510" t="s">
        <v>194</v>
      </c>
      <c r="E510" t="s">
        <v>211</v>
      </c>
      <c r="F510" t="s">
        <v>275</v>
      </c>
      <c r="G510">
        <v>2018</v>
      </c>
      <c r="H510" t="s">
        <v>211</v>
      </c>
      <c r="I510" t="s">
        <v>211</v>
      </c>
      <c r="J510" t="s">
        <v>211</v>
      </c>
      <c r="K510" t="s">
        <v>211</v>
      </c>
      <c r="L510">
        <v>3.1157627118644098</v>
      </c>
      <c r="M510">
        <v>3.1157627118644098</v>
      </c>
      <c r="N510">
        <v>3.1157627118644098</v>
      </c>
      <c r="O510">
        <v>3.1157627118644098</v>
      </c>
      <c r="P510">
        <v>3.1157627118644098</v>
      </c>
      <c r="Q510">
        <v>3.1157627118644098</v>
      </c>
      <c r="R510">
        <v>3.1157627118644098</v>
      </c>
      <c r="S510">
        <v>3.1157627118644098</v>
      </c>
      <c r="T510">
        <v>3.1157627118644098</v>
      </c>
      <c r="U510">
        <v>3.1157627118644098</v>
      </c>
      <c r="V510">
        <v>3.1157627118644098</v>
      </c>
      <c r="W510">
        <v>3.1157627118644098</v>
      </c>
      <c r="X510">
        <v>3.1157627118644098</v>
      </c>
      <c r="Y510">
        <v>3.1157627118644098</v>
      </c>
      <c r="Z510">
        <v>3.1157627118644098</v>
      </c>
      <c r="AA510">
        <v>3.1157627118644098</v>
      </c>
      <c r="AB510">
        <v>3.1157627118644098</v>
      </c>
      <c r="AC510">
        <v>3.1157627118644098</v>
      </c>
      <c r="AD510">
        <v>3.1157627118644098</v>
      </c>
      <c r="AE510">
        <v>3.1157627118644098</v>
      </c>
      <c r="AF510">
        <v>3.1157627118644098</v>
      </c>
      <c r="AG510">
        <v>3.1157627118644098</v>
      </c>
      <c r="AH510">
        <v>3.1157627118644098</v>
      </c>
      <c r="AI510">
        <v>3.1157627118644098</v>
      </c>
      <c r="AJ510">
        <v>3.1157627118644098</v>
      </c>
      <c r="AK510">
        <v>3.1157627118644098</v>
      </c>
      <c r="AL510">
        <v>3.1157627118644098</v>
      </c>
    </row>
    <row r="511" spans="1:38" x14ac:dyDescent="0.2">
      <c r="A511" t="s">
        <v>438</v>
      </c>
      <c r="B511" t="s">
        <v>271</v>
      </c>
      <c r="C511" t="s">
        <v>519</v>
      </c>
      <c r="D511" t="s">
        <v>194</v>
      </c>
      <c r="E511" t="s">
        <v>211</v>
      </c>
      <c r="F511" t="s">
        <v>275</v>
      </c>
      <c r="G511">
        <v>2030</v>
      </c>
      <c r="H511" t="s">
        <v>211</v>
      </c>
      <c r="I511" t="s">
        <v>211</v>
      </c>
      <c r="J511" t="s">
        <v>211</v>
      </c>
      <c r="K511" t="s">
        <v>211</v>
      </c>
      <c r="L511">
        <v>3.4584966101694952</v>
      </c>
      <c r="M511">
        <v>3.4584966101694952</v>
      </c>
      <c r="N511">
        <v>3.4584966101694952</v>
      </c>
      <c r="O511">
        <v>3.4584966101694952</v>
      </c>
      <c r="P511">
        <v>3.4584966101694952</v>
      </c>
      <c r="Q511">
        <v>3.4584966101694952</v>
      </c>
      <c r="R511">
        <v>3.4584966101694952</v>
      </c>
      <c r="S511">
        <v>3.4584966101694952</v>
      </c>
      <c r="T511">
        <v>3.4584966101694952</v>
      </c>
      <c r="U511">
        <v>3.4584966101694952</v>
      </c>
      <c r="V511">
        <v>3.4584966101694952</v>
      </c>
      <c r="W511">
        <v>3.4584966101694952</v>
      </c>
      <c r="X511">
        <v>3.4584966101694952</v>
      </c>
      <c r="Y511">
        <v>3.4584966101694952</v>
      </c>
      <c r="Z511">
        <v>3.4584966101694952</v>
      </c>
      <c r="AA511">
        <v>3.4584966101694952</v>
      </c>
      <c r="AB511">
        <v>3.4584966101694952</v>
      </c>
      <c r="AC511">
        <v>3.4584966101694952</v>
      </c>
      <c r="AD511">
        <v>3.4584966101694952</v>
      </c>
      <c r="AE511">
        <v>3.4584966101694952</v>
      </c>
      <c r="AF511">
        <v>3.4584966101694952</v>
      </c>
      <c r="AG511">
        <v>3.4584966101694952</v>
      </c>
      <c r="AH511">
        <v>3.4584966101694952</v>
      </c>
      <c r="AI511">
        <v>3.4584966101694952</v>
      </c>
      <c r="AJ511">
        <v>3.4584966101694952</v>
      </c>
      <c r="AK511">
        <v>3.4584966101694952</v>
      </c>
      <c r="AL511">
        <v>3.4584966101694952</v>
      </c>
    </row>
    <row r="512" spans="1:38" x14ac:dyDescent="0.2">
      <c r="A512" t="s">
        <v>438</v>
      </c>
      <c r="B512" t="s">
        <v>271</v>
      </c>
      <c r="C512" t="s">
        <v>519</v>
      </c>
      <c r="D512" t="s">
        <v>194</v>
      </c>
      <c r="E512" t="s">
        <v>211</v>
      </c>
      <c r="F512" t="s">
        <v>275</v>
      </c>
      <c r="G512">
        <v>2040</v>
      </c>
      <c r="H512" t="s">
        <v>211</v>
      </c>
      <c r="I512" t="s">
        <v>211</v>
      </c>
      <c r="J512" t="s">
        <v>211</v>
      </c>
      <c r="K512" t="s">
        <v>211</v>
      </c>
      <c r="L512">
        <v>3.7077576271186476</v>
      </c>
      <c r="M512">
        <v>3.7077576271186476</v>
      </c>
      <c r="N512">
        <v>3.7077576271186476</v>
      </c>
      <c r="O512">
        <v>3.7077576271186476</v>
      </c>
      <c r="P512">
        <v>3.7077576271186476</v>
      </c>
      <c r="Q512">
        <v>3.7077576271186476</v>
      </c>
      <c r="R512">
        <v>3.7077576271186476</v>
      </c>
      <c r="S512">
        <v>3.7077576271186476</v>
      </c>
      <c r="T512">
        <v>3.7077576271186476</v>
      </c>
      <c r="U512">
        <v>3.7077576271186476</v>
      </c>
      <c r="V512">
        <v>3.7077576271186476</v>
      </c>
      <c r="W512">
        <v>3.7077576271186476</v>
      </c>
      <c r="X512">
        <v>3.7077576271186476</v>
      </c>
      <c r="Y512">
        <v>3.7077576271186476</v>
      </c>
      <c r="Z512">
        <v>3.7077576271186476</v>
      </c>
      <c r="AA512">
        <v>3.7077576271186476</v>
      </c>
      <c r="AB512">
        <v>3.7077576271186476</v>
      </c>
      <c r="AC512">
        <v>3.7077576271186476</v>
      </c>
      <c r="AD512">
        <v>3.7077576271186476</v>
      </c>
      <c r="AE512">
        <v>3.7077576271186476</v>
      </c>
      <c r="AF512">
        <v>3.7077576271186476</v>
      </c>
      <c r="AG512">
        <v>3.7077576271186476</v>
      </c>
      <c r="AH512">
        <v>3.7077576271186476</v>
      </c>
      <c r="AI512">
        <v>3.7077576271186476</v>
      </c>
      <c r="AJ512">
        <v>3.7077576271186476</v>
      </c>
      <c r="AK512">
        <v>3.7077576271186476</v>
      </c>
      <c r="AL512">
        <v>3.7077576271186476</v>
      </c>
    </row>
    <row r="513" spans="1:38" x14ac:dyDescent="0.2">
      <c r="A513" t="s">
        <v>438</v>
      </c>
      <c r="B513" t="s">
        <v>271</v>
      </c>
      <c r="C513" t="s">
        <v>519</v>
      </c>
      <c r="D513" t="s">
        <v>194</v>
      </c>
      <c r="E513" t="s">
        <v>211</v>
      </c>
      <c r="F513" t="s">
        <v>275</v>
      </c>
      <c r="G513">
        <v>2050</v>
      </c>
      <c r="H513" t="s">
        <v>211</v>
      </c>
      <c r="I513" t="s">
        <v>211</v>
      </c>
      <c r="J513" t="s">
        <v>211</v>
      </c>
      <c r="K513" t="s">
        <v>211</v>
      </c>
      <c r="L513">
        <v>3.7077576271186476</v>
      </c>
      <c r="M513">
        <v>3.7077576271186476</v>
      </c>
      <c r="N513">
        <v>3.7077576271186476</v>
      </c>
      <c r="O513">
        <v>3.7077576271186476</v>
      </c>
      <c r="P513">
        <v>3.7077576271186476</v>
      </c>
      <c r="Q513">
        <v>3.7077576271186476</v>
      </c>
      <c r="R513">
        <v>3.7077576271186476</v>
      </c>
      <c r="S513">
        <v>3.7077576271186476</v>
      </c>
      <c r="T513">
        <v>3.7077576271186476</v>
      </c>
      <c r="U513">
        <v>3.7077576271186476</v>
      </c>
      <c r="V513">
        <v>3.7077576271186476</v>
      </c>
      <c r="W513">
        <v>3.7077576271186476</v>
      </c>
      <c r="X513">
        <v>3.7077576271186476</v>
      </c>
      <c r="Y513">
        <v>3.7077576271186476</v>
      </c>
      <c r="Z513">
        <v>3.7077576271186476</v>
      </c>
      <c r="AA513">
        <v>3.7077576271186476</v>
      </c>
      <c r="AB513">
        <v>3.7077576271186476</v>
      </c>
      <c r="AC513">
        <v>3.7077576271186476</v>
      </c>
      <c r="AD513">
        <v>3.7077576271186476</v>
      </c>
      <c r="AE513">
        <v>3.7077576271186476</v>
      </c>
      <c r="AF513">
        <v>3.7077576271186476</v>
      </c>
      <c r="AG513">
        <v>3.7077576271186476</v>
      </c>
      <c r="AH513">
        <v>3.7077576271186476</v>
      </c>
      <c r="AI513">
        <v>3.7077576271186476</v>
      </c>
      <c r="AJ513">
        <v>3.7077576271186476</v>
      </c>
      <c r="AK513">
        <v>3.7077576271186476</v>
      </c>
      <c r="AL513">
        <v>3.7077576271186476</v>
      </c>
    </row>
    <row r="514" spans="1:38" x14ac:dyDescent="0.2">
      <c r="A514" t="s">
        <v>438</v>
      </c>
      <c r="B514" t="s">
        <v>271</v>
      </c>
      <c r="C514" t="s">
        <v>519</v>
      </c>
      <c r="D514" t="s">
        <v>138</v>
      </c>
      <c r="E514" t="s">
        <v>211</v>
      </c>
      <c r="F514" t="s">
        <v>275</v>
      </c>
      <c r="G514">
        <v>2018</v>
      </c>
      <c r="H514" t="s">
        <v>211</v>
      </c>
      <c r="I514" t="s">
        <v>211</v>
      </c>
      <c r="J514" t="s">
        <v>211</v>
      </c>
      <c r="K514" t="s">
        <v>211</v>
      </c>
      <c r="L514">
        <v>3.1157627118644098</v>
      </c>
      <c r="M514">
        <v>3.1157627118644098</v>
      </c>
      <c r="N514">
        <v>3.1157627118644098</v>
      </c>
      <c r="O514">
        <v>3.1157627118644098</v>
      </c>
      <c r="P514">
        <v>3.1157627118644098</v>
      </c>
      <c r="Q514">
        <v>3.1157627118644098</v>
      </c>
      <c r="R514">
        <v>3.1157627118644098</v>
      </c>
      <c r="S514">
        <v>3.1157627118644098</v>
      </c>
      <c r="T514">
        <v>3.1157627118644098</v>
      </c>
      <c r="U514">
        <v>3.1157627118644098</v>
      </c>
      <c r="V514">
        <v>3.1157627118644098</v>
      </c>
      <c r="W514">
        <v>3.1157627118644098</v>
      </c>
      <c r="X514">
        <v>3.1157627118644098</v>
      </c>
      <c r="Y514">
        <v>3.1157627118644098</v>
      </c>
      <c r="Z514">
        <v>3.1157627118644098</v>
      </c>
      <c r="AA514">
        <v>3.1157627118644098</v>
      </c>
      <c r="AB514">
        <v>3.1157627118644098</v>
      </c>
      <c r="AC514">
        <v>3.1157627118644098</v>
      </c>
      <c r="AD514">
        <v>3.1157627118644098</v>
      </c>
      <c r="AE514">
        <v>3.1157627118644098</v>
      </c>
      <c r="AF514">
        <v>3.1157627118644098</v>
      </c>
      <c r="AG514">
        <v>3.1157627118644098</v>
      </c>
      <c r="AH514">
        <v>3.1157627118644098</v>
      </c>
      <c r="AI514">
        <v>3.1157627118644098</v>
      </c>
      <c r="AJ514">
        <v>3.1157627118644098</v>
      </c>
      <c r="AK514">
        <v>3.1157627118644098</v>
      </c>
      <c r="AL514">
        <v>3.1157627118644098</v>
      </c>
    </row>
    <row r="515" spans="1:38" x14ac:dyDescent="0.2">
      <c r="A515" t="s">
        <v>438</v>
      </c>
      <c r="B515" t="s">
        <v>271</v>
      </c>
      <c r="C515" t="s">
        <v>519</v>
      </c>
      <c r="D515" t="s">
        <v>138</v>
      </c>
      <c r="E515" t="s">
        <v>211</v>
      </c>
      <c r="F515" t="s">
        <v>275</v>
      </c>
      <c r="G515">
        <v>2030</v>
      </c>
      <c r="H515" t="s">
        <v>211</v>
      </c>
      <c r="I515" t="s">
        <v>211</v>
      </c>
      <c r="J515" t="s">
        <v>211</v>
      </c>
      <c r="K515" t="s">
        <v>211</v>
      </c>
      <c r="L515">
        <v>3.4584966101694952</v>
      </c>
      <c r="M515">
        <v>3.4584966101694952</v>
      </c>
      <c r="N515">
        <v>3.4584966101694952</v>
      </c>
      <c r="O515">
        <v>3.4584966101694952</v>
      </c>
      <c r="P515">
        <v>3.4584966101694952</v>
      </c>
      <c r="Q515">
        <v>3.4584966101694952</v>
      </c>
      <c r="R515">
        <v>3.4584966101694952</v>
      </c>
      <c r="S515">
        <v>3.4584966101694952</v>
      </c>
      <c r="T515">
        <v>3.4584966101694952</v>
      </c>
      <c r="U515">
        <v>3.4584966101694952</v>
      </c>
      <c r="V515">
        <v>3.4584966101694952</v>
      </c>
      <c r="W515">
        <v>3.4584966101694952</v>
      </c>
      <c r="X515">
        <v>3.4584966101694952</v>
      </c>
      <c r="Y515">
        <v>3.4584966101694952</v>
      </c>
      <c r="Z515">
        <v>3.4584966101694952</v>
      </c>
      <c r="AA515">
        <v>3.4584966101694952</v>
      </c>
      <c r="AB515">
        <v>3.4584966101694952</v>
      </c>
      <c r="AC515">
        <v>3.4584966101694952</v>
      </c>
      <c r="AD515">
        <v>3.4584966101694952</v>
      </c>
      <c r="AE515">
        <v>3.4584966101694952</v>
      </c>
      <c r="AF515">
        <v>3.4584966101694952</v>
      </c>
      <c r="AG515">
        <v>3.4584966101694952</v>
      </c>
      <c r="AH515">
        <v>3.4584966101694952</v>
      </c>
      <c r="AI515">
        <v>3.4584966101694952</v>
      </c>
      <c r="AJ515">
        <v>3.4584966101694952</v>
      </c>
      <c r="AK515">
        <v>3.4584966101694952</v>
      </c>
      <c r="AL515">
        <v>3.4584966101694952</v>
      </c>
    </row>
    <row r="516" spans="1:38" x14ac:dyDescent="0.2">
      <c r="A516" t="s">
        <v>438</v>
      </c>
      <c r="B516" t="s">
        <v>271</v>
      </c>
      <c r="C516" t="s">
        <v>519</v>
      </c>
      <c r="D516" t="s">
        <v>138</v>
      </c>
      <c r="E516" t="s">
        <v>211</v>
      </c>
      <c r="F516" t="s">
        <v>275</v>
      </c>
      <c r="G516">
        <v>2040</v>
      </c>
      <c r="H516" t="s">
        <v>211</v>
      </c>
      <c r="I516" t="s">
        <v>211</v>
      </c>
      <c r="J516" t="s">
        <v>211</v>
      </c>
      <c r="K516" t="s">
        <v>211</v>
      </c>
      <c r="L516">
        <v>3.7077576271186476</v>
      </c>
      <c r="M516">
        <v>3.7077576271186476</v>
      </c>
      <c r="N516">
        <v>3.7077576271186476</v>
      </c>
      <c r="O516">
        <v>3.7077576271186476</v>
      </c>
      <c r="P516">
        <v>3.7077576271186476</v>
      </c>
      <c r="Q516">
        <v>3.7077576271186476</v>
      </c>
      <c r="R516">
        <v>3.7077576271186476</v>
      </c>
      <c r="S516">
        <v>3.7077576271186476</v>
      </c>
      <c r="T516">
        <v>3.7077576271186476</v>
      </c>
      <c r="U516">
        <v>3.7077576271186476</v>
      </c>
      <c r="V516">
        <v>3.7077576271186476</v>
      </c>
      <c r="W516">
        <v>3.7077576271186476</v>
      </c>
      <c r="X516">
        <v>3.7077576271186476</v>
      </c>
      <c r="Y516">
        <v>3.7077576271186476</v>
      </c>
      <c r="Z516">
        <v>3.7077576271186476</v>
      </c>
      <c r="AA516">
        <v>3.7077576271186476</v>
      </c>
      <c r="AB516">
        <v>3.7077576271186476</v>
      </c>
      <c r="AC516">
        <v>3.7077576271186476</v>
      </c>
      <c r="AD516">
        <v>3.7077576271186476</v>
      </c>
      <c r="AE516">
        <v>3.7077576271186476</v>
      </c>
      <c r="AF516">
        <v>3.7077576271186476</v>
      </c>
      <c r="AG516">
        <v>3.7077576271186476</v>
      </c>
      <c r="AH516">
        <v>3.7077576271186476</v>
      </c>
      <c r="AI516">
        <v>3.7077576271186476</v>
      </c>
      <c r="AJ516">
        <v>3.7077576271186476</v>
      </c>
      <c r="AK516">
        <v>3.7077576271186476</v>
      </c>
      <c r="AL516">
        <v>3.7077576271186476</v>
      </c>
    </row>
    <row r="517" spans="1:38" x14ac:dyDescent="0.2">
      <c r="A517" t="s">
        <v>438</v>
      </c>
      <c r="B517" t="s">
        <v>271</v>
      </c>
      <c r="C517" t="s">
        <v>519</v>
      </c>
      <c r="D517" t="s">
        <v>138</v>
      </c>
      <c r="E517" t="s">
        <v>211</v>
      </c>
      <c r="F517" t="s">
        <v>275</v>
      </c>
      <c r="G517">
        <v>2050</v>
      </c>
      <c r="H517" t="s">
        <v>211</v>
      </c>
      <c r="I517" t="s">
        <v>211</v>
      </c>
      <c r="J517" t="s">
        <v>211</v>
      </c>
      <c r="K517" t="s">
        <v>211</v>
      </c>
      <c r="L517">
        <v>3.7077576271186476</v>
      </c>
      <c r="M517">
        <v>3.7077576271186476</v>
      </c>
      <c r="N517">
        <v>3.7077576271186476</v>
      </c>
      <c r="O517">
        <v>3.7077576271186476</v>
      </c>
      <c r="P517">
        <v>3.7077576271186476</v>
      </c>
      <c r="Q517">
        <v>3.7077576271186476</v>
      </c>
      <c r="R517">
        <v>3.7077576271186476</v>
      </c>
      <c r="S517">
        <v>3.7077576271186476</v>
      </c>
      <c r="T517">
        <v>3.7077576271186476</v>
      </c>
      <c r="U517">
        <v>3.7077576271186476</v>
      </c>
      <c r="V517">
        <v>3.7077576271186476</v>
      </c>
      <c r="W517">
        <v>3.7077576271186476</v>
      </c>
      <c r="X517">
        <v>3.7077576271186476</v>
      </c>
      <c r="Y517">
        <v>3.7077576271186476</v>
      </c>
      <c r="Z517">
        <v>3.7077576271186476</v>
      </c>
      <c r="AA517">
        <v>3.7077576271186476</v>
      </c>
      <c r="AB517">
        <v>3.7077576271186476</v>
      </c>
      <c r="AC517">
        <v>3.7077576271186476</v>
      </c>
      <c r="AD517">
        <v>3.7077576271186476</v>
      </c>
      <c r="AE517">
        <v>3.7077576271186476</v>
      </c>
      <c r="AF517">
        <v>3.7077576271186476</v>
      </c>
      <c r="AG517">
        <v>3.7077576271186476</v>
      </c>
      <c r="AH517">
        <v>3.7077576271186476</v>
      </c>
      <c r="AI517">
        <v>3.7077576271186476</v>
      </c>
      <c r="AJ517">
        <v>3.7077576271186476</v>
      </c>
      <c r="AK517">
        <v>3.7077576271186476</v>
      </c>
      <c r="AL517">
        <v>3.7077576271186476</v>
      </c>
    </row>
    <row r="518" spans="1:38" x14ac:dyDescent="0.2">
      <c r="A518" t="s">
        <v>438</v>
      </c>
      <c r="B518" t="s">
        <v>271</v>
      </c>
      <c r="C518" t="s">
        <v>519</v>
      </c>
      <c r="D518" t="s">
        <v>216</v>
      </c>
      <c r="E518" t="s">
        <v>211</v>
      </c>
      <c r="F518" t="s">
        <v>275</v>
      </c>
      <c r="G518">
        <v>2018</v>
      </c>
      <c r="H518" t="s">
        <v>211</v>
      </c>
      <c r="I518" t="s">
        <v>211</v>
      </c>
      <c r="J518" t="s">
        <v>211</v>
      </c>
      <c r="K518" t="s">
        <v>211</v>
      </c>
      <c r="L518">
        <v>2.1810338983050865</v>
      </c>
      <c r="M518">
        <v>2.1810338983050865</v>
      </c>
      <c r="N518">
        <v>2.1810338983050865</v>
      </c>
      <c r="O518">
        <v>2.1810338983050865</v>
      </c>
      <c r="P518">
        <v>2.1810338983050865</v>
      </c>
      <c r="Q518">
        <v>2.1810338983050865</v>
      </c>
      <c r="R518">
        <v>2.1810338983050865</v>
      </c>
      <c r="S518">
        <v>2.1810338983050865</v>
      </c>
      <c r="T518">
        <v>2.1810338983050865</v>
      </c>
      <c r="U518">
        <v>2.1810338983050865</v>
      </c>
      <c r="V518">
        <v>2.1810338983050865</v>
      </c>
      <c r="W518">
        <v>2.1810338983050865</v>
      </c>
      <c r="X518">
        <v>2.1810338983050865</v>
      </c>
      <c r="Y518">
        <v>2.1810338983050865</v>
      </c>
      <c r="Z518">
        <v>2.1810338983050865</v>
      </c>
      <c r="AA518">
        <v>2.1810338983050865</v>
      </c>
      <c r="AB518">
        <v>2.1810338983050865</v>
      </c>
      <c r="AC518">
        <v>2.1810338983050865</v>
      </c>
      <c r="AD518">
        <v>2.1810338983050865</v>
      </c>
      <c r="AE518">
        <v>2.1810338983050865</v>
      </c>
      <c r="AF518">
        <v>2.1810338983050865</v>
      </c>
      <c r="AG518">
        <v>2.1810338983050865</v>
      </c>
      <c r="AH518">
        <v>2.1810338983050865</v>
      </c>
      <c r="AI518">
        <v>2.1810338983050865</v>
      </c>
      <c r="AJ518">
        <v>2.1810338983050865</v>
      </c>
      <c r="AK518">
        <v>2.1810338983050865</v>
      </c>
      <c r="AL518">
        <v>2.1810338983050865</v>
      </c>
    </row>
    <row r="519" spans="1:38" x14ac:dyDescent="0.2">
      <c r="A519" t="s">
        <v>438</v>
      </c>
      <c r="B519" t="s">
        <v>271</v>
      </c>
      <c r="C519" t="s">
        <v>519</v>
      </c>
      <c r="D519" t="s">
        <v>216</v>
      </c>
      <c r="E519" t="s">
        <v>211</v>
      </c>
      <c r="F519" t="s">
        <v>275</v>
      </c>
      <c r="G519">
        <v>2030</v>
      </c>
      <c r="H519" t="s">
        <v>211</v>
      </c>
      <c r="I519" t="s">
        <v>211</v>
      </c>
      <c r="J519" t="s">
        <v>211</v>
      </c>
      <c r="K519" t="s">
        <v>211</v>
      </c>
      <c r="L519">
        <v>2.4209476271186463</v>
      </c>
      <c r="M519">
        <v>2.4209476271186463</v>
      </c>
      <c r="N519">
        <v>2.4209476271186463</v>
      </c>
      <c r="O519">
        <v>2.4209476271186463</v>
      </c>
      <c r="P519">
        <v>2.4209476271186463</v>
      </c>
      <c r="Q519">
        <v>2.4209476271186463</v>
      </c>
      <c r="R519">
        <v>2.4209476271186463</v>
      </c>
      <c r="S519">
        <v>2.4209476271186463</v>
      </c>
      <c r="T519">
        <v>2.4209476271186463</v>
      </c>
      <c r="U519">
        <v>2.4209476271186463</v>
      </c>
      <c r="V519">
        <v>2.4209476271186463</v>
      </c>
      <c r="W519">
        <v>2.4209476271186463</v>
      </c>
      <c r="X519">
        <v>2.4209476271186463</v>
      </c>
      <c r="Y519">
        <v>2.4209476271186463</v>
      </c>
      <c r="Z519">
        <v>2.4209476271186463</v>
      </c>
      <c r="AA519">
        <v>2.4209476271186463</v>
      </c>
      <c r="AB519">
        <v>2.4209476271186463</v>
      </c>
      <c r="AC519">
        <v>2.4209476271186463</v>
      </c>
      <c r="AD519">
        <v>2.4209476271186463</v>
      </c>
      <c r="AE519">
        <v>2.4209476271186463</v>
      </c>
      <c r="AF519">
        <v>2.4209476271186463</v>
      </c>
      <c r="AG519">
        <v>2.4209476271186463</v>
      </c>
      <c r="AH519">
        <v>2.4209476271186463</v>
      </c>
      <c r="AI519">
        <v>2.4209476271186463</v>
      </c>
      <c r="AJ519">
        <v>2.4209476271186463</v>
      </c>
      <c r="AK519">
        <v>2.4209476271186463</v>
      </c>
      <c r="AL519">
        <v>2.4209476271186463</v>
      </c>
    </row>
    <row r="520" spans="1:38" x14ac:dyDescent="0.2">
      <c r="A520" t="s">
        <v>438</v>
      </c>
      <c r="B520" t="s">
        <v>271</v>
      </c>
      <c r="C520" t="s">
        <v>519</v>
      </c>
      <c r="D520" t="s">
        <v>216</v>
      </c>
      <c r="E520" t="s">
        <v>211</v>
      </c>
      <c r="F520" t="s">
        <v>275</v>
      </c>
      <c r="G520">
        <v>2040</v>
      </c>
      <c r="H520" t="s">
        <v>211</v>
      </c>
      <c r="I520" t="s">
        <v>211</v>
      </c>
      <c r="J520" t="s">
        <v>211</v>
      </c>
      <c r="K520" t="s">
        <v>211</v>
      </c>
      <c r="L520">
        <v>2.5954303389830531</v>
      </c>
      <c r="M520">
        <v>2.5954303389830531</v>
      </c>
      <c r="N520">
        <v>2.5954303389830531</v>
      </c>
      <c r="O520">
        <v>2.5954303389830531</v>
      </c>
      <c r="P520">
        <v>2.5954303389830531</v>
      </c>
      <c r="Q520">
        <v>2.5954303389830531</v>
      </c>
      <c r="R520">
        <v>2.5954303389830531</v>
      </c>
      <c r="S520">
        <v>2.5954303389830531</v>
      </c>
      <c r="T520">
        <v>2.5954303389830531</v>
      </c>
      <c r="U520">
        <v>2.5954303389830531</v>
      </c>
      <c r="V520">
        <v>2.5954303389830531</v>
      </c>
      <c r="W520">
        <v>2.5954303389830531</v>
      </c>
      <c r="X520">
        <v>2.5954303389830531</v>
      </c>
      <c r="Y520">
        <v>2.5954303389830531</v>
      </c>
      <c r="Z520">
        <v>2.5954303389830531</v>
      </c>
      <c r="AA520">
        <v>2.5954303389830531</v>
      </c>
      <c r="AB520">
        <v>2.5954303389830531</v>
      </c>
      <c r="AC520">
        <v>2.5954303389830531</v>
      </c>
      <c r="AD520">
        <v>2.5954303389830531</v>
      </c>
      <c r="AE520">
        <v>2.5954303389830531</v>
      </c>
      <c r="AF520">
        <v>2.5954303389830531</v>
      </c>
      <c r="AG520">
        <v>2.5954303389830531</v>
      </c>
      <c r="AH520">
        <v>2.5954303389830531</v>
      </c>
      <c r="AI520">
        <v>2.5954303389830531</v>
      </c>
      <c r="AJ520">
        <v>2.5954303389830531</v>
      </c>
      <c r="AK520">
        <v>2.5954303389830531</v>
      </c>
      <c r="AL520">
        <v>2.5954303389830531</v>
      </c>
    </row>
    <row r="521" spans="1:38" x14ac:dyDescent="0.2">
      <c r="A521" t="s">
        <v>438</v>
      </c>
      <c r="B521" t="s">
        <v>271</v>
      </c>
      <c r="C521" t="s">
        <v>519</v>
      </c>
      <c r="D521" t="s">
        <v>216</v>
      </c>
      <c r="E521" t="s">
        <v>211</v>
      </c>
      <c r="F521" t="s">
        <v>275</v>
      </c>
      <c r="G521">
        <v>2050</v>
      </c>
      <c r="H521" t="s">
        <v>211</v>
      </c>
      <c r="I521" t="s">
        <v>211</v>
      </c>
      <c r="J521" t="s">
        <v>211</v>
      </c>
      <c r="K521" t="s">
        <v>211</v>
      </c>
      <c r="L521">
        <v>2.5954303389830531</v>
      </c>
      <c r="M521">
        <v>2.5954303389830531</v>
      </c>
      <c r="N521">
        <v>2.5954303389830531</v>
      </c>
      <c r="O521">
        <v>2.5954303389830531</v>
      </c>
      <c r="P521">
        <v>2.5954303389830531</v>
      </c>
      <c r="Q521">
        <v>2.5954303389830531</v>
      </c>
      <c r="R521">
        <v>2.5954303389830531</v>
      </c>
      <c r="S521">
        <v>2.5954303389830531</v>
      </c>
      <c r="T521">
        <v>2.5954303389830531</v>
      </c>
      <c r="U521">
        <v>2.5954303389830531</v>
      </c>
      <c r="V521">
        <v>2.5954303389830531</v>
      </c>
      <c r="W521">
        <v>2.5954303389830531</v>
      </c>
      <c r="X521">
        <v>2.5954303389830531</v>
      </c>
      <c r="Y521">
        <v>2.5954303389830531</v>
      </c>
      <c r="Z521">
        <v>2.5954303389830531</v>
      </c>
      <c r="AA521">
        <v>2.5954303389830531</v>
      </c>
      <c r="AB521">
        <v>2.5954303389830531</v>
      </c>
      <c r="AC521">
        <v>2.5954303389830531</v>
      </c>
      <c r="AD521">
        <v>2.5954303389830531</v>
      </c>
      <c r="AE521">
        <v>2.5954303389830531</v>
      </c>
      <c r="AF521">
        <v>2.5954303389830531</v>
      </c>
      <c r="AG521">
        <v>2.5954303389830531</v>
      </c>
      <c r="AH521">
        <v>2.5954303389830531</v>
      </c>
      <c r="AI521">
        <v>2.5954303389830531</v>
      </c>
      <c r="AJ521">
        <v>2.5954303389830531</v>
      </c>
      <c r="AK521">
        <v>2.5954303389830531</v>
      </c>
      <c r="AL521">
        <v>2.5954303389830531</v>
      </c>
    </row>
    <row r="522" spans="1:38" x14ac:dyDescent="0.2">
      <c r="A522" t="s">
        <v>438</v>
      </c>
      <c r="B522" t="s">
        <v>271</v>
      </c>
      <c r="C522" t="s">
        <v>520</v>
      </c>
      <c r="D522" t="s">
        <v>194</v>
      </c>
      <c r="E522" t="s">
        <v>211</v>
      </c>
      <c r="F522" t="s">
        <v>275</v>
      </c>
      <c r="G522">
        <v>2018</v>
      </c>
      <c r="H522" t="s">
        <v>211</v>
      </c>
      <c r="I522" t="s">
        <v>211</v>
      </c>
      <c r="J522" t="s">
        <v>211</v>
      </c>
      <c r="K522" t="s">
        <v>211</v>
      </c>
      <c r="L522">
        <v>3.1157627118644098</v>
      </c>
      <c r="M522">
        <v>3.1157627118644098</v>
      </c>
      <c r="N522">
        <v>3.1157627118644098</v>
      </c>
      <c r="O522">
        <v>3.1157627118644098</v>
      </c>
      <c r="P522">
        <v>3.1157627118644098</v>
      </c>
      <c r="Q522">
        <v>3.1157627118644098</v>
      </c>
      <c r="R522">
        <v>3.1157627118644098</v>
      </c>
      <c r="S522">
        <v>3.1157627118644098</v>
      </c>
      <c r="T522">
        <v>3.1157627118644098</v>
      </c>
      <c r="U522">
        <v>3.1157627118644098</v>
      </c>
      <c r="V522">
        <v>3.1157627118644098</v>
      </c>
      <c r="W522">
        <v>3.1157627118644098</v>
      </c>
      <c r="X522">
        <v>3.1157627118644098</v>
      </c>
      <c r="Y522">
        <v>3.1157627118644098</v>
      </c>
      <c r="Z522">
        <v>3.1157627118644098</v>
      </c>
      <c r="AA522">
        <v>3.1157627118644098</v>
      </c>
      <c r="AB522">
        <v>3.1157627118644098</v>
      </c>
      <c r="AC522">
        <v>3.1157627118644098</v>
      </c>
      <c r="AD522">
        <v>3.1157627118644098</v>
      </c>
      <c r="AE522">
        <v>3.1157627118644098</v>
      </c>
      <c r="AF522">
        <v>3.1157627118644098</v>
      </c>
      <c r="AG522">
        <v>3.1157627118644098</v>
      </c>
      <c r="AH522">
        <v>3.1157627118644098</v>
      </c>
      <c r="AI522">
        <v>3.1157627118644098</v>
      </c>
      <c r="AJ522">
        <v>3.1157627118644098</v>
      </c>
      <c r="AK522">
        <v>3.1157627118644098</v>
      </c>
      <c r="AL522">
        <v>3.1157627118644098</v>
      </c>
    </row>
    <row r="523" spans="1:38" x14ac:dyDescent="0.2">
      <c r="A523" t="s">
        <v>438</v>
      </c>
      <c r="B523" t="s">
        <v>271</v>
      </c>
      <c r="C523" t="s">
        <v>520</v>
      </c>
      <c r="D523" t="s">
        <v>194</v>
      </c>
      <c r="E523" t="s">
        <v>211</v>
      </c>
      <c r="F523" t="s">
        <v>275</v>
      </c>
      <c r="G523">
        <v>2030</v>
      </c>
      <c r="H523" t="s">
        <v>211</v>
      </c>
      <c r="I523" t="s">
        <v>211</v>
      </c>
      <c r="J523" t="s">
        <v>211</v>
      </c>
      <c r="K523" t="s">
        <v>211</v>
      </c>
      <c r="L523">
        <v>3.4584966101694952</v>
      </c>
      <c r="M523">
        <v>3.4584966101694952</v>
      </c>
      <c r="N523">
        <v>3.4584966101694952</v>
      </c>
      <c r="O523">
        <v>3.4584966101694952</v>
      </c>
      <c r="P523">
        <v>3.4584966101694952</v>
      </c>
      <c r="Q523">
        <v>3.4584966101694952</v>
      </c>
      <c r="R523">
        <v>3.4584966101694952</v>
      </c>
      <c r="S523">
        <v>3.4584966101694952</v>
      </c>
      <c r="T523">
        <v>3.4584966101694952</v>
      </c>
      <c r="U523">
        <v>3.4584966101694952</v>
      </c>
      <c r="V523">
        <v>3.4584966101694952</v>
      </c>
      <c r="W523">
        <v>3.4584966101694952</v>
      </c>
      <c r="X523">
        <v>3.4584966101694952</v>
      </c>
      <c r="Y523">
        <v>3.4584966101694952</v>
      </c>
      <c r="Z523">
        <v>3.4584966101694952</v>
      </c>
      <c r="AA523">
        <v>3.4584966101694952</v>
      </c>
      <c r="AB523">
        <v>3.4584966101694952</v>
      </c>
      <c r="AC523">
        <v>3.4584966101694952</v>
      </c>
      <c r="AD523">
        <v>3.4584966101694952</v>
      </c>
      <c r="AE523">
        <v>3.4584966101694952</v>
      </c>
      <c r="AF523">
        <v>3.4584966101694952</v>
      </c>
      <c r="AG523">
        <v>3.4584966101694952</v>
      </c>
      <c r="AH523">
        <v>3.4584966101694952</v>
      </c>
      <c r="AI523">
        <v>3.4584966101694952</v>
      </c>
      <c r="AJ523">
        <v>3.4584966101694952</v>
      </c>
      <c r="AK523">
        <v>3.4584966101694952</v>
      </c>
      <c r="AL523">
        <v>3.4584966101694952</v>
      </c>
    </row>
    <row r="524" spans="1:38" x14ac:dyDescent="0.2">
      <c r="A524" t="s">
        <v>438</v>
      </c>
      <c r="B524" t="s">
        <v>271</v>
      </c>
      <c r="C524" t="s">
        <v>520</v>
      </c>
      <c r="D524" t="s">
        <v>194</v>
      </c>
      <c r="E524" t="s">
        <v>211</v>
      </c>
      <c r="F524" t="s">
        <v>275</v>
      </c>
      <c r="G524">
        <v>2040</v>
      </c>
      <c r="H524" t="s">
        <v>211</v>
      </c>
      <c r="I524" t="s">
        <v>211</v>
      </c>
      <c r="J524" t="s">
        <v>211</v>
      </c>
      <c r="K524" t="s">
        <v>211</v>
      </c>
      <c r="L524">
        <v>3.7077576271186476</v>
      </c>
      <c r="M524">
        <v>3.7077576271186476</v>
      </c>
      <c r="N524">
        <v>3.7077576271186476</v>
      </c>
      <c r="O524">
        <v>3.7077576271186476</v>
      </c>
      <c r="P524">
        <v>3.7077576271186476</v>
      </c>
      <c r="Q524">
        <v>3.7077576271186476</v>
      </c>
      <c r="R524">
        <v>3.7077576271186476</v>
      </c>
      <c r="S524">
        <v>3.7077576271186476</v>
      </c>
      <c r="T524">
        <v>3.7077576271186476</v>
      </c>
      <c r="U524">
        <v>3.7077576271186476</v>
      </c>
      <c r="V524">
        <v>3.7077576271186476</v>
      </c>
      <c r="W524">
        <v>3.7077576271186476</v>
      </c>
      <c r="X524">
        <v>3.7077576271186476</v>
      </c>
      <c r="Y524">
        <v>3.7077576271186476</v>
      </c>
      <c r="Z524">
        <v>3.7077576271186476</v>
      </c>
      <c r="AA524">
        <v>3.7077576271186476</v>
      </c>
      <c r="AB524">
        <v>3.7077576271186476</v>
      </c>
      <c r="AC524">
        <v>3.7077576271186476</v>
      </c>
      <c r="AD524">
        <v>3.7077576271186476</v>
      </c>
      <c r="AE524">
        <v>3.7077576271186476</v>
      </c>
      <c r="AF524">
        <v>3.7077576271186476</v>
      </c>
      <c r="AG524">
        <v>3.7077576271186476</v>
      </c>
      <c r="AH524">
        <v>3.7077576271186476</v>
      </c>
      <c r="AI524">
        <v>3.7077576271186476</v>
      </c>
      <c r="AJ524">
        <v>3.7077576271186476</v>
      </c>
      <c r="AK524">
        <v>3.7077576271186476</v>
      </c>
      <c r="AL524">
        <v>3.7077576271186476</v>
      </c>
    </row>
    <row r="525" spans="1:38" x14ac:dyDescent="0.2">
      <c r="A525" t="s">
        <v>438</v>
      </c>
      <c r="B525" t="s">
        <v>271</v>
      </c>
      <c r="C525" t="s">
        <v>520</v>
      </c>
      <c r="D525" t="s">
        <v>194</v>
      </c>
      <c r="E525" t="s">
        <v>211</v>
      </c>
      <c r="F525" t="s">
        <v>275</v>
      </c>
      <c r="G525">
        <v>2050</v>
      </c>
      <c r="H525" t="s">
        <v>211</v>
      </c>
      <c r="I525" t="s">
        <v>211</v>
      </c>
      <c r="J525" t="s">
        <v>211</v>
      </c>
      <c r="K525" t="s">
        <v>211</v>
      </c>
      <c r="L525">
        <v>3.7077576271186476</v>
      </c>
      <c r="M525">
        <v>3.7077576271186476</v>
      </c>
      <c r="N525">
        <v>3.7077576271186476</v>
      </c>
      <c r="O525">
        <v>3.7077576271186476</v>
      </c>
      <c r="P525">
        <v>3.7077576271186476</v>
      </c>
      <c r="Q525">
        <v>3.7077576271186476</v>
      </c>
      <c r="R525">
        <v>3.7077576271186476</v>
      </c>
      <c r="S525">
        <v>3.7077576271186476</v>
      </c>
      <c r="T525">
        <v>3.7077576271186476</v>
      </c>
      <c r="U525">
        <v>3.7077576271186476</v>
      </c>
      <c r="V525">
        <v>3.7077576271186476</v>
      </c>
      <c r="W525">
        <v>3.7077576271186476</v>
      </c>
      <c r="X525">
        <v>3.7077576271186476</v>
      </c>
      <c r="Y525">
        <v>3.7077576271186476</v>
      </c>
      <c r="Z525">
        <v>3.7077576271186476</v>
      </c>
      <c r="AA525">
        <v>3.7077576271186476</v>
      </c>
      <c r="AB525">
        <v>3.7077576271186476</v>
      </c>
      <c r="AC525">
        <v>3.7077576271186476</v>
      </c>
      <c r="AD525">
        <v>3.7077576271186476</v>
      </c>
      <c r="AE525">
        <v>3.7077576271186476</v>
      </c>
      <c r="AF525">
        <v>3.7077576271186476</v>
      </c>
      <c r="AG525">
        <v>3.7077576271186476</v>
      </c>
      <c r="AH525">
        <v>3.7077576271186476</v>
      </c>
      <c r="AI525">
        <v>3.7077576271186476</v>
      </c>
      <c r="AJ525">
        <v>3.7077576271186476</v>
      </c>
      <c r="AK525">
        <v>3.7077576271186476</v>
      </c>
      <c r="AL525">
        <v>3.7077576271186476</v>
      </c>
    </row>
    <row r="526" spans="1:38" x14ac:dyDescent="0.2">
      <c r="A526" t="s">
        <v>438</v>
      </c>
      <c r="B526" t="s">
        <v>271</v>
      </c>
      <c r="C526" t="s">
        <v>520</v>
      </c>
      <c r="D526" t="s">
        <v>138</v>
      </c>
      <c r="E526" t="s">
        <v>211</v>
      </c>
      <c r="F526" t="s">
        <v>275</v>
      </c>
      <c r="G526">
        <v>2018</v>
      </c>
      <c r="H526" t="s">
        <v>211</v>
      </c>
      <c r="I526" t="s">
        <v>211</v>
      </c>
      <c r="J526" t="s">
        <v>211</v>
      </c>
      <c r="K526" t="s">
        <v>211</v>
      </c>
      <c r="L526">
        <v>3.1157627118644098</v>
      </c>
      <c r="M526">
        <v>3.1157627118644098</v>
      </c>
      <c r="N526">
        <v>3.1157627118644098</v>
      </c>
      <c r="O526">
        <v>3.1157627118644098</v>
      </c>
      <c r="P526">
        <v>3.1157627118644098</v>
      </c>
      <c r="Q526">
        <v>3.1157627118644098</v>
      </c>
      <c r="R526">
        <v>3.1157627118644098</v>
      </c>
      <c r="S526">
        <v>3.1157627118644098</v>
      </c>
      <c r="T526">
        <v>3.1157627118644098</v>
      </c>
      <c r="U526">
        <v>3.1157627118644098</v>
      </c>
      <c r="V526">
        <v>3.1157627118644098</v>
      </c>
      <c r="W526">
        <v>3.1157627118644098</v>
      </c>
      <c r="X526">
        <v>3.1157627118644098</v>
      </c>
      <c r="Y526">
        <v>3.1157627118644098</v>
      </c>
      <c r="Z526">
        <v>3.1157627118644098</v>
      </c>
      <c r="AA526">
        <v>3.1157627118644098</v>
      </c>
      <c r="AB526">
        <v>3.1157627118644098</v>
      </c>
      <c r="AC526">
        <v>3.1157627118644098</v>
      </c>
      <c r="AD526">
        <v>3.1157627118644098</v>
      </c>
      <c r="AE526">
        <v>3.1157627118644098</v>
      </c>
      <c r="AF526">
        <v>3.1157627118644098</v>
      </c>
      <c r="AG526">
        <v>3.1157627118644098</v>
      </c>
      <c r="AH526">
        <v>3.1157627118644098</v>
      </c>
      <c r="AI526">
        <v>3.1157627118644098</v>
      </c>
      <c r="AJ526">
        <v>3.1157627118644098</v>
      </c>
      <c r="AK526">
        <v>3.1157627118644098</v>
      </c>
      <c r="AL526">
        <v>3.1157627118644098</v>
      </c>
    </row>
    <row r="527" spans="1:38" x14ac:dyDescent="0.2">
      <c r="A527" t="s">
        <v>438</v>
      </c>
      <c r="B527" t="s">
        <v>271</v>
      </c>
      <c r="C527" t="s">
        <v>520</v>
      </c>
      <c r="D527" t="s">
        <v>138</v>
      </c>
      <c r="E527" t="s">
        <v>211</v>
      </c>
      <c r="F527" t="s">
        <v>275</v>
      </c>
      <c r="G527">
        <v>2030</v>
      </c>
      <c r="H527" t="s">
        <v>211</v>
      </c>
      <c r="I527" t="s">
        <v>211</v>
      </c>
      <c r="J527" t="s">
        <v>211</v>
      </c>
      <c r="K527" t="s">
        <v>211</v>
      </c>
      <c r="L527">
        <v>3.4584966101694952</v>
      </c>
      <c r="M527">
        <v>3.4584966101694952</v>
      </c>
      <c r="N527">
        <v>3.4584966101694952</v>
      </c>
      <c r="O527">
        <v>3.4584966101694952</v>
      </c>
      <c r="P527">
        <v>3.4584966101694952</v>
      </c>
      <c r="Q527">
        <v>3.4584966101694952</v>
      </c>
      <c r="R527">
        <v>3.4584966101694952</v>
      </c>
      <c r="S527">
        <v>3.4584966101694952</v>
      </c>
      <c r="T527">
        <v>3.4584966101694952</v>
      </c>
      <c r="U527">
        <v>3.4584966101694952</v>
      </c>
      <c r="V527">
        <v>3.4584966101694952</v>
      </c>
      <c r="W527">
        <v>3.4584966101694952</v>
      </c>
      <c r="X527">
        <v>3.4584966101694952</v>
      </c>
      <c r="Y527">
        <v>3.4584966101694952</v>
      </c>
      <c r="Z527">
        <v>3.4584966101694952</v>
      </c>
      <c r="AA527">
        <v>3.4584966101694952</v>
      </c>
      <c r="AB527">
        <v>3.4584966101694952</v>
      </c>
      <c r="AC527">
        <v>3.4584966101694952</v>
      </c>
      <c r="AD527">
        <v>3.4584966101694952</v>
      </c>
      <c r="AE527">
        <v>3.4584966101694952</v>
      </c>
      <c r="AF527">
        <v>3.4584966101694952</v>
      </c>
      <c r="AG527">
        <v>3.4584966101694952</v>
      </c>
      <c r="AH527">
        <v>3.4584966101694952</v>
      </c>
      <c r="AI527">
        <v>3.4584966101694952</v>
      </c>
      <c r="AJ527">
        <v>3.4584966101694952</v>
      </c>
      <c r="AK527">
        <v>3.4584966101694952</v>
      </c>
      <c r="AL527">
        <v>3.4584966101694952</v>
      </c>
    </row>
    <row r="528" spans="1:38" x14ac:dyDescent="0.2">
      <c r="A528" t="s">
        <v>438</v>
      </c>
      <c r="B528" t="s">
        <v>271</v>
      </c>
      <c r="C528" t="s">
        <v>520</v>
      </c>
      <c r="D528" t="s">
        <v>138</v>
      </c>
      <c r="E528" t="s">
        <v>211</v>
      </c>
      <c r="F528" t="s">
        <v>275</v>
      </c>
      <c r="G528">
        <v>2040</v>
      </c>
      <c r="H528" t="s">
        <v>211</v>
      </c>
      <c r="I528" t="s">
        <v>211</v>
      </c>
      <c r="J528" t="s">
        <v>211</v>
      </c>
      <c r="K528" t="s">
        <v>211</v>
      </c>
      <c r="L528">
        <v>3.7077576271186476</v>
      </c>
      <c r="M528">
        <v>3.7077576271186476</v>
      </c>
      <c r="N528">
        <v>3.7077576271186476</v>
      </c>
      <c r="O528">
        <v>3.7077576271186476</v>
      </c>
      <c r="P528">
        <v>3.7077576271186476</v>
      </c>
      <c r="Q528">
        <v>3.7077576271186476</v>
      </c>
      <c r="R528">
        <v>3.7077576271186476</v>
      </c>
      <c r="S528">
        <v>3.7077576271186476</v>
      </c>
      <c r="T528">
        <v>3.7077576271186476</v>
      </c>
      <c r="U528">
        <v>3.7077576271186476</v>
      </c>
      <c r="V528">
        <v>3.7077576271186476</v>
      </c>
      <c r="W528">
        <v>3.7077576271186476</v>
      </c>
      <c r="X528">
        <v>3.7077576271186476</v>
      </c>
      <c r="Y528">
        <v>3.7077576271186476</v>
      </c>
      <c r="Z528">
        <v>3.7077576271186476</v>
      </c>
      <c r="AA528">
        <v>3.7077576271186476</v>
      </c>
      <c r="AB528">
        <v>3.7077576271186476</v>
      </c>
      <c r="AC528">
        <v>3.7077576271186476</v>
      </c>
      <c r="AD528">
        <v>3.7077576271186476</v>
      </c>
      <c r="AE528">
        <v>3.7077576271186476</v>
      </c>
      <c r="AF528">
        <v>3.7077576271186476</v>
      </c>
      <c r="AG528">
        <v>3.7077576271186476</v>
      </c>
      <c r="AH528">
        <v>3.7077576271186476</v>
      </c>
      <c r="AI528">
        <v>3.7077576271186476</v>
      </c>
      <c r="AJ528">
        <v>3.7077576271186476</v>
      </c>
      <c r="AK528">
        <v>3.7077576271186476</v>
      </c>
      <c r="AL528">
        <v>3.7077576271186476</v>
      </c>
    </row>
    <row r="529" spans="1:38" x14ac:dyDescent="0.2">
      <c r="A529" t="s">
        <v>438</v>
      </c>
      <c r="B529" t="s">
        <v>271</v>
      </c>
      <c r="C529" t="s">
        <v>520</v>
      </c>
      <c r="D529" t="s">
        <v>138</v>
      </c>
      <c r="E529" t="s">
        <v>211</v>
      </c>
      <c r="F529" t="s">
        <v>275</v>
      </c>
      <c r="G529">
        <v>2050</v>
      </c>
      <c r="H529" t="s">
        <v>211</v>
      </c>
      <c r="I529" t="s">
        <v>211</v>
      </c>
      <c r="J529" t="s">
        <v>211</v>
      </c>
      <c r="K529" t="s">
        <v>211</v>
      </c>
      <c r="L529">
        <v>3.7077576271186476</v>
      </c>
      <c r="M529">
        <v>3.7077576271186476</v>
      </c>
      <c r="N529">
        <v>3.7077576271186476</v>
      </c>
      <c r="O529">
        <v>3.7077576271186476</v>
      </c>
      <c r="P529">
        <v>3.7077576271186476</v>
      </c>
      <c r="Q529">
        <v>3.7077576271186476</v>
      </c>
      <c r="R529">
        <v>3.7077576271186476</v>
      </c>
      <c r="S529">
        <v>3.7077576271186476</v>
      </c>
      <c r="T529">
        <v>3.7077576271186476</v>
      </c>
      <c r="U529">
        <v>3.7077576271186476</v>
      </c>
      <c r="V529">
        <v>3.7077576271186476</v>
      </c>
      <c r="W529">
        <v>3.7077576271186476</v>
      </c>
      <c r="X529">
        <v>3.7077576271186476</v>
      </c>
      <c r="Y529">
        <v>3.7077576271186476</v>
      </c>
      <c r="Z529">
        <v>3.7077576271186476</v>
      </c>
      <c r="AA529">
        <v>3.7077576271186476</v>
      </c>
      <c r="AB529">
        <v>3.7077576271186476</v>
      </c>
      <c r="AC529">
        <v>3.7077576271186476</v>
      </c>
      <c r="AD529">
        <v>3.7077576271186476</v>
      </c>
      <c r="AE529">
        <v>3.7077576271186476</v>
      </c>
      <c r="AF529">
        <v>3.7077576271186476</v>
      </c>
      <c r="AG529">
        <v>3.7077576271186476</v>
      </c>
      <c r="AH529">
        <v>3.7077576271186476</v>
      </c>
      <c r="AI529">
        <v>3.7077576271186476</v>
      </c>
      <c r="AJ529">
        <v>3.7077576271186476</v>
      </c>
      <c r="AK529">
        <v>3.7077576271186476</v>
      </c>
      <c r="AL529">
        <v>3.7077576271186476</v>
      </c>
    </row>
    <row r="530" spans="1:38" x14ac:dyDescent="0.2">
      <c r="A530" t="s">
        <v>438</v>
      </c>
      <c r="B530" t="s">
        <v>271</v>
      </c>
      <c r="C530" t="s">
        <v>520</v>
      </c>
      <c r="D530" t="s">
        <v>216</v>
      </c>
      <c r="E530" t="s">
        <v>211</v>
      </c>
      <c r="F530" t="s">
        <v>275</v>
      </c>
      <c r="G530">
        <v>2018</v>
      </c>
      <c r="H530" t="s">
        <v>211</v>
      </c>
      <c r="I530" t="s">
        <v>211</v>
      </c>
      <c r="J530" t="s">
        <v>211</v>
      </c>
      <c r="K530" t="s">
        <v>211</v>
      </c>
      <c r="L530">
        <v>2.1810338983050865</v>
      </c>
      <c r="M530">
        <v>2.1810338983050865</v>
      </c>
      <c r="N530">
        <v>2.1810338983050865</v>
      </c>
      <c r="O530">
        <v>2.1810338983050865</v>
      </c>
      <c r="P530">
        <v>2.1810338983050865</v>
      </c>
      <c r="Q530">
        <v>2.1810338983050865</v>
      </c>
      <c r="R530">
        <v>2.1810338983050865</v>
      </c>
      <c r="S530">
        <v>2.1810338983050865</v>
      </c>
      <c r="T530">
        <v>2.1810338983050865</v>
      </c>
      <c r="U530">
        <v>2.1810338983050865</v>
      </c>
      <c r="V530">
        <v>2.1810338983050865</v>
      </c>
      <c r="W530">
        <v>2.1810338983050865</v>
      </c>
      <c r="X530">
        <v>2.1810338983050865</v>
      </c>
      <c r="Y530">
        <v>2.1810338983050865</v>
      </c>
      <c r="Z530">
        <v>2.1810338983050865</v>
      </c>
      <c r="AA530">
        <v>2.1810338983050865</v>
      </c>
      <c r="AB530">
        <v>2.1810338983050865</v>
      </c>
      <c r="AC530">
        <v>2.1810338983050865</v>
      </c>
      <c r="AD530">
        <v>2.1810338983050865</v>
      </c>
      <c r="AE530">
        <v>2.1810338983050865</v>
      </c>
      <c r="AF530">
        <v>2.1810338983050865</v>
      </c>
      <c r="AG530">
        <v>2.1810338983050865</v>
      </c>
      <c r="AH530">
        <v>2.1810338983050865</v>
      </c>
      <c r="AI530">
        <v>2.1810338983050865</v>
      </c>
      <c r="AJ530">
        <v>2.1810338983050865</v>
      </c>
      <c r="AK530">
        <v>2.1810338983050865</v>
      </c>
      <c r="AL530">
        <v>2.1810338983050865</v>
      </c>
    </row>
    <row r="531" spans="1:38" x14ac:dyDescent="0.2">
      <c r="A531" t="s">
        <v>438</v>
      </c>
      <c r="B531" t="s">
        <v>271</v>
      </c>
      <c r="C531" t="s">
        <v>520</v>
      </c>
      <c r="D531" t="s">
        <v>216</v>
      </c>
      <c r="E531" t="s">
        <v>211</v>
      </c>
      <c r="F531" t="s">
        <v>275</v>
      </c>
      <c r="G531">
        <v>2030</v>
      </c>
      <c r="H531" t="s">
        <v>211</v>
      </c>
      <c r="I531" t="s">
        <v>211</v>
      </c>
      <c r="J531" t="s">
        <v>211</v>
      </c>
      <c r="K531" t="s">
        <v>211</v>
      </c>
      <c r="L531">
        <v>2.4209476271186463</v>
      </c>
      <c r="M531">
        <v>2.4209476271186463</v>
      </c>
      <c r="N531">
        <v>2.4209476271186463</v>
      </c>
      <c r="O531">
        <v>2.4209476271186463</v>
      </c>
      <c r="P531">
        <v>2.4209476271186463</v>
      </c>
      <c r="Q531">
        <v>2.4209476271186463</v>
      </c>
      <c r="R531">
        <v>2.4209476271186463</v>
      </c>
      <c r="S531">
        <v>2.4209476271186463</v>
      </c>
      <c r="T531">
        <v>2.4209476271186463</v>
      </c>
      <c r="U531">
        <v>2.4209476271186463</v>
      </c>
      <c r="V531">
        <v>2.4209476271186463</v>
      </c>
      <c r="W531">
        <v>2.4209476271186463</v>
      </c>
      <c r="X531">
        <v>2.4209476271186463</v>
      </c>
      <c r="Y531">
        <v>2.4209476271186463</v>
      </c>
      <c r="Z531">
        <v>2.4209476271186463</v>
      </c>
      <c r="AA531">
        <v>2.4209476271186463</v>
      </c>
      <c r="AB531">
        <v>2.4209476271186463</v>
      </c>
      <c r="AC531">
        <v>2.4209476271186463</v>
      </c>
      <c r="AD531">
        <v>2.4209476271186463</v>
      </c>
      <c r="AE531">
        <v>2.4209476271186463</v>
      </c>
      <c r="AF531">
        <v>2.4209476271186463</v>
      </c>
      <c r="AG531">
        <v>2.4209476271186463</v>
      </c>
      <c r="AH531">
        <v>2.4209476271186463</v>
      </c>
      <c r="AI531">
        <v>2.4209476271186463</v>
      </c>
      <c r="AJ531">
        <v>2.4209476271186463</v>
      </c>
      <c r="AK531">
        <v>2.4209476271186463</v>
      </c>
      <c r="AL531">
        <v>2.4209476271186463</v>
      </c>
    </row>
    <row r="532" spans="1:38" x14ac:dyDescent="0.2">
      <c r="A532" t="s">
        <v>438</v>
      </c>
      <c r="B532" t="s">
        <v>271</v>
      </c>
      <c r="C532" t="s">
        <v>520</v>
      </c>
      <c r="D532" t="s">
        <v>216</v>
      </c>
      <c r="E532" t="s">
        <v>211</v>
      </c>
      <c r="F532" t="s">
        <v>275</v>
      </c>
      <c r="G532">
        <v>2040</v>
      </c>
      <c r="H532" t="s">
        <v>211</v>
      </c>
      <c r="I532" t="s">
        <v>211</v>
      </c>
      <c r="J532" t="s">
        <v>211</v>
      </c>
      <c r="K532" t="s">
        <v>211</v>
      </c>
      <c r="L532">
        <v>2.5954303389830531</v>
      </c>
      <c r="M532">
        <v>2.5954303389830531</v>
      </c>
      <c r="N532">
        <v>2.5954303389830531</v>
      </c>
      <c r="O532">
        <v>2.5954303389830531</v>
      </c>
      <c r="P532">
        <v>2.5954303389830531</v>
      </c>
      <c r="Q532">
        <v>2.5954303389830531</v>
      </c>
      <c r="R532">
        <v>2.5954303389830531</v>
      </c>
      <c r="S532">
        <v>2.5954303389830531</v>
      </c>
      <c r="T532">
        <v>2.5954303389830531</v>
      </c>
      <c r="U532">
        <v>2.5954303389830531</v>
      </c>
      <c r="V532">
        <v>2.5954303389830531</v>
      </c>
      <c r="W532">
        <v>2.5954303389830531</v>
      </c>
      <c r="X532">
        <v>2.5954303389830531</v>
      </c>
      <c r="Y532">
        <v>2.5954303389830531</v>
      </c>
      <c r="Z532">
        <v>2.5954303389830531</v>
      </c>
      <c r="AA532">
        <v>2.5954303389830531</v>
      </c>
      <c r="AB532">
        <v>2.5954303389830531</v>
      </c>
      <c r="AC532">
        <v>2.5954303389830531</v>
      </c>
      <c r="AD532">
        <v>2.5954303389830531</v>
      </c>
      <c r="AE532">
        <v>2.5954303389830531</v>
      </c>
      <c r="AF532">
        <v>2.5954303389830531</v>
      </c>
      <c r="AG532">
        <v>2.5954303389830531</v>
      </c>
      <c r="AH532">
        <v>2.5954303389830531</v>
      </c>
      <c r="AI532">
        <v>2.5954303389830531</v>
      </c>
      <c r="AJ532">
        <v>2.5954303389830531</v>
      </c>
      <c r="AK532">
        <v>2.5954303389830531</v>
      </c>
      <c r="AL532">
        <v>2.5954303389830531</v>
      </c>
    </row>
    <row r="533" spans="1:38" x14ac:dyDescent="0.2">
      <c r="A533" t="s">
        <v>438</v>
      </c>
      <c r="B533" t="s">
        <v>271</v>
      </c>
      <c r="C533" t="s">
        <v>520</v>
      </c>
      <c r="D533" t="s">
        <v>216</v>
      </c>
      <c r="E533" t="s">
        <v>211</v>
      </c>
      <c r="F533" t="s">
        <v>275</v>
      </c>
      <c r="G533">
        <v>2050</v>
      </c>
      <c r="H533" t="s">
        <v>211</v>
      </c>
      <c r="I533" t="s">
        <v>211</v>
      </c>
      <c r="J533" t="s">
        <v>211</v>
      </c>
      <c r="K533" t="s">
        <v>211</v>
      </c>
      <c r="L533">
        <v>2.5954303389830531</v>
      </c>
      <c r="M533">
        <v>2.5954303389830531</v>
      </c>
      <c r="N533">
        <v>2.5954303389830531</v>
      </c>
      <c r="O533">
        <v>2.5954303389830531</v>
      </c>
      <c r="P533">
        <v>2.5954303389830531</v>
      </c>
      <c r="Q533">
        <v>2.5954303389830531</v>
      </c>
      <c r="R533">
        <v>2.5954303389830531</v>
      </c>
      <c r="S533">
        <v>2.5954303389830531</v>
      </c>
      <c r="T533">
        <v>2.5954303389830531</v>
      </c>
      <c r="U533">
        <v>2.5954303389830531</v>
      </c>
      <c r="V533">
        <v>2.5954303389830531</v>
      </c>
      <c r="W533">
        <v>2.5954303389830531</v>
      </c>
      <c r="X533">
        <v>2.5954303389830531</v>
      </c>
      <c r="Y533">
        <v>2.5954303389830531</v>
      </c>
      <c r="Z533">
        <v>2.5954303389830531</v>
      </c>
      <c r="AA533">
        <v>2.5954303389830531</v>
      </c>
      <c r="AB533">
        <v>2.5954303389830531</v>
      </c>
      <c r="AC533">
        <v>2.5954303389830531</v>
      </c>
      <c r="AD533">
        <v>2.5954303389830531</v>
      </c>
      <c r="AE533">
        <v>2.5954303389830531</v>
      </c>
      <c r="AF533">
        <v>2.5954303389830531</v>
      </c>
      <c r="AG533">
        <v>2.5954303389830531</v>
      </c>
      <c r="AH533">
        <v>2.5954303389830531</v>
      </c>
      <c r="AI533">
        <v>2.5954303389830531</v>
      </c>
      <c r="AJ533">
        <v>2.5954303389830531</v>
      </c>
      <c r="AK533">
        <v>2.5954303389830531</v>
      </c>
      <c r="AL533">
        <v>2.5954303389830531</v>
      </c>
    </row>
    <row r="534" spans="1:38" x14ac:dyDescent="0.2">
      <c r="A534" t="s">
        <v>438</v>
      </c>
      <c r="B534" t="s">
        <v>271</v>
      </c>
      <c r="C534" t="s">
        <v>286</v>
      </c>
      <c r="D534" t="s">
        <v>578</v>
      </c>
      <c r="E534" t="s">
        <v>211</v>
      </c>
      <c r="F534" t="s">
        <v>275</v>
      </c>
      <c r="G534">
        <v>2018</v>
      </c>
      <c r="H534" t="s">
        <v>211</v>
      </c>
      <c r="I534" t="s">
        <v>211</v>
      </c>
      <c r="J534" t="s">
        <v>211</v>
      </c>
      <c r="K534" t="s">
        <v>211</v>
      </c>
      <c r="L534">
        <v>2.8482700000000003</v>
      </c>
      <c r="M534">
        <v>2.8482700000000003</v>
      </c>
      <c r="N534">
        <v>2.8482700000000003</v>
      </c>
      <c r="O534">
        <v>2.8482700000000003</v>
      </c>
      <c r="P534">
        <v>2.8482700000000003</v>
      </c>
      <c r="Q534">
        <v>2.8482700000000003</v>
      </c>
      <c r="R534">
        <v>2.8482700000000003</v>
      </c>
      <c r="S534">
        <v>2.8482700000000003</v>
      </c>
      <c r="T534">
        <v>2.8482700000000003</v>
      </c>
      <c r="U534">
        <v>2.8482700000000003</v>
      </c>
      <c r="V534">
        <v>2.8482700000000003</v>
      </c>
      <c r="W534">
        <v>2.8482700000000003</v>
      </c>
      <c r="X534">
        <v>2.8482700000000003</v>
      </c>
      <c r="Y534">
        <v>2.8482700000000003</v>
      </c>
      <c r="Z534">
        <v>2.8482700000000003</v>
      </c>
      <c r="AA534">
        <v>2.8482700000000003</v>
      </c>
      <c r="AB534">
        <v>2.8482700000000003</v>
      </c>
      <c r="AC534">
        <v>2.8482700000000003</v>
      </c>
      <c r="AD534">
        <v>2.8482700000000003</v>
      </c>
      <c r="AE534">
        <v>2.8482700000000003</v>
      </c>
      <c r="AF534">
        <v>2.8482700000000003</v>
      </c>
      <c r="AG534">
        <v>2.8482700000000003</v>
      </c>
      <c r="AH534">
        <v>2.8482700000000003</v>
      </c>
      <c r="AI534">
        <v>2.8482700000000003</v>
      </c>
      <c r="AJ534">
        <v>2.8482700000000003</v>
      </c>
      <c r="AK534">
        <v>2.8482700000000003</v>
      </c>
      <c r="AL534">
        <v>2.8482700000000003</v>
      </c>
    </row>
    <row r="535" spans="1:38" x14ac:dyDescent="0.2">
      <c r="A535" t="s">
        <v>438</v>
      </c>
      <c r="B535" t="s">
        <v>271</v>
      </c>
      <c r="C535" t="s">
        <v>286</v>
      </c>
      <c r="D535" t="s">
        <v>578</v>
      </c>
      <c r="E535" t="s">
        <v>211</v>
      </c>
      <c r="F535" t="s">
        <v>275</v>
      </c>
      <c r="G535">
        <v>2030</v>
      </c>
      <c r="H535" t="s">
        <v>211</v>
      </c>
      <c r="I535" t="s">
        <v>211</v>
      </c>
      <c r="J535" t="s">
        <v>211</v>
      </c>
      <c r="K535" t="s">
        <v>211</v>
      </c>
      <c r="L535">
        <v>3.1588417647058828</v>
      </c>
      <c r="M535">
        <v>3.1588417647058828</v>
      </c>
      <c r="N535">
        <v>3.1588417647058828</v>
      </c>
      <c r="O535">
        <v>3.1588417647058828</v>
      </c>
      <c r="P535">
        <v>3.1588417647058828</v>
      </c>
      <c r="Q535">
        <v>3.1588417647058828</v>
      </c>
      <c r="R535">
        <v>3.1588417647058828</v>
      </c>
      <c r="S535">
        <v>3.1588417647058828</v>
      </c>
      <c r="T535">
        <v>3.1588417647058828</v>
      </c>
      <c r="U535">
        <v>3.1588417647058828</v>
      </c>
      <c r="V535">
        <v>3.1588417647058828</v>
      </c>
      <c r="W535">
        <v>3.1588417647058828</v>
      </c>
      <c r="X535">
        <v>3.1588417647058828</v>
      </c>
      <c r="Y535">
        <v>3.1588417647058828</v>
      </c>
      <c r="Z535">
        <v>3.1588417647058828</v>
      </c>
      <c r="AA535">
        <v>3.1588417647058828</v>
      </c>
      <c r="AB535">
        <v>3.1588417647058828</v>
      </c>
      <c r="AC535">
        <v>3.1588417647058828</v>
      </c>
      <c r="AD535">
        <v>3.1588417647058828</v>
      </c>
      <c r="AE535">
        <v>3.1588417647058828</v>
      </c>
      <c r="AF535">
        <v>3.1588417647058828</v>
      </c>
      <c r="AG535">
        <v>3.1588417647058828</v>
      </c>
      <c r="AH535">
        <v>3.1588417647058828</v>
      </c>
      <c r="AI535">
        <v>3.1588417647058828</v>
      </c>
      <c r="AJ535">
        <v>3.1588417647058828</v>
      </c>
      <c r="AK535">
        <v>3.1588417647058828</v>
      </c>
      <c r="AL535">
        <v>3.1588417647058828</v>
      </c>
    </row>
    <row r="536" spans="1:38" x14ac:dyDescent="0.2">
      <c r="A536" t="s">
        <v>438</v>
      </c>
      <c r="B536" t="s">
        <v>271</v>
      </c>
      <c r="C536" t="s">
        <v>286</v>
      </c>
      <c r="D536" t="s">
        <v>578</v>
      </c>
      <c r="E536" t="s">
        <v>211</v>
      </c>
      <c r="F536" t="s">
        <v>275</v>
      </c>
      <c r="G536">
        <v>2040</v>
      </c>
      <c r="H536" t="s">
        <v>211</v>
      </c>
      <c r="I536" t="s">
        <v>211</v>
      </c>
      <c r="J536" t="s">
        <v>211</v>
      </c>
      <c r="K536" t="s">
        <v>211</v>
      </c>
      <c r="L536">
        <v>3.3917705882352949</v>
      </c>
      <c r="M536">
        <v>3.3917705882352949</v>
      </c>
      <c r="N536">
        <v>3.3917705882352949</v>
      </c>
      <c r="O536">
        <v>3.3917705882352949</v>
      </c>
      <c r="P536">
        <v>3.3917705882352949</v>
      </c>
      <c r="Q536">
        <v>3.3917705882352949</v>
      </c>
      <c r="R536">
        <v>3.3917705882352949</v>
      </c>
      <c r="S536">
        <v>3.3917705882352949</v>
      </c>
      <c r="T536">
        <v>3.3917705882352949</v>
      </c>
      <c r="U536">
        <v>3.3917705882352949</v>
      </c>
      <c r="V536">
        <v>3.3917705882352949</v>
      </c>
      <c r="W536">
        <v>3.3917705882352949</v>
      </c>
      <c r="X536">
        <v>3.3917705882352949</v>
      </c>
      <c r="Y536">
        <v>3.3917705882352949</v>
      </c>
      <c r="Z536">
        <v>3.3917705882352949</v>
      </c>
      <c r="AA536">
        <v>3.3917705882352949</v>
      </c>
      <c r="AB536">
        <v>3.3917705882352949</v>
      </c>
      <c r="AC536">
        <v>3.3917705882352949</v>
      </c>
      <c r="AD536">
        <v>3.3917705882352949</v>
      </c>
      <c r="AE536">
        <v>3.3917705882352949</v>
      </c>
      <c r="AF536">
        <v>3.3917705882352949</v>
      </c>
      <c r="AG536">
        <v>3.3917705882352949</v>
      </c>
      <c r="AH536">
        <v>3.3917705882352949</v>
      </c>
      <c r="AI536">
        <v>3.3917705882352949</v>
      </c>
      <c r="AJ536">
        <v>3.3917705882352949</v>
      </c>
      <c r="AK536">
        <v>3.3917705882352949</v>
      </c>
      <c r="AL536">
        <v>3.3917705882352949</v>
      </c>
    </row>
    <row r="537" spans="1:38" x14ac:dyDescent="0.2">
      <c r="A537" t="s">
        <v>438</v>
      </c>
      <c r="B537" t="s">
        <v>271</v>
      </c>
      <c r="C537" t="s">
        <v>286</v>
      </c>
      <c r="D537" t="s">
        <v>578</v>
      </c>
      <c r="E537" t="s">
        <v>211</v>
      </c>
      <c r="F537" t="s">
        <v>275</v>
      </c>
      <c r="G537">
        <v>2050</v>
      </c>
      <c r="H537" t="s">
        <v>211</v>
      </c>
      <c r="I537" t="s">
        <v>211</v>
      </c>
      <c r="J537" t="s">
        <v>211</v>
      </c>
      <c r="K537" t="s">
        <v>211</v>
      </c>
      <c r="L537">
        <v>3.3917705882352949</v>
      </c>
      <c r="M537">
        <v>3.3917705882352949</v>
      </c>
      <c r="N537">
        <v>3.3917705882352949</v>
      </c>
      <c r="O537">
        <v>3.3917705882352949</v>
      </c>
      <c r="P537">
        <v>3.3917705882352949</v>
      </c>
      <c r="Q537">
        <v>3.3917705882352949</v>
      </c>
      <c r="R537">
        <v>3.3917705882352949</v>
      </c>
      <c r="S537">
        <v>3.3917705882352949</v>
      </c>
      <c r="T537">
        <v>3.3917705882352949</v>
      </c>
      <c r="U537">
        <v>3.3917705882352949</v>
      </c>
      <c r="V537">
        <v>3.3917705882352949</v>
      </c>
      <c r="W537">
        <v>3.3917705882352949</v>
      </c>
      <c r="X537">
        <v>3.3917705882352949</v>
      </c>
      <c r="Y537">
        <v>3.3917705882352949</v>
      </c>
      <c r="Z537">
        <v>3.3917705882352949</v>
      </c>
      <c r="AA537">
        <v>3.3917705882352949</v>
      </c>
      <c r="AB537">
        <v>3.3917705882352949</v>
      </c>
      <c r="AC537">
        <v>3.3917705882352949</v>
      </c>
      <c r="AD537">
        <v>3.3917705882352949</v>
      </c>
      <c r="AE537">
        <v>3.3917705882352949</v>
      </c>
      <c r="AF537">
        <v>3.3917705882352949</v>
      </c>
      <c r="AG537">
        <v>3.3917705882352949</v>
      </c>
      <c r="AH537">
        <v>3.3917705882352949</v>
      </c>
      <c r="AI537">
        <v>3.3917705882352949</v>
      </c>
      <c r="AJ537">
        <v>3.3917705882352949</v>
      </c>
      <c r="AK537">
        <v>3.3917705882352949</v>
      </c>
      <c r="AL537">
        <v>3.3917705882352949</v>
      </c>
    </row>
    <row r="538" spans="1:38" x14ac:dyDescent="0.2">
      <c r="A538" t="s">
        <v>438</v>
      </c>
      <c r="B538" t="s">
        <v>271</v>
      </c>
      <c r="C538" t="s">
        <v>286</v>
      </c>
      <c r="D538" t="s">
        <v>194</v>
      </c>
      <c r="E538" t="s">
        <v>211</v>
      </c>
      <c r="F538" t="s">
        <v>275</v>
      </c>
      <c r="G538">
        <v>2018</v>
      </c>
      <c r="H538" t="s">
        <v>211</v>
      </c>
      <c r="I538" t="s">
        <v>211</v>
      </c>
      <c r="J538" t="s">
        <v>211</v>
      </c>
      <c r="K538" t="s">
        <v>211</v>
      </c>
      <c r="L538">
        <v>2.8482700000000003</v>
      </c>
      <c r="M538">
        <v>2.8482700000000003</v>
      </c>
      <c r="N538">
        <v>2.8482700000000003</v>
      </c>
      <c r="O538">
        <v>2.8482700000000003</v>
      </c>
      <c r="P538">
        <v>2.8482700000000003</v>
      </c>
      <c r="Q538">
        <v>2.8482700000000003</v>
      </c>
      <c r="R538">
        <v>2.8482700000000003</v>
      </c>
      <c r="S538">
        <v>2.8482700000000003</v>
      </c>
      <c r="T538">
        <v>2.8482700000000003</v>
      </c>
      <c r="U538">
        <v>2.8482700000000003</v>
      </c>
      <c r="V538">
        <v>2.8482700000000003</v>
      </c>
      <c r="W538">
        <v>2.8482700000000003</v>
      </c>
      <c r="X538">
        <v>2.8482700000000003</v>
      </c>
      <c r="Y538">
        <v>2.8482700000000003</v>
      </c>
      <c r="Z538">
        <v>2.8482700000000003</v>
      </c>
      <c r="AA538">
        <v>2.8482700000000003</v>
      </c>
      <c r="AB538">
        <v>2.8482700000000003</v>
      </c>
      <c r="AC538">
        <v>2.8482700000000003</v>
      </c>
      <c r="AD538">
        <v>2.8482700000000003</v>
      </c>
      <c r="AE538">
        <v>2.8482700000000003</v>
      </c>
      <c r="AF538">
        <v>2.8482700000000003</v>
      </c>
      <c r="AG538">
        <v>2.8482700000000003</v>
      </c>
      <c r="AH538">
        <v>2.8482700000000003</v>
      </c>
      <c r="AI538">
        <v>2.8482700000000003</v>
      </c>
      <c r="AJ538">
        <v>2.8482700000000003</v>
      </c>
      <c r="AK538">
        <v>2.8482700000000003</v>
      </c>
      <c r="AL538">
        <v>2.8482700000000003</v>
      </c>
    </row>
    <row r="539" spans="1:38" x14ac:dyDescent="0.2">
      <c r="A539" t="s">
        <v>438</v>
      </c>
      <c r="B539" t="s">
        <v>271</v>
      </c>
      <c r="C539" t="s">
        <v>286</v>
      </c>
      <c r="D539" t="s">
        <v>194</v>
      </c>
      <c r="E539" t="s">
        <v>211</v>
      </c>
      <c r="F539" t="s">
        <v>275</v>
      </c>
      <c r="G539">
        <v>2030</v>
      </c>
      <c r="H539" t="s">
        <v>211</v>
      </c>
      <c r="I539" t="s">
        <v>211</v>
      </c>
      <c r="J539" t="s">
        <v>211</v>
      </c>
      <c r="K539" t="s">
        <v>211</v>
      </c>
      <c r="L539">
        <v>3.1588417647058828</v>
      </c>
      <c r="M539">
        <v>3.1588417647058828</v>
      </c>
      <c r="N539">
        <v>3.1588417647058828</v>
      </c>
      <c r="O539">
        <v>3.1588417647058828</v>
      </c>
      <c r="P539">
        <v>3.1588417647058828</v>
      </c>
      <c r="Q539">
        <v>3.1588417647058828</v>
      </c>
      <c r="R539">
        <v>3.1588417647058828</v>
      </c>
      <c r="S539">
        <v>3.1588417647058828</v>
      </c>
      <c r="T539">
        <v>3.1588417647058828</v>
      </c>
      <c r="U539">
        <v>3.1588417647058828</v>
      </c>
      <c r="V539">
        <v>3.1588417647058828</v>
      </c>
      <c r="W539">
        <v>3.1588417647058828</v>
      </c>
      <c r="X539">
        <v>3.1588417647058828</v>
      </c>
      <c r="Y539">
        <v>3.1588417647058828</v>
      </c>
      <c r="Z539">
        <v>3.1588417647058828</v>
      </c>
      <c r="AA539">
        <v>3.1588417647058828</v>
      </c>
      <c r="AB539">
        <v>3.1588417647058828</v>
      </c>
      <c r="AC539">
        <v>3.1588417647058828</v>
      </c>
      <c r="AD539">
        <v>3.1588417647058828</v>
      </c>
      <c r="AE539">
        <v>3.1588417647058828</v>
      </c>
      <c r="AF539">
        <v>3.1588417647058828</v>
      </c>
      <c r="AG539">
        <v>3.1588417647058828</v>
      </c>
      <c r="AH539">
        <v>3.1588417647058828</v>
      </c>
      <c r="AI539">
        <v>3.1588417647058828</v>
      </c>
      <c r="AJ539">
        <v>3.1588417647058828</v>
      </c>
      <c r="AK539">
        <v>3.1588417647058828</v>
      </c>
      <c r="AL539">
        <v>3.1588417647058828</v>
      </c>
    </row>
    <row r="540" spans="1:38" x14ac:dyDescent="0.2">
      <c r="A540" t="s">
        <v>438</v>
      </c>
      <c r="B540" t="s">
        <v>271</v>
      </c>
      <c r="C540" t="s">
        <v>286</v>
      </c>
      <c r="D540" t="s">
        <v>194</v>
      </c>
      <c r="E540" t="s">
        <v>211</v>
      </c>
      <c r="F540" t="s">
        <v>275</v>
      </c>
      <c r="G540">
        <v>2040</v>
      </c>
      <c r="H540" t="s">
        <v>211</v>
      </c>
      <c r="I540" t="s">
        <v>211</v>
      </c>
      <c r="J540" t="s">
        <v>211</v>
      </c>
      <c r="K540" t="s">
        <v>211</v>
      </c>
      <c r="L540">
        <v>3.3917705882352949</v>
      </c>
      <c r="M540">
        <v>3.3917705882352949</v>
      </c>
      <c r="N540">
        <v>3.3917705882352949</v>
      </c>
      <c r="O540">
        <v>3.3917705882352949</v>
      </c>
      <c r="P540">
        <v>3.3917705882352949</v>
      </c>
      <c r="Q540">
        <v>3.3917705882352949</v>
      </c>
      <c r="R540">
        <v>3.3917705882352949</v>
      </c>
      <c r="S540">
        <v>3.3917705882352949</v>
      </c>
      <c r="T540">
        <v>3.3917705882352949</v>
      </c>
      <c r="U540">
        <v>3.3917705882352949</v>
      </c>
      <c r="V540">
        <v>3.3917705882352949</v>
      </c>
      <c r="W540">
        <v>3.3917705882352949</v>
      </c>
      <c r="X540">
        <v>3.3917705882352949</v>
      </c>
      <c r="Y540">
        <v>3.3917705882352949</v>
      </c>
      <c r="Z540">
        <v>3.3917705882352949</v>
      </c>
      <c r="AA540">
        <v>3.3917705882352949</v>
      </c>
      <c r="AB540">
        <v>3.3917705882352949</v>
      </c>
      <c r="AC540">
        <v>3.3917705882352949</v>
      </c>
      <c r="AD540">
        <v>3.3917705882352949</v>
      </c>
      <c r="AE540">
        <v>3.3917705882352949</v>
      </c>
      <c r="AF540">
        <v>3.3917705882352949</v>
      </c>
      <c r="AG540">
        <v>3.3917705882352949</v>
      </c>
      <c r="AH540">
        <v>3.3917705882352949</v>
      </c>
      <c r="AI540">
        <v>3.3917705882352949</v>
      </c>
      <c r="AJ540">
        <v>3.3917705882352949</v>
      </c>
      <c r="AK540">
        <v>3.3917705882352949</v>
      </c>
      <c r="AL540">
        <v>3.3917705882352949</v>
      </c>
    </row>
    <row r="541" spans="1:38" x14ac:dyDescent="0.2">
      <c r="A541" t="s">
        <v>438</v>
      </c>
      <c r="B541" t="s">
        <v>271</v>
      </c>
      <c r="C541" t="s">
        <v>286</v>
      </c>
      <c r="D541" t="s">
        <v>194</v>
      </c>
      <c r="E541" t="s">
        <v>211</v>
      </c>
      <c r="F541" t="s">
        <v>275</v>
      </c>
      <c r="G541">
        <v>2050</v>
      </c>
      <c r="H541" t="s">
        <v>211</v>
      </c>
      <c r="I541" t="s">
        <v>211</v>
      </c>
      <c r="J541" t="s">
        <v>211</v>
      </c>
      <c r="K541" t="s">
        <v>211</v>
      </c>
      <c r="L541">
        <v>3.3917705882352949</v>
      </c>
      <c r="M541">
        <v>3.3917705882352949</v>
      </c>
      <c r="N541">
        <v>3.3917705882352949</v>
      </c>
      <c r="O541">
        <v>3.3917705882352949</v>
      </c>
      <c r="P541">
        <v>3.3917705882352949</v>
      </c>
      <c r="Q541">
        <v>3.3917705882352949</v>
      </c>
      <c r="R541">
        <v>3.3917705882352949</v>
      </c>
      <c r="S541">
        <v>3.3917705882352949</v>
      </c>
      <c r="T541">
        <v>3.3917705882352949</v>
      </c>
      <c r="U541">
        <v>3.3917705882352949</v>
      </c>
      <c r="V541">
        <v>3.3917705882352949</v>
      </c>
      <c r="W541">
        <v>3.3917705882352949</v>
      </c>
      <c r="X541">
        <v>3.3917705882352949</v>
      </c>
      <c r="Y541">
        <v>3.3917705882352949</v>
      </c>
      <c r="Z541">
        <v>3.3917705882352949</v>
      </c>
      <c r="AA541">
        <v>3.3917705882352949</v>
      </c>
      <c r="AB541">
        <v>3.3917705882352949</v>
      </c>
      <c r="AC541">
        <v>3.3917705882352949</v>
      </c>
      <c r="AD541">
        <v>3.3917705882352949</v>
      </c>
      <c r="AE541">
        <v>3.3917705882352949</v>
      </c>
      <c r="AF541">
        <v>3.3917705882352949</v>
      </c>
      <c r="AG541">
        <v>3.3917705882352949</v>
      </c>
      <c r="AH541">
        <v>3.3917705882352949</v>
      </c>
      <c r="AI541">
        <v>3.3917705882352949</v>
      </c>
      <c r="AJ541">
        <v>3.3917705882352949</v>
      </c>
      <c r="AK541">
        <v>3.3917705882352949</v>
      </c>
      <c r="AL541">
        <v>3.3917705882352949</v>
      </c>
    </row>
    <row r="542" spans="1:38" x14ac:dyDescent="0.2">
      <c r="A542" t="s">
        <v>438</v>
      </c>
      <c r="B542" t="s">
        <v>271</v>
      </c>
      <c r="C542" t="s">
        <v>286</v>
      </c>
      <c r="D542" t="s">
        <v>196</v>
      </c>
      <c r="E542" t="s">
        <v>211</v>
      </c>
      <c r="F542" t="s">
        <v>275</v>
      </c>
      <c r="G542">
        <v>2018</v>
      </c>
      <c r="H542" t="s">
        <v>211</v>
      </c>
      <c r="I542" t="s">
        <v>211</v>
      </c>
      <c r="J542" t="s">
        <v>211</v>
      </c>
      <c r="K542" t="s">
        <v>211</v>
      </c>
      <c r="L542">
        <v>2.8482700000000003</v>
      </c>
      <c r="M542">
        <v>2.8482700000000003</v>
      </c>
      <c r="N542">
        <v>2.8482700000000003</v>
      </c>
      <c r="O542">
        <v>2.8482700000000003</v>
      </c>
      <c r="P542">
        <v>2.8482700000000003</v>
      </c>
      <c r="Q542">
        <v>2.8482700000000003</v>
      </c>
      <c r="R542">
        <v>2.8482700000000003</v>
      </c>
      <c r="S542">
        <v>2.8482700000000003</v>
      </c>
      <c r="T542">
        <v>2.8482700000000003</v>
      </c>
      <c r="U542">
        <v>2.8482700000000003</v>
      </c>
      <c r="V542">
        <v>2.8482700000000003</v>
      </c>
      <c r="W542">
        <v>2.8482700000000003</v>
      </c>
      <c r="X542">
        <v>2.8482700000000003</v>
      </c>
      <c r="Y542">
        <v>2.8482700000000003</v>
      </c>
      <c r="Z542">
        <v>2.8482700000000003</v>
      </c>
      <c r="AA542">
        <v>2.8482700000000003</v>
      </c>
      <c r="AB542">
        <v>2.8482700000000003</v>
      </c>
      <c r="AC542">
        <v>2.8482700000000003</v>
      </c>
      <c r="AD542">
        <v>2.8482700000000003</v>
      </c>
      <c r="AE542">
        <v>2.8482700000000003</v>
      </c>
      <c r="AF542">
        <v>2.8482700000000003</v>
      </c>
      <c r="AG542">
        <v>2.8482700000000003</v>
      </c>
      <c r="AH542">
        <v>2.8482700000000003</v>
      </c>
      <c r="AI542">
        <v>2.8482700000000003</v>
      </c>
      <c r="AJ542">
        <v>2.8482700000000003</v>
      </c>
      <c r="AK542">
        <v>2.8482700000000003</v>
      </c>
      <c r="AL542">
        <v>2.8482700000000003</v>
      </c>
    </row>
    <row r="543" spans="1:38" x14ac:dyDescent="0.2">
      <c r="A543" t="s">
        <v>438</v>
      </c>
      <c r="B543" t="s">
        <v>271</v>
      </c>
      <c r="C543" t="s">
        <v>286</v>
      </c>
      <c r="D543" t="s">
        <v>196</v>
      </c>
      <c r="E543" t="s">
        <v>211</v>
      </c>
      <c r="F543" t="s">
        <v>275</v>
      </c>
      <c r="G543">
        <v>2030</v>
      </c>
      <c r="H543" t="s">
        <v>211</v>
      </c>
      <c r="I543" t="s">
        <v>211</v>
      </c>
      <c r="J543" t="s">
        <v>211</v>
      </c>
      <c r="K543" t="s">
        <v>211</v>
      </c>
      <c r="L543">
        <v>3.1588417647058828</v>
      </c>
      <c r="M543">
        <v>3.1588417647058828</v>
      </c>
      <c r="N543">
        <v>3.1588417647058828</v>
      </c>
      <c r="O543">
        <v>3.1588417647058828</v>
      </c>
      <c r="P543">
        <v>3.1588417647058828</v>
      </c>
      <c r="Q543">
        <v>3.1588417647058828</v>
      </c>
      <c r="R543">
        <v>3.1588417647058828</v>
      </c>
      <c r="S543">
        <v>3.1588417647058828</v>
      </c>
      <c r="T543">
        <v>3.1588417647058828</v>
      </c>
      <c r="U543">
        <v>3.1588417647058828</v>
      </c>
      <c r="V543">
        <v>3.1588417647058828</v>
      </c>
      <c r="W543">
        <v>3.1588417647058828</v>
      </c>
      <c r="X543">
        <v>3.1588417647058828</v>
      </c>
      <c r="Y543">
        <v>3.1588417647058828</v>
      </c>
      <c r="Z543">
        <v>3.1588417647058828</v>
      </c>
      <c r="AA543">
        <v>3.1588417647058828</v>
      </c>
      <c r="AB543">
        <v>3.1588417647058828</v>
      </c>
      <c r="AC543">
        <v>3.1588417647058828</v>
      </c>
      <c r="AD543">
        <v>3.1588417647058828</v>
      </c>
      <c r="AE543">
        <v>3.1588417647058828</v>
      </c>
      <c r="AF543">
        <v>3.1588417647058828</v>
      </c>
      <c r="AG543">
        <v>3.1588417647058828</v>
      </c>
      <c r="AH543">
        <v>3.1588417647058828</v>
      </c>
      <c r="AI543">
        <v>3.1588417647058828</v>
      </c>
      <c r="AJ543">
        <v>3.1588417647058828</v>
      </c>
      <c r="AK543">
        <v>3.1588417647058828</v>
      </c>
      <c r="AL543">
        <v>3.1588417647058828</v>
      </c>
    </row>
    <row r="544" spans="1:38" x14ac:dyDescent="0.2">
      <c r="A544" t="s">
        <v>438</v>
      </c>
      <c r="B544" t="s">
        <v>271</v>
      </c>
      <c r="C544" t="s">
        <v>286</v>
      </c>
      <c r="D544" t="s">
        <v>196</v>
      </c>
      <c r="E544" t="s">
        <v>211</v>
      </c>
      <c r="F544" t="s">
        <v>275</v>
      </c>
      <c r="G544">
        <v>2040</v>
      </c>
      <c r="H544" t="s">
        <v>211</v>
      </c>
      <c r="I544" t="s">
        <v>211</v>
      </c>
      <c r="J544" t="s">
        <v>211</v>
      </c>
      <c r="K544" t="s">
        <v>211</v>
      </c>
      <c r="L544">
        <v>3.3917705882352949</v>
      </c>
      <c r="M544">
        <v>3.3917705882352949</v>
      </c>
      <c r="N544">
        <v>3.3917705882352949</v>
      </c>
      <c r="O544">
        <v>3.3917705882352949</v>
      </c>
      <c r="P544">
        <v>3.3917705882352949</v>
      </c>
      <c r="Q544">
        <v>3.3917705882352949</v>
      </c>
      <c r="R544">
        <v>3.3917705882352949</v>
      </c>
      <c r="S544">
        <v>3.3917705882352949</v>
      </c>
      <c r="T544">
        <v>3.3917705882352949</v>
      </c>
      <c r="U544">
        <v>3.3917705882352949</v>
      </c>
      <c r="V544">
        <v>3.3917705882352949</v>
      </c>
      <c r="W544">
        <v>3.3917705882352949</v>
      </c>
      <c r="X544">
        <v>3.3917705882352949</v>
      </c>
      <c r="Y544">
        <v>3.3917705882352949</v>
      </c>
      <c r="Z544">
        <v>3.3917705882352949</v>
      </c>
      <c r="AA544">
        <v>3.3917705882352949</v>
      </c>
      <c r="AB544">
        <v>3.3917705882352949</v>
      </c>
      <c r="AC544">
        <v>3.3917705882352949</v>
      </c>
      <c r="AD544">
        <v>3.3917705882352949</v>
      </c>
      <c r="AE544">
        <v>3.3917705882352949</v>
      </c>
      <c r="AF544">
        <v>3.3917705882352949</v>
      </c>
      <c r="AG544">
        <v>3.3917705882352949</v>
      </c>
      <c r="AH544">
        <v>3.3917705882352949</v>
      </c>
      <c r="AI544">
        <v>3.3917705882352949</v>
      </c>
      <c r="AJ544">
        <v>3.3917705882352949</v>
      </c>
      <c r="AK544">
        <v>3.3917705882352949</v>
      </c>
      <c r="AL544">
        <v>3.3917705882352949</v>
      </c>
    </row>
    <row r="545" spans="1:38" x14ac:dyDescent="0.2">
      <c r="A545" t="s">
        <v>438</v>
      </c>
      <c r="B545" t="s">
        <v>271</v>
      </c>
      <c r="C545" t="s">
        <v>286</v>
      </c>
      <c r="D545" t="s">
        <v>196</v>
      </c>
      <c r="E545" t="s">
        <v>211</v>
      </c>
      <c r="F545" t="s">
        <v>275</v>
      </c>
      <c r="G545">
        <v>2050</v>
      </c>
      <c r="H545" t="s">
        <v>211</v>
      </c>
      <c r="I545" t="s">
        <v>211</v>
      </c>
      <c r="J545" t="s">
        <v>211</v>
      </c>
      <c r="K545" t="s">
        <v>211</v>
      </c>
      <c r="L545">
        <v>3.3917705882352949</v>
      </c>
      <c r="M545">
        <v>3.3917705882352949</v>
      </c>
      <c r="N545">
        <v>3.3917705882352949</v>
      </c>
      <c r="O545">
        <v>3.3917705882352949</v>
      </c>
      <c r="P545">
        <v>3.3917705882352949</v>
      </c>
      <c r="Q545">
        <v>3.3917705882352949</v>
      </c>
      <c r="R545">
        <v>3.3917705882352949</v>
      </c>
      <c r="S545">
        <v>3.3917705882352949</v>
      </c>
      <c r="T545">
        <v>3.3917705882352949</v>
      </c>
      <c r="U545">
        <v>3.3917705882352949</v>
      </c>
      <c r="V545">
        <v>3.3917705882352949</v>
      </c>
      <c r="W545">
        <v>3.3917705882352949</v>
      </c>
      <c r="X545">
        <v>3.3917705882352949</v>
      </c>
      <c r="Y545">
        <v>3.3917705882352949</v>
      </c>
      <c r="Z545">
        <v>3.3917705882352949</v>
      </c>
      <c r="AA545">
        <v>3.3917705882352949</v>
      </c>
      <c r="AB545">
        <v>3.3917705882352949</v>
      </c>
      <c r="AC545">
        <v>3.3917705882352949</v>
      </c>
      <c r="AD545">
        <v>3.3917705882352949</v>
      </c>
      <c r="AE545">
        <v>3.3917705882352949</v>
      </c>
      <c r="AF545">
        <v>3.3917705882352949</v>
      </c>
      <c r="AG545">
        <v>3.3917705882352949</v>
      </c>
      <c r="AH545">
        <v>3.3917705882352949</v>
      </c>
      <c r="AI545">
        <v>3.3917705882352949</v>
      </c>
      <c r="AJ545">
        <v>3.3917705882352949</v>
      </c>
      <c r="AK545">
        <v>3.3917705882352949</v>
      </c>
      <c r="AL545">
        <v>3.3917705882352949</v>
      </c>
    </row>
    <row r="546" spans="1:38" x14ac:dyDescent="0.2">
      <c r="A546" t="s">
        <v>438</v>
      </c>
      <c r="B546" t="s">
        <v>271</v>
      </c>
      <c r="C546" t="s">
        <v>286</v>
      </c>
      <c r="D546" t="s">
        <v>216</v>
      </c>
      <c r="E546" t="s">
        <v>211</v>
      </c>
      <c r="F546" t="s">
        <v>275</v>
      </c>
      <c r="G546">
        <v>2018</v>
      </c>
      <c r="H546" t="s">
        <v>211</v>
      </c>
      <c r="I546" t="s">
        <v>211</v>
      </c>
      <c r="J546" t="s">
        <v>211</v>
      </c>
      <c r="K546" t="s">
        <v>211</v>
      </c>
      <c r="L546">
        <v>1.993789</v>
      </c>
      <c r="M546">
        <v>1.993789</v>
      </c>
      <c r="N546">
        <v>1.993789</v>
      </c>
      <c r="O546">
        <v>1.993789</v>
      </c>
      <c r="P546">
        <v>1.993789</v>
      </c>
      <c r="Q546">
        <v>1.993789</v>
      </c>
      <c r="R546">
        <v>1.993789</v>
      </c>
      <c r="S546">
        <v>1.993789</v>
      </c>
      <c r="T546">
        <v>1.993789</v>
      </c>
      <c r="U546">
        <v>1.993789</v>
      </c>
      <c r="V546">
        <v>1.993789</v>
      </c>
      <c r="W546">
        <v>1.993789</v>
      </c>
      <c r="X546">
        <v>1.993789</v>
      </c>
      <c r="Y546">
        <v>1.993789</v>
      </c>
      <c r="Z546">
        <v>1.993789</v>
      </c>
      <c r="AA546">
        <v>1.993789</v>
      </c>
      <c r="AB546">
        <v>1.993789</v>
      </c>
      <c r="AC546">
        <v>1.993789</v>
      </c>
      <c r="AD546">
        <v>1.993789</v>
      </c>
      <c r="AE546">
        <v>1.993789</v>
      </c>
      <c r="AF546">
        <v>1.993789</v>
      </c>
      <c r="AG546">
        <v>1.993789</v>
      </c>
      <c r="AH546">
        <v>1.993789</v>
      </c>
      <c r="AI546">
        <v>1.993789</v>
      </c>
      <c r="AJ546">
        <v>1.993789</v>
      </c>
      <c r="AK546">
        <v>1.993789</v>
      </c>
      <c r="AL546">
        <v>1.993789</v>
      </c>
    </row>
    <row r="547" spans="1:38" x14ac:dyDescent="0.2">
      <c r="A547" t="s">
        <v>438</v>
      </c>
      <c r="B547" t="s">
        <v>271</v>
      </c>
      <c r="C547" t="s">
        <v>286</v>
      </c>
      <c r="D547" t="s">
        <v>216</v>
      </c>
      <c r="E547" t="s">
        <v>211</v>
      </c>
      <c r="F547" t="s">
        <v>275</v>
      </c>
      <c r="G547">
        <v>2030</v>
      </c>
      <c r="H547" t="s">
        <v>211</v>
      </c>
      <c r="I547" t="s">
        <v>211</v>
      </c>
      <c r="J547" t="s">
        <v>211</v>
      </c>
      <c r="K547" t="s">
        <v>211</v>
      </c>
      <c r="L547">
        <v>2.211189235294118</v>
      </c>
      <c r="M547">
        <v>2.211189235294118</v>
      </c>
      <c r="N547">
        <v>2.211189235294118</v>
      </c>
      <c r="O547">
        <v>2.211189235294118</v>
      </c>
      <c r="P547">
        <v>2.211189235294118</v>
      </c>
      <c r="Q547">
        <v>2.211189235294118</v>
      </c>
      <c r="R547">
        <v>2.211189235294118</v>
      </c>
      <c r="S547">
        <v>2.211189235294118</v>
      </c>
      <c r="T547">
        <v>2.211189235294118</v>
      </c>
      <c r="U547">
        <v>2.211189235294118</v>
      </c>
      <c r="V547">
        <v>2.211189235294118</v>
      </c>
      <c r="W547">
        <v>2.211189235294118</v>
      </c>
      <c r="X547">
        <v>2.211189235294118</v>
      </c>
      <c r="Y547">
        <v>2.211189235294118</v>
      </c>
      <c r="Z547">
        <v>2.211189235294118</v>
      </c>
      <c r="AA547">
        <v>2.211189235294118</v>
      </c>
      <c r="AB547">
        <v>2.211189235294118</v>
      </c>
      <c r="AC547">
        <v>2.211189235294118</v>
      </c>
      <c r="AD547">
        <v>2.211189235294118</v>
      </c>
      <c r="AE547">
        <v>2.211189235294118</v>
      </c>
      <c r="AF547">
        <v>2.211189235294118</v>
      </c>
      <c r="AG547">
        <v>2.211189235294118</v>
      </c>
      <c r="AH547">
        <v>2.211189235294118</v>
      </c>
      <c r="AI547">
        <v>2.211189235294118</v>
      </c>
      <c r="AJ547">
        <v>2.211189235294118</v>
      </c>
      <c r="AK547">
        <v>2.211189235294118</v>
      </c>
      <c r="AL547">
        <v>2.211189235294118</v>
      </c>
    </row>
    <row r="548" spans="1:38" x14ac:dyDescent="0.2">
      <c r="A548" t="s">
        <v>438</v>
      </c>
      <c r="B548" t="s">
        <v>271</v>
      </c>
      <c r="C548" t="s">
        <v>286</v>
      </c>
      <c r="D548" t="s">
        <v>216</v>
      </c>
      <c r="E548" t="s">
        <v>211</v>
      </c>
      <c r="F548" t="s">
        <v>275</v>
      </c>
      <c r="G548">
        <v>2040</v>
      </c>
      <c r="H548" t="s">
        <v>211</v>
      </c>
      <c r="I548" t="s">
        <v>211</v>
      </c>
      <c r="J548" t="s">
        <v>211</v>
      </c>
      <c r="K548" t="s">
        <v>211</v>
      </c>
      <c r="L548">
        <v>2.3742394117647061</v>
      </c>
      <c r="M548">
        <v>2.3742394117647061</v>
      </c>
      <c r="N548">
        <v>2.3742394117647061</v>
      </c>
      <c r="O548">
        <v>2.3742394117647061</v>
      </c>
      <c r="P548">
        <v>2.3742394117647061</v>
      </c>
      <c r="Q548">
        <v>2.3742394117647061</v>
      </c>
      <c r="R548">
        <v>2.3742394117647061</v>
      </c>
      <c r="S548">
        <v>2.3742394117647061</v>
      </c>
      <c r="T548">
        <v>2.3742394117647061</v>
      </c>
      <c r="U548">
        <v>2.3742394117647061</v>
      </c>
      <c r="V548">
        <v>2.3742394117647061</v>
      </c>
      <c r="W548">
        <v>2.3742394117647061</v>
      </c>
      <c r="X548">
        <v>2.3742394117647061</v>
      </c>
      <c r="Y548">
        <v>2.3742394117647061</v>
      </c>
      <c r="Z548">
        <v>2.3742394117647061</v>
      </c>
      <c r="AA548">
        <v>2.3742394117647061</v>
      </c>
      <c r="AB548">
        <v>2.3742394117647061</v>
      </c>
      <c r="AC548">
        <v>2.3742394117647061</v>
      </c>
      <c r="AD548">
        <v>2.3742394117647061</v>
      </c>
      <c r="AE548">
        <v>2.3742394117647061</v>
      </c>
      <c r="AF548">
        <v>2.3742394117647061</v>
      </c>
      <c r="AG548">
        <v>2.3742394117647061</v>
      </c>
      <c r="AH548">
        <v>2.3742394117647061</v>
      </c>
      <c r="AI548">
        <v>2.3742394117647061</v>
      </c>
      <c r="AJ548">
        <v>2.3742394117647061</v>
      </c>
      <c r="AK548">
        <v>2.3742394117647061</v>
      </c>
      <c r="AL548">
        <v>2.3742394117647061</v>
      </c>
    </row>
    <row r="549" spans="1:38" x14ac:dyDescent="0.2">
      <c r="A549" t="s">
        <v>438</v>
      </c>
      <c r="B549" t="s">
        <v>271</v>
      </c>
      <c r="C549" t="s">
        <v>286</v>
      </c>
      <c r="D549" t="s">
        <v>216</v>
      </c>
      <c r="E549" t="s">
        <v>211</v>
      </c>
      <c r="F549" t="s">
        <v>275</v>
      </c>
      <c r="G549">
        <v>2050</v>
      </c>
      <c r="H549" t="s">
        <v>211</v>
      </c>
      <c r="I549" t="s">
        <v>211</v>
      </c>
      <c r="J549" t="s">
        <v>211</v>
      </c>
      <c r="K549" t="s">
        <v>211</v>
      </c>
      <c r="L549">
        <v>2.3742394117647061</v>
      </c>
      <c r="M549">
        <v>2.3742394117647061</v>
      </c>
      <c r="N549">
        <v>2.3742394117647061</v>
      </c>
      <c r="O549">
        <v>2.3742394117647061</v>
      </c>
      <c r="P549">
        <v>2.3742394117647061</v>
      </c>
      <c r="Q549">
        <v>2.3742394117647061</v>
      </c>
      <c r="R549">
        <v>2.3742394117647061</v>
      </c>
      <c r="S549">
        <v>2.3742394117647061</v>
      </c>
      <c r="T549">
        <v>2.3742394117647061</v>
      </c>
      <c r="U549">
        <v>2.3742394117647061</v>
      </c>
      <c r="V549">
        <v>2.3742394117647061</v>
      </c>
      <c r="W549">
        <v>2.3742394117647061</v>
      </c>
      <c r="X549">
        <v>2.3742394117647061</v>
      </c>
      <c r="Y549">
        <v>2.3742394117647061</v>
      </c>
      <c r="Z549">
        <v>2.3742394117647061</v>
      </c>
      <c r="AA549">
        <v>2.3742394117647061</v>
      </c>
      <c r="AB549">
        <v>2.3742394117647061</v>
      </c>
      <c r="AC549">
        <v>2.3742394117647061</v>
      </c>
      <c r="AD549">
        <v>2.3742394117647061</v>
      </c>
      <c r="AE549">
        <v>2.3742394117647061</v>
      </c>
      <c r="AF549">
        <v>2.3742394117647061</v>
      </c>
      <c r="AG549">
        <v>2.3742394117647061</v>
      </c>
      <c r="AH549">
        <v>2.3742394117647061</v>
      </c>
      <c r="AI549">
        <v>2.3742394117647061</v>
      </c>
      <c r="AJ549">
        <v>2.3742394117647061</v>
      </c>
      <c r="AK549">
        <v>2.3742394117647061</v>
      </c>
      <c r="AL549">
        <v>2.3742394117647061</v>
      </c>
    </row>
    <row r="550" spans="1:38" x14ac:dyDescent="0.2">
      <c r="A550" t="s">
        <v>438</v>
      </c>
      <c r="B550" t="s">
        <v>271</v>
      </c>
      <c r="C550" t="s">
        <v>287</v>
      </c>
      <c r="D550" t="s">
        <v>578</v>
      </c>
      <c r="E550" t="s">
        <v>211</v>
      </c>
      <c r="F550" t="s">
        <v>275</v>
      </c>
      <c r="G550">
        <v>2018</v>
      </c>
      <c r="H550" t="s">
        <v>211</v>
      </c>
      <c r="I550" t="s">
        <v>211</v>
      </c>
      <c r="J550" t="s">
        <v>211</v>
      </c>
      <c r="K550" t="s">
        <v>211</v>
      </c>
      <c r="L550">
        <v>1.3621568627451011</v>
      </c>
      <c r="M550">
        <v>1.3621568627451011</v>
      </c>
      <c r="N550">
        <v>1.3621568627451011</v>
      </c>
      <c r="O550">
        <v>1.3621568627451011</v>
      </c>
      <c r="P550">
        <v>1.3621568627451011</v>
      </c>
      <c r="Q550">
        <v>1.3621568627451011</v>
      </c>
      <c r="R550">
        <v>1.3621568627451011</v>
      </c>
      <c r="S550">
        <v>1.3621568627451011</v>
      </c>
      <c r="T550">
        <v>1.3621568627451011</v>
      </c>
      <c r="U550">
        <v>1.3621568627451011</v>
      </c>
      <c r="V550">
        <v>1.3621568627451011</v>
      </c>
      <c r="W550">
        <v>1.3621568627451011</v>
      </c>
      <c r="X550">
        <v>1.3621568627451011</v>
      </c>
      <c r="Y550">
        <v>1.3621568627451011</v>
      </c>
      <c r="Z550">
        <v>1.3621568627451011</v>
      </c>
      <c r="AA550">
        <v>1.3621568627451011</v>
      </c>
      <c r="AB550">
        <v>1.3621568627451011</v>
      </c>
      <c r="AC550">
        <v>1.3621568627451011</v>
      </c>
      <c r="AD550">
        <v>1.3621568627451011</v>
      </c>
      <c r="AE550">
        <v>1.3621568627451011</v>
      </c>
      <c r="AF550">
        <v>1.3621568627451011</v>
      </c>
      <c r="AG550">
        <v>1.3621568627451011</v>
      </c>
      <c r="AH550">
        <v>1.3621568627451011</v>
      </c>
      <c r="AI550">
        <v>1.3621568627451011</v>
      </c>
      <c r="AJ550">
        <v>1.3621568627451011</v>
      </c>
      <c r="AK550">
        <v>1.3621568627451011</v>
      </c>
      <c r="AL550">
        <v>1.3621568627451011</v>
      </c>
    </row>
    <row r="551" spans="1:38" x14ac:dyDescent="0.2">
      <c r="A551" t="s">
        <v>438</v>
      </c>
      <c r="B551" t="s">
        <v>271</v>
      </c>
      <c r="C551" t="s">
        <v>287</v>
      </c>
      <c r="D551" t="s">
        <v>578</v>
      </c>
      <c r="E551" t="s">
        <v>211</v>
      </c>
      <c r="F551" t="s">
        <v>275</v>
      </c>
      <c r="G551">
        <v>2030</v>
      </c>
      <c r="H551" t="s">
        <v>211</v>
      </c>
      <c r="I551" t="s">
        <v>211</v>
      </c>
      <c r="J551" t="s">
        <v>211</v>
      </c>
      <c r="K551" t="s">
        <v>211</v>
      </c>
      <c r="L551">
        <v>1.4630573710965842</v>
      </c>
      <c r="M551">
        <v>1.4630573710965842</v>
      </c>
      <c r="N551">
        <v>1.4630573710965842</v>
      </c>
      <c r="O551">
        <v>1.4630573710965842</v>
      </c>
      <c r="P551">
        <v>1.4630573710965842</v>
      </c>
      <c r="Q551">
        <v>1.4630573710965842</v>
      </c>
      <c r="R551">
        <v>1.4630573710965842</v>
      </c>
      <c r="S551">
        <v>1.4630573710965842</v>
      </c>
      <c r="T551">
        <v>1.4630573710965842</v>
      </c>
      <c r="U551">
        <v>1.4630573710965842</v>
      </c>
      <c r="V551">
        <v>1.4630573710965842</v>
      </c>
      <c r="W551">
        <v>1.4630573710965842</v>
      </c>
      <c r="X551">
        <v>1.4630573710965842</v>
      </c>
      <c r="Y551">
        <v>1.4630573710965842</v>
      </c>
      <c r="Z551">
        <v>1.4630573710965842</v>
      </c>
      <c r="AA551">
        <v>1.4630573710965842</v>
      </c>
      <c r="AB551">
        <v>1.4630573710965842</v>
      </c>
      <c r="AC551">
        <v>1.4630573710965842</v>
      </c>
      <c r="AD551">
        <v>1.4630573710965842</v>
      </c>
      <c r="AE551">
        <v>1.4630573710965842</v>
      </c>
      <c r="AF551">
        <v>1.4630573710965842</v>
      </c>
      <c r="AG551">
        <v>1.4630573710965842</v>
      </c>
      <c r="AH551">
        <v>1.4630573710965842</v>
      </c>
      <c r="AI551">
        <v>1.4630573710965842</v>
      </c>
      <c r="AJ551">
        <v>1.4630573710965842</v>
      </c>
      <c r="AK551">
        <v>1.4630573710965842</v>
      </c>
      <c r="AL551">
        <v>1.4630573710965842</v>
      </c>
    </row>
    <row r="552" spans="1:38" x14ac:dyDescent="0.2">
      <c r="A552" t="s">
        <v>438</v>
      </c>
      <c r="B552" t="s">
        <v>271</v>
      </c>
      <c r="C552" t="s">
        <v>287</v>
      </c>
      <c r="D552" t="s">
        <v>578</v>
      </c>
      <c r="E552" t="s">
        <v>211</v>
      </c>
      <c r="F552" t="s">
        <v>275</v>
      </c>
      <c r="G552">
        <v>2040</v>
      </c>
      <c r="H552" t="s">
        <v>211</v>
      </c>
      <c r="I552" t="s">
        <v>211</v>
      </c>
      <c r="J552" t="s">
        <v>211</v>
      </c>
      <c r="K552" t="s">
        <v>211</v>
      </c>
      <c r="L552">
        <v>1.7153086419753125</v>
      </c>
      <c r="M552">
        <v>1.7153086419753125</v>
      </c>
      <c r="N552">
        <v>1.7153086419753125</v>
      </c>
      <c r="O552">
        <v>1.7153086419753125</v>
      </c>
      <c r="P552">
        <v>1.7153086419753125</v>
      </c>
      <c r="Q552">
        <v>1.7153086419753125</v>
      </c>
      <c r="R552">
        <v>1.7153086419753125</v>
      </c>
      <c r="S552">
        <v>1.7153086419753125</v>
      </c>
      <c r="T552">
        <v>1.7153086419753125</v>
      </c>
      <c r="U552">
        <v>1.7153086419753125</v>
      </c>
      <c r="V552">
        <v>1.7153086419753125</v>
      </c>
      <c r="W552">
        <v>1.7153086419753125</v>
      </c>
      <c r="X552">
        <v>1.7153086419753125</v>
      </c>
      <c r="Y552">
        <v>1.7153086419753125</v>
      </c>
      <c r="Z552">
        <v>1.7153086419753125</v>
      </c>
      <c r="AA552">
        <v>1.7153086419753125</v>
      </c>
      <c r="AB552">
        <v>1.7153086419753125</v>
      </c>
      <c r="AC552">
        <v>1.7153086419753125</v>
      </c>
      <c r="AD552">
        <v>1.7153086419753125</v>
      </c>
      <c r="AE552">
        <v>1.7153086419753125</v>
      </c>
      <c r="AF552">
        <v>1.7153086419753125</v>
      </c>
      <c r="AG552">
        <v>1.7153086419753125</v>
      </c>
      <c r="AH552">
        <v>1.7153086419753125</v>
      </c>
      <c r="AI552">
        <v>1.7153086419753125</v>
      </c>
      <c r="AJ552">
        <v>1.7153086419753125</v>
      </c>
      <c r="AK552">
        <v>1.7153086419753125</v>
      </c>
      <c r="AL552">
        <v>1.7153086419753125</v>
      </c>
    </row>
    <row r="553" spans="1:38" x14ac:dyDescent="0.2">
      <c r="A553" t="s">
        <v>438</v>
      </c>
      <c r="B553" t="s">
        <v>271</v>
      </c>
      <c r="C553" t="s">
        <v>287</v>
      </c>
      <c r="D553" t="s">
        <v>578</v>
      </c>
      <c r="E553" t="s">
        <v>211</v>
      </c>
      <c r="F553" t="s">
        <v>275</v>
      </c>
      <c r="G553">
        <v>2050</v>
      </c>
      <c r="H553" t="s">
        <v>211</v>
      </c>
      <c r="I553" t="s">
        <v>211</v>
      </c>
      <c r="J553" t="s">
        <v>211</v>
      </c>
      <c r="K553" t="s">
        <v>211</v>
      </c>
      <c r="L553">
        <v>1.7153086419753125</v>
      </c>
      <c r="M553">
        <v>1.7153086419753125</v>
      </c>
      <c r="N553">
        <v>1.7153086419753125</v>
      </c>
      <c r="O553">
        <v>1.7153086419753125</v>
      </c>
      <c r="P553">
        <v>1.7153086419753125</v>
      </c>
      <c r="Q553">
        <v>1.7153086419753125</v>
      </c>
      <c r="R553">
        <v>1.7153086419753125</v>
      </c>
      <c r="S553">
        <v>1.7153086419753125</v>
      </c>
      <c r="T553">
        <v>1.7153086419753125</v>
      </c>
      <c r="U553">
        <v>1.7153086419753125</v>
      </c>
      <c r="V553">
        <v>1.7153086419753125</v>
      </c>
      <c r="W553">
        <v>1.7153086419753125</v>
      </c>
      <c r="X553">
        <v>1.7153086419753125</v>
      </c>
      <c r="Y553">
        <v>1.7153086419753125</v>
      </c>
      <c r="Z553">
        <v>1.7153086419753125</v>
      </c>
      <c r="AA553">
        <v>1.7153086419753125</v>
      </c>
      <c r="AB553">
        <v>1.7153086419753125</v>
      </c>
      <c r="AC553">
        <v>1.7153086419753125</v>
      </c>
      <c r="AD553">
        <v>1.7153086419753125</v>
      </c>
      <c r="AE553">
        <v>1.7153086419753125</v>
      </c>
      <c r="AF553">
        <v>1.7153086419753125</v>
      </c>
      <c r="AG553">
        <v>1.7153086419753125</v>
      </c>
      <c r="AH553">
        <v>1.7153086419753125</v>
      </c>
      <c r="AI553">
        <v>1.7153086419753125</v>
      </c>
      <c r="AJ553">
        <v>1.7153086419753125</v>
      </c>
      <c r="AK553">
        <v>1.7153086419753125</v>
      </c>
      <c r="AL553">
        <v>1.7153086419753125</v>
      </c>
    </row>
    <row r="554" spans="1:38" x14ac:dyDescent="0.2">
      <c r="A554" t="s">
        <v>438</v>
      </c>
      <c r="B554" t="s">
        <v>271</v>
      </c>
      <c r="C554" t="s">
        <v>287</v>
      </c>
      <c r="D554" t="s">
        <v>196</v>
      </c>
      <c r="E554" t="s">
        <v>211</v>
      </c>
      <c r="F554" t="s">
        <v>275</v>
      </c>
      <c r="G554">
        <v>2018</v>
      </c>
      <c r="H554" t="s">
        <v>211</v>
      </c>
      <c r="I554" t="s">
        <v>211</v>
      </c>
      <c r="J554" t="s">
        <v>211</v>
      </c>
      <c r="K554" t="s">
        <v>211</v>
      </c>
      <c r="L554">
        <v>1.3621568627451011</v>
      </c>
      <c r="M554">
        <v>1.3621568627451011</v>
      </c>
      <c r="N554">
        <v>1.3621568627451011</v>
      </c>
      <c r="O554">
        <v>1.3621568627451011</v>
      </c>
      <c r="P554">
        <v>1.3621568627451011</v>
      </c>
      <c r="Q554">
        <v>1.3621568627451011</v>
      </c>
      <c r="R554">
        <v>1.3621568627451011</v>
      </c>
      <c r="S554">
        <v>1.3621568627451011</v>
      </c>
      <c r="T554">
        <v>1.3621568627451011</v>
      </c>
      <c r="U554">
        <v>1.3621568627451011</v>
      </c>
      <c r="V554">
        <v>1.3621568627451011</v>
      </c>
      <c r="W554">
        <v>1.3621568627451011</v>
      </c>
      <c r="X554">
        <v>1.3621568627451011</v>
      </c>
      <c r="Y554">
        <v>1.3621568627451011</v>
      </c>
      <c r="Z554">
        <v>1.3621568627451011</v>
      </c>
      <c r="AA554">
        <v>1.3621568627451011</v>
      </c>
      <c r="AB554">
        <v>1.3621568627451011</v>
      </c>
      <c r="AC554">
        <v>1.3621568627451011</v>
      </c>
      <c r="AD554">
        <v>1.3621568627451011</v>
      </c>
      <c r="AE554">
        <v>1.3621568627451011</v>
      </c>
      <c r="AF554">
        <v>1.3621568627451011</v>
      </c>
      <c r="AG554">
        <v>1.3621568627451011</v>
      </c>
      <c r="AH554">
        <v>1.3621568627451011</v>
      </c>
      <c r="AI554">
        <v>1.3621568627451011</v>
      </c>
      <c r="AJ554">
        <v>1.3621568627451011</v>
      </c>
      <c r="AK554">
        <v>1.3621568627451011</v>
      </c>
      <c r="AL554">
        <v>1.3621568627451011</v>
      </c>
    </row>
    <row r="555" spans="1:38" x14ac:dyDescent="0.2">
      <c r="A555" t="s">
        <v>438</v>
      </c>
      <c r="B555" t="s">
        <v>271</v>
      </c>
      <c r="C555" t="s">
        <v>287</v>
      </c>
      <c r="D555" t="s">
        <v>196</v>
      </c>
      <c r="E555" t="s">
        <v>211</v>
      </c>
      <c r="F555" t="s">
        <v>275</v>
      </c>
      <c r="G555">
        <v>2030</v>
      </c>
      <c r="H555" t="s">
        <v>211</v>
      </c>
      <c r="I555" t="s">
        <v>211</v>
      </c>
      <c r="J555" t="s">
        <v>211</v>
      </c>
      <c r="K555" t="s">
        <v>211</v>
      </c>
      <c r="L555">
        <v>1.4630573710965842</v>
      </c>
      <c r="M555">
        <v>1.4630573710965842</v>
      </c>
      <c r="N555">
        <v>1.4630573710965842</v>
      </c>
      <c r="O555">
        <v>1.4630573710965842</v>
      </c>
      <c r="P555">
        <v>1.4630573710965842</v>
      </c>
      <c r="Q555">
        <v>1.4630573710965842</v>
      </c>
      <c r="R555">
        <v>1.4630573710965842</v>
      </c>
      <c r="S555">
        <v>1.4630573710965842</v>
      </c>
      <c r="T555">
        <v>1.4630573710965842</v>
      </c>
      <c r="U555">
        <v>1.4630573710965842</v>
      </c>
      <c r="V555">
        <v>1.4630573710965842</v>
      </c>
      <c r="W555">
        <v>1.4630573710965842</v>
      </c>
      <c r="X555">
        <v>1.4630573710965842</v>
      </c>
      <c r="Y555">
        <v>1.4630573710965842</v>
      </c>
      <c r="Z555">
        <v>1.4630573710965842</v>
      </c>
      <c r="AA555">
        <v>1.4630573710965842</v>
      </c>
      <c r="AB555">
        <v>1.4630573710965842</v>
      </c>
      <c r="AC555">
        <v>1.4630573710965842</v>
      </c>
      <c r="AD555">
        <v>1.4630573710965842</v>
      </c>
      <c r="AE555">
        <v>1.4630573710965842</v>
      </c>
      <c r="AF555">
        <v>1.4630573710965842</v>
      </c>
      <c r="AG555">
        <v>1.4630573710965842</v>
      </c>
      <c r="AH555">
        <v>1.4630573710965842</v>
      </c>
      <c r="AI555">
        <v>1.4630573710965842</v>
      </c>
      <c r="AJ555">
        <v>1.4630573710965842</v>
      </c>
      <c r="AK555">
        <v>1.4630573710965842</v>
      </c>
      <c r="AL555">
        <v>1.4630573710965842</v>
      </c>
    </row>
    <row r="556" spans="1:38" x14ac:dyDescent="0.2">
      <c r="A556" t="s">
        <v>438</v>
      </c>
      <c r="B556" t="s">
        <v>271</v>
      </c>
      <c r="C556" t="s">
        <v>287</v>
      </c>
      <c r="D556" t="s">
        <v>196</v>
      </c>
      <c r="E556" t="s">
        <v>211</v>
      </c>
      <c r="F556" t="s">
        <v>275</v>
      </c>
      <c r="G556">
        <v>2040</v>
      </c>
      <c r="H556" t="s">
        <v>211</v>
      </c>
      <c r="I556" t="s">
        <v>211</v>
      </c>
      <c r="J556" t="s">
        <v>211</v>
      </c>
      <c r="K556" t="s">
        <v>211</v>
      </c>
      <c r="L556">
        <v>1.7153086419753125</v>
      </c>
      <c r="M556">
        <v>1.7153086419753125</v>
      </c>
      <c r="N556">
        <v>1.7153086419753125</v>
      </c>
      <c r="O556">
        <v>1.7153086419753125</v>
      </c>
      <c r="P556">
        <v>1.7153086419753125</v>
      </c>
      <c r="Q556">
        <v>1.7153086419753125</v>
      </c>
      <c r="R556">
        <v>1.7153086419753125</v>
      </c>
      <c r="S556">
        <v>1.7153086419753125</v>
      </c>
      <c r="T556">
        <v>1.7153086419753125</v>
      </c>
      <c r="U556">
        <v>1.7153086419753125</v>
      </c>
      <c r="V556">
        <v>1.7153086419753125</v>
      </c>
      <c r="W556">
        <v>1.7153086419753125</v>
      </c>
      <c r="X556">
        <v>1.7153086419753125</v>
      </c>
      <c r="Y556">
        <v>1.7153086419753125</v>
      </c>
      <c r="Z556">
        <v>1.7153086419753125</v>
      </c>
      <c r="AA556">
        <v>1.7153086419753125</v>
      </c>
      <c r="AB556">
        <v>1.7153086419753125</v>
      </c>
      <c r="AC556">
        <v>1.7153086419753125</v>
      </c>
      <c r="AD556">
        <v>1.7153086419753125</v>
      </c>
      <c r="AE556">
        <v>1.7153086419753125</v>
      </c>
      <c r="AF556">
        <v>1.7153086419753125</v>
      </c>
      <c r="AG556">
        <v>1.7153086419753125</v>
      </c>
      <c r="AH556">
        <v>1.7153086419753125</v>
      </c>
      <c r="AI556">
        <v>1.7153086419753125</v>
      </c>
      <c r="AJ556">
        <v>1.7153086419753125</v>
      </c>
      <c r="AK556">
        <v>1.7153086419753125</v>
      </c>
      <c r="AL556">
        <v>1.7153086419753125</v>
      </c>
    </row>
    <row r="557" spans="1:38" x14ac:dyDescent="0.2">
      <c r="A557" t="s">
        <v>438</v>
      </c>
      <c r="B557" t="s">
        <v>271</v>
      </c>
      <c r="C557" t="s">
        <v>287</v>
      </c>
      <c r="D557" t="s">
        <v>196</v>
      </c>
      <c r="E557" t="s">
        <v>211</v>
      </c>
      <c r="F557" t="s">
        <v>275</v>
      </c>
      <c r="G557">
        <v>2050</v>
      </c>
      <c r="H557" t="s">
        <v>211</v>
      </c>
      <c r="I557" t="s">
        <v>211</v>
      </c>
      <c r="J557" t="s">
        <v>211</v>
      </c>
      <c r="K557" t="s">
        <v>211</v>
      </c>
      <c r="L557">
        <v>1.7153086419753125</v>
      </c>
      <c r="M557">
        <v>1.7153086419753125</v>
      </c>
      <c r="N557">
        <v>1.7153086419753125</v>
      </c>
      <c r="O557">
        <v>1.7153086419753125</v>
      </c>
      <c r="P557">
        <v>1.7153086419753125</v>
      </c>
      <c r="Q557">
        <v>1.7153086419753125</v>
      </c>
      <c r="R557">
        <v>1.7153086419753125</v>
      </c>
      <c r="S557">
        <v>1.7153086419753125</v>
      </c>
      <c r="T557">
        <v>1.7153086419753125</v>
      </c>
      <c r="U557">
        <v>1.7153086419753125</v>
      </c>
      <c r="V557">
        <v>1.7153086419753125</v>
      </c>
      <c r="W557">
        <v>1.7153086419753125</v>
      </c>
      <c r="X557">
        <v>1.7153086419753125</v>
      </c>
      <c r="Y557">
        <v>1.7153086419753125</v>
      </c>
      <c r="Z557">
        <v>1.7153086419753125</v>
      </c>
      <c r="AA557">
        <v>1.7153086419753125</v>
      </c>
      <c r="AB557">
        <v>1.7153086419753125</v>
      </c>
      <c r="AC557">
        <v>1.7153086419753125</v>
      </c>
      <c r="AD557">
        <v>1.7153086419753125</v>
      </c>
      <c r="AE557">
        <v>1.7153086419753125</v>
      </c>
      <c r="AF557">
        <v>1.7153086419753125</v>
      </c>
      <c r="AG557">
        <v>1.7153086419753125</v>
      </c>
      <c r="AH557">
        <v>1.7153086419753125</v>
      </c>
      <c r="AI557">
        <v>1.7153086419753125</v>
      </c>
      <c r="AJ557">
        <v>1.7153086419753125</v>
      </c>
      <c r="AK557">
        <v>1.7153086419753125</v>
      </c>
      <c r="AL557">
        <v>1.7153086419753125</v>
      </c>
    </row>
    <row r="558" spans="1:38" x14ac:dyDescent="0.2">
      <c r="A558" t="s">
        <v>438</v>
      </c>
      <c r="B558" t="s">
        <v>271</v>
      </c>
      <c r="C558" t="s">
        <v>287</v>
      </c>
      <c r="D558" t="s">
        <v>216</v>
      </c>
      <c r="E558" t="s">
        <v>211</v>
      </c>
      <c r="F558" t="s">
        <v>275</v>
      </c>
      <c r="G558">
        <v>2018</v>
      </c>
      <c r="H558" t="s">
        <v>211</v>
      </c>
      <c r="I558" t="s">
        <v>211</v>
      </c>
      <c r="J558" t="s">
        <v>211</v>
      </c>
      <c r="K558" t="s">
        <v>211</v>
      </c>
      <c r="L558">
        <v>0.95350980392157159</v>
      </c>
      <c r="M558">
        <v>0.95350980392157159</v>
      </c>
      <c r="N558">
        <v>0.95350980392157159</v>
      </c>
      <c r="O558">
        <v>0.95350980392157159</v>
      </c>
      <c r="P558">
        <v>0.95350980392157159</v>
      </c>
      <c r="Q558">
        <v>0.95350980392157159</v>
      </c>
      <c r="R558">
        <v>0.95350980392157159</v>
      </c>
      <c r="S558">
        <v>0.95350980392157159</v>
      </c>
      <c r="T558">
        <v>0.95350980392157159</v>
      </c>
      <c r="U558">
        <v>0.95350980392157159</v>
      </c>
      <c r="V558">
        <v>0.95350980392157159</v>
      </c>
      <c r="W558">
        <v>0.95350980392157159</v>
      </c>
      <c r="X558">
        <v>0.95350980392157159</v>
      </c>
      <c r="Y558">
        <v>0.95350980392157159</v>
      </c>
      <c r="Z558">
        <v>0.95350980392157159</v>
      </c>
      <c r="AA558">
        <v>0.95350980392157159</v>
      </c>
      <c r="AB558">
        <v>0.95350980392157159</v>
      </c>
      <c r="AC558">
        <v>0.95350980392157159</v>
      </c>
      <c r="AD558">
        <v>0.95350980392157159</v>
      </c>
      <c r="AE558">
        <v>0.95350980392157159</v>
      </c>
      <c r="AF558">
        <v>0.95350980392157159</v>
      </c>
      <c r="AG558">
        <v>0.95350980392157159</v>
      </c>
      <c r="AH558">
        <v>0.95350980392157159</v>
      </c>
      <c r="AI558">
        <v>0.95350980392157159</v>
      </c>
      <c r="AJ558">
        <v>0.95350980392157159</v>
      </c>
      <c r="AK558">
        <v>0.95350980392157159</v>
      </c>
      <c r="AL558">
        <v>0.95350980392157159</v>
      </c>
    </row>
    <row r="559" spans="1:38" x14ac:dyDescent="0.2">
      <c r="A559" t="s">
        <v>438</v>
      </c>
      <c r="B559" t="s">
        <v>271</v>
      </c>
      <c r="C559" t="s">
        <v>287</v>
      </c>
      <c r="D559" t="s">
        <v>216</v>
      </c>
      <c r="E559" t="s">
        <v>211</v>
      </c>
      <c r="F559" t="s">
        <v>275</v>
      </c>
      <c r="G559">
        <v>2030</v>
      </c>
      <c r="H559" t="s">
        <v>211</v>
      </c>
      <c r="I559" t="s">
        <v>211</v>
      </c>
      <c r="J559" t="s">
        <v>211</v>
      </c>
      <c r="K559" t="s">
        <v>211</v>
      </c>
      <c r="L559">
        <v>1.0241401597676139</v>
      </c>
      <c r="M559">
        <v>1.0241401597676139</v>
      </c>
      <c r="N559">
        <v>1.0241401597676139</v>
      </c>
      <c r="O559">
        <v>1.0241401597676139</v>
      </c>
      <c r="P559">
        <v>1.0241401597676139</v>
      </c>
      <c r="Q559">
        <v>1.0241401597676139</v>
      </c>
      <c r="R559">
        <v>1.0241401597676139</v>
      </c>
      <c r="S559">
        <v>1.0241401597676139</v>
      </c>
      <c r="T559">
        <v>1.0241401597676139</v>
      </c>
      <c r="U559">
        <v>1.0241401597676139</v>
      </c>
      <c r="V559">
        <v>1.0241401597676139</v>
      </c>
      <c r="W559">
        <v>1.0241401597676139</v>
      </c>
      <c r="X559">
        <v>1.0241401597676139</v>
      </c>
      <c r="Y559">
        <v>1.0241401597676139</v>
      </c>
      <c r="Z559">
        <v>1.0241401597676139</v>
      </c>
      <c r="AA559">
        <v>1.0241401597676139</v>
      </c>
      <c r="AB559">
        <v>1.0241401597676139</v>
      </c>
      <c r="AC559">
        <v>1.0241401597676139</v>
      </c>
      <c r="AD559">
        <v>1.0241401597676139</v>
      </c>
      <c r="AE559">
        <v>1.0241401597676139</v>
      </c>
      <c r="AF559">
        <v>1.0241401597676139</v>
      </c>
      <c r="AG559">
        <v>1.0241401597676139</v>
      </c>
      <c r="AH559">
        <v>1.0241401597676139</v>
      </c>
      <c r="AI559">
        <v>1.0241401597676139</v>
      </c>
      <c r="AJ559">
        <v>1.0241401597676139</v>
      </c>
      <c r="AK559">
        <v>1.0241401597676139</v>
      </c>
      <c r="AL559">
        <v>1.0241401597676139</v>
      </c>
    </row>
    <row r="560" spans="1:38" x14ac:dyDescent="0.2">
      <c r="A560" t="s">
        <v>438</v>
      </c>
      <c r="B560" t="s">
        <v>271</v>
      </c>
      <c r="C560" t="s">
        <v>287</v>
      </c>
      <c r="D560" t="s">
        <v>216</v>
      </c>
      <c r="E560" t="s">
        <v>211</v>
      </c>
      <c r="F560" t="s">
        <v>275</v>
      </c>
      <c r="G560">
        <v>2040</v>
      </c>
      <c r="H560" t="s">
        <v>211</v>
      </c>
      <c r="I560" t="s">
        <v>211</v>
      </c>
      <c r="J560" t="s">
        <v>211</v>
      </c>
      <c r="K560" t="s">
        <v>211</v>
      </c>
      <c r="L560">
        <v>1.2007160493827198</v>
      </c>
      <c r="M560">
        <v>1.2007160493827198</v>
      </c>
      <c r="N560">
        <v>1.2007160493827198</v>
      </c>
      <c r="O560">
        <v>1.2007160493827198</v>
      </c>
      <c r="P560">
        <v>1.2007160493827198</v>
      </c>
      <c r="Q560">
        <v>1.2007160493827198</v>
      </c>
      <c r="R560">
        <v>1.2007160493827198</v>
      </c>
      <c r="S560">
        <v>1.2007160493827198</v>
      </c>
      <c r="T560">
        <v>1.2007160493827198</v>
      </c>
      <c r="U560">
        <v>1.2007160493827198</v>
      </c>
      <c r="V560">
        <v>1.2007160493827198</v>
      </c>
      <c r="W560">
        <v>1.2007160493827198</v>
      </c>
      <c r="X560">
        <v>1.2007160493827198</v>
      </c>
      <c r="Y560">
        <v>1.2007160493827198</v>
      </c>
      <c r="Z560">
        <v>1.2007160493827198</v>
      </c>
      <c r="AA560">
        <v>1.2007160493827198</v>
      </c>
      <c r="AB560">
        <v>1.2007160493827198</v>
      </c>
      <c r="AC560">
        <v>1.2007160493827198</v>
      </c>
      <c r="AD560">
        <v>1.2007160493827198</v>
      </c>
      <c r="AE560">
        <v>1.2007160493827198</v>
      </c>
      <c r="AF560">
        <v>1.2007160493827198</v>
      </c>
      <c r="AG560">
        <v>1.2007160493827198</v>
      </c>
      <c r="AH560">
        <v>1.2007160493827198</v>
      </c>
      <c r="AI560">
        <v>1.2007160493827198</v>
      </c>
      <c r="AJ560">
        <v>1.2007160493827198</v>
      </c>
      <c r="AK560">
        <v>1.2007160493827198</v>
      </c>
      <c r="AL560">
        <v>1.2007160493827198</v>
      </c>
    </row>
    <row r="561" spans="1:38" x14ac:dyDescent="0.2">
      <c r="A561" t="s">
        <v>438</v>
      </c>
      <c r="B561" t="s">
        <v>271</v>
      </c>
      <c r="C561" t="s">
        <v>287</v>
      </c>
      <c r="D561" t="s">
        <v>216</v>
      </c>
      <c r="E561" t="s">
        <v>211</v>
      </c>
      <c r="F561" t="s">
        <v>275</v>
      </c>
      <c r="G561">
        <v>2050</v>
      </c>
      <c r="H561" t="s">
        <v>211</v>
      </c>
      <c r="I561" t="s">
        <v>211</v>
      </c>
      <c r="J561" t="s">
        <v>211</v>
      </c>
      <c r="K561" t="s">
        <v>211</v>
      </c>
      <c r="L561">
        <v>1.2007160493827198</v>
      </c>
      <c r="M561">
        <v>1.2007160493827198</v>
      </c>
      <c r="N561">
        <v>1.2007160493827198</v>
      </c>
      <c r="O561">
        <v>1.2007160493827198</v>
      </c>
      <c r="P561">
        <v>1.2007160493827198</v>
      </c>
      <c r="Q561">
        <v>1.2007160493827198</v>
      </c>
      <c r="R561">
        <v>1.2007160493827198</v>
      </c>
      <c r="S561">
        <v>1.2007160493827198</v>
      </c>
      <c r="T561">
        <v>1.2007160493827198</v>
      </c>
      <c r="U561">
        <v>1.2007160493827198</v>
      </c>
      <c r="V561">
        <v>1.2007160493827198</v>
      </c>
      <c r="W561">
        <v>1.2007160493827198</v>
      </c>
      <c r="X561">
        <v>1.2007160493827198</v>
      </c>
      <c r="Y561">
        <v>1.2007160493827198</v>
      </c>
      <c r="Z561">
        <v>1.2007160493827198</v>
      </c>
      <c r="AA561">
        <v>1.2007160493827198</v>
      </c>
      <c r="AB561">
        <v>1.2007160493827198</v>
      </c>
      <c r="AC561">
        <v>1.2007160493827198</v>
      </c>
      <c r="AD561">
        <v>1.2007160493827198</v>
      </c>
      <c r="AE561">
        <v>1.2007160493827198</v>
      </c>
      <c r="AF561">
        <v>1.2007160493827198</v>
      </c>
      <c r="AG561">
        <v>1.2007160493827198</v>
      </c>
      <c r="AH561">
        <v>1.2007160493827198</v>
      </c>
      <c r="AI561">
        <v>1.2007160493827198</v>
      </c>
      <c r="AJ561">
        <v>1.2007160493827198</v>
      </c>
      <c r="AK561">
        <v>1.2007160493827198</v>
      </c>
      <c r="AL561">
        <v>1.2007160493827198</v>
      </c>
    </row>
    <row r="562" spans="1:38" x14ac:dyDescent="0.2">
      <c r="A562" t="s">
        <v>438</v>
      </c>
      <c r="B562" t="s">
        <v>271</v>
      </c>
      <c r="C562" t="s">
        <v>288</v>
      </c>
      <c r="D562" t="s">
        <v>578</v>
      </c>
      <c r="E562" t="s">
        <v>211</v>
      </c>
      <c r="F562" t="s">
        <v>275</v>
      </c>
      <c r="G562">
        <v>2018</v>
      </c>
      <c r="H562" t="s">
        <v>211</v>
      </c>
      <c r="I562" t="s">
        <v>211</v>
      </c>
      <c r="J562" t="s">
        <v>211</v>
      </c>
      <c r="K562" t="s">
        <v>211</v>
      </c>
      <c r="L562">
        <v>1.3621568627451011</v>
      </c>
      <c r="M562">
        <v>1.3621568627451011</v>
      </c>
      <c r="N562">
        <v>1.3621568627451011</v>
      </c>
      <c r="O562">
        <v>1.3621568627451011</v>
      </c>
      <c r="P562">
        <v>1.3621568627451011</v>
      </c>
      <c r="Q562">
        <v>1.3621568627451011</v>
      </c>
      <c r="R562">
        <v>1.3621568627451011</v>
      </c>
      <c r="S562">
        <v>1.3621568627451011</v>
      </c>
      <c r="T562">
        <v>1.3621568627451011</v>
      </c>
      <c r="U562">
        <v>1.3621568627451011</v>
      </c>
      <c r="V562">
        <v>1.3621568627451011</v>
      </c>
      <c r="W562">
        <v>1.3621568627451011</v>
      </c>
      <c r="X562">
        <v>1.3621568627451011</v>
      </c>
      <c r="Y562">
        <v>1.3621568627451011</v>
      </c>
      <c r="Z562">
        <v>1.3621568627451011</v>
      </c>
      <c r="AA562">
        <v>1.3621568627451011</v>
      </c>
      <c r="AB562">
        <v>1.3621568627451011</v>
      </c>
      <c r="AC562">
        <v>1.3621568627451011</v>
      </c>
      <c r="AD562">
        <v>1.3621568627451011</v>
      </c>
      <c r="AE562">
        <v>1.3621568627451011</v>
      </c>
      <c r="AF562">
        <v>1.3621568627451011</v>
      </c>
      <c r="AG562">
        <v>1.3621568627451011</v>
      </c>
      <c r="AH562">
        <v>1.3621568627451011</v>
      </c>
      <c r="AI562">
        <v>1.3621568627451011</v>
      </c>
      <c r="AJ562">
        <v>1.3621568627451011</v>
      </c>
      <c r="AK562">
        <v>1.3621568627451011</v>
      </c>
      <c r="AL562">
        <v>1.3621568627451011</v>
      </c>
    </row>
    <row r="563" spans="1:38" x14ac:dyDescent="0.2">
      <c r="A563" t="s">
        <v>438</v>
      </c>
      <c r="B563" t="s">
        <v>271</v>
      </c>
      <c r="C563" t="s">
        <v>288</v>
      </c>
      <c r="D563" t="s">
        <v>578</v>
      </c>
      <c r="E563" t="s">
        <v>211</v>
      </c>
      <c r="F563" t="s">
        <v>275</v>
      </c>
      <c r="G563">
        <v>2030</v>
      </c>
      <c r="H563" t="s">
        <v>211</v>
      </c>
      <c r="I563" t="s">
        <v>211</v>
      </c>
      <c r="J563" t="s">
        <v>211</v>
      </c>
      <c r="K563" t="s">
        <v>211</v>
      </c>
      <c r="L563">
        <v>1.4075620915032665</v>
      </c>
      <c r="M563">
        <v>1.4075620915032665</v>
      </c>
      <c r="N563">
        <v>1.4075620915032665</v>
      </c>
      <c r="O563">
        <v>1.4075620915032665</v>
      </c>
      <c r="P563">
        <v>1.4075620915032665</v>
      </c>
      <c r="Q563">
        <v>1.4075620915032665</v>
      </c>
      <c r="R563">
        <v>1.4075620915032665</v>
      </c>
      <c r="S563">
        <v>1.4075620915032665</v>
      </c>
      <c r="T563">
        <v>1.4075620915032665</v>
      </c>
      <c r="U563">
        <v>1.4075620915032665</v>
      </c>
      <c r="V563">
        <v>1.4075620915032665</v>
      </c>
      <c r="W563">
        <v>1.4075620915032665</v>
      </c>
      <c r="X563">
        <v>1.4075620915032665</v>
      </c>
      <c r="Y563">
        <v>1.4075620915032665</v>
      </c>
      <c r="Z563">
        <v>1.4075620915032665</v>
      </c>
      <c r="AA563">
        <v>1.4075620915032665</v>
      </c>
      <c r="AB563">
        <v>1.4075620915032665</v>
      </c>
      <c r="AC563">
        <v>1.4075620915032665</v>
      </c>
      <c r="AD563">
        <v>1.4075620915032665</v>
      </c>
      <c r="AE563">
        <v>1.4075620915032665</v>
      </c>
      <c r="AF563">
        <v>1.4075620915032665</v>
      </c>
      <c r="AG563">
        <v>1.4075620915032665</v>
      </c>
      <c r="AH563">
        <v>1.4075620915032665</v>
      </c>
      <c r="AI563">
        <v>1.4075620915032665</v>
      </c>
      <c r="AJ563">
        <v>1.4075620915032665</v>
      </c>
      <c r="AK563">
        <v>1.4075620915032665</v>
      </c>
      <c r="AL563">
        <v>1.4075620915032665</v>
      </c>
    </row>
    <row r="564" spans="1:38" x14ac:dyDescent="0.2">
      <c r="A564" t="s">
        <v>438</v>
      </c>
      <c r="B564" t="s">
        <v>271</v>
      </c>
      <c r="C564" t="s">
        <v>288</v>
      </c>
      <c r="D564" t="s">
        <v>578</v>
      </c>
      <c r="E564" t="s">
        <v>211</v>
      </c>
      <c r="F564" t="s">
        <v>275</v>
      </c>
      <c r="G564">
        <v>2040</v>
      </c>
      <c r="H564" t="s">
        <v>211</v>
      </c>
      <c r="I564" t="s">
        <v>211</v>
      </c>
      <c r="J564" t="s">
        <v>211</v>
      </c>
      <c r="K564" t="s">
        <v>211</v>
      </c>
      <c r="L564">
        <v>1.4075620915032665</v>
      </c>
      <c r="M564">
        <v>1.4075620915032665</v>
      </c>
      <c r="N564">
        <v>1.4075620915032665</v>
      </c>
      <c r="O564">
        <v>1.4075620915032665</v>
      </c>
      <c r="P564">
        <v>1.4075620915032665</v>
      </c>
      <c r="Q564">
        <v>1.4075620915032665</v>
      </c>
      <c r="R564">
        <v>1.4075620915032665</v>
      </c>
      <c r="S564">
        <v>1.4075620915032665</v>
      </c>
      <c r="T564">
        <v>1.4075620915032665</v>
      </c>
      <c r="U564">
        <v>1.4075620915032665</v>
      </c>
      <c r="V564">
        <v>1.4075620915032665</v>
      </c>
      <c r="W564">
        <v>1.4075620915032665</v>
      </c>
      <c r="X564">
        <v>1.4075620915032665</v>
      </c>
      <c r="Y564">
        <v>1.4075620915032665</v>
      </c>
      <c r="Z564">
        <v>1.4075620915032665</v>
      </c>
      <c r="AA564">
        <v>1.4075620915032665</v>
      </c>
      <c r="AB564">
        <v>1.4075620915032665</v>
      </c>
      <c r="AC564">
        <v>1.4075620915032665</v>
      </c>
      <c r="AD564">
        <v>1.4075620915032665</v>
      </c>
      <c r="AE564">
        <v>1.4075620915032665</v>
      </c>
      <c r="AF564">
        <v>1.4075620915032665</v>
      </c>
      <c r="AG564">
        <v>1.4075620915032665</v>
      </c>
      <c r="AH564">
        <v>1.4075620915032665</v>
      </c>
      <c r="AI564">
        <v>1.4075620915032665</v>
      </c>
      <c r="AJ564">
        <v>1.4075620915032665</v>
      </c>
      <c r="AK564">
        <v>1.4075620915032665</v>
      </c>
      <c r="AL564">
        <v>1.4075620915032665</v>
      </c>
    </row>
    <row r="565" spans="1:38" x14ac:dyDescent="0.2">
      <c r="A565" t="s">
        <v>438</v>
      </c>
      <c r="B565" t="s">
        <v>271</v>
      </c>
      <c r="C565" t="s">
        <v>288</v>
      </c>
      <c r="D565" t="s">
        <v>578</v>
      </c>
      <c r="E565" t="s">
        <v>211</v>
      </c>
      <c r="F565" t="s">
        <v>275</v>
      </c>
      <c r="G565">
        <v>2050</v>
      </c>
      <c r="H565" t="s">
        <v>211</v>
      </c>
      <c r="I565" t="s">
        <v>211</v>
      </c>
      <c r="J565" t="s">
        <v>211</v>
      </c>
      <c r="K565" t="s">
        <v>211</v>
      </c>
      <c r="L565">
        <v>1.4529673202614399</v>
      </c>
      <c r="M565">
        <v>1.4529673202614399</v>
      </c>
      <c r="N565">
        <v>1.4529673202614399</v>
      </c>
      <c r="O565">
        <v>1.4529673202614399</v>
      </c>
      <c r="P565">
        <v>1.4529673202614399</v>
      </c>
      <c r="Q565">
        <v>1.4529673202614399</v>
      </c>
      <c r="R565">
        <v>1.4529673202614399</v>
      </c>
      <c r="S565">
        <v>1.4529673202614399</v>
      </c>
      <c r="T565">
        <v>1.4529673202614399</v>
      </c>
      <c r="U565">
        <v>1.4529673202614399</v>
      </c>
      <c r="V565">
        <v>1.4529673202614399</v>
      </c>
      <c r="W565">
        <v>1.4529673202614399</v>
      </c>
      <c r="X565">
        <v>1.4529673202614399</v>
      </c>
      <c r="Y565">
        <v>1.4529673202614399</v>
      </c>
      <c r="Z565">
        <v>1.4529673202614399</v>
      </c>
      <c r="AA565">
        <v>1.4529673202614399</v>
      </c>
      <c r="AB565">
        <v>1.4529673202614399</v>
      </c>
      <c r="AC565">
        <v>1.4529673202614399</v>
      </c>
      <c r="AD565">
        <v>1.4529673202614399</v>
      </c>
      <c r="AE565">
        <v>1.4529673202614399</v>
      </c>
      <c r="AF565">
        <v>1.4529673202614399</v>
      </c>
      <c r="AG565">
        <v>1.4529673202614399</v>
      </c>
      <c r="AH565">
        <v>1.4529673202614399</v>
      </c>
      <c r="AI565">
        <v>1.4529673202614399</v>
      </c>
      <c r="AJ565">
        <v>1.4529673202614399</v>
      </c>
      <c r="AK565">
        <v>1.4529673202614399</v>
      </c>
      <c r="AL565">
        <v>1.4529673202614399</v>
      </c>
    </row>
    <row r="566" spans="1:38" x14ac:dyDescent="0.2">
      <c r="A566" t="s">
        <v>438</v>
      </c>
      <c r="B566" t="s">
        <v>271</v>
      </c>
      <c r="C566" t="s">
        <v>288</v>
      </c>
      <c r="D566" t="s">
        <v>196</v>
      </c>
      <c r="E566" t="s">
        <v>211</v>
      </c>
      <c r="F566" t="s">
        <v>275</v>
      </c>
      <c r="G566">
        <v>2018</v>
      </c>
      <c r="H566" t="s">
        <v>211</v>
      </c>
      <c r="I566" t="s">
        <v>211</v>
      </c>
      <c r="J566" t="s">
        <v>211</v>
      </c>
      <c r="K566" t="s">
        <v>211</v>
      </c>
      <c r="L566">
        <v>1.3621568627451011</v>
      </c>
      <c r="M566">
        <v>1.3621568627451011</v>
      </c>
      <c r="N566">
        <v>1.3621568627451011</v>
      </c>
      <c r="O566">
        <v>1.3621568627451011</v>
      </c>
      <c r="P566">
        <v>1.3621568627451011</v>
      </c>
      <c r="Q566">
        <v>1.3621568627451011</v>
      </c>
      <c r="R566">
        <v>1.3621568627451011</v>
      </c>
      <c r="S566">
        <v>1.3621568627451011</v>
      </c>
      <c r="T566">
        <v>1.3621568627451011</v>
      </c>
      <c r="U566">
        <v>1.3621568627451011</v>
      </c>
      <c r="V566">
        <v>1.3621568627451011</v>
      </c>
      <c r="W566">
        <v>1.3621568627451011</v>
      </c>
      <c r="X566">
        <v>1.3621568627451011</v>
      </c>
      <c r="Y566">
        <v>1.3621568627451011</v>
      </c>
      <c r="Z566">
        <v>1.3621568627451011</v>
      </c>
      <c r="AA566">
        <v>1.3621568627451011</v>
      </c>
      <c r="AB566">
        <v>1.3621568627451011</v>
      </c>
      <c r="AC566">
        <v>1.3621568627451011</v>
      </c>
      <c r="AD566">
        <v>1.3621568627451011</v>
      </c>
      <c r="AE566">
        <v>1.3621568627451011</v>
      </c>
      <c r="AF566">
        <v>1.3621568627451011</v>
      </c>
      <c r="AG566">
        <v>1.3621568627451011</v>
      </c>
      <c r="AH566">
        <v>1.3621568627451011</v>
      </c>
      <c r="AI566">
        <v>1.3621568627451011</v>
      </c>
      <c r="AJ566">
        <v>1.3621568627451011</v>
      </c>
      <c r="AK566">
        <v>1.3621568627451011</v>
      </c>
      <c r="AL566">
        <v>1.3621568627451011</v>
      </c>
    </row>
    <row r="567" spans="1:38" x14ac:dyDescent="0.2">
      <c r="A567" t="s">
        <v>438</v>
      </c>
      <c r="B567" t="s">
        <v>271</v>
      </c>
      <c r="C567" t="s">
        <v>288</v>
      </c>
      <c r="D567" t="s">
        <v>196</v>
      </c>
      <c r="E567" t="s">
        <v>211</v>
      </c>
      <c r="F567" t="s">
        <v>275</v>
      </c>
      <c r="G567">
        <v>2030</v>
      </c>
      <c r="H567" t="s">
        <v>211</v>
      </c>
      <c r="I567" t="s">
        <v>211</v>
      </c>
      <c r="J567" t="s">
        <v>211</v>
      </c>
      <c r="K567" t="s">
        <v>211</v>
      </c>
      <c r="L567">
        <v>1.4075620915032665</v>
      </c>
      <c r="M567">
        <v>1.4075620915032665</v>
      </c>
      <c r="N567">
        <v>1.4075620915032665</v>
      </c>
      <c r="O567">
        <v>1.4075620915032665</v>
      </c>
      <c r="P567">
        <v>1.4075620915032665</v>
      </c>
      <c r="Q567">
        <v>1.4075620915032665</v>
      </c>
      <c r="R567">
        <v>1.4075620915032665</v>
      </c>
      <c r="S567">
        <v>1.4075620915032665</v>
      </c>
      <c r="T567">
        <v>1.4075620915032665</v>
      </c>
      <c r="U567">
        <v>1.4075620915032665</v>
      </c>
      <c r="V567">
        <v>1.4075620915032665</v>
      </c>
      <c r="W567">
        <v>1.4075620915032665</v>
      </c>
      <c r="X567">
        <v>1.4075620915032665</v>
      </c>
      <c r="Y567">
        <v>1.4075620915032665</v>
      </c>
      <c r="Z567">
        <v>1.4075620915032665</v>
      </c>
      <c r="AA567">
        <v>1.4075620915032665</v>
      </c>
      <c r="AB567">
        <v>1.4075620915032665</v>
      </c>
      <c r="AC567">
        <v>1.4075620915032665</v>
      </c>
      <c r="AD567">
        <v>1.4075620915032665</v>
      </c>
      <c r="AE567">
        <v>1.4075620915032665</v>
      </c>
      <c r="AF567">
        <v>1.4075620915032665</v>
      </c>
      <c r="AG567">
        <v>1.4075620915032665</v>
      </c>
      <c r="AH567">
        <v>1.4075620915032665</v>
      </c>
      <c r="AI567">
        <v>1.4075620915032665</v>
      </c>
      <c r="AJ567">
        <v>1.4075620915032665</v>
      </c>
      <c r="AK567">
        <v>1.4075620915032665</v>
      </c>
      <c r="AL567">
        <v>1.4075620915032665</v>
      </c>
    </row>
    <row r="568" spans="1:38" x14ac:dyDescent="0.2">
      <c r="A568" t="s">
        <v>438</v>
      </c>
      <c r="B568" t="s">
        <v>271</v>
      </c>
      <c r="C568" t="s">
        <v>288</v>
      </c>
      <c r="D568" t="s">
        <v>196</v>
      </c>
      <c r="E568" t="s">
        <v>211</v>
      </c>
      <c r="F568" t="s">
        <v>275</v>
      </c>
      <c r="G568">
        <v>2040</v>
      </c>
      <c r="H568" t="s">
        <v>211</v>
      </c>
      <c r="I568" t="s">
        <v>211</v>
      </c>
      <c r="J568" t="s">
        <v>211</v>
      </c>
      <c r="K568" t="s">
        <v>211</v>
      </c>
      <c r="L568">
        <v>1.4075620915032665</v>
      </c>
      <c r="M568">
        <v>1.4075620915032665</v>
      </c>
      <c r="N568">
        <v>1.4075620915032665</v>
      </c>
      <c r="O568">
        <v>1.4075620915032665</v>
      </c>
      <c r="P568">
        <v>1.4075620915032665</v>
      </c>
      <c r="Q568">
        <v>1.4075620915032665</v>
      </c>
      <c r="R568">
        <v>1.4075620915032665</v>
      </c>
      <c r="S568">
        <v>1.4075620915032665</v>
      </c>
      <c r="T568">
        <v>1.4075620915032665</v>
      </c>
      <c r="U568">
        <v>1.4075620915032665</v>
      </c>
      <c r="V568">
        <v>1.4075620915032665</v>
      </c>
      <c r="W568">
        <v>1.4075620915032665</v>
      </c>
      <c r="X568">
        <v>1.4075620915032665</v>
      </c>
      <c r="Y568">
        <v>1.4075620915032665</v>
      </c>
      <c r="Z568">
        <v>1.4075620915032665</v>
      </c>
      <c r="AA568">
        <v>1.4075620915032665</v>
      </c>
      <c r="AB568">
        <v>1.4075620915032665</v>
      </c>
      <c r="AC568">
        <v>1.4075620915032665</v>
      </c>
      <c r="AD568">
        <v>1.4075620915032665</v>
      </c>
      <c r="AE568">
        <v>1.4075620915032665</v>
      </c>
      <c r="AF568">
        <v>1.4075620915032665</v>
      </c>
      <c r="AG568">
        <v>1.4075620915032665</v>
      </c>
      <c r="AH568">
        <v>1.4075620915032665</v>
      </c>
      <c r="AI568">
        <v>1.4075620915032665</v>
      </c>
      <c r="AJ568">
        <v>1.4075620915032665</v>
      </c>
      <c r="AK568">
        <v>1.4075620915032665</v>
      </c>
      <c r="AL568">
        <v>1.4075620915032665</v>
      </c>
    </row>
    <row r="569" spans="1:38" x14ac:dyDescent="0.2">
      <c r="A569" t="s">
        <v>438</v>
      </c>
      <c r="B569" t="s">
        <v>271</v>
      </c>
      <c r="C569" t="s">
        <v>288</v>
      </c>
      <c r="D569" t="s">
        <v>196</v>
      </c>
      <c r="E569" t="s">
        <v>211</v>
      </c>
      <c r="F569" t="s">
        <v>275</v>
      </c>
      <c r="G569">
        <v>2050</v>
      </c>
      <c r="H569" t="s">
        <v>211</v>
      </c>
      <c r="I569" t="s">
        <v>211</v>
      </c>
      <c r="J569" t="s">
        <v>211</v>
      </c>
      <c r="K569" t="s">
        <v>211</v>
      </c>
      <c r="L569">
        <v>1.4529673202614399</v>
      </c>
      <c r="M569">
        <v>1.4529673202614399</v>
      </c>
      <c r="N569">
        <v>1.4529673202614399</v>
      </c>
      <c r="O569">
        <v>1.4529673202614399</v>
      </c>
      <c r="P569">
        <v>1.4529673202614399</v>
      </c>
      <c r="Q569">
        <v>1.4529673202614399</v>
      </c>
      <c r="R569">
        <v>1.4529673202614399</v>
      </c>
      <c r="S569">
        <v>1.4529673202614399</v>
      </c>
      <c r="T569">
        <v>1.4529673202614399</v>
      </c>
      <c r="U569">
        <v>1.4529673202614399</v>
      </c>
      <c r="V569">
        <v>1.4529673202614399</v>
      </c>
      <c r="W569">
        <v>1.4529673202614399</v>
      </c>
      <c r="X569">
        <v>1.4529673202614399</v>
      </c>
      <c r="Y569">
        <v>1.4529673202614399</v>
      </c>
      <c r="Z569">
        <v>1.4529673202614399</v>
      </c>
      <c r="AA569">
        <v>1.4529673202614399</v>
      </c>
      <c r="AB569">
        <v>1.4529673202614399</v>
      </c>
      <c r="AC569">
        <v>1.4529673202614399</v>
      </c>
      <c r="AD569">
        <v>1.4529673202614399</v>
      </c>
      <c r="AE569">
        <v>1.4529673202614399</v>
      </c>
      <c r="AF569">
        <v>1.4529673202614399</v>
      </c>
      <c r="AG569">
        <v>1.4529673202614399</v>
      </c>
      <c r="AH569">
        <v>1.4529673202614399</v>
      </c>
      <c r="AI569">
        <v>1.4529673202614399</v>
      </c>
      <c r="AJ569">
        <v>1.4529673202614399</v>
      </c>
      <c r="AK569">
        <v>1.4529673202614399</v>
      </c>
      <c r="AL569">
        <v>1.4529673202614399</v>
      </c>
    </row>
    <row r="570" spans="1:38" x14ac:dyDescent="0.2">
      <c r="A570" t="s">
        <v>438</v>
      </c>
      <c r="B570" t="s">
        <v>271</v>
      </c>
      <c r="C570" t="s">
        <v>288</v>
      </c>
      <c r="D570" t="s">
        <v>216</v>
      </c>
      <c r="E570" t="s">
        <v>211</v>
      </c>
      <c r="F570" t="s">
        <v>275</v>
      </c>
      <c r="G570">
        <v>2018</v>
      </c>
      <c r="H570" t="s">
        <v>211</v>
      </c>
      <c r="I570" t="s">
        <v>211</v>
      </c>
      <c r="J570" t="s">
        <v>211</v>
      </c>
      <c r="K570" t="s">
        <v>211</v>
      </c>
      <c r="L570">
        <v>0.95350980392157159</v>
      </c>
      <c r="M570">
        <v>0.95350980392157159</v>
      </c>
      <c r="N570">
        <v>0.95350980392157159</v>
      </c>
      <c r="O570">
        <v>0.95350980392157159</v>
      </c>
      <c r="P570">
        <v>0.95350980392157159</v>
      </c>
      <c r="Q570">
        <v>0.95350980392157159</v>
      </c>
      <c r="R570">
        <v>0.95350980392157159</v>
      </c>
      <c r="S570">
        <v>0.95350980392157159</v>
      </c>
      <c r="T570">
        <v>0.95350980392157159</v>
      </c>
      <c r="U570">
        <v>0.95350980392157159</v>
      </c>
      <c r="V570">
        <v>0.95350980392157159</v>
      </c>
      <c r="W570">
        <v>0.95350980392157159</v>
      </c>
      <c r="X570">
        <v>0.95350980392157159</v>
      </c>
      <c r="Y570">
        <v>0.95350980392157159</v>
      </c>
      <c r="Z570">
        <v>0.95350980392157159</v>
      </c>
      <c r="AA570">
        <v>0.95350980392157159</v>
      </c>
      <c r="AB570">
        <v>0.95350980392157159</v>
      </c>
      <c r="AC570">
        <v>0.95350980392157159</v>
      </c>
      <c r="AD570">
        <v>0.95350980392157159</v>
      </c>
      <c r="AE570">
        <v>0.95350980392157159</v>
      </c>
      <c r="AF570">
        <v>0.95350980392157159</v>
      </c>
      <c r="AG570">
        <v>0.95350980392157159</v>
      </c>
      <c r="AH570">
        <v>0.95350980392157159</v>
      </c>
      <c r="AI570">
        <v>0.95350980392157159</v>
      </c>
      <c r="AJ570">
        <v>0.95350980392157159</v>
      </c>
      <c r="AK570">
        <v>0.95350980392157159</v>
      </c>
      <c r="AL570">
        <v>0.95350980392157159</v>
      </c>
    </row>
    <row r="571" spans="1:38" x14ac:dyDescent="0.2">
      <c r="A571" t="s">
        <v>438</v>
      </c>
      <c r="B571" t="s">
        <v>271</v>
      </c>
      <c r="C571" t="s">
        <v>288</v>
      </c>
      <c r="D571" t="s">
        <v>216</v>
      </c>
      <c r="E571" t="s">
        <v>211</v>
      </c>
      <c r="F571" t="s">
        <v>275</v>
      </c>
      <c r="G571">
        <v>2030</v>
      </c>
      <c r="H571" t="s">
        <v>211</v>
      </c>
      <c r="I571" t="s">
        <v>211</v>
      </c>
      <c r="J571" t="s">
        <v>211</v>
      </c>
      <c r="K571" t="s">
        <v>211</v>
      </c>
      <c r="L571">
        <v>0.98529346405229135</v>
      </c>
      <c r="M571">
        <v>0.98529346405229135</v>
      </c>
      <c r="N571">
        <v>0.98529346405229135</v>
      </c>
      <c r="O571">
        <v>0.98529346405229135</v>
      </c>
      <c r="P571">
        <v>0.98529346405229135</v>
      </c>
      <c r="Q571">
        <v>0.98529346405229135</v>
      </c>
      <c r="R571">
        <v>0.98529346405229135</v>
      </c>
      <c r="S571">
        <v>0.98529346405229135</v>
      </c>
      <c r="T571">
        <v>0.98529346405229135</v>
      </c>
      <c r="U571">
        <v>0.98529346405229135</v>
      </c>
      <c r="V571">
        <v>0.98529346405229135</v>
      </c>
      <c r="W571">
        <v>0.98529346405229135</v>
      </c>
      <c r="X571">
        <v>0.98529346405229135</v>
      </c>
      <c r="Y571">
        <v>0.98529346405229135</v>
      </c>
      <c r="Z571">
        <v>0.98529346405229135</v>
      </c>
      <c r="AA571">
        <v>0.98529346405229135</v>
      </c>
      <c r="AB571">
        <v>0.98529346405229135</v>
      </c>
      <c r="AC571">
        <v>0.98529346405229135</v>
      </c>
      <c r="AD571">
        <v>0.98529346405229135</v>
      </c>
      <c r="AE571">
        <v>0.98529346405229135</v>
      </c>
      <c r="AF571">
        <v>0.98529346405229135</v>
      </c>
      <c r="AG571">
        <v>0.98529346405229135</v>
      </c>
      <c r="AH571">
        <v>0.98529346405229135</v>
      </c>
      <c r="AI571">
        <v>0.98529346405229135</v>
      </c>
      <c r="AJ571">
        <v>0.98529346405229135</v>
      </c>
      <c r="AK571">
        <v>0.98529346405229135</v>
      </c>
      <c r="AL571">
        <v>0.98529346405229135</v>
      </c>
    </row>
    <row r="572" spans="1:38" x14ac:dyDescent="0.2">
      <c r="A572" t="s">
        <v>438</v>
      </c>
      <c r="B572" t="s">
        <v>271</v>
      </c>
      <c r="C572" t="s">
        <v>288</v>
      </c>
      <c r="D572" t="s">
        <v>216</v>
      </c>
      <c r="E572" t="s">
        <v>211</v>
      </c>
      <c r="F572" t="s">
        <v>275</v>
      </c>
      <c r="G572">
        <v>2040</v>
      </c>
      <c r="H572" t="s">
        <v>211</v>
      </c>
      <c r="I572" t="s">
        <v>211</v>
      </c>
      <c r="J572" t="s">
        <v>211</v>
      </c>
      <c r="K572" t="s">
        <v>211</v>
      </c>
      <c r="L572">
        <v>0.98529346405229135</v>
      </c>
      <c r="M572">
        <v>0.98529346405229135</v>
      </c>
      <c r="N572">
        <v>0.98529346405229135</v>
      </c>
      <c r="O572">
        <v>0.98529346405229135</v>
      </c>
      <c r="P572">
        <v>0.98529346405229135</v>
      </c>
      <c r="Q572">
        <v>0.98529346405229135</v>
      </c>
      <c r="R572">
        <v>0.98529346405229135</v>
      </c>
      <c r="S572">
        <v>0.98529346405229135</v>
      </c>
      <c r="T572">
        <v>0.98529346405229135</v>
      </c>
      <c r="U572">
        <v>0.98529346405229135</v>
      </c>
      <c r="V572">
        <v>0.98529346405229135</v>
      </c>
      <c r="W572">
        <v>0.98529346405229135</v>
      </c>
      <c r="X572">
        <v>0.98529346405229135</v>
      </c>
      <c r="Y572">
        <v>0.98529346405229135</v>
      </c>
      <c r="Z572">
        <v>0.98529346405229135</v>
      </c>
      <c r="AA572">
        <v>0.98529346405229135</v>
      </c>
      <c r="AB572">
        <v>0.98529346405229135</v>
      </c>
      <c r="AC572">
        <v>0.98529346405229135</v>
      </c>
      <c r="AD572">
        <v>0.98529346405229135</v>
      </c>
      <c r="AE572">
        <v>0.98529346405229135</v>
      </c>
      <c r="AF572">
        <v>0.98529346405229135</v>
      </c>
      <c r="AG572">
        <v>0.98529346405229135</v>
      </c>
      <c r="AH572">
        <v>0.98529346405229135</v>
      </c>
      <c r="AI572">
        <v>0.98529346405229135</v>
      </c>
      <c r="AJ572">
        <v>0.98529346405229135</v>
      </c>
      <c r="AK572">
        <v>0.98529346405229135</v>
      </c>
      <c r="AL572">
        <v>0.98529346405229135</v>
      </c>
    </row>
    <row r="573" spans="1:38" x14ac:dyDescent="0.2">
      <c r="A573" t="s">
        <v>438</v>
      </c>
      <c r="B573" t="s">
        <v>271</v>
      </c>
      <c r="C573" t="s">
        <v>288</v>
      </c>
      <c r="D573" t="s">
        <v>216</v>
      </c>
      <c r="E573" t="s">
        <v>211</v>
      </c>
      <c r="F573" t="s">
        <v>275</v>
      </c>
      <c r="G573">
        <v>2050</v>
      </c>
      <c r="H573" t="s">
        <v>211</v>
      </c>
      <c r="I573" t="s">
        <v>211</v>
      </c>
      <c r="J573" t="s">
        <v>211</v>
      </c>
      <c r="K573" t="s">
        <v>211</v>
      </c>
      <c r="L573">
        <v>1.017077124183003</v>
      </c>
      <c r="M573">
        <v>1.017077124183003</v>
      </c>
      <c r="N573">
        <v>1.017077124183003</v>
      </c>
      <c r="O573">
        <v>1.017077124183003</v>
      </c>
      <c r="P573">
        <v>1.017077124183003</v>
      </c>
      <c r="Q573">
        <v>1.017077124183003</v>
      </c>
      <c r="R573">
        <v>1.017077124183003</v>
      </c>
      <c r="S573">
        <v>1.017077124183003</v>
      </c>
      <c r="T573">
        <v>1.017077124183003</v>
      </c>
      <c r="U573">
        <v>1.017077124183003</v>
      </c>
      <c r="V573">
        <v>1.017077124183003</v>
      </c>
      <c r="W573">
        <v>1.017077124183003</v>
      </c>
      <c r="X573">
        <v>1.017077124183003</v>
      </c>
      <c r="Y573">
        <v>1.017077124183003</v>
      </c>
      <c r="Z573">
        <v>1.017077124183003</v>
      </c>
      <c r="AA573">
        <v>1.017077124183003</v>
      </c>
      <c r="AB573">
        <v>1.017077124183003</v>
      </c>
      <c r="AC573">
        <v>1.017077124183003</v>
      </c>
      <c r="AD573">
        <v>1.017077124183003</v>
      </c>
      <c r="AE573">
        <v>1.017077124183003</v>
      </c>
      <c r="AF573">
        <v>1.017077124183003</v>
      </c>
      <c r="AG573">
        <v>1.017077124183003</v>
      </c>
      <c r="AH573">
        <v>1.017077124183003</v>
      </c>
      <c r="AI573">
        <v>1.017077124183003</v>
      </c>
      <c r="AJ573">
        <v>1.017077124183003</v>
      </c>
      <c r="AK573">
        <v>1.017077124183003</v>
      </c>
      <c r="AL573">
        <v>1.017077124183003</v>
      </c>
    </row>
    <row r="574" spans="1:38" x14ac:dyDescent="0.2">
      <c r="A574" t="s">
        <v>438</v>
      </c>
      <c r="B574" t="s">
        <v>271</v>
      </c>
      <c r="C574" t="s">
        <v>549</v>
      </c>
      <c r="D574" t="s">
        <v>194</v>
      </c>
      <c r="E574" t="s">
        <v>211</v>
      </c>
      <c r="F574" t="s">
        <v>275</v>
      </c>
      <c r="G574">
        <v>2018</v>
      </c>
      <c r="H574" t="s">
        <v>211</v>
      </c>
      <c r="I574" t="s">
        <v>211</v>
      </c>
      <c r="J574" t="s">
        <v>211</v>
      </c>
      <c r="K574" t="s">
        <v>211</v>
      </c>
      <c r="L574">
        <v>3.0897837837837798</v>
      </c>
      <c r="M574">
        <v>3.0897837837837798</v>
      </c>
      <c r="N574">
        <v>3.0897837837837798</v>
      </c>
      <c r="O574">
        <v>3.0897837837837798</v>
      </c>
      <c r="P574">
        <v>3.0897837837837798</v>
      </c>
      <c r="Q574">
        <v>3.0897837837837798</v>
      </c>
      <c r="R574">
        <v>3.0897837837837798</v>
      </c>
      <c r="S574">
        <v>3.0897837837837798</v>
      </c>
      <c r="T574">
        <v>3.0897837837837798</v>
      </c>
      <c r="U574">
        <v>3.0897837837837798</v>
      </c>
      <c r="V574">
        <v>3.0897837837837798</v>
      </c>
      <c r="W574">
        <v>3.0897837837837798</v>
      </c>
      <c r="X574">
        <v>3.0897837837837798</v>
      </c>
      <c r="Y574">
        <v>3.0897837837837798</v>
      </c>
      <c r="Z574">
        <v>3.0897837837837798</v>
      </c>
      <c r="AA574">
        <v>3.0897837837837798</v>
      </c>
      <c r="AB574">
        <v>3.0897837837837798</v>
      </c>
      <c r="AC574">
        <v>3.0897837837837798</v>
      </c>
      <c r="AD574">
        <v>3.0897837837837798</v>
      </c>
      <c r="AE574">
        <v>3.0897837837837798</v>
      </c>
      <c r="AF574">
        <v>3.0897837837837798</v>
      </c>
      <c r="AG574">
        <v>3.0897837837837798</v>
      </c>
      <c r="AH574">
        <v>3.0897837837837798</v>
      </c>
      <c r="AI574">
        <v>3.0897837837837798</v>
      </c>
      <c r="AJ574">
        <v>3.0897837837837798</v>
      </c>
      <c r="AK574">
        <v>3.0897837837837798</v>
      </c>
      <c r="AL574">
        <v>3.0897837837837798</v>
      </c>
    </row>
    <row r="575" spans="1:38" x14ac:dyDescent="0.2">
      <c r="A575" t="s">
        <v>438</v>
      </c>
      <c r="B575" t="s">
        <v>271</v>
      </c>
      <c r="C575" t="s">
        <v>549</v>
      </c>
      <c r="D575" t="s">
        <v>194</v>
      </c>
      <c r="E575" t="s">
        <v>211</v>
      </c>
      <c r="F575" t="s">
        <v>275</v>
      </c>
      <c r="G575">
        <v>2030</v>
      </c>
      <c r="H575" t="s">
        <v>211</v>
      </c>
      <c r="I575" t="s">
        <v>211</v>
      </c>
      <c r="J575" t="s">
        <v>211</v>
      </c>
      <c r="K575" t="s">
        <v>211</v>
      </c>
      <c r="L575">
        <v>3.398762162162158</v>
      </c>
      <c r="M575">
        <v>3.398762162162158</v>
      </c>
      <c r="N575">
        <v>3.398762162162158</v>
      </c>
      <c r="O575">
        <v>3.398762162162158</v>
      </c>
      <c r="P575">
        <v>3.398762162162158</v>
      </c>
      <c r="Q575">
        <v>3.398762162162158</v>
      </c>
      <c r="R575">
        <v>3.398762162162158</v>
      </c>
      <c r="S575">
        <v>3.398762162162158</v>
      </c>
      <c r="T575">
        <v>3.398762162162158</v>
      </c>
      <c r="U575">
        <v>3.398762162162158</v>
      </c>
      <c r="V575">
        <v>3.398762162162158</v>
      </c>
      <c r="W575">
        <v>3.398762162162158</v>
      </c>
      <c r="X575">
        <v>3.398762162162158</v>
      </c>
      <c r="Y575">
        <v>3.398762162162158</v>
      </c>
      <c r="Z575">
        <v>3.398762162162158</v>
      </c>
      <c r="AA575">
        <v>3.398762162162158</v>
      </c>
      <c r="AB575">
        <v>3.398762162162158</v>
      </c>
      <c r="AC575">
        <v>3.398762162162158</v>
      </c>
      <c r="AD575">
        <v>3.398762162162158</v>
      </c>
      <c r="AE575">
        <v>3.398762162162158</v>
      </c>
      <c r="AF575">
        <v>3.398762162162158</v>
      </c>
      <c r="AG575">
        <v>3.398762162162158</v>
      </c>
      <c r="AH575">
        <v>3.398762162162158</v>
      </c>
      <c r="AI575">
        <v>3.398762162162158</v>
      </c>
      <c r="AJ575">
        <v>3.398762162162158</v>
      </c>
      <c r="AK575">
        <v>3.398762162162158</v>
      </c>
      <c r="AL575">
        <v>3.398762162162158</v>
      </c>
    </row>
    <row r="576" spans="1:38" x14ac:dyDescent="0.2">
      <c r="A576" t="s">
        <v>438</v>
      </c>
      <c r="B576" t="s">
        <v>271</v>
      </c>
      <c r="C576" t="s">
        <v>549</v>
      </c>
      <c r="D576" t="s">
        <v>194</v>
      </c>
      <c r="E576" t="s">
        <v>211</v>
      </c>
      <c r="F576" t="s">
        <v>275</v>
      </c>
      <c r="G576">
        <v>2040</v>
      </c>
      <c r="H576" t="s">
        <v>211</v>
      </c>
      <c r="I576" t="s">
        <v>211</v>
      </c>
      <c r="J576" t="s">
        <v>211</v>
      </c>
      <c r="K576" t="s">
        <v>211</v>
      </c>
      <c r="L576">
        <v>3.8107333333333182</v>
      </c>
      <c r="M576">
        <v>3.8107333333333182</v>
      </c>
      <c r="N576">
        <v>3.8107333333333182</v>
      </c>
      <c r="O576">
        <v>3.8107333333333182</v>
      </c>
      <c r="P576">
        <v>3.8107333333333182</v>
      </c>
      <c r="Q576">
        <v>3.8107333333333182</v>
      </c>
      <c r="R576">
        <v>3.8107333333333182</v>
      </c>
      <c r="S576">
        <v>3.8107333333333182</v>
      </c>
      <c r="T576">
        <v>3.8107333333333182</v>
      </c>
      <c r="U576">
        <v>3.8107333333333182</v>
      </c>
      <c r="V576">
        <v>3.8107333333333182</v>
      </c>
      <c r="W576">
        <v>3.8107333333333182</v>
      </c>
      <c r="X576">
        <v>3.8107333333333182</v>
      </c>
      <c r="Y576">
        <v>3.8107333333333182</v>
      </c>
      <c r="Z576">
        <v>3.8107333333333182</v>
      </c>
      <c r="AA576">
        <v>3.8107333333333182</v>
      </c>
      <c r="AB576">
        <v>3.8107333333333182</v>
      </c>
      <c r="AC576">
        <v>3.8107333333333182</v>
      </c>
      <c r="AD576">
        <v>3.8107333333333182</v>
      </c>
      <c r="AE576">
        <v>3.8107333333333182</v>
      </c>
      <c r="AF576">
        <v>3.8107333333333182</v>
      </c>
      <c r="AG576">
        <v>3.8107333333333182</v>
      </c>
      <c r="AH576">
        <v>3.8107333333333182</v>
      </c>
      <c r="AI576">
        <v>3.8107333333333182</v>
      </c>
      <c r="AJ576">
        <v>3.8107333333333182</v>
      </c>
      <c r="AK576">
        <v>3.8107333333333182</v>
      </c>
      <c r="AL576">
        <v>3.8107333333333182</v>
      </c>
    </row>
    <row r="577" spans="1:38" x14ac:dyDescent="0.2">
      <c r="A577" t="s">
        <v>438</v>
      </c>
      <c r="B577" t="s">
        <v>271</v>
      </c>
      <c r="C577" t="s">
        <v>549</v>
      </c>
      <c r="D577" t="s">
        <v>194</v>
      </c>
      <c r="E577" t="s">
        <v>211</v>
      </c>
      <c r="F577" t="s">
        <v>275</v>
      </c>
      <c r="G577">
        <v>2050</v>
      </c>
      <c r="H577" t="s">
        <v>211</v>
      </c>
      <c r="I577" t="s">
        <v>211</v>
      </c>
      <c r="J577" t="s">
        <v>211</v>
      </c>
      <c r="K577" t="s">
        <v>211</v>
      </c>
      <c r="L577">
        <v>4.1197117117116955</v>
      </c>
      <c r="M577">
        <v>4.1197117117116955</v>
      </c>
      <c r="N577">
        <v>4.1197117117116955</v>
      </c>
      <c r="O577">
        <v>4.1197117117116955</v>
      </c>
      <c r="P577">
        <v>4.1197117117116955</v>
      </c>
      <c r="Q577">
        <v>4.1197117117116955</v>
      </c>
      <c r="R577">
        <v>4.1197117117116955</v>
      </c>
      <c r="S577">
        <v>4.1197117117116955</v>
      </c>
      <c r="T577">
        <v>4.1197117117116955</v>
      </c>
      <c r="U577">
        <v>4.1197117117116955</v>
      </c>
      <c r="V577">
        <v>4.1197117117116955</v>
      </c>
      <c r="W577">
        <v>4.1197117117116955</v>
      </c>
      <c r="X577">
        <v>4.1197117117116955</v>
      </c>
      <c r="Y577">
        <v>4.1197117117116955</v>
      </c>
      <c r="Z577">
        <v>4.1197117117116955</v>
      </c>
      <c r="AA577">
        <v>4.1197117117116955</v>
      </c>
      <c r="AB577">
        <v>4.1197117117116955</v>
      </c>
      <c r="AC577">
        <v>4.1197117117116955</v>
      </c>
      <c r="AD577">
        <v>4.1197117117116955</v>
      </c>
      <c r="AE577">
        <v>4.1197117117116955</v>
      </c>
      <c r="AF577">
        <v>4.1197117117116955</v>
      </c>
      <c r="AG577">
        <v>4.1197117117116955</v>
      </c>
      <c r="AH577">
        <v>4.1197117117116955</v>
      </c>
      <c r="AI577">
        <v>4.1197117117116955</v>
      </c>
      <c r="AJ577">
        <v>4.1197117117116955</v>
      </c>
      <c r="AK577">
        <v>4.1197117117116955</v>
      </c>
      <c r="AL577">
        <v>4.1197117117116955</v>
      </c>
    </row>
    <row r="578" spans="1:38" x14ac:dyDescent="0.2">
      <c r="A578" t="s">
        <v>438</v>
      </c>
      <c r="B578" t="s">
        <v>271</v>
      </c>
      <c r="C578" t="s">
        <v>549</v>
      </c>
      <c r="D578" t="s">
        <v>245</v>
      </c>
      <c r="E578" t="s">
        <v>211</v>
      </c>
      <c r="F578" t="s">
        <v>275</v>
      </c>
      <c r="G578">
        <v>2018</v>
      </c>
      <c r="H578" t="s">
        <v>211</v>
      </c>
      <c r="I578" t="s">
        <v>211</v>
      </c>
      <c r="J578" t="s">
        <v>211</v>
      </c>
      <c r="K578" t="s">
        <v>211</v>
      </c>
      <c r="L578">
        <v>2.1628486486486458</v>
      </c>
      <c r="M578">
        <v>2.1628486486486458</v>
      </c>
      <c r="N578">
        <v>2.1628486486486458</v>
      </c>
      <c r="O578">
        <v>2.1628486486486458</v>
      </c>
      <c r="P578">
        <v>2.1628486486486458</v>
      </c>
      <c r="Q578">
        <v>2.1628486486486458</v>
      </c>
      <c r="R578">
        <v>2.1628486486486458</v>
      </c>
      <c r="S578">
        <v>2.1628486486486458</v>
      </c>
      <c r="T578">
        <v>2.1628486486486458</v>
      </c>
      <c r="U578">
        <v>2.1628486486486458</v>
      </c>
      <c r="V578">
        <v>2.1628486486486458</v>
      </c>
      <c r="W578">
        <v>2.1628486486486458</v>
      </c>
      <c r="X578">
        <v>2.1628486486486458</v>
      </c>
      <c r="Y578">
        <v>2.1628486486486458</v>
      </c>
      <c r="Z578">
        <v>2.1628486486486458</v>
      </c>
      <c r="AA578">
        <v>2.1628486486486458</v>
      </c>
      <c r="AB578">
        <v>2.1628486486486458</v>
      </c>
      <c r="AC578">
        <v>2.1628486486486458</v>
      </c>
      <c r="AD578">
        <v>2.1628486486486458</v>
      </c>
      <c r="AE578">
        <v>2.1628486486486458</v>
      </c>
      <c r="AF578">
        <v>2.1628486486486458</v>
      </c>
      <c r="AG578">
        <v>2.1628486486486458</v>
      </c>
      <c r="AH578">
        <v>2.1628486486486458</v>
      </c>
      <c r="AI578">
        <v>2.1628486486486458</v>
      </c>
      <c r="AJ578">
        <v>2.1628486486486458</v>
      </c>
      <c r="AK578">
        <v>2.1628486486486458</v>
      </c>
      <c r="AL578">
        <v>2.1628486486486458</v>
      </c>
    </row>
    <row r="579" spans="1:38" x14ac:dyDescent="0.2">
      <c r="A579" t="s">
        <v>438</v>
      </c>
      <c r="B579" t="s">
        <v>271</v>
      </c>
      <c r="C579" t="s">
        <v>549</v>
      </c>
      <c r="D579" t="s">
        <v>245</v>
      </c>
      <c r="E579" t="s">
        <v>211</v>
      </c>
      <c r="F579" t="s">
        <v>275</v>
      </c>
      <c r="G579">
        <v>2030</v>
      </c>
      <c r="H579" t="s">
        <v>211</v>
      </c>
      <c r="I579" t="s">
        <v>211</v>
      </c>
      <c r="J579" t="s">
        <v>211</v>
      </c>
      <c r="K579" t="s">
        <v>211</v>
      </c>
      <c r="L579">
        <v>2.3791335135135103</v>
      </c>
      <c r="M579">
        <v>2.3791335135135103</v>
      </c>
      <c r="N579">
        <v>2.3791335135135103</v>
      </c>
      <c r="O579">
        <v>2.3791335135135103</v>
      </c>
      <c r="P579">
        <v>2.3791335135135103</v>
      </c>
      <c r="Q579">
        <v>2.3791335135135103</v>
      </c>
      <c r="R579">
        <v>2.3791335135135103</v>
      </c>
      <c r="S579">
        <v>2.3791335135135103</v>
      </c>
      <c r="T579">
        <v>2.3791335135135103</v>
      </c>
      <c r="U579">
        <v>2.3791335135135103</v>
      </c>
      <c r="V579">
        <v>2.3791335135135103</v>
      </c>
      <c r="W579">
        <v>2.3791335135135103</v>
      </c>
      <c r="X579">
        <v>2.3791335135135103</v>
      </c>
      <c r="Y579">
        <v>2.3791335135135103</v>
      </c>
      <c r="Z579">
        <v>2.3791335135135103</v>
      </c>
      <c r="AA579">
        <v>2.3791335135135103</v>
      </c>
      <c r="AB579">
        <v>2.3791335135135103</v>
      </c>
      <c r="AC579">
        <v>2.3791335135135103</v>
      </c>
      <c r="AD579">
        <v>2.3791335135135103</v>
      </c>
      <c r="AE579">
        <v>2.3791335135135103</v>
      </c>
      <c r="AF579">
        <v>2.3791335135135103</v>
      </c>
      <c r="AG579">
        <v>2.3791335135135103</v>
      </c>
      <c r="AH579">
        <v>2.3791335135135103</v>
      </c>
      <c r="AI579">
        <v>2.3791335135135103</v>
      </c>
      <c r="AJ579">
        <v>2.3791335135135103</v>
      </c>
      <c r="AK579">
        <v>2.3791335135135103</v>
      </c>
      <c r="AL579">
        <v>2.3791335135135103</v>
      </c>
    </row>
    <row r="580" spans="1:38" x14ac:dyDescent="0.2">
      <c r="A580" t="s">
        <v>438</v>
      </c>
      <c r="B580" t="s">
        <v>271</v>
      </c>
      <c r="C580" t="s">
        <v>549</v>
      </c>
      <c r="D580" t="s">
        <v>245</v>
      </c>
      <c r="E580" t="s">
        <v>211</v>
      </c>
      <c r="F580" t="s">
        <v>275</v>
      </c>
      <c r="G580">
        <v>2040</v>
      </c>
      <c r="H580" t="s">
        <v>211</v>
      </c>
      <c r="I580" t="s">
        <v>211</v>
      </c>
      <c r="J580" t="s">
        <v>211</v>
      </c>
      <c r="K580" t="s">
        <v>211</v>
      </c>
      <c r="L580">
        <v>2.6675133333333285</v>
      </c>
      <c r="M580">
        <v>2.6675133333333285</v>
      </c>
      <c r="N580">
        <v>2.6675133333333285</v>
      </c>
      <c r="O580">
        <v>2.6675133333333285</v>
      </c>
      <c r="P580">
        <v>2.6675133333333285</v>
      </c>
      <c r="Q580">
        <v>2.6675133333333285</v>
      </c>
      <c r="R580">
        <v>2.6675133333333285</v>
      </c>
      <c r="S580">
        <v>2.6675133333333285</v>
      </c>
      <c r="T580">
        <v>2.6675133333333285</v>
      </c>
      <c r="U580">
        <v>2.6675133333333285</v>
      </c>
      <c r="V580">
        <v>2.6675133333333285</v>
      </c>
      <c r="W580">
        <v>2.6675133333333285</v>
      </c>
      <c r="X580">
        <v>2.6675133333333285</v>
      </c>
      <c r="Y580">
        <v>2.6675133333333285</v>
      </c>
      <c r="Z580">
        <v>2.6675133333333285</v>
      </c>
      <c r="AA580">
        <v>2.6675133333333285</v>
      </c>
      <c r="AB580">
        <v>2.6675133333333285</v>
      </c>
      <c r="AC580">
        <v>2.6675133333333285</v>
      </c>
      <c r="AD580">
        <v>2.6675133333333285</v>
      </c>
      <c r="AE580">
        <v>2.6675133333333285</v>
      </c>
      <c r="AF580">
        <v>2.6675133333333285</v>
      </c>
      <c r="AG580">
        <v>2.6675133333333285</v>
      </c>
      <c r="AH580">
        <v>2.6675133333333285</v>
      </c>
      <c r="AI580">
        <v>2.6675133333333285</v>
      </c>
      <c r="AJ580">
        <v>2.6675133333333285</v>
      </c>
      <c r="AK580">
        <v>2.6675133333333285</v>
      </c>
      <c r="AL580">
        <v>2.6675133333333285</v>
      </c>
    </row>
    <row r="581" spans="1:38" x14ac:dyDescent="0.2">
      <c r="A581" t="s">
        <v>438</v>
      </c>
      <c r="B581" t="s">
        <v>271</v>
      </c>
      <c r="C581" t="s">
        <v>549</v>
      </c>
      <c r="D581" t="s">
        <v>245</v>
      </c>
      <c r="E581" t="s">
        <v>211</v>
      </c>
      <c r="F581" t="s">
        <v>275</v>
      </c>
      <c r="G581">
        <v>2050</v>
      </c>
      <c r="H581" t="s">
        <v>211</v>
      </c>
      <c r="I581" t="s">
        <v>211</v>
      </c>
      <c r="J581" t="s">
        <v>211</v>
      </c>
      <c r="K581" t="s">
        <v>211</v>
      </c>
      <c r="L581">
        <v>2.8837981981981935</v>
      </c>
      <c r="M581">
        <v>2.8837981981981935</v>
      </c>
      <c r="N581">
        <v>2.8837981981981935</v>
      </c>
      <c r="O581">
        <v>2.8837981981981935</v>
      </c>
      <c r="P581">
        <v>2.8837981981981935</v>
      </c>
      <c r="Q581">
        <v>2.8837981981981935</v>
      </c>
      <c r="R581">
        <v>2.8837981981981935</v>
      </c>
      <c r="S581">
        <v>2.8837981981981935</v>
      </c>
      <c r="T581">
        <v>2.8837981981981935</v>
      </c>
      <c r="U581">
        <v>2.8837981981981935</v>
      </c>
      <c r="V581">
        <v>2.8837981981981935</v>
      </c>
      <c r="W581">
        <v>2.8837981981981935</v>
      </c>
      <c r="X581">
        <v>2.8837981981981935</v>
      </c>
      <c r="Y581">
        <v>2.8837981981981935</v>
      </c>
      <c r="Z581">
        <v>2.8837981981981935</v>
      </c>
      <c r="AA581">
        <v>2.8837981981981935</v>
      </c>
      <c r="AB581">
        <v>2.8837981981981935</v>
      </c>
      <c r="AC581">
        <v>2.8837981981981935</v>
      </c>
      <c r="AD581">
        <v>2.8837981981981935</v>
      </c>
      <c r="AE581">
        <v>2.8837981981981935</v>
      </c>
      <c r="AF581">
        <v>2.8837981981981935</v>
      </c>
      <c r="AG581">
        <v>2.8837981981981935</v>
      </c>
      <c r="AH581">
        <v>2.8837981981981935</v>
      </c>
      <c r="AI581">
        <v>2.8837981981981935</v>
      </c>
      <c r="AJ581">
        <v>2.8837981981981935</v>
      </c>
      <c r="AK581">
        <v>2.8837981981981935</v>
      </c>
      <c r="AL581">
        <v>2.8837981981981935</v>
      </c>
    </row>
    <row r="582" spans="1:38" x14ac:dyDescent="0.2">
      <c r="A582" t="s">
        <v>438</v>
      </c>
      <c r="B582" t="s">
        <v>271</v>
      </c>
      <c r="C582" t="s">
        <v>550</v>
      </c>
      <c r="D582" t="s">
        <v>194</v>
      </c>
      <c r="E582" t="s">
        <v>211</v>
      </c>
      <c r="F582" t="s">
        <v>275</v>
      </c>
      <c r="G582">
        <v>2018</v>
      </c>
      <c r="H582" t="s">
        <v>211</v>
      </c>
      <c r="I582" t="s">
        <v>211</v>
      </c>
      <c r="J582" t="s">
        <v>211</v>
      </c>
      <c r="K582" t="s">
        <v>211</v>
      </c>
      <c r="L582">
        <v>3.0897837837837798</v>
      </c>
      <c r="M582">
        <v>3.0897837837837798</v>
      </c>
      <c r="N582">
        <v>3.0897837837837798</v>
      </c>
      <c r="O582">
        <v>3.0897837837837798</v>
      </c>
      <c r="P582">
        <v>3.0897837837837798</v>
      </c>
      <c r="Q582">
        <v>3.0897837837837798</v>
      </c>
      <c r="R582">
        <v>3.0897837837837798</v>
      </c>
      <c r="S582">
        <v>3.0897837837837798</v>
      </c>
      <c r="T582">
        <v>3.0897837837837798</v>
      </c>
      <c r="U582">
        <v>3.0897837837837798</v>
      </c>
      <c r="V582">
        <v>3.0897837837837798</v>
      </c>
      <c r="W582">
        <v>3.0897837837837798</v>
      </c>
      <c r="X582">
        <v>3.0897837837837798</v>
      </c>
      <c r="Y582">
        <v>3.0897837837837798</v>
      </c>
      <c r="Z582">
        <v>3.0897837837837798</v>
      </c>
      <c r="AA582">
        <v>3.0897837837837798</v>
      </c>
      <c r="AB582">
        <v>3.0897837837837798</v>
      </c>
      <c r="AC582">
        <v>3.0897837837837798</v>
      </c>
      <c r="AD582">
        <v>3.0897837837837798</v>
      </c>
      <c r="AE582">
        <v>3.0897837837837798</v>
      </c>
      <c r="AF582">
        <v>3.0897837837837798</v>
      </c>
      <c r="AG582">
        <v>3.0897837837837798</v>
      </c>
      <c r="AH582">
        <v>3.0897837837837798</v>
      </c>
      <c r="AI582">
        <v>3.0897837837837798</v>
      </c>
      <c r="AJ582">
        <v>3.0897837837837798</v>
      </c>
      <c r="AK582">
        <v>3.0897837837837798</v>
      </c>
      <c r="AL582">
        <v>3.0897837837837798</v>
      </c>
    </row>
    <row r="583" spans="1:38" x14ac:dyDescent="0.2">
      <c r="A583" t="s">
        <v>438</v>
      </c>
      <c r="B583" t="s">
        <v>271</v>
      </c>
      <c r="C583" t="s">
        <v>550</v>
      </c>
      <c r="D583" t="s">
        <v>194</v>
      </c>
      <c r="E583" t="s">
        <v>211</v>
      </c>
      <c r="F583" t="s">
        <v>275</v>
      </c>
      <c r="G583">
        <v>2030</v>
      </c>
      <c r="H583" t="s">
        <v>211</v>
      </c>
      <c r="I583" t="s">
        <v>211</v>
      </c>
      <c r="J583" t="s">
        <v>211</v>
      </c>
      <c r="K583" t="s">
        <v>211</v>
      </c>
      <c r="L583">
        <v>3.398762162162158</v>
      </c>
      <c r="M583">
        <v>3.398762162162158</v>
      </c>
      <c r="N583">
        <v>3.398762162162158</v>
      </c>
      <c r="O583">
        <v>3.398762162162158</v>
      </c>
      <c r="P583">
        <v>3.398762162162158</v>
      </c>
      <c r="Q583">
        <v>3.398762162162158</v>
      </c>
      <c r="R583">
        <v>3.398762162162158</v>
      </c>
      <c r="S583">
        <v>3.398762162162158</v>
      </c>
      <c r="T583">
        <v>3.398762162162158</v>
      </c>
      <c r="U583">
        <v>3.398762162162158</v>
      </c>
      <c r="V583">
        <v>3.398762162162158</v>
      </c>
      <c r="W583">
        <v>3.398762162162158</v>
      </c>
      <c r="X583">
        <v>3.398762162162158</v>
      </c>
      <c r="Y583">
        <v>3.398762162162158</v>
      </c>
      <c r="Z583">
        <v>3.398762162162158</v>
      </c>
      <c r="AA583">
        <v>3.398762162162158</v>
      </c>
      <c r="AB583">
        <v>3.398762162162158</v>
      </c>
      <c r="AC583">
        <v>3.398762162162158</v>
      </c>
      <c r="AD583">
        <v>3.398762162162158</v>
      </c>
      <c r="AE583">
        <v>3.398762162162158</v>
      </c>
      <c r="AF583">
        <v>3.398762162162158</v>
      </c>
      <c r="AG583">
        <v>3.398762162162158</v>
      </c>
      <c r="AH583">
        <v>3.398762162162158</v>
      </c>
      <c r="AI583">
        <v>3.398762162162158</v>
      </c>
      <c r="AJ583">
        <v>3.398762162162158</v>
      </c>
      <c r="AK583">
        <v>3.398762162162158</v>
      </c>
      <c r="AL583">
        <v>3.398762162162158</v>
      </c>
    </row>
    <row r="584" spans="1:38" x14ac:dyDescent="0.2">
      <c r="A584" t="s">
        <v>438</v>
      </c>
      <c r="B584" t="s">
        <v>271</v>
      </c>
      <c r="C584" t="s">
        <v>550</v>
      </c>
      <c r="D584" t="s">
        <v>194</v>
      </c>
      <c r="E584" t="s">
        <v>211</v>
      </c>
      <c r="F584" t="s">
        <v>275</v>
      </c>
      <c r="G584">
        <v>2040</v>
      </c>
      <c r="H584" t="s">
        <v>211</v>
      </c>
      <c r="I584" t="s">
        <v>211</v>
      </c>
      <c r="J584" t="s">
        <v>211</v>
      </c>
      <c r="K584" t="s">
        <v>211</v>
      </c>
      <c r="L584">
        <v>3.8107333333333182</v>
      </c>
      <c r="M584">
        <v>3.8107333333333182</v>
      </c>
      <c r="N584">
        <v>3.8107333333333182</v>
      </c>
      <c r="O584">
        <v>3.8107333333333182</v>
      </c>
      <c r="P584">
        <v>3.8107333333333182</v>
      </c>
      <c r="Q584">
        <v>3.8107333333333182</v>
      </c>
      <c r="R584">
        <v>3.8107333333333182</v>
      </c>
      <c r="S584">
        <v>3.8107333333333182</v>
      </c>
      <c r="T584">
        <v>3.8107333333333182</v>
      </c>
      <c r="U584">
        <v>3.8107333333333182</v>
      </c>
      <c r="V584">
        <v>3.8107333333333182</v>
      </c>
      <c r="W584">
        <v>3.8107333333333182</v>
      </c>
      <c r="X584">
        <v>3.8107333333333182</v>
      </c>
      <c r="Y584">
        <v>3.8107333333333182</v>
      </c>
      <c r="Z584">
        <v>3.8107333333333182</v>
      </c>
      <c r="AA584">
        <v>3.8107333333333182</v>
      </c>
      <c r="AB584">
        <v>3.8107333333333182</v>
      </c>
      <c r="AC584">
        <v>3.8107333333333182</v>
      </c>
      <c r="AD584">
        <v>3.8107333333333182</v>
      </c>
      <c r="AE584">
        <v>3.8107333333333182</v>
      </c>
      <c r="AF584">
        <v>3.8107333333333182</v>
      </c>
      <c r="AG584">
        <v>3.8107333333333182</v>
      </c>
      <c r="AH584">
        <v>3.8107333333333182</v>
      </c>
      <c r="AI584">
        <v>3.8107333333333182</v>
      </c>
      <c r="AJ584">
        <v>3.8107333333333182</v>
      </c>
      <c r="AK584">
        <v>3.8107333333333182</v>
      </c>
      <c r="AL584">
        <v>3.8107333333333182</v>
      </c>
    </row>
    <row r="585" spans="1:38" x14ac:dyDescent="0.2">
      <c r="A585" t="s">
        <v>438</v>
      </c>
      <c r="B585" t="s">
        <v>271</v>
      </c>
      <c r="C585" t="s">
        <v>550</v>
      </c>
      <c r="D585" t="s">
        <v>194</v>
      </c>
      <c r="E585" t="s">
        <v>211</v>
      </c>
      <c r="F585" t="s">
        <v>275</v>
      </c>
      <c r="G585">
        <v>2050</v>
      </c>
      <c r="H585" t="s">
        <v>211</v>
      </c>
      <c r="I585" t="s">
        <v>211</v>
      </c>
      <c r="J585" t="s">
        <v>211</v>
      </c>
      <c r="K585" t="s">
        <v>211</v>
      </c>
      <c r="L585">
        <v>4.1197117117116955</v>
      </c>
      <c r="M585">
        <v>4.1197117117116955</v>
      </c>
      <c r="N585">
        <v>4.1197117117116955</v>
      </c>
      <c r="O585">
        <v>4.1197117117116955</v>
      </c>
      <c r="P585">
        <v>4.1197117117116955</v>
      </c>
      <c r="Q585">
        <v>4.1197117117116955</v>
      </c>
      <c r="R585">
        <v>4.1197117117116955</v>
      </c>
      <c r="S585">
        <v>4.1197117117116955</v>
      </c>
      <c r="T585">
        <v>4.1197117117116955</v>
      </c>
      <c r="U585">
        <v>4.1197117117116955</v>
      </c>
      <c r="V585">
        <v>4.1197117117116955</v>
      </c>
      <c r="W585">
        <v>4.1197117117116955</v>
      </c>
      <c r="X585">
        <v>4.1197117117116955</v>
      </c>
      <c r="Y585">
        <v>4.1197117117116955</v>
      </c>
      <c r="Z585">
        <v>4.1197117117116955</v>
      </c>
      <c r="AA585">
        <v>4.1197117117116955</v>
      </c>
      <c r="AB585">
        <v>4.1197117117116955</v>
      </c>
      <c r="AC585">
        <v>4.1197117117116955</v>
      </c>
      <c r="AD585">
        <v>4.1197117117116955</v>
      </c>
      <c r="AE585">
        <v>4.1197117117116955</v>
      </c>
      <c r="AF585">
        <v>4.1197117117116955</v>
      </c>
      <c r="AG585">
        <v>4.1197117117116955</v>
      </c>
      <c r="AH585">
        <v>4.1197117117116955</v>
      </c>
      <c r="AI585">
        <v>4.1197117117116955</v>
      </c>
      <c r="AJ585">
        <v>4.1197117117116955</v>
      </c>
      <c r="AK585">
        <v>4.1197117117116955</v>
      </c>
      <c r="AL585">
        <v>4.1197117117116955</v>
      </c>
    </row>
    <row r="586" spans="1:38" x14ac:dyDescent="0.2">
      <c r="A586" t="s">
        <v>438</v>
      </c>
      <c r="B586" t="s">
        <v>271</v>
      </c>
      <c r="C586" t="s">
        <v>550</v>
      </c>
      <c r="D586" t="s">
        <v>245</v>
      </c>
      <c r="E586" t="s">
        <v>211</v>
      </c>
      <c r="F586" t="s">
        <v>275</v>
      </c>
      <c r="G586">
        <v>2018</v>
      </c>
      <c r="H586" t="s">
        <v>211</v>
      </c>
      <c r="I586" t="s">
        <v>211</v>
      </c>
      <c r="J586" t="s">
        <v>211</v>
      </c>
      <c r="K586" t="s">
        <v>211</v>
      </c>
      <c r="L586">
        <v>2.1628486486486458</v>
      </c>
      <c r="M586">
        <v>2.1628486486486458</v>
      </c>
      <c r="N586">
        <v>2.1628486486486458</v>
      </c>
      <c r="O586">
        <v>2.1628486486486458</v>
      </c>
      <c r="P586">
        <v>2.1628486486486458</v>
      </c>
      <c r="Q586">
        <v>2.1628486486486458</v>
      </c>
      <c r="R586">
        <v>2.1628486486486458</v>
      </c>
      <c r="S586">
        <v>2.1628486486486458</v>
      </c>
      <c r="T586">
        <v>2.1628486486486458</v>
      </c>
      <c r="U586">
        <v>2.1628486486486458</v>
      </c>
      <c r="V586">
        <v>2.1628486486486458</v>
      </c>
      <c r="W586">
        <v>2.1628486486486458</v>
      </c>
      <c r="X586">
        <v>2.1628486486486458</v>
      </c>
      <c r="Y586">
        <v>2.1628486486486458</v>
      </c>
      <c r="Z586">
        <v>2.1628486486486458</v>
      </c>
      <c r="AA586">
        <v>2.1628486486486458</v>
      </c>
      <c r="AB586">
        <v>2.1628486486486458</v>
      </c>
      <c r="AC586">
        <v>2.1628486486486458</v>
      </c>
      <c r="AD586">
        <v>2.1628486486486458</v>
      </c>
      <c r="AE586">
        <v>2.1628486486486458</v>
      </c>
      <c r="AF586">
        <v>2.1628486486486458</v>
      </c>
      <c r="AG586">
        <v>2.1628486486486458</v>
      </c>
      <c r="AH586">
        <v>2.1628486486486458</v>
      </c>
      <c r="AI586">
        <v>2.1628486486486458</v>
      </c>
      <c r="AJ586">
        <v>2.1628486486486458</v>
      </c>
      <c r="AK586">
        <v>2.1628486486486458</v>
      </c>
      <c r="AL586">
        <v>2.1628486486486458</v>
      </c>
    </row>
    <row r="587" spans="1:38" x14ac:dyDescent="0.2">
      <c r="A587" t="s">
        <v>438</v>
      </c>
      <c r="B587" t="s">
        <v>271</v>
      </c>
      <c r="C587" t="s">
        <v>550</v>
      </c>
      <c r="D587" t="s">
        <v>245</v>
      </c>
      <c r="E587" t="s">
        <v>211</v>
      </c>
      <c r="F587" t="s">
        <v>275</v>
      </c>
      <c r="G587">
        <v>2030</v>
      </c>
      <c r="H587" t="s">
        <v>211</v>
      </c>
      <c r="I587" t="s">
        <v>211</v>
      </c>
      <c r="J587" t="s">
        <v>211</v>
      </c>
      <c r="K587" t="s">
        <v>211</v>
      </c>
      <c r="L587">
        <v>2.3791335135135103</v>
      </c>
      <c r="M587">
        <v>2.3791335135135103</v>
      </c>
      <c r="N587">
        <v>2.3791335135135103</v>
      </c>
      <c r="O587">
        <v>2.3791335135135103</v>
      </c>
      <c r="P587">
        <v>2.3791335135135103</v>
      </c>
      <c r="Q587">
        <v>2.3791335135135103</v>
      </c>
      <c r="R587">
        <v>2.3791335135135103</v>
      </c>
      <c r="S587">
        <v>2.3791335135135103</v>
      </c>
      <c r="T587">
        <v>2.3791335135135103</v>
      </c>
      <c r="U587">
        <v>2.3791335135135103</v>
      </c>
      <c r="V587">
        <v>2.3791335135135103</v>
      </c>
      <c r="W587">
        <v>2.3791335135135103</v>
      </c>
      <c r="X587">
        <v>2.3791335135135103</v>
      </c>
      <c r="Y587">
        <v>2.3791335135135103</v>
      </c>
      <c r="Z587">
        <v>2.3791335135135103</v>
      </c>
      <c r="AA587">
        <v>2.3791335135135103</v>
      </c>
      <c r="AB587">
        <v>2.3791335135135103</v>
      </c>
      <c r="AC587">
        <v>2.3791335135135103</v>
      </c>
      <c r="AD587">
        <v>2.3791335135135103</v>
      </c>
      <c r="AE587">
        <v>2.3791335135135103</v>
      </c>
      <c r="AF587">
        <v>2.3791335135135103</v>
      </c>
      <c r="AG587">
        <v>2.3791335135135103</v>
      </c>
      <c r="AH587">
        <v>2.3791335135135103</v>
      </c>
      <c r="AI587">
        <v>2.3791335135135103</v>
      </c>
      <c r="AJ587">
        <v>2.3791335135135103</v>
      </c>
      <c r="AK587">
        <v>2.3791335135135103</v>
      </c>
      <c r="AL587">
        <v>2.3791335135135103</v>
      </c>
    </row>
    <row r="588" spans="1:38" x14ac:dyDescent="0.2">
      <c r="A588" t="s">
        <v>438</v>
      </c>
      <c r="B588" t="s">
        <v>271</v>
      </c>
      <c r="C588" t="s">
        <v>550</v>
      </c>
      <c r="D588" t="s">
        <v>245</v>
      </c>
      <c r="E588" t="s">
        <v>211</v>
      </c>
      <c r="F588" t="s">
        <v>275</v>
      </c>
      <c r="G588">
        <v>2040</v>
      </c>
      <c r="H588" t="s">
        <v>211</v>
      </c>
      <c r="I588" t="s">
        <v>211</v>
      </c>
      <c r="J588" t="s">
        <v>211</v>
      </c>
      <c r="K588" t="s">
        <v>211</v>
      </c>
      <c r="L588">
        <v>2.6675133333333285</v>
      </c>
      <c r="M588">
        <v>2.6675133333333285</v>
      </c>
      <c r="N588">
        <v>2.6675133333333285</v>
      </c>
      <c r="O588">
        <v>2.6675133333333285</v>
      </c>
      <c r="P588">
        <v>2.6675133333333285</v>
      </c>
      <c r="Q588">
        <v>2.6675133333333285</v>
      </c>
      <c r="R588">
        <v>2.6675133333333285</v>
      </c>
      <c r="S588">
        <v>2.6675133333333285</v>
      </c>
      <c r="T588">
        <v>2.6675133333333285</v>
      </c>
      <c r="U588">
        <v>2.6675133333333285</v>
      </c>
      <c r="V588">
        <v>2.6675133333333285</v>
      </c>
      <c r="W588">
        <v>2.6675133333333285</v>
      </c>
      <c r="X588">
        <v>2.6675133333333285</v>
      </c>
      <c r="Y588">
        <v>2.6675133333333285</v>
      </c>
      <c r="Z588">
        <v>2.6675133333333285</v>
      </c>
      <c r="AA588">
        <v>2.6675133333333285</v>
      </c>
      <c r="AB588">
        <v>2.6675133333333285</v>
      </c>
      <c r="AC588">
        <v>2.6675133333333285</v>
      </c>
      <c r="AD588">
        <v>2.6675133333333285</v>
      </c>
      <c r="AE588">
        <v>2.6675133333333285</v>
      </c>
      <c r="AF588">
        <v>2.6675133333333285</v>
      </c>
      <c r="AG588">
        <v>2.6675133333333285</v>
      </c>
      <c r="AH588">
        <v>2.6675133333333285</v>
      </c>
      <c r="AI588">
        <v>2.6675133333333285</v>
      </c>
      <c r="AJ588">
        <v>2.6675133333333285</v>
      </c>
      <c r="AK588">
        <v>2.6675133333333285</v>
      </c>
      <c r="AL588">
        <v>2.6675133333333285</v>
      </c>
    </row>
    <row r="589" spans="1:38" x14ac:dyDescent="0.2">
      <c r="A589" t="s">
        <v>438</v>
      </c>
      <c r="B589" t="s">
        <v>271</v>
      </c>
      <c r="C589" t="s">
        <v>550</v>
      </c>
      <c r="D589" t="s">
        <v>245</v>
      </c>
      <c r="E589" t="s">
        <v>211</v>
      </c>
      <c r="F589" t="s">
        <v>275</v>
      </c>
      <c r="G589">
        <v>2050</v>
      </c>
      <c r="H589" t="s">
        <v>211</v>
      </c>
      <c r="I589" t="s">
        <v>211</v>
      </c>
      <c r="J589" t="s">
        <v>211</v>
      </c>
      <c r="K589" t="s">
        <v>211</v>
      </c>
      <c r="L589">
        <v>2.8837981981981935</v>
      </c>
      <c r="M589">
        <v>2.8837981981981935</v>
      </c>
      <c r="N589">
        <v>2.8837981981981935</v>
      </c>
      <c r="O589">
        <v>2.8837981981981935</v>
      </c>
      <c r="P589">
        <v>2.8837981981981935</v>
      </c>
      <c r="Q589">
        <v>2.8837981981981935</v>
      </c>
      <c r="R589">
        <v>2.8837981981981935</v>
      </c>
      <c r="S589">
        <v>2.8837981981981935</v>
      </c>
      <c r="T589">
        <v>2.8837981981981935</v>
      </c>
      <c r="U589">
        <v>2.8837981981981935</v>
      </c>
      <c r="V589">
        <v>2.8837981981981935</v>
      </c>
      <c r="W589">
        <v>2.8837981981981935</v>
      </c>
      <c r="X589">
        <v>2.8837981981981935</v>
      </c>
      <c r="Y589">
        <v>2.8837981981981935</v>
      </c>
      <c r="Z589">
        <v>2.8837981981981935</v>
      </c>
      <c r="AA589">
        <v>2.8837981981981935</v>
      </c>
      <c r="AB589">
        <v>2.8837981981981935</v>
      </c>
      <c r="AC589">
        <v>2.8837981981981935</v>
      </c>
      <c r="AD589">
        <v>2.8837981981981935</v>
      </c>
      <c r="AE589">
        <v>2.8837981981981935</v>
      </c>
      <c r="AF589">
        <v>2.8837981981981935</v>
      </c>
      <c r="AG589">
        <v>2.8837981981981935</v>
      </c>
      <c r="AH589">
        <v>2.8837981981981935</v>
      </c>
      <c r="AI589">
        <v>2.8837981981981935</v>
      </c>
      <c r="AJ589">
        <v>2.8837981981981935</v>
      </c>
      <c r="AK589">
        <v>2.8837981981981935</v>
      </c>
      <c r="AL589">
        <v>2.8837981981981935</v>
      </c>
    </row>
    <row r="590" spans="1:38" x14ac:dyDescent="0.2">
      <c r="A590" t="s">
        <v>438</v>
      </c>
      <c r="B590" t="s">
        <v>271</v>
      </c>
      <c r="C590" t="s">
        <v>551</v>
      </c>
      <c r="D590" t="s">
        <v>194</v>
      </c>
      <c r="E590" t="s">
        <v>211</v>
      </c>
      <c r="F590" t="s">
        <v>275</v>
      </c>
      <c r="G590">
        <v>2018</v>
      </c>
      <c r="H590" t="s">
        <v>211</v>
      </c>
      <c r="I590" t="s">
        <v>211</v>
      </c>
      <c r="J590" t="s">
        <v>211</v>
      </c>
      <c r="K590" t="s">
        <v>211</v>
      </c>
      <c r="L590">
        <v>3.0897837837837798</v>
      </c>
      <c r="M590">
        <v>3.0897837837837798</v>
      </c>
      <c r="N590">
        <v>3.0897837837837798</v>
      </c>
      <c r="O590">
        <v>3.0897837837837798</v>
      </c>
      <c r="P590">
        <v>3.0897837837837798</v>
      </c>
      <c r="Q590">
        <v>3.0897837837837798</v>
      </c>
      <c r="R590">
        <v>3.0897837837837798</v>
      </c>
      <c r="S590">
        <v>3.0897837837837798</v>
      </c>
      <c r="T590">
        <v>3.0897837837837798</v>
      </c>
      <c r="U590">
        <v>3.0897837837837798</v>
      </c>
      <c r="V590">
        <v>3.0897837837837798</v>
      </c>
      <c r="W590">
        <v>3.0897837837837798</v>
      </c>
      <c r="X590">
        <v>3.0897837837837798</v>
      </c>
      <c r="Y590">
        <v>3.0897837837837798</v>
      </c>
      <c r="Z590">
        <v>3.0897837837837798</v>
      </c>
      <c r="AA590">
        <v>3.0897837837837798</v>
      </c>
      <c r="AB590">
        <v>3.0897837837837798</v>
      </c>
      <c r="AC590">
        <v>3.0897837837837798</v>
      </c>
      <c r="AD590">
        <v>3.0897837837837798</v>
      </c>
      <c r="AE590">
        <v>3.0897837837837798</v>
      </c>
      <c r="AF590">
        <v>3.0897837837837798</v>
      </c>
      <c r="AG590">
        <v>3.0897837837837798</v>
      </c>
      <c r="AH590">
        <v>3.0897837837837798</v>
      </c>
      <c r="AI590">
        <v>3.0897837837837798</v>
      </c>
      <c r="AJ590">
        <v>3.0897837837837798</v>
      </c>
      <c r="AK590">
        <v>3.0897837837837798</v>
      </c>
      <c r="AL590">
        <v>3.0897837837837798</v>
      </c>
    </row>
    <row r="591" spans="1:38" x14ac:dyDescent="0.2">
      <c r="A591" t="s">
        <v>438</v>
      </c>
      <c r="B591" t="s">
        <v>271</v>
      </c>
      <c r="C591" t="s">
        <v>551</v>
      </c>
      <c r="D591" t="s">
        <v>194</v>
      </c>
      <c r="E591" t="s">
        <v>211</v>
      </c>
      <c r="F591" t="s">
        <v>275</v>
      </c>
      <c r="G591">
        <v>2030</v>
      </c>
      <c r="H591" t="s">
        <v>211</v>
      </c>
      <c r="I591" t="s">
        <v>211</v>
      </c>
      <c r="J591" t="s">
        <v>211</v>
      </c>
      <c r="K591" t="s">
        <v>211</v>
      </c>
      <c r="L591">
        <v>3.398762162162158</v>
      </c>
      <c r="M591">
        <v>3.398762162162158</v>
      </c>
      <c r="N591">
        <v>3.398762162162158</v>
      </c>
      <c r="O591">
        <v>3.398762162162158</v>
      </c>
      <c r="P591">
        <v>3.398762162162158</v>
      </c>
      <c r="Q591">
        <v>3.398762162162158</v>
      </c>
      <c r="R591">
        <v>3.398762162162158</v>
      </c>
      <c r="S591">
        <v>3.398762162162158</v>
      </c>
      <c r="T591">
        <v>3.398762162162158</v>
      </c>
      <c r="U591">
        <v>3.398762162162158</v>
      </c>
      <c r="V591">
        <v>3.398762162162158</v>
      </c>
      <c r="W591">
        <v>3.398762162162158</v>
      </c>
      <c r="X591">
        <v>3.398762162162158</v>
      </c>
      <c r="Y591">
        <v>3.398762162162158</v>
      </c>
      <c r="Z591">
        <v>3.398762162162158</v>
      </c>
      <c r="AA591">
        <v>3.398762162162158</v>
      </c>
      <c r="AB591">
        <v>3.398762162162158</v>
      </c>
      <c r="AC591">
        <v>3.398762162162158</v>
      </c>
      <c r="AD591">
        <v>3.398762162162158</v>
      </c>
      <c r="AE591">
        <v>3.398762162162158</v>
      </c>
      <c r="AF591">
        <v>3.398762162162158</v>
      </c>
      <c r="AG591">
        <v>3.398762162162158</v>
      </c>
      <c r="AH591">
        <v>3.398762162162158</v>
      </c>
      <c r="AI591">
        <v>3.398762162162158</v>
      </c>
      <c r="AJ591">
        <v>3.398762162162158</v>
      </c>
      <c r="AK591">
        <v>3.398762162162158</v>
      </c>
      <c r="AL591">
        <v>3.398762162162158</v>
      </c>
    </row>
    <row r="592" spans="1:38" x14ac:dyDescent="0.2">
      <c r="A592" t="s">
        <v>438</v>
      </c>
      <c r="B592" t="s">
        <v>271</v>
      </c>
      <c r="C592" t="s">
        <v>551</v>
      </c>
      <c r="D592" t="s">
        <v>194</v>
      </c>
      <c r="E592" t="s">
        <v>211</v>
      </c>
      <c r="F592" t="s">
        <v>275</v>
      </c>
      <c r="G592">
        <v>2040</v>
      </c>
      <c r="H592" t="s">
        <v>211</v>
      </c>
      <c r="I592" t="s">
        <v>211</v>
      </c>
      <c r="J592" t="s">
        <v>211</v>
      </c>
      <c r="K592" t="s">
        <v>211</v>
      </c>
      <c r="L592">
        <v>3.8107333333333182</v>
      </c>
      <c r="M592">
        <v>3.8107333333333182</v>
      </c>
      <c r="N592">
        <v>3.8107333333333182</v>
      </c>
      <c r="O592">
        <v>3.8107333333333182</v>
      </c>
      <c r="P592">
        <v>3.8107333333333182</v>
      </c>
      <c r="Q592">
        <v>3.8107333333333182</v>
      </c>
      <c r="R592">
        <v>3.8107333333333182</v>
      </c>
      <c r="S592">
        <v>3.8107333333333182</v>
      </c>
      <c r="T592">
        <v>3.8107333333333182</v>
      </c>
      <c r="U592">
        <v>3.8107333333333182</v>
      </c>
      <c r="V592">
        <v>3.8107333333333182</v>
      </c>
      <c r="W592">
        <v>3.8107333333333182</v>
      </c>
      <c r="X592">
        <v>3.8107333333333182</v>
      </c>
      <c r="Y592">
        <v>3.8107333333333182</v>
      </c>
      <c r="Z592">
        <v>3.8107333333333182</v>
      </c>
      <c r="AA592">
        <v>3.8107333333333182</v>
      </c>
      <c r="AB592">
        <v>3.8107333333333182</v>
      </c>
      <c r="AC592">
        <v>3.8107333333333182</v>
      </c>
      <c r="AD592">
        <v>3.8107333333333182</v>
      </c>
      <c r="AE592">
        <v>3.8107333333333182</v>
      </c>
      <c r="AF592">
        <v>3.8107333333333182</v>
      </c>
      <c r="AG592">
        <v>3.8107333333333182</v>
      </c>
      <c r="AH592">
        <v>3.8107333333333182</v>
      </c>
      <c r="AI592">
        <v>3.8107333333333182</v>
      </c>
      <c r="AJ592">
        <v>3.8107333333333182</v>
      </c>
      <c r="AK592">
        <v>3.8107333333333182</v>
      </c>
      <c r="AL592">
        <v>3.8107333333333182</v>
      </c>
    </row>
    <row r="593" spans="1:38" x14ac:dyDescent="0.2">
      <c r="A593" t="s">
        <v>438</v>
      </c>
      <c r="B593" t="s">
        <v>271</v>
      </c>
      <c r="C593" t="s">
        <v>551</v>
      </c>
      <c r="D593" t="s">
        <v>194</v>
      </c>
      <c r="E593" t="s">
        <v>211</v>
      </c>
      <c r="F593" t="s">
        <v>275</v>
      </c>
      <c r="G593">
        <v>2050</v>
      </c>
      <c r="H593" t="s">
        <v>211</v>
      </c>
      <c r="I593" t="s">
        <v>211</v>
      </c>
      <c r="J593" t="s">
        <v>211</v>
      </c>
      <c r="K593" t="s">
        <v>211</v>
      </c>
      <c r="L593">
        <v>4.1197117117116955</v>
      </c>
      <c r="M593">
        <v>4.1197117117116955</v>
      </c>
      <c r="N593">
        <v>4.1197117117116955</v>
      </c>
      <c r="O593">
        <v>4.1197117117116955</v>
      </c>
      <c r="P593">
        <v>4.1197117117116955</v>
      </c>
      <c r="Q593">
        <v>4.1197117117116955</v>
      </c>
      <c r="R593">
        <v>4.1197117117116955</v>
      </c>
      <c r="S593">
        <v>4.1197117117116955</v>
      </c>
      <c r="T593">
        <v>4.1197117117116955</v>
      </c>
      <c r="U593">
        <v>4.1197117117116955</v>
      </c>
      <c r="V593">
        <v>4.1197117117116955</v>
      </c>
      <c r="W593">
        <v>4.1197117117116955</v>
      </c>
      <c r="X593">
        <v>4.1197117117116955</v>
      </c>
      <c r="Y593">
        <v>4.1197117117116955</v>
      </c>
      <c r="Z593">
        <v>4.1197117117116955</v>
      </c>
      <c r="AA593">
        <v>4.1197117117116955</v>
      </c>
      <c r="AB593">
        <v>4.1197117117116955</v>
      </c>
      <c r="AC593">
        <v>4.1197117117116955</v>
      </c>
      <c r="AD593">
        <v>4.1197117117116955</v>
      </c>
      <c r="AE593">
        <v>4.1197117117116955</v>
      </c>
      <c r="AF593">
        <v>4.1197117117116955</v>
      </c>
      <c r="AG593">
        <v>4.1197117117116955</v>
      </c>
      <c r="AH593">
        <v>4.1197117117116955</v>
      </c>
      <c r="AI593">
        <v>4.1197117117116955</v>
      </c>
      <c r="AJ593">
        <v>4.1197117117116955</v>
      </c>
      <c r="AK593">
        <v>4.1197117117116955</v>
      </c>
      <c r="AL593">
        <v>4.1197117117116955</v>
      </c>
    </row>
    <row r="594" spans="1:38" x14ac:dyDescent="0.2">
      <c r="A594" t="s">
        <v>438</v>
      </c>
      <c r="B594" t="s">
        <v>271</v>
      </c>
      <c r="C594" t="s">
        <v>551</v>
      </c>
      <c r="D594" t="s">
        <v>245</v>
      </c>
      <c r="E594" t="s">
        <v>211</v>
      </c>
      <c r="F594" t="s">
        <v>275</v>
      </c>
      <c r="G594">
        <v>2018</v>
      </c>
      <c r="H594" t="s">
        <v>211</v>
      </c>
      <c r="I594" t="s">
        <v>211</v>
      </c>
      <c r="J594" t="s">
        <v>211</v>
      </c>
      <c r="K594" t="s">
        <v>211</v>
      </c>
      <c r="L594">
        <v>2.1628486486486458</v>
      </c>
      <c r="M594">
        <v>2.1628486486486458</v>
      </c>
      <c r="N594">
        <v>2.1628486486486458</v>
      </c>
      <c r="O594">
        <v>2.1628486486486458</v>
      </c>
      <c r="P594">
        <v>2.1628486486486458</v>
      </c>
      <c r="Q594">
        <v>2.1628486486486458</v>
      </c>
      <c r="R594">
        <v>2.1628486486486458</v>
      </c>
      <c r="S594">
        <v>2.1628486486486458</v>
      </c>
      <c r="T594">
        <v>2.1628486486486458</v>
      </c>
      <c r="U594">
        <v>2.1628486486486458</v>
      </c>
      <c r="V594">
        <v>2.1628486486486458</v>
      </c>
      <c r="W594">
        <v>2.1628486486486458</v>
      </c>
      <c r="X594">
        <v>2.1628486486486458</v>
      </c>
      <c r="Y594">
        <v>2.1628486486486458</v>
      </c>
      <c r="Z594">
        <v>2.1628486486486458</v>
      </c>
      <c r="AA594">
        <v>2.1628486486486458</v>
      </c>
      <c r="AB594">
        <v>2.1628486486486458</v>
      </c>
      <c r="AC594">
        <v>2.1628486486486458</v>
      </c>
      <c r="AD594">
        <v>2.1628486486486458</v>
      </c>
      <c r="AE594">
        <v>2.1628486486486458</v>
      </c>
      <c r="AF594">
        <v>2.1628486486486458</v>
      </c>
      <c r="AG594">
        <v>2.1628486486486458</v>
      </c>
      <c r="AH594">
        <v>2.1628486486486458</v>
      </c>
      <c r="AI594">
        <v>2.1628486486486458</v>
      </c>
      <c r="AJ594">
        <v>2.1628486486486458</v>
      </c>
      <c r="AK594">
        <v>2.1628486486486458</v>
      </c>
      <c r="AL594">
        <v>2.1628486486486458</v>
      </c>
    </row>
    <row r="595" spans="1:38" x14ac:dyDescent="0.2">
      <c r="A595" t="s">
        <v>438</v>
      </c>
      <c r="B595" t="s">
        <v>271</v>
      </c>
      <c r="C595" t="s">
        <v>551</v>
      </c>
      <c r="D595" t="s">
        <v>245</v>
      </c>
      <c r="E595" t="s">
        <v>211</v>
      </c>
      <c r="F595" t="s">
        <v>275</v>
      </c>
      <c r="G595">
        <v>2030</v>
      </c>
      <c r="H595" t="s">
        <v>211</v>
      </c>
      <c r="I595" t="s">
        <v>211</v>
      </c>
      <c r="J595" t="s">
        <v>211</v>
      </c>
      <c r="K595" t="s">
        <v>211</v>
      </c>
      <c r="L595">
        <v>2.3791335135135103</v>
      </c>
      <c r="M595">
        <v>2.3791335135135103</v>
      </c>
      <c r="N595">
        <v>2.3791335135135103</v>
      </c>
      <c r="O595">
        <v>2.3791335135135103</v>
      </c>
      <c r="P595">
        <v>2.3791335135135103</v>
      </c>
      <c r="Q595">
        <v>2.3791335135135103</v>
      </c>
      <c r="R595">
        <v>2.3791335135135103</v>
      </c>
      <c r="S595">
        <v>2.3791335135135103</v>
      </c>
      <c r="T595">
        <v>2.3791335135135103</v>
      </c>
      <c r="U595">
        <v>2.3791335135135103</v>
      </c>
      <c r="V595">
        <v>2.3791335135135103</v>
      </c>
      <c r="W595">
        <v>2.3791335135135103</v>
      </c>
      <c r="X595">
        <v>2.3791335135135103</v>
      </c>
      <c r="Y595">
        <v>2.3791335135135103</v>
      </c>
      <c r="Z595">
        <v>2.3791335135135103</v>
      </c>
      <c r="AA595">
        <v>2.3791335135135103</v>
      </c>
      <c r="AB595">
        <v>2.3791335135135103</v>
      </c>
      <c r="AC595">
        <v>2.3791335135135103</v>
      </c>
      <c r="AD595">
        <v>2.3791335135135103</v>
      </c>
      <c r="AE595">
        <v>2.3791335135135103</v>
      </c>
      <c r="AF595">
        <v>2.3791335135135103</v>
      </c>
      <c r="AG595">
        <v>2.3791335135135103</v>
      </c>
      <c r="AH595">
        <v>2.3791335135135103</v>
      </c>
      <c r="AI595">
        <v>2.3791335135135103</v>
      </c>
      <c r="AJ595">
        <v>2.3791335135135103</v>
      </c>
      <c r="AK595">
        <v>2.3791335135135103</v>
      </c>
      <c r="AL595">
        <v>2.3791335135135103</v>
      </c>
    </row>
    <row r="596" spans="1:38" x14ac:dyDescent="0.2">
      <c r="A596" t="s">
        <v>438</v>
      </c>
      <c r="B596" t="s">
        <v>271</v>
      </c>
      <c r="C596" t="s">
        <v>551</v>
      </c>
      <c r="D596" t="s">
        <v>245</v>
      </c>
      <c r="E596" t="s">
        <v>211</v>
      </c>
      <c r="F596" t="s">
        <v>275</v>
      </c>
      <c r="G596">
        <v>2040</v>
      </c>
      <c r="H596" t="s">
        <v>211</v>
      </c>
      <c r="I596" t="s">
        <v>211</v>
      </c>
      <c r="J596" t="s">
        <v>211</v>
      </c>
      <c r="K596" t="s">
        <v>211</v>
      </c>
      <c r="L596">
        <v>2.6675133333333285</v>
      </c>
      <c r="M596">
        <v>2.6675133333333285</v>
      </c>
      <c r="N596">
        <v>2.6675133333333285</v>
      </c>
      <c r="O596">
        <v>2.6675133333333285</v>
      </c>
      <c r="P596">
        <v>2.6675133333333285</v>
      </c>
      <c r="Q596">
        <v>2.6675133333333285</v>
      </c>
      <c r="R596">
        <v>2.6675133333333285</v>
      </c>
      <c r="S596">
        <v>2.6675133333333285</v>
      </c>
      <c r="T596">
        <v>2.6675133333333285</v>
      </c>
      <c r="U596">
        <v>2.6675133333333285</v>
      </c>
      <c r="V596">
        <v>2.6675133333333285</v>
      </c>
      <c r="W596">
        <v>2.6675133333333285</v>
      </c>
      <c r="X596">
        <v>2.6675133333333285</v>
      </c>
      <c r="Y596">
        <v>2.6675133333333285</v>
      </c>
      <c r="Z596">
        <v>2.6675133333333285</v>
      </c>
      <c r="AA596">
        <v>2.6675133333333285</v>
      </c>
      <c r="AB596">
        <v>2.6675133333333285</v>
      </c>
      <c r="AC596">
        <v>2.6675133333333285</v>
      </c>
      <c r="AD596">
        <v>2.6675133333333285</v>
      </c>
      <c r="AE596">
        <v>2.6675133333333285</v>
      </c>
      <c r="AF596">
        <v>2.6675133333333285</v>
      </c>
      <c r="AG596">
        <v>2.6675133333333285</v>
      </c>
      <c r="AH596">
        <v>2.6675133333333285</v>
      </c>
      <c r="AI596">
        <v>2.6675133333333285</v>
      </c>
      <c r="AJ596">
        <v>2.6675133333333285</v>
      </c>
      <c r="AK596">
        <v>2.6675133333333285</v>
      </c>
      <c r="AL596">
        <v>2.6675133333333285</v>
      </c>
    </row>
    <row r="597" spans="1:38" x14ac:dyDescent="0.2">
      <c r="A597" t="s">
        <v>438</v>
      </c>
      <c r="B597" t="s">
        <v>271</v>
      </c>
      <c r="C597" t="s">
        <v>551</v>
      </c>
      <c r="D597" t="s">
        <v>245</v>
      </c>
      <c r="E597" t="s">
        <v>211</v>
      </c>
      <c r="F597" t="s">
        <v>275</v>
      </c>
      <c r="G597">
        <v>2050</v>
      </c>
      <c r="H597" t="s">
        <v>211</v>
      </c>
      <c r="I597" t="s">
        <v>211</v>
      </c>
      <c r="J597" t="s">
        <v>211</v>
      </c>
      <c r="K597" t="s">
        <v>211</v>
      </c>
      <c r="L597">
        <v>2.8837981981981935</v>
      </c>
      <c r="M597">
        <v>2.8837981981981935</v>
      </c>
      <c r="N597">
        <v>2.8837981981981935</v>
      </c>
      <c r="O597">
        <v>2.8837981981981935</v>
      </c>
      <c r="P597">
        <v>2.8837981981981935</v>
      </c>
      <c r="Q597">
        <v>2.8837981981981935</v>
      </c>
      <c r="R597">
        <v>2.8837981981981935</v>
      </c>
      <c r="S597">
        <v>2.8837981981981935</v>
      </c>
      <c r="T597">
        <v>2.8837981981981935</v>
      </c>
      <c r="U597">
        <v>2.8837981981981935</v>
      </c>
      <c r="V597">
        <v>2.8837981981981935</v>
      </c>
      <c r="W597">
        <v>2.8837981981981935</v>
      </c>
      <c r="X597">
        <v>2.8837981981981935</v>
      </c>
      <c r="Y597">
        <v>2.8837981981981935</v>
      </c>
      <c r="Z597">
        <v>2.8837981981981935</v>
      </c>
      <c r="AA597">
        <v>2.8837981981981935</v>
      </c>
      <c r="AB597">
        <v>2.8837981981981935</v>
      </c>
      <c r="AC597">
        <v>2.8837981981981935</v>
      </c>
      <c r="AD597">
        <v>2.8837981981981935</v>
      </c>
      <c r="AE597">
        <v>2.8837981981981935</v>
      </c>
      <c r="AF597">
        <v>2.8837981981981935</v>
      </c>
      <c r="AG597">
        <v>2.8837981981981935</v>
      </c>
      <c r="AH597">
        <v>2.8837981981981935</v>
      </c>
      <c r="AI597">
        <v>2.8837981981981935</v>
      </c>
      <c r="AJ597">
        <v>2.8837981981981935</v>
      </c>
      <c r="AK597">
        <v>2.8837981981981935</v>
      </c>
      <c r="AL597">
        <v>2.8837981981981935</v>
      </c>
    </row>
    <row r="598" spans="1:38" x14ac:dyDescent="0.2">
      <c r="A598" t="s">
        <v>438</v>
      </c>
      <c r="B598" t="s">
        <v>271</v>
      </c>
      <c r="C598" t="s">
        <v>552</v>
      </c>
      <c r="D598" t="s">
        <v>194</v>
      </c>
      <c r="E598" t="s">
        <v>211</v>
      </c>
      <c r="F598" t="s">
        <v>275</v>
      </c>
      <c r="G598">
        <v>2018</v>
      </c>
      <c r="H598" t="s">
        <v>211</v>
      </c>
      <c r="I598" t="s">
        <v>211</v>
      </c>
      <c r="J598" t="s">
        <v>211</v>
      </c>
      <c r="K598" t="s">
        <v>211</v>
      </c>
      <c r="L598">
        <v>3.0897837837837798</v>
      </c>
      <c r="M598">
        <v>3.0897837837837798</v>
      </c>
      <c r="N598">
        <v>3.0897837837837798</v>
      </c>
      <c r="O598">
        <v>3.0897837837837798</v>
      </c>
      <c r="P598">
        <v>3.0897837837837798</v>
      </c>
      <c r="Q598">
        <v>3.0897837837837798</v>
      </c>
      <c r="R598">
        <v>3.0897837837837798</v>
      </c>
      <c r="S598">
        <v>3.0897837837837798</v>
      </c>
      <c r="T598">
        <v>3.0897837837837798</v>
      </c>
      <c r="U598">
        <v>3.0897837837837798</v>
      </c>
      <c r="V598">
        <v>3.0897837837837798</v>
      </c>
      <c r="W598">
        <v>3.0897837837837798</v>
      </c>
      <c r="X598">
        <v>3.0897837837837798</v>
      </c>
      <c r="Y598">
        <v>3.0897837837837798</v>
      </c>
      <c r="Z598">
        <v>3.0897837837837798</v>
      </c>
      <c r="AA598">
        <v>3.0897837837837798</v>
      </c>
      <c r="AB598">
        <v>3.0897837837837798</v>
      </c>
      <c r="AC598">
        <v>3.0897837837837798</v>
      </c>
      <c r="AD598">
        <v>3.0897837837837798</v>
      </c>
      <c r="AE598">
        <v>3.0897837837837798</v>
      </c>
      <c r="AF598">
        <v>3.0897837837837798</v>
      </c>
      <c r="AG598">
        <v>3.0897837837837798</v>
      </c>
      <c r="AH598">
        <v>3.0897837837837798</v>
      </c>
      <c r="AI598">
        <v>3.0897837837837798</v>
      </c>
      <c r="AJ598">
        <v>3.0897837837837798</v>
      </c>
      <c r="AK598">
        <v>3.0897837837837798</v>
      </c>
      <c r="AL598">
        <v>3.0897837837837798</v>
      </c>
    </row>
    <row r="599" spans="1:38" x14ac:dyDescent="0.2">
      <c r="A599" t="s">
        <v>438</v>
      </c>
      <c r="B599" t="s">
        <v>271</v>
      </c>
      <c r="C599" t="s">
        <v>552</v>
      </c>
      <c r="D599" t="s">
        <v>194</v>
      </c>
      <c r="E599" t="s">
        <v>211</v>
      </c>
      <c r="F599" t="s">
        <v>275</v>
      </c>
      <c r="G599">
        <v>2030</v>
      </c>
      <c r="H599" t="s">
        <v>211</v>
      </c>
      <c r="I599" t="s">
        <v>211</v>
      </c>
      <c r="J599" t="s">
        <v>211</v>
      </c>
      <c r="K599" t="s">
        <v>211</v>
      </c>
      <c r="L599">
        <v>3.398762162162158</v>
      </c>
      <c r="M599">
        <v>3.398762162162158</v>
      </c>
      <c r="N599">
        <v>3.398762162162158</v>
      </c>
      <c r="O599">
        <v>3.398762162162158</v>
      </c>
      <c r="P599">
        <v>3.398762162162158</v>
      </c>
      <c r="Q599">
        <v>3.398762162162158</v>
      </c>
      <c r="R599">
        <v>3.398762162162158</v>
      </c>
      <c r="S599">
        <v>3.398762162162158</v>
      </c>
      <c r="T599">
        <v>3.398762162162158</v>
      </c>
      <c r="U599">
        <v>3.398762162162158</v>
      </c>
      <c r="V599">
        <v>3.398762162162158</v>
      </c>
      <c r="W599">
        <v>3.398762162162158</v>
      </c>
      <c r="X599">
        <v>3.398762162162158</v>
      </c>
      <c r="Y599">
        <v>3.398762162162158</v>
      </c>
      <c r="Z599">
        <v>3.398762162162158</v>
      </c>
      <c r="AA599">
        <v>3.398762162162158</v>
      </c>
      <c r="AB599">
        <v>3.398762162162158</v>
      </c>
      <c r="AC599">
        <v>3.398762162162158</v>
      </c>
      <c r="AD599">
        <v>3.398762162162158</v>
      </c>
      <c r="AE599">
        <v>3.398762162162158</v>
      </c>
      <c r="AF599">
        <v>3.398762162162158</v>
      </c>
      <c r="AG599">
        <v>3.398762162162158</v>
      </c>
      <c r="AH599">
        <v>3.398762162162158</v>
      </c>
      <c r="AI599">
        <v>3.398762162162158</v>
      </c>
      <c r="AJ599">
        <v>3.398762162162158</v>
      </c>
      <c r="AK599">
        <v>3.398762162162158</v>
      </c>
      <c r="AL599">
        <v>3.398762162162158</v>
      </c>
    </row>
    <row r="600" spans="1:38" x14ac:dyDescent="0.2">
      <c r="A600" t="s">
        <v>438</v>
      </c>
      <c r="B600" t="s">
        <v>271</v>
      </c>
      <c r="C600" t="s">
        <v>552</v>
      </c>
      <c r="D600" t="s">
        <v>194</v>
      </c>
      <c r="E600" t="s">
        <v>211</v>
      </c>
      <c r="F600" t="s">
        <v>275</v>
      </c>
      <c r="G600">
        <v>2040</v>
      </c>
      <c r="H600" t="s">
        <v>211</v>
      </c>
      <c r="I600" t="s">
        <v>211</v>
      </c>
      <c r="J600" t="s">
        <v>211</v>
      </c>
      <c r="K600" t="s">
        <v>211</v>
      </c>
      <c r="L600">
        <v>3.8107333333333182</v>
      </c>
      <c r="M600">
        <v>3.8107333333333182</v>
      </c>
      <c r="N600">
        <v>3.8107333333333182</v>
      </c>
      <c r="O600">
        <v>3.8107333333333182</v>
      </c>
      <c r="P600">
        <v>3.8107333333333182</v>
      </c>
      <c r="Q600">
        <v>3.8107333333333182</v>
      </c>
      <c r="R600">
        <v>3.8107333333333182</v>
      </c>
      <c r="S600">
        <v>3.8107333333333182</v>
      </c>
      <c r="T600">
        <v>3.8107333333333182</v>
      </c>
      <c r="U600">
        <v>3.8107333333333182</v>
      </c>
      <c r="V600">
        <v>3.8107333333333182</v>
      </c>
      <c r="W600">
        <v>3.8107333333333182</v>
      </c>
      <c r="X600">
        <v>3.8107333333333182</v>
      </c>
      <c r="Y600">
        <v>3.8107333333333182</v>
      </c>
      <c r="Z600">
        <v>3.8107333333333182</v>
      </c>
      <c r="AA600">
        <v>3.8107333333333182</v>
      </c>
      <c r="AB600">
        <v>3.8107333333333182</v>
      </c>
      <c r="AC600">
        <v>3.8107333333333182</v>
      </c>
      <c r="AD600">
        <v>3.8107333333333182</v>
      </c>
      <c r="AE600">
        <v>3.8107333333333182</v>
      </c>
      <c r="AF600">
        <v>3.8107333333333182</v>
      </c>
      <c r="AG600">
        <v>3.8107333333333182</v>
      </c>
      <c r="AH600">
        <v>3.8107333333333182</v>
      </c>
      <c r="AI600">
        <v>3.8107333333333182</v>
      </c>
      <c r="AJ600">
        <v>3.8107333333333182</v>
      </c>
      <c r="AK600">
        <v>3.8107333333333182</v>
      </c>
      <c r="AL600">
        <v>3.8107333333333182</v>
      </c>
    </row>
    <row r="601" spans="1:38" x14ac:dyDescent="0.2">
      <c r="A601" t="s">
        <v>438</v>
      </c>
      <c r="B601" t="s">
        <v>271</v>
      </c>
      <c r="C601" t="s">
        <v>552</v>
      </c>
      <c r="D601" t="s">
        <v>194</v>
      </c>
      <c r="E601" t="s">
        <v>211</v>
      </c>
      <c r="F601" t="s">
        <v>275</v>
      </c>
      <c r="G601">
        <v>2050</v>
      </c>
      <c r="H601" t="s">
        <v>211</v>
      </c>
      <c r="I601" t="s">
        <v>211</v>
      </c>
      <c r="J601" t="s">
        <v>211</v>
      </c>
      <c r="K601" t="s">
        <v>211</v>
      </c>
      <c r="L601">
        <v>4.1197117117116955</v>
      </c>
      <c r="M601">
        <v>4.1197117117116955</v>
      </c>
      <c r="N601">
        <v>4.1197117117116955</v>
      </c>
      <c r="O601">
        <v>4.1197117117116955</v>
      </c>
      <c r="P601">
        <v>4.1197117117116955</v>
      </c>
      <c r="Q601">
        <v>4.1197117117116955</v>
      </c>
      <c r="R601">
        <v>4.1197117117116955</v>
      </c>
      <c r="S601">
        <v>4.1197117117116955</v>
      </c>
      <c r="T601">
        <v>4.1197117117116955</v>
      </c>
      <c r="U601">
        <v>4.1197117117116955</v>
      </c>
      <c r="V601">
        <v>4.1197117117116955</v>
      </c>
      <c r="W601">
        <v>4.1197117117116955</v>
      </c>
      <c r="X601">
        <v>4.1197117117116955</v>
      </c>
      <c r="Y601">
        <v>4.1197117117116955</v>
      </c>
      <c r="Z601">
        <v>4.1197117117116955</v>
      </c>
      <c r="AA601">
        <v>4.1197117117116955</v>
      </c>
      <c r="AB601">
        <v>4.1197117117116955</v>
      </c>
      <c r="AC601">
        <v>4.1197117117116955</v>
      </c>
      <c r="AD601">
        <v>4.1197117117116955</v>
      </c>
      <c r="AE601">
        <v>4.1197117117116955</v>
      </c>
      <c r="AF601">
        <v>4.1197117117116955</v>
      </c>
      <c r="AG601">
        <v>4.1197117117116955</v>
      </c>
      <c r="AH601">
        <v>4.1197117117116955</v>
      </c>
      <c r="AI601">
        <v>4.1197117117116955</v>
      </c>
      <c r="AJ601">
        <v>4.1197117117116955</v>
      </c>
      <c r="AK601">
        <v>4.1197117117116955</v>
      </c>
      <c r="AL601">
        <v>4.1197117117116955</v>
      </c>
    </row>
    <row r="602" spans="1:38" x14ac:dyDescent="0.2">
      <c r="A602" t="s">
        <v>438</v>
      </c>
      <c r="B602" t="s">
        <v>271</v>
      </c>
      <c r="C602" t="s">
        <v>552</v>
      </c>
      <c r="D602" t="s">
        <v>245</v>
      </c>
      <c r="E602" t="s">
        <v>211</v>
      </c>
      <c r="F602" t="s">
        <v>275</v>
      </c>
      <c r="G602">
        <v>2018</v>
      </c>
      <c r="H602" t="s">
        <v>211</v>
      </c>
      <c r="I602" t="s">
        <v>211</v>
      </c>
      <c r="J602" t="s">
        <v>211</v>
      </c>
      <c r="K602" t="s">
        <v>211</v>
      </c>
      <c r="L602">
        <v>2.1628486486486458</v>
      </c>
      <c r="M602">
        <v>2.1628486486486458</v>
      </c>
      <c r="N602">
        <v>2.1628486486486458</v>
      </c>
      <c r="O602">
        <v>2.1628486486486458</v>
      </c>
      <c r="P602">
        <v>2.1628486486486458</v>
      </c>
      <c r="Q602">
        <v>2.1628486486486458</v>
      </c>
      <c r="R602">
        <v>2.1628486486486458</v>
      </c>
      <c r="S602">
        <v>2.1628486486486458</v>
      </c>
      <c r="T602">
        <v>2.1628486486486458</v>
      </c>
      <c r="U602">
        <v>2.1628486486486458</v>
      </c>
      <c r="V602">
        <v>2.1628486486486458</v>
      </c>
      <c r="W602">
        <v>2.1628486486486458</v>
      </c>
      <c r="X602">
        <v>2.1628486486486458</v>
      </c>
      <c r="Y602">
        <v>2.1628486486486458</v>
      </c>
      <c r="Z602">
        <v>2.1628486486486458</v>
      </c>
      <c r="AA602">
        <v>2.1628486486486458</v>
      </c>
      <c r="AB602">
        <v>2.1628486486486458</v>
      </c>
      <c r="AC602">
        <v>2.1628486486486458</v>
      </c>
      <c r="AD602">
        <v>2.1628486486486458</v>
      </c>
      <c r="AE602">
        <v>2.1628486486486458</v>
      </c>
      <c r="AF602">
        <v>2.1628486486486458</v>
      </c>
      <c r="AG602">
        <v>2.1628486486486458</v>
      </c>
      <c r="AH602">
        <v>2.1628486486486458</v>
      </c>
      <c r="AI602">
        <v>2.1628486486486458</v>
      </c>
      <c r="AJ602">
        <v>2.1628486486486458</v>
      </c>
      <c r="AK602">
        <v>2.1628486486486458</v>
      </c>
      <c r="AL602">
        <v>2.1628486486486458</v>
      </c>
    </row>
    <row r="603" spans="1:38" x14ac:dyDescent="0.2">
      <c r="A603" t="s">
        <v>438</v>
      </c>
      <c r="B603" t="s">
        <v>271</v>
      </c>
      <c r="C603" t="s">
        <v>552</v>
      </c>
      <c r="D603" t="s">
        <v>245</v>
      </c>
      <c r="E603" t="s">
        <v>211</v>
      </c>
      <c r="F603" t="s">
        <v>275</v>
      </c>
      <c r="G603">
        <v>2030</v>
      </c>
      <c r="H603" t="s">
        <v>211</v>
      </c>
      <c r="I603" t="s">
        <v>211</v>
      </c>
      <c r="J603" t="s">
        <v>211</v>
      </c>
      <c r="K603" t="s">
        <v>211</v>
      </c>
      <c r="L603">
        <v>2.3791335135135103</v>
      </c>
      <c r="M603">
        <v>2.3791335135135103</v>
      </c>
      <c r="N603">
        <v>2.3791335135135103</v>
      </c>
      <c r="O603">
        <v>2.3791335135135103</v>
      </c>
      <c r="P603">
        <v>2.3791335135135103</v>
      </c>
      <c r="Q603">
        <v>2.3791335135135103</v>
      </c>
      <c r="R603">
        <v>2.3791335135135103</v>
      </c>
      <c r="S603">
        <v>2.3791335135135103</v>
      </c>
      <c r="T603">
        <v>2.3791335135135103</v>
      </c>
      <c r="U603">
        <v>2.3791335135135103</v>
      </c>
      <c r="V603">
        <v>2.3791335135135103</v>
      </c>
      <c r="W603">
        <v>2.3791335135135103</v>
      </c>
      <c r="X603">
        <v>2.3791335135135103</v>
      </c>
      <c r="Y603">
        <v>2.3791335135135103</v>
      </c>
      <c r="Z603">
        <v>2.3791335135135103</v>
      </c>
      <c r="AA603">
        <v>2.3791335135135103</v>
      </c>
      <c r="AB603">
        <v>2.3791335135135103</v>
      </c>
      <c r="AC603">
        <v>2.3791335135135103</v>
      </c>
      <c r="AD603">
        <v>2.3791335135135103</v>
      </c>
      <c r="AE603">
        <v>2.3791335135135103</v>
      </c>
      <c r="AF603">
        <v>2.3791335135135103</v>
      </c>
      <c r="AG603">
        <v>2.3791335135135103</v>
      </c>
      <c r="AH603">
        <v>2.3791335135135103</v>
      </c>
      <c r="AI603">
        <v>2.3791335135135103</v>
      </c>
      <c r="AJ603">
        <v>2.3791335135135103</v>
      </c>
      <c r="AK603">
        <v>2.3791335135135103</v>
      </c>
      <c r="AL603">
        <v>2.3791335135135103</v>
      </c>
    </row>
    <row r="604" spans="1:38" x14ac:dyDescent="0.2">
      <c r="A604" t="s">
        <v>438</v>
      </c>
      <c r="B604" t="s">
        <v>271</v>
      </c>
      <c r="C604" t="s">
        <v>552</v>
      </c>
      <c r="D604" t="s">
        <v>245</v>
      </c>
      <c r="E604" t="s">
        <v>211</v>
      </c>
      <c r="F604" t="s">
        <v>275</v>
      </c>
      <c r="G604">
        <v>2040</v>
      </c>
      <c r="H604" t="s">
        <v>211</v>
      </c>
      <c r="I604" t="s">
        <v>211</v>
      </c>
      <c r="J604" t="s">
        <v>211</v>
      </c>
      <c r="K604" t="s">
        <v>211</v>
      </c>
      <c r="L604">
        <v>2.6675133333333285</v>
      </c>
      <c r="M604">
        <v>2.6675133333333285</v>
      </c>
      <c r="N604">
        <v>2.6675133333333285</v>
      </c>
      <c r="O604">
        <v>2.6675133333333285</v>
      </c>
      <c r="P604">
        <v>2.6675133333333285</v>
      </c>
      <c r="Q604">
        <v>2.6675133333333285</v>
      </c>
      <c r="R604">
        <v>2.6675133333333285</v>
      </c>
      <c r="S604">
        <v>2.6675133333333285</v>
      </c>
      <c r="T604">
        <v>2.6675133333333285</v>
      </c>
      <c r="U604">
        <v>2.6675133333333285</v>
      </c>
      <c r="V604">
        <v>2.6675133333333285</v>
      </c>
      <c r="W604">
        <v>2.6675133333333285</v>
      </c>
      <c r="X604">
        <v>2.6675133333333285</v>
      </c>
      <c r="Y604">
        <v>2.6675133333333285</v>
      </c>
      <c r="Z604">
        <v>2.6675133333333285</v>
      </c>
      <c r="AA604">
        <v>2.6675133333333285</v>
      </c>
      <c r="AB604">
        <v>2.6675133333333285</v>
      </c>
      <c r="AC604">
        <v>2.6675133333333285</v>
      </c>
      <c r="AD604">
        <v>2.6675133333333285</v>
      </c>
      <c r="AE604">
        <v>2.6675133333333285</v>
      </c>
      <c r="AF604">
        <v>2.6675133333333285</v>
      </c>
      <c r="AG604">
        <v>2.6675133333333285</v>
      </c>
      <c r="AH604">
        <v>2.6675133333333285</v>
      </c>
      <c r="AI604">
        <v>2.6675133333333285</v>
      </c>
      <c r="AJ604">
        <v>2.6675133333333285</v>
      </c>
      <c r="AK604">
        <v>2.6675133333333285</v>
      </c>
      <c r="AL604">
        <v>2.6675133333333285</v>
      </c>
    </row>
    <row r="605" spans="1:38" x14ac:dyDescent="0.2">
      <c r="A605" t="s">
        <v>438</v>
      </c>
      <c r="B605" t="s">
        <v>271</v>
      </c>
      <c r="C605" t="s">
        <v>552</v>
      </c>
      <c r="D605" t="s">
        <v>245</v>
      </c>
      <c r="E605" t="s">
        <v>211</v>
      </c>
      <c r="F605" t="s">
        <v>275</v>
      </c>
      <c r="G605">
        <v>2050</v>
      </c>
      <c r="H605" t="s">
        <v>211</v>
      </c>
      <c r="I605" t="s">
        <v>211</v>
      </c>
      <c r="J605" t="s">
        <v>211</v>
      </c>
      <c r="K605" t="s">
        <v>211</v>
      </c>
      <c r="L605">
        <v>2.8837981981981935</v>
      </c>
      <c r="M605">
        <v>2.8837981981981935</v>
      </c>
      <c r="N605">
        <v>2.8837981981981935</v>
      </c>
      <c r="O605">
        <v>2.8837981981981935</v>
      </c>
      <c r="P605">
        <v>2.8837981981981935</v>
      </c>
      <c r="Q605">
        <v>2.8837981981981935</v>
      </c>
      <c r="R605">
        <v>2.8837981981981935</v>
      </c>
      <c r="S605">
        <v>2.8837981981981935</v>
      </c>
      <c r="T605">
        <v>2.8837981981981935</v>
      </c>
      <c r="U605">
        <v>2.8837981981981935</v>
      </c>
      <c r="V605">
        <v>2.8837981981981935</v>
      </c>
      <c r="W605">
        <v>2.8837981981981935</v>
      </c>
      <c r="X605">
        <v>2.8837981981981935</v>
      </c>
      <c r="Y605">
        <v>2.8837981981981935</v>
      </c>
      <c r="Z605">
        <v>2.8837981981981935</v>
      </c>
      <c r="AA605">
        <v>2.8837981981981935</v>
      </c>
      <c r="AB605">
        <v>2.8837981981981935</v>
      </c>
      <c r="AC605">
        <v>2.8837981981981935</v>
      </c>
      <c r="AD605">
        <v>2.8837981981981935</v>
      </c>
      <c r="AE605">
        <v>2.8837981981981935</v>
      </c>
      <c r="AF605">
        <v>2.8837981981981935</v>
      </c>
      <c r="AG605">
        <v>2.8837981981981935</v>
      </c>
      <c r="AH605">
        <v>2.8837981981981935</v>
      </c>
      <c r="AI605">
        <v>2.8837981981981935</v>
      </c>
      <c r="AJ605">
        <v>2.8837981981981935</v>
      </c>
      <c r="AK605">
        <v>2.8837981981981935</v>
      </c>
      <c r="AL605">
        <v>2.8837981981981935</v>
      </c>
    </row>
    <row r="606" spans="1:38" x14ac:dyDescent="0.2">
      <c r="A606" t="s">
        <v>438</v>
      </c>
      <c r="B606" t="s">
        <v>271</v>
      </c>
      <c r="C606" t="s">
        <v>553</v>
      </c>
      <c r="D606" t="s">
        <v>194</v>
      </c>
      <c r="E606" t="s">
        <v>211</v>
      </c>
      <c r="F606" t="s">
        <v>275</v>
      </c>
      <c r="G606">
        <v>2018</v>
      </c>
      <c r="H606" t="s">
        <v>211</v>
      </c>
      <c r="I606" t="s">
        <v>211</v>
      </c>
      <c r="J606" t="s">
        <v>211</v>
      </c>
      <c r="K606" t="s">
        <v>211</v>
      </c>
      <c r="L606">
        <v>3.0897837837837798</v>
      </c>
      <c r="M606">
        <v>3.0897837837837798</v>
      </c>
      <c r="N606">
        <v>3.0897837837837798</v>
      </c>
      <c r="O606">
        <v>3.0897837837837798</v>
      </c>
      <c r="P606">
        <v>3.0897837837837798</v>
      </c>
      <c r="Q606">
        <v>3.0897837837837798</v>
      </c>
      <c r="R606">
        <v>3.0897837837837798</v>
      </c>
      <c r="S606">
        <v>3.0897837837837798</v>
      </c>
      <c r="T606">
        <v>3.0897837837837798</v>
      </c>
      <c r="U606">
        <v>3.0897837837837798</v>
      </c>
      <c r="V606">
        <v>3.0897837837837798</v>
      </c>
      <c r="W606">
        <v>3.0897837837837798</v>
      </c>
      <c r="X606">
        <v>3.0897837837837798</v>
      </c>
      <c r="Y606">
        <v>3.0897837837837798</v>
      </c>
      <c r="Z606">
        <v>3.0897837837837798</v>
      </c>
      <c r="AA606">
        <v>3.0897837837837798</v>
      </c>
      <c r="AB606">
        <v>3.0897837837837798</v>
      </c>
      <c r="AC606">
        <v>3.0897837837837798</v>
      </c>
      <c r="AD606">
        <v>3.0897837837837798</v>
      </c>
      <c r="AE606">
        <v>3.0897837837837798</v>
      </c>
      <c r="AF606">
        <v>3.0897837837837798</v>
      </c>
      <c r="AG606">
        <v>3.0897837837837798</v>
      </c>
      <c r="AH606">
        <v>3.0897837837837798</v>
      </c>
      <c r="AI606">
        <v>3.0897837837837798</v>
      </c>
      <c r="AJ606">
        <v>3.0897837837837798</v>
      </c>
      <c r="AK606">
        <v>3.0897837837837798</v>
      </c>
      <c r="AL606">
        <v>3.0897837837837798</v>
      </c>
    </row>
    <row r="607" spans="1:38" x14ac:dyDescent="0.2">
      <c r="A607" t="s">
        <v>438</v>
      </c>
      <c r="B607" t="s">
        <v>271</v>
      </c>
      <c r="C607" t="s">
        <v>553</v>
      </c>
      <c r="D607" t="s">
        <v>194</v>
      </c>
      <c r="E607" t="s">
        <v>211</v>
      </c>
      <c r="F607" t="s">
        <v>275</v>
      </c>
      <c r="G607">
        <v>2030</v>
      </c>
      <c r="H607" t="s">
        <v>211</v>
      </c>
      <c r="I607" t="s">
        <v>211</v>
      </c>
      <c r="J607" t="s">
        <v>211</v>
      </c>
      <c r="K607" t="s">
        <v>211</v>
      </c>
      <c r="L607">
        <v>3.398762162162158</v>
      </c>
      <c r="M607">
        <v>3.398762162162158</v>
      </c>
      <c r="N607">
        <v>3.398762162162158</v>
      </c>
      <c r="O607">
        <v>3.398762162162158</v>
      </c>
      <c r="P607">
        <v>3.398762162162158</v>
      </c>
      <c r="Q607">
        <v>3.398762162162158</v>
      </c>
      <c r="R607">
        <v>3.398762162162158</v>
      </c>
      <c r="S607">
        <v>3.398762162162158</v>
      </c>
      <c r="T607">
        <v>3.398762162162158</v>
      </c>
      <c r="U607">
        <v>3.398762162162158</v>
      </c>
      <c r="V607">
        <v>3.398762162162158</v>
      </c>
      <c r="W607">
        <v>3.398762162162158</v>
      </c>
      <c r="X607">
        <v>3.398762162162158</v>
      </c>
      <c r="Y607">
        <v>3.398762162162158</v>
      </c>
      <c r="Z607">
        <v>3.398762162162158</v>
      </c>
      <c r="AA607">
        <v>3.398762162162158</v>
      </c>
      <c r="AB607">
        <v>3.398762162162158</v>
      </c>
      <c r="AC607">
        <v>3.398762162162158</v>
      </c>
      <c r="AD607">
        <v>3.398762162162158</v>
      </c>
      <c r="AE607">
        <v>3.398762162162158</v>
      </c>
      <c r="AF607">
        <v>3.398762162162158</v>
      </c>
      <c r="AG607">
        <v>3.398762162162158</v>
      </c>
      <c r="AH607">
        <v>3.398762162162158</v>
      </c>
      <c r="AI607">
        <v>3.398762162162158</v>
      </c>
      <c r="AJ607">
        <v>3.398762162162158</v>
      </c>
      <c r="AK607">
        <v>3.398762162162158</v>
      </c>
      <c r="AL607">
        <v>3.398762162162158</v>
      </c>
    </row>
    <row r="608" spans="1:38" x14ac:dyDescent="0.2">
      <c r="A608" t="s">
        <v>438</v>
      </c>
      <c r="B608" t="s">
        <v>271</v>
      </c>
      <c r="C608" t="s">
        <v>553</v>
      </c>
      <c r="D608" t="s">
        <v>194</v>
      </c>
      <c r="E608" t="s">
        <v>211</v>
      </c>
      <c r="F608" t="s">
        <v>275</v>
      </c>
      <c r="G608">
        <v>2040</v>
      </c>
      <c r="H608" t="s">
        <v>211</v>
      </c>
      <c r="I608" t="s">
        <v>211</v>
      </c>
      <c r="J608" t="s">
        <v>211</v>
      </c>
      <c r="K608" t="s">
        <v>211</v>
      </c>
      <c r="L608">
        <v>3.8107333333333182</v>
      </c>
      <c r="M608">
        <v>3.8107333333333182</v>
      </c>
      <c r="N608">
        <v>3.8107333333333182</v>
      </c>
      <c r="O608">
        <v>3.8107333333333182</v>
      </c>
      <c r="P608">
        <v>3.8107333333333182</v>
      </c>
      <c r="Q608">
        <v>3.8107333333333182</v>
      </c>
      <c r="R608">
        <v>3.8107333333333182</v>
      </c>
      <c r="S608">
        <v>3.8107333333333182</v>
      </c>
      <c r="T608">
        <v>3.8107333333333182</v>
      </c>
      <c r="U608">
        <v>3.8107333333333182</v>
      </c>
      <c r="V608">
        <v>3.8107333333333182</v>
      </c>
      <c r="W608">
        <v>3.8107333333333182</v>
      </c>
      <c r="X608">
        <v>3.8107333333333182</v>
      </c>
      <c r="Y608">
        <v>3.8107333333333182</v>
      </c>
      <c r="Z608">
        <v>3.8107333333333182</v>
      </c>
      <c r="AA608">
        <v>3.8107333333333182</v>
      </c>
      <c r="AB608">
        <v>3.8107333333333182</v>
      </c>
      <c r="AC608">
        <v>3.8107333333333182</v>
      </c>
      <c r="AD608">
        <v>3.8107333333333182</v>
      </c>
      <c r="AE608">
        <v>3.8107333333333182</v>
      </c>
      <c r="AF608">
        <v>3.8107333333333182</v>
      </c>
      <c r="AG608">
        <v>3.8107333333333182</v>
      </c>
      <c r="AH608">
        <v>3.8107333333333182</v>
      </c>
      <c r="AI608">
        <v>3.8107333333333182</v>
      </c>
      <c r="AJ608">
        <v>3.8107333333333182</v>
      </c>
      <c r="AK608">
        <v>3.8107333333333182</v>
      </c>
      <c r="AL608">
        <v>3.8107333333333182</v>
      </c>
    </row>
    <row r="609" spans="1:38" x14ac:dyDescent="0.2">
      <c r="A609" t="s">
        <v>438</v>
      </c>
      <c r="B609" t="s">
        <v>271</v>
      </c>
      <c r="C609" t="s">
        <v>553</v>
      </c>
      <c r="D609" t="s">
        <v>194</v>
      </c>
      <c r="E609" t="s">
        <v>211</v>
      </c>
      <c r="F609" t="s">
        <v>275</v>
      </c>
      <c r="G609">
        <v>2050</v>
      </c>
      <c r="H609" t="s">
        <v>211</v>
      </c>
      <c r="I609" t="s">
        <v>211</v>
      </c>
      <c r="J609" t="s">
        <v>211</v>
      </c>
      <c r="K609" t="s">
        <v>211</v>
      </c>
      <c r="L609">
        <v>4.1197117117116955</v>
      </c>
      <c r="M609">
        <v>4.1197117117116955</v>
      </c>
      <c r="N609">
        <v>4.1197117117116955</v>
      </c>
      <c r="O609">
        <v>4.1197117117116955</v>
      </c>
      <c r="P609">
        <v>4.1197117117116955</v>
      </c>
      <c r="Q609">
        <v>4.1197117117116955</v>
      </c>
      <c r="R609">
        <v>4.1197117117116955</v>
      </c>
      <c r="S609">
        <v>4.1197117117116955</v>
      </c>
      <c r="T609">
        <v>4.1197117117116955</v>
      </c>
      <c r="U609">
        <v>4.1197117117116955</v>
      </c>
      <c r="V609">
        <v>4.1197117117116955</v>
      </c>
      <c r="W609">
        <v>4.1197117117116955</v>
      </c>
      <c r="X609">
        <v>4.1197117117116955</v>
      </c>
      <c r="Y609">
        <v>4.1197117117116955</v>
      </c>
      <c r="Z609">
        <v>4.1197117117116955</v>
      </c>
      <c r="AA609">
        <v>4.1197117117116955</v>
      </c>
      <c r="AB609">
        <v>4.1197117117116955</v>
      </c>
      <c r="AC609">
        <v>4.1197117117116955</v>
      </c>
      <c r="AD609">
        <v>4.1197117117116955</v>
      </c>
      <c r="AE609">
        <v>4.1197117117116955</v>
      </c>
      <c r="AF609">
        <v>4.1197117117116955</v>
      </c>
      <c r="AG609">
        <v>4.1197117117116955</v>
      </c>
      <c r="AH609">
        <v>4.1197117117116955</v>
      </c>
      <c r="AI609">
        <v>4.1197117117116955</v>
      </c>
      <c r="AJ609">
        <v>4.1197117117116955</v>
      </c>
      <c r="AK609">
        <v>4.1197117117116955</v>
      </c>
      <c r="AL609">
        <v>4.1197117117116955</v>
      </c>
    </row>
    <row r="610" spans="1:38" x14ac:dyDescent="0.2">
      <c r="A610" t="s">
        <v>438</v>
      </c>
      <c r="B610" t="s">
        <v>271</v>
      </c>
      <c r="C610" t="s">
        <v>553</v>
      </c>
      <c r="D610" t="s">
        <v>245</v>
      </c>
      <c r="E610" t="s">
        <v>211</v>
      </c>
      <c r="F610" t="s">
        <v>275</v>
      </c>
      <c r="G610">
        <v>2018</v>
      </c>
      <c r="H610" t="s">
        <v>211</v>
      </c>
      <c r="I610" t="s">
        <v>211</v>
      </c>
      <c r="J610" t="s">
        <v>211</v>
      </c>
      <c r="K610" t="s">
        <v>211</v>
      </c>
      <c r="L610">
        <v>2.1628486486486458</v>
      </c>
      <c r="M610">
        <v>2.1628486486486458</v>
      </c>
      <c r="N610">
        <v>2.1628486486486458</v>
      </c>
      <c r="O610">
        <v>2.1628486486486458</v>
      </c>
      <c r="P610">
        <v>2.1628486486486458</v>
      </c>
      <c r="Q610">
        <v>2.1628486486486458</v>
      </c>
      <c r="R610">
        <v>2.1628486486486458</v>
      </c>
      <c r="S610">
        <v>2.1628486486486458</v>
      </c>
      <c r="T610">
        <v>2.1628486486486458</v>
      </c>
      <c r="U610">
        <v>2.1628486486486458</v>
      </c>
      <c r="V610">
        <v>2.1628486486486458</v>
      </c>
      <c r="W610">
        <v>2.1628486486486458</v>
      </c>
      <c r="X610">
        <v>2.1628486486486458</v>
      </c>
      <c r="Y610">
        <v>2.1628486486486458</v>
      </c>
      <c r="Z610">
        <v>2.1628486486486458</v>
      </c>
      <c r="AA610">
        <v>2.1628486486486458</v>
      </c>
      <c r="AB610">
        <v>2.1628486486486458</v>
      </c>
      <c r="AC610">
        <v>2.1628486486486458</v>
      </c>
      <c r="AD610">
        <v>2.1628486486486458</v>
      </c>
      <c r="AE610">
        <v>2.1628486486486458</v>
      </c>
      <c r="AF610">
        <v>2.1628486486486458</v>
      </c>
      <c r="AG610">
        <v>2.1628486486486458</v>
      </c>
      <c r="AH610">
        <v>2.1628486486486458</v>
      </c>
      <c r="AI610">
        <v>2.1628486486486458</v>
      </c>
      <c r="AJ610">
        <v>2.1628486486486458</v>
      </c>
      <c r="AK610">
        <v>2.1628486486486458</v>
      </c>
      <c r="AL610">
        <v>2.1628486486486458</v>
      </c>
    </row>
    <row r="611" spans="1:38" x14ac:dyDescent="0.2">
      <c r="A611" t="s">
        <v>438</v>
      </c>
      <c r="B611" t="s">
        <v>271</v>
      </c>
      <c r="C611" t="s">
        <v>553</v>
      </c>
      <c r="D611" t="s">
        <v>245</v>
      </c>
      <c r="E611" t="s">
        <v>211</v>
      </c>
      <c r="F611" t="s">
        <v>275</v>
      </c>
      <c r="G611">
        <v>2030</v>
      </c>
      <c r="H611" t="s">
        <v>211</v>
      </c>
      <c r="I611" t="s">
        <v>211</v>
      </c>
      <c r="J611" t="s">
        <v>211</v>
      </c>
      <c r="K611" t="s">
        <v>211</v>
      </c>
      <c r="L611">
        <v>2.3791335135135103</v>
      </c>
      <c r="M611">
        <v>2.3791335135135103</v>
      </c>
      <c r="N611">
        <v>2.3791335135135103</v>
      </c>
      <c r="O611">
        <v>2.3791335135135103</v>
      </c>
      <c r="P611">
        <v>2.3791335135135103</v>
      </c>
      <c r="Q611">
        <v>2.3791335135135103</v>
      </c>
      <c r="R611">
        <v>2.3791335135135103</v>
      </c>
      <c r="S611">
        <v>2.3791335135135103</v>
      </c>
      <c r="T611">
        <v>2.3791335135135103</v>
      </c>
      <c r="U611">
        <v>2.3791335135135103</v>
      </c>
      <c r="V611">
        <v>2.3791335135135103</v>
      </c>
      <c r="W611">
        <v>2.3791335135135103</v>
      </c>
      <c r="X611">
        <v>2.3791335135135103</v>
      </c>
      <c r="Y611">
        <v>2.3791335135135103</v>
      </c>
      <c r="Z611">
        <v>2.3791335135135103</v>
      </c>
      <c r="AA611">
        <v>2.3791335135135103</v>
      </c>
      <c r="AB611">
        <v>2.3791335135135103</v>
      </c>
      <c r="AC611">
        <v>2.3791335135135103</v>
      </c>
      <c r="AD611">
        <v>2.3791335135135103</v>
      </c>
      <c r="AE611">
        <v>2.3791335135135103</v>
      </c>
      <c r="AF611">
        <v>2.3791335135135103</v>
      </c>
      <c r="AG611">
        <v>2.3791335135135103</v>
      </c>
      <c r="AH611">
        <v>2.3791335135135103</v>
      </c>
      <c r="AI611">
        <v>2.3791335135135103</v>
      </c>
      <c r="AJ611">
        <v>2.3791335135135103</v>
      </c>
      <c r="AK611">
        <v>2.3791335135135103</v>
      </c>
      <c r="AL611">
        <v>2.3791335135135103</v>
      </c>
    </row>
    <row r="612" spans="1:38" x14ac:dyDescent="0.2">
      <c r="A612" t="s">
        <v>438</v>
      </c>
      <c r="B612" t="s">
        <v>271</v>
      </c>
      <c r="C612" t="s">
        <v>553</v>
      </c>
      <c r="D612" t="s">
        <v>245</v>
      </c>
      <c r="E612" t="s">
        <v>211</v>
      </c>
      <c r="F612" t="s">
        <v>275</v>
      </c>
      <c r="G612">
        <v>2040</v>
      </c>
      <c r="H612" t="s">
        <v>211</v>
      </c>
      <c r="I612" t="s">
        <v>211</v>
      </c>
      <c r="J612" t="s">
        <v>211</v>
      </c>
      <c r="K612" t="s">
        <v>211</v>
      </c>
      <c r="L612">
        <v>2.6675133333333285</v>
      </c>
      <c r="M612">
        <v>2.6675133333333285</v>
      </c>
      <c r="N612">
        <v>2.6675133333333285</v>
      </c>
      <c r="O612">
        <v>2.6675133333333285</v>
      </c>
      <c r="P612">
        <v>2.6675133333333285</v>
      </c>
      <c r="Q612">
        <v>2.6675133333333285</v>
      </c>
      <c r="R612">
        <v>2.6675133333333285</v>
      </c>
      <c r="S612">
        <v>2.6675133333333285</v>
      </c>
      <c r="T612">
        <v>2.6675133333333285</v>
      </c>
      <c r="U612">
        <v>2.6675133333333285</v>
      </c>
      <c r="V612">
        <v>2.6675133333333285</v>
      </c>
      <c r="W612">
        <v>2.6675133333333285</v>
      </c>
      <c r="X612">
        <v>2.6675133333333285</v>
      </c>
      <c r="Y612">
        <v>2.6675133333333285</v>
      </c>
      <c r="Z612">
        <v>2.6675133333333285</v>
      </c>
      <c r="AA612">
        <v>2.6675133333333285</v>
      </c>
      <c r="AB612">
        <v>2.6675133333333285</v>
      </c>
      <c r="AC612">
        <v>2.6675133333333285</v>
      </c>
      <c r="AD612">
        <v>2.6675133333333285</v>
      </c>
      <c r="AE612">
        <v>2.6675133333333285</v>
      </c>
      <c r="AF612">
        <v>2.6675133333333285</v>
      </c>
      <c r="AG612">
        <v>2.6675133333333285</v>
      </c>
      <c r="AH612">
        <v>2.6675133333333285</v>
      </c>
      <c r="AI612">
        <v>2.6675133333333285</v>
      </c>
      <c r="AJ612">
        <v>2.6675133333333285</v>
      </c>
      <c r="AK612">
        <v>2.6675133333333285</v>
      </c>
      <c r="AL612">
        <v>2.6675133333333285</v>
      </c>
    </row>
    <row r="613" spans="1:38" x14ac:dyDescent="0.2">
      <c r="A613" t="s">
        <v>438</v>
      </c>
      <c r="B613" t="s">
        <v>271</v>
      </c>
      <c r="C613" t="s">
        <v>553</v>
      </c>
      <c r="D613" t="s">
        <v>245</v>
      </c>
      <c r="E613" t="s">
        <v>211</v>
      </c>
      <c r="F613" t="s">
        <v>275</v>
      </c>
      <c r="G613">
        <v>2050</v>
      </c>
      <c r="H613" t="s">
        <v>211</v>
      </c>
      <c r="I613" t="s">
        <v>211</v>
      </c>
      <c r="J613" t="s">
        <v>211</v>
      </c>
      <c r="K613" t="s">
        <v>211</v>
      </c>
      <c r="L613">
        <v>2.8837981981981935</v>
      </c>
      <c r="M613">
        <v>2.8837981981981935</v>
      </c>
      <c r="N613">
        <v>2.8837981981981935</v>
      </c>
      <c r="O613">
        <v>2.8837981981981935</v>
      </c>
      <c r="P613">
        <v>2.8837981981981935</v>
      </c>
      <c r="Q613">
        <v>2.8837981981981935</v>
      </c>
      <c r="R613">
        <v>2.8837981981981935</v>
      </c>
      <c r="S613">
        <v>2.8837981981981935</v>
      </c>
      <c r="T613">
        <v>2.8837981981981935</v>
      </c>
      <c r="U613">
        <v>2.8837981981981935</v>
      </c>
      <c r="V613">
        <v>2.8837981981981935</v>
      </c>
      <c r="W613">
        <v>2.8837981981981935</v>
      </c>
      <c r="X613">
        <v>2.8837981981981935</v>
      </c>
      <c r="Y613">
        <v>2.8837981981981935</v>
      </c>
      <c r="Z613">
        <v>2.8837981981981935</v>
      </c>
      <c r="AA613">
        <v>2.8837981981981935</v>
      </c>
      <c r="AB613">
        <v>2.8837981981981935</v>
      </c>
      <c r="AC613">
        <v>2.8837981981981935</v>
      </c>
      <c r="AD613">
        <v>2.8837981981981935</v>
      </c>
      <c r="AE613">
        <v>2.8837981981981935</v>
      </c>
      <c r="AF613">
        <v>2.8837981981981935</v>
      </c>
      <c r="AG613">
        <v>2.8837981981981935</v>
      </c>
      <c r="AH613">
        <v>2.8837981981981935</v>
      </c>
      <c r="AI613">
        <v>2.8837981981981935</v>
      </c>
      <c r="AJ613">
        <v>2.8837981981981935</v>
      </c>
      <c r="AK613">
        <v>2.8837981981981935</v>
      </c>
      <c r="AL613">
        <v>2.8837981981981935</v>
      </c>
    </row>
    <row r="614" spans="1:38" x14ac:dyDescent="0.2">
      <c r="A614" t="s">
        <v>438</v>
      </c>
      <c r="B614" t="s">
        <v>271</v>
      </c>
      <c r="C614" t="s">
        <v>554</v>
      </c>
      <c r="D614" t="s">
        <v>194</v>
      </c>
      <c r="E614" t="s">
        <v>211</v>
      </c>
      <c r="F614" t="s">
        <v>275</v>
      </c>
      <c r="G614">
        <v>2018</v>
      </c>
      <c r="H614" t="s">
        <v>211</v>
      </c>
      <c r="I614" t="s">
        <v>211</v>
      </c>
      <c r="J614" t="s">
        <v>211</v>
      </c>
      <c r="K614" t="s">
        <v>211</v>
      </c>
      <c r="L614">
        <v>3.0897837837837798</v>
      </c>
      <c r="M614">
        <v>3.0897837837837798</v>
      </c>
      <c r="N614">
        <v>3.0897837837837798</v>
      </c>
      <c r="O614">
        <v>3.0897837837837798</v>
      </c>
      <c r="P614">
        <v>3.0897837837837798</v>
      </c>
      <c r="Q614">
        <v>3.0897837837837798</v>
      </c>
      <c r="R614">
        <v>3.0897837837837798</v>
      </c>
      <c r="S614">
        <v>3.0897837837837798</v>
      </c>
      <c r="T614">
        <v>3.0897837837837798</v>
      </c>
      <c r="U614">
        <v>3.0897837837837798</v>
      </c>
      <c r="V614">
        <v>3.0897837837837798</v>
      </c>
      <c r="W614">
        <v>3.0897837837837798</v>
      </c>
      <c r="X614">
        <v>3.0897837837837798</v>
      </c>
      <c r="Y614">
        <v>3.0897837837837798</v>
      </c>
      <c r="Z614">
        <v>3.0897837837837798</v>
      </c>
      <c r="AA614">
        <v>3.0897837837837798</v>
      </c>
      <c r="AB614">
        <v>3.0897837837837798</v>
      </c>
      <c r="AC614">
        <v>3.0897837837837798</v>
      </c>
      <c r="AD614">
        <v>3.0897837837837798</v>
      </c>
      <c r="AE614">
        <v>3.0897837837837798</v>
      </c>
      <c r="AF614">
        <v>3.0897837837837798</v>
      </c>
      <c r="AG614">
        <v>3.0897837837837798</v>
      </c>
      <c r="AH614">
        <v>3.0897837837837798</v>
      </c>
      <c r="AI614">
        <v>3.0897837837837798</v>
      </c>
      <c r="AJ614">
        <v>3.0897837837837798</v>
      </c>
      <c r="AK614">
        <v>3.0897837837837798</v>
      </c>
      <c r="AL614">
        <v>3.0897837837837798</v>
      </c>
    </row>
    <row r="615" spans="1:38" x14ac:dyDescent="0.2">
      <c r="A615" t="s">
        <v>438</v>
      </c>
      <c r="B615" t="s">
        <v>271</v>
      </c>
      <c r="C615" t="s">
        <v>554</v>
      </c>
      <c r="D615" t="s">
        <v>194</v>
      </c>
      <c r="E615" t="s">
        <v>211</v>
      </c>
      <c r="F615" t="s">
        <v>275</v>
      </c>
      <c r="G615">
        <v>2030</v>
      </c>
      <c r="H615" t="s">
        <v>211</v>
      </c>
      <c r="I615" t="s">
        <v>211</v>
      </c>
      <c r="J615" t="s">
        <v>211</v>
      </c>
      <c r="K615" t="s">
        <v>211</v>
      </c>
      <c r="L615">
        <v>3.398762162162158</v>
      </c>
      <c r="M615">
        <v>3.398762162162158</v>
      </c>
      <c r="N615">
        <v>3.398762162162158</v>
      </c>
      <c r="O615">
        <v>3.398762162162158</v>
      </c>
      <c r="P615">
        <v>3.398762162162158</v>
      </c>
      <c r="Q615">
        <v>3.398762162162158</v>
      </c>
      <c r="R615">
        <v>3.398762162162158</v>
      </c>
      <c r="S615">
        <v>3.398762162162158</v>
      </c>
      <c r="T615">
        <v>3.398762162162158</v>
      </c>
      <c r="U615">
        <v>3.398762162162158</v>
      </c>
      <c r="V615">
        <v>3.398762162162158</v>
      </c>
      <c r="W615">
        <v>3.398762162162158</v>
      </c>
      <c r="X615">
        <v>3.398762162162158</v>
      </c>
      <c r="Y615">
        <v>3.398762162162158</v>
      </c>
      <c r="Z615">
        <v>3.398762162162158</v>
      </c>
      <c r="AA615">
        <v>3.398762162162158</v>
      </c>
      <c r="AB615">
        <v>3.398762162162158</v>
      </c>
      <c r="AC615">
        <v>3.398762162162158</v>
      </c>
      <c r="AD615">
        <v>3.398762162162158</v>
      </c>
      <c r="AE615">
        <v>3.398762162162158</v>
      </c>
      <c r="AF615">
        <v>3.398762162162158</v>
      </c>
      <c r="AG615">
        <v>3.398762162162158</v>
      </c>
      <c r="AH615">
        <v>3.398762162162158</v>
      </c>
      <c r="AI615">
        <v>3.398762162162158</v>
      </c>
      <c r="AJ615">
        <v>3.398762162162158</v>
      </c>
      <c r="AK615">
        <v>3.398762162162158</v>
      </c>
      <c r="AL615">
        <v>3.398762162162158</v>
      </c>
    </row>
    <row r="616" spans="1:38" x14ac:dyDescent="0.2">
      <c r="A616" t="s">
        <v>438</v>
      </c>
      <c r="B616" t="s">
        <v>271</v>
      </c>
      <c r="C616" t="s">
        <v>554</v>
      </c>
      <c r="D616" t="s">
        <v>194</v>
      </c>
      <c r="E616" t="s">
        <v>211</v>
      </c>
      <c r="F616" t="s">
        <v>275</v>
      </c>
      <c r="G616">
        <v>2040</v>
      </c>
      <c r="H616" t="s">
        <v>211</v>
      </c>
      <c r="I616" t="s">
        <v>211</v>
      </c>
      <c r="J616" t="s">
        <v>211</v>
      </c>
      <c r="K616" t="s">
        <v>211</v>
      </c>
      <c r="L616">
        <v>3.8107333333333182</v>
      </c>
      <c r="M616">
        <v>3.8107333333333182</v>
      </c>
      <c r="N616">
        <v>3.8107333333333182</v>
      </c>
      <c r="O616">
        <v>3.8107333333333182</v>
      </c>
      <c r="P616">
        <v>3.8107333333333182</v>
      </c>
      <c r="Q616">
        <v>3.8107333333333182</v>
      </c>
      <c r="R616">
        <v>3.8107333333333182</v>
      </c>
      <c r="S616">
        <v>3.8107333333333182</v>
      </c>
      <c r="T616">
        <v>3.8107333333333182</v>
      </c>
      <c r="U616">
        <v>3.8107333333333182</v>
      </c>
      <c r="V616">
        <v>3.8107333333333182</v>
      </c>
      <c r="W616">
        <v>3.8107333333333182</v>
      </c>
      <c r="X616">
        <v>3.8107333333333182</v>
      </c>
      <c r="Y616">
        <v>3.8107333333333182</v>
      </c>
      <c r="Z616">
        <v>3.8107333333333182</v>
      </c>
      <c r="AA616">
        <v>3.8107333333333182</v>
      </c>
      <c r="AB616">
        <v>3.8107333333333182</v>
      </c>
      <c r="AC616">
        <v>3.8107333333333182</v>
      </c>
      <c r="AD616">
        <v>3.8107333333333182</v>
      </c>
      <c r="AE616">
        <v>3.8107333333333182</v>
      </c>
      <c r="AF616">
        <v>3.8107333333333182</v>
      </c>
      <c r="AG616">
        <v>3.8107333333333182</v>
      </c>
      <c r="AH616">
        <v>3.8107333333333182</v>
      </c>
      <c r="AI616">
        <v>3.8107333333333182</v>
      </c>
      <c r="AJ616">
        <v>3.8107333333333182</v>
      </c>
      <c r="AK616">
        <v>3.8107333333333182</v>
      </c>
      <c r="AL616">
        <v>3.8107333333333182</v>
      </c>
    </row>
    <row r="617" spans="1:38" x14ac:dyDescent="0.2">
      <c r="A617" t="s">
        <v>438</v>
      </c>
      <c r="B617" t="s">
        <v>271</v>
      </c>
      <c r="C617" t="s">
        <v>554</v>
      </c>
      <c r="D617" t="s">
        <v>194</v>
      </c>
      <c r="E617" t="s">
        <v>211</v>
      </c>
      <c r="F617" t="s">
        <v>275</v>
      </c>
      <c r="G617">
        <v>2050</v>
      </c>
      <c r="H617" t="s">
        <v>211</v>
      </c>
      <c r="I617" t="s">
        <v>211</v>
      </c>
      <c r="J617" t="s">
        <v>211</v>
      </c>
      <c r="K617" t="s">
        <v>211</v>
      </c>
      <c r="L617">
        <v>4.1197117117116955</v>
      </c>
      <c r="M617">
        <v>4.1197117117116955</v>
      </c>
      <c r="N617">
        <v>4.1197117117116955</v>
      </c>
      <c r="O617">
        <v>4.1197117117116955</v>
      </c>
      <c r="P617">
        <v>4.1197117117116955</v>
      </c>
      <c r="Q617">
        <v>4.1197117117116955</v>
      </c>
      <c r="R617">
        <v>4.1197117117116955</v>
      </c>
      <c r="S617">
        <v>4.1197117117116955</v>
      </c>
      <c r="T617">
        <v>4.1197117117116955</v>
      </c>
      <c r="U617">
        <v>4.1197117117116955</v>
      </c>
      <c r="V617">
        <v>4.1197117117116955</v>
      </c>
      <c r="W617">
        <v>4.1197117117116955</v>
      </c>
      <c r="X617">
        <v>4.1197117117116955</v>
      </c>
      <c r="Y617">
        <v>4.1197117117116955</v>
      </c>
      <c r="Z617">
        <v>4.1197117117116955</v>
      </c>
      <c r="AA617">
        <v>4.1197117117116955</v>
      </c>
      <c r="AB617">
        <v>4.1197117117116955</v>
      </c>
      <c r="AC617">
        <v>4.1197117117116955</v>
      </c>
      <c r="AD617">
        <v>4.1197117117116955</v>
      </c>
      <c r="AE617">
        <v>4.1197117117116955</v>
      </c>
      <c r="AF617">
        <v>4.1197117117116955</v>
      </c>
      <c r="AG617">
        <v>4.1197117117116955</v>
      </c>
      <c r="AH617">
        <v>4.1197117117116955</v>
      </c>
      <c r="AI617">
        <v>4.1197117117116955</v>
      </c>
      <c r="AJ617">
        <v>4.1197117117116955</v>
      </c>
      <c r="AK617">
        <v>4.1197117117116955</v>
      </c>
      <c r="AL617">
        <v>4.1197117117116955</v>
      </c>
    </row>
    <row r="618" spans="1:38" x14ac:dyDescent="0.2">
      <c r="A618" t="s">
        <v>438</v>
      </c>
      <c r="B618" t="s">
        <v>271</v>
      </c>
      <c r="C618" t="s">
        <v>554</v>
      </c>
      <c r="D618" t="s">
        <v>245</v>
      </c>
      <c r="E618" t="s">
        <v>211</v>
      </c>
      <c r="F618" t="s">
        <v>275</v>
      </c>
      <c r="G618">
        <v>2018</v>
      </c>
      <c r="H618" t="s">
        <v>211</v>
      </c>
      <c r="I618" t="s">
        <v>211</v>
      </c>
      <c r="J618" t="s">
        <v>211</v>
      </c>
      <c r="K618" t="s">
        <v>211</v>
      </c>
      <c r="L618">
        <v>2.1628486486486458</v>
      </c>
      <c r="M618">
        <v>2.1628486486486458</v>
      </c>
      <c r="N618">
        <v>2.1628486486486458</v>
      </c>
      <c r="O618">
        <v>2.1628486486486458</v>
      </c>
      <c r="P618">
        <v>2.1628486486486458</v>
      </c>
      <c r="Q618">
        <v>2.1628486486486458</v>
      </c>
      <c r="R618">
        <v>2.1628486486486458</v>
      </c>
      <c r="S618">
        <v>2.1628486486486458</v>
      </c>
      <c r="T618">
        <v>2.1628486486486458</v>
      </c>
      <c r="U618">
        <v>2.1628486486486458</v>
      </c>
      <c r="V618">
        <v>2.1628486486486458</v>
      </c>
      <c r="W618">
        <v>2.1628486486486458</v>
      </c>
      <c r="X618">
        <v>2.1628486486486458</v>
      </c>
      <c r="Y618">
        <v>2.1628486486486458</v>
      </c>
      <c r="Z618">
        <v>2.1628486486486458</v>
      </c>
      <c r="AA618">
        <v>2.1628486486486458</v>
      </c>
      <c r="AB618">
        <v>2.1628486486486458</v>
      </c>
      <c r="AC618">
        <v>2.1628486486486458</v>
      </c>
      <c r="AD618">
        <v>2.1628486486486458</v>
      </c>
      <c r="AE618">
        <v>2.1628486486486458</v>
      </c>
      <c r="AF618">
        <v>2.1628486486486458</v>
      </c>
      <c r="AG618">
        <v>2.1628486486486458</v>
      </c>
      <c r="AH618">
        <v>2.1628486486486458</v>
      </c>
      <c r="AI618">
        <v>2.1628486486486458</v>
      </c>
      <c r="AJ618">
        <v>2.1628486486486458</v>
      </c>
      <c r="AK618">
        <v>2.1628486486486458</v>
      </c>
      <c r="AL618">
        <v>2.1628486486486458</v>
      </c>
    </row>
    <row r="619" spans="1:38" x14ac:dyDescent="0.2">
      <c r="A619" t="s">
        <v>438</v>
      </c>
      <c r="B619" t="s">
        <v>271</v>
      </c>
      <c r="C619" t="s">
        <v>554</v>
      </c>
      <c r="D619" t="s">
        <v>245</v>
      </c>
      <c r="E619" t="s">
        <v>211</v>
      </c>
      <c r="F619" t="s">
        <v>275</v>
      </c>
      <c r="G619">
        <v>2030</v>
      </c>
      <c r="H619" t="s">
        <v>211</v>
      </c>
      <c r="I619" t="s">
        <v>211</v>
      </c>
      <c r="J619" t="s">
        <v>211</v>
      </c>
      <c r="K619" t="s">
        <v>211</v>
      </c>
      <c r="L619">
        <v>2.3791335135135103</v>
      </c>
      <c r="M619">
        <v>2.3791335135135103</v>
      </c>
      <c r="N619">
        <v>2.3791335135135103</v>
      </c>
      <c r="O619">
        <v>2.3791335135135103</v>
      </c>
      <c r="P619">
        <v>2.3791335135135103</v>
      </c>
      <c r="Q619">
        <v>2.3791335135135103</v>
      </c>
      <c r="R619">
        <v>2.3791335135135103</v>
      </c>
      <c r="S619">
        <v>2.3791335135135103</v>
      </c>
      <c r="T619">
        <v>2.3791335135135103</v>
      </c>
      <c r="U619">
        <v>2.3791335135135103</v>
      </c>
      <c r="V619">
        <v>2.3791335135135103</v>
      </c>
      <c r="W619">
        <v>2.3791335135135103</v>
      </c>
      <c r="X619">
        <v>2.3791335135135103</v>
      </c>
      <c r="Y619">
        <v>2.3791335135135103</v>
      </c>
      <c r="Z619">
        <v>2.3791335135135103</v>
      </c>
      <c r="AA619">
        <v>2.3791335135135103</v>
      </c>
      <c r="AB619">
        <v>2.3791335135135103</v>
      </c>
      <c r="AC619">
        <v>2.3791335135135103</v>
      </c>
      <c r="AD619">
        <v>2.3791335135135103</v>
      </c>
      <c r="AE619">
        <v>2.3791335135135103</v>
      </c>
      <c r="AF619">
        <v>2.3791335135135103</v>
      </c>
      <c r="AG619">
        <v>2.3791335135135103</v>
      </c>
      <c r="AH619">
        <v>2.3791335135135103</v>
      </c>
      <c r="AI619">
        <v>2.3791335135135103</v>
      </c>
      <c r="AJ619">
        <v>2.3791335135135103</v>
      </c>
      <c r="AK619">
        <v>2.3791335135135103</v>
      </c>
      <c r="AL619">
        <v>2.3791335135135103</v>
      </c>
    </row>
    <row r="620" spans="1:38" x14ac:dyDescent="0.2">
      <c r="A620" t="s">
        <v>438</v>
      </c>
      <c r="B620" t="s">
        <v>271</v>
      </c>
      <c r="C620" t="s">
        <v>554</v>
      </c>
      <c r="D620" t="s">
        <v>245</v>
      </c>
      <c r="E620" t="s">
        <v>211</v>
      </c>
      <c r="F620" t="s">
        <v>275</v>
      </c>
      <c r="G620">
        <v>2040</v>
      </c>
      <c r="H620" t="s">
        <v>211</v>
      </c>
      <c r="I620" t="s">
        <v>211</v>
      </c>
      <c r="J620" t="s">
        <v>211</v>
      </c>
      <c r="K620" t="s">
        <v>211</v>
      </c>
      <c r="L620">
        <v>2.6675133333333285</v>
      </c>
      <c r="M620">
        <v>2.6675133333333285</v>
      </c>
      <c r="N620">
        <v>2.6675133333333285</v>
      </c>
      <c r="O620">
        <v>2.6675133333333285</v>
      </c>
      <c r="P620">
        <v>2.6675133333333285</v>
      </c>
      <c r="Q620">
        <v>2.6675133333333285</v>
      </c>
      <c r="R620">
        <v>2.6675133333333285</v>
      </c>
      <c r="S620">
        <v>2.6675133333333285</v>
      </c>
      <c r="T620">
        <v>2.6675133333333285</v>
      </c>
      <c r="U620">
        <v>2.6675133333333285</v>
      </c>
      <c r="V620">
        <v>2.6675133333333285</v>
      </c>
      <c r="W620">
        <v>2.6675133333333285</v>
      </c>
      <c r="X620">
        <v>2.6675133333333285</v>
      </c>
      <c r="Y620">
        <v>2.6675133333333285</v>
      </c>
      <c r="Z620">
        <v>2.6675133333333285</v>
      </c>
      <c r="AA620">
        <v>2.6675133333333285</v>
      </c>
      <c r="AB620">
        <v>2.6675133333333285</v>
      </c>
      <c r="AC620">
        <v>2.6675133333333285</v>
      </c>
      <c r="AD620">
        <v>2.6675133333333285</v>
      </c>
      <c r="AE620">
        <v>2.6675133333333285</v>
      </c>
      <c r="AF620">
        <v>2.6675133333333285</v>
      </c>
      <c r="AG620">
        <v>2.6675133333333285</v>
      </c>
      <c r="AH620">
        <v>2.6675133333333285</v>
      </c>
      <c r="AI620">
        <v>2.6675133333333285</v>
      </c>
      <c r="AJ620">
        <v>2.6675133333333285</v>
      </c>
      <c r="AK620">
        <v>2.6675133333333285</v>
      </c>
      <c r="AL620">
        <v>2.6675133333333285</v>
      </c>
    </row>
    <row r="621" spans="1:38" x14ac:dyDescent="0.2">
      <c r="A621" t="s">
        <v>438</v>
      </c>
      <c r="B621" t="s">
        <v>271</v>
      </c>
      <c r="C621" t="s">
        <v>554</v>
      </c>
      <c r="D621" t="s">
        <v>245</v>
      </c>
      <c r="E621" t="s">
        <v>211</v>
      </c>
      <c r="F621" t="s">
        <v>275</v>
      </c>
      <c r="G621">
        <v>2050</v>
      </c>
      <c r="H621" t="s">
        <v>211</v>
      </c>
      <c r="I621" t="s">
        <v>211</v>
      </c>
      <c r="J621" t="s">
        <v>211</v>
      </c>
      <c r="K621" t="s">
        <v>211</v>
      </c>
      <c r="L621">
        <v>2.8837981981981935</v>
      </c>
      <c r="M621">
        <v>2.8837981981981935</v>
      </c>
      <c r="N621">
        <v>2.8837981981981935</v>
      </c>
      <c r="O621">
        <v>2.8837981981981935</v>
      </c>
      <c r="P621">
        <v>2.8837981981981935</v>
      </c>
      <c r="Q621">
        <v>2.8837981981981935</v>
      </c>
      <c r="R621">
        <v>2.8837981981981935</v>
      </c>
      <c r="S621">
        <v>2.8837981981981935</v>
      </c>
      <c r="T621">
        <v>2.8837981981981935</v>
      </c>
      <c r="U621">
        <v>2.8837981981981935</v>
      </c>
      <c r="V621">
        <v>2.8837981981981935</v>
      </c>
      <c r="W621">
        <v>2.8837981981981935</v>
      </c>
      <c r="X621">
        <v>2.8837981981981935</v>
      </c>
      <c r="Y621">
        <v>2.8837981981981935</v>
      </c>
      <c r="Z621">
        <v>2.8837981981981935</v>
      </c>
      <c r="AA621">
        <v>2.8837981981981935</v>
      </c>
      <c r="AB621">
        <v>2.8837981981981935</v>
      </c>
      <c r="AC621">
        <v>2.8837981981981935</v>
      </c>
      <c r="AD621">
        <v>2.8837981981981935</v>
      </c>
      <c r="AE621">
        <v>2.8837981981981935</v>
      </c>
      <c r="AF621">
        <v>2.8837981981981935</v>
      </c>
      <c r="AG621">
        <v>2.8837981981981935</v>
      </c>
      <c r="AH621">
        <v>2.8837981981981935</v>
      </c>
      <c r="AI621">
        <v>2.8837981981981935</v>
      </c>
      <c r="AJ621">
        <v>2.8837981981981935</v>
      </c>
      <c r="AK621">
        <v>2.8837981981981935</v>
      </c>
      <c r="AL621">
        <v>2.8837981981981935</v>
      </c>
    </row>
    <row r="622" spans="1:38" x14ac:dyDescent="0.2">
      <c r="A622" t="s">
        <v>438</v>
      </c>
      <c r="B622" t="s">
        <v>271</v>
      </c>
      <c r="C622" t="s">
        <v>555</v>
      </c>
      <c r="D622" t="s">
        <v>194</v>
      </c>
      <c r="E622" t="s">
        <v>211</v>
      </c>
      <c r="F622" t="s">
        <v>275</v>
      </c>
      <c r="G622">
        <v>2018</v>
      </c>
      <c r="H622" t="s">
        <v>211</v>
      </c>
      <c r="I622" t="s">
        <v>211</v>
      </c>
      <c r="J622" t="s">
        <v>211</v>
      </c>
      <c r="K622" t="s">
        <v>211</v>
      </c>
      <c r="L622">
        <v>3.0897837837837798</v>
      </c>
      <c r="M622">
        <v>3.0897837837837798</v>
      </c>
      <c r="N622">
        <v>3.0897837837837798</v>
      </c>
      <c r="O622">
        <v>3.0897837837837798</v>
      </c>
      <c r="P622">
        <v>3.0897837837837798</v>
      </c>
      <c r="Q622">
        <v>3.0897837837837798</v>
      </c>
      <c r="R622">
        <v>3.0897837837837798</v>
      </c>
      <c r="S622">
        <v>3.0897837837837798</v>
      </c>
      <c r="T622">
        <v>3.0897837837837798</v>
      </c>
      <c r="U622">
        <v>3.0897837837837798</v>
      </c>
      <c r="V622">
        <v>3.0897837837837798</v>
      </c>
      <c r="W622">
        <v>3.0897837837837798</v>
      </c>
      <c r="X622">
        <v>3.0897837837837798</v>
      </c>
      <c r="Y622">
        <v>3.0897837837837798</v>
      </c>
      <c r="Z622">
        <v>3.0897837837837798</v>
      </c>
      <c r="AA622">
        <v>3.0897837837837798</v>
      </c>
      <c r="AB622">
        <v>3.0897837837837798</v>
      </c>
      <c r="AC622">
        <v>3.0897837837837798</v>
      </c>
      <c r="AD622">
        <v>3.0897837837837798</v>
      </c>
      <c r="AE622">
        <v>3.0897837837837798</v>
      </c>
      <c r="AF622">
        <v>3.0897837837837798</v>
      </c>
      <c r="AG622">
        <v>3.0897837837837798</v>
      </c>
      <c r="AH622">
        <v>3.0897837837837798</v>
      </c>
      <c r="AI622">
        <v>3.0897837837837798</v>
      </c>
      <c r="AJ622">
        <v>3.0897837837837798</v>
      </c>
      <c r="AK622">
        <v>3.0897837837837798</v>
      </c>
      <c r="AL622">
        <v>3.0897837837837798</v>
      </c>
    </row>
    <row r="623" spans="1:38" x14ac:dyDescent="0.2">
      <c r="A623" t="s">
        <v>438</v>
      </c>
      <c r="B623" t="s">
        <v>271</v>
      </c>
      <c r="C623" t="s">
        <v>555</v>
      </c>
      <c r="D623" t="s">
        <v>194</v>
      </c>
      <c r="E623" t="s">
        <v>211</v>
      </c>
      <c r="F623" t="s">
        <v>275</v>
      </c>
      <c r="G623">
        <v>2030</v>
      </c>
      <c r="H623" t="s">
        <v>211</v>
      </c>
      <c r="I623" t="s">
        <v>211</v>
      </c>
      <c r="J623" t="s">
        <v>211</v>
      </c>
      <c r="K623" t="s">
        <v>211</v>
      </c>
      <c r="L623">
        <v>3.4296599999999957</v>
      </c>
      <c r="M623">
        <v>3.4296599999999957</v>
      </c>
      <c r="N623">
        <v>3.4296599999999957</v>
      </c>
      <c r="O623">
        <v>3.4296599999999957</v>
      </c>
      <c r="P623">
        <v>3.4296599999999957</v>
      </c>
      <c r="Q623">
        <v>3.4296599999999957</v>
      </c>
      <c r="R623">
        <v>3.4296599999999957</v>
      </c>
      <c r="S623">
        <v>3.4296599999999957</v>
      </c>
      <c r="T623">
        <v>3.4296599999999957</v>
      </c>
      <c r="U623">
        <v>3.4296599999999957</v>
      </c>
      <c r="V623">
        <v>3.4296599999999957</v>
      </c>
      <c r="W623">
        <v>3.4296599999999957</v>
      </c>
      <c r="X623">
        <v>3.4296599999999957</v>
      </c>
      <c r="Y623">
        <v>3.4296599999999957</v>
      </c>
      <c r="Z623">
        <v>3.4296599999999957</v>
      </c>
      <c r="AA623">
        <v>3.4296599999999957</v>
      </c>
      <c r="AB623">
        <v>3.4296599999999957</v>
      </c>
      <c r="AC623">
        <v>3.4296599999999957</v>
      </c>
      <c r="AD623">
        <v>3.4296599999999957</v>
      </c>
      <c r="AE623">
        <v>3.4296599999999957</v>
      </c>
      <c r="AF623">
        <v>3.4296599999999957</v>
      </c>
      <c r="AG623">
        <v>3.4296599999999957</v>
      </c>
      <c r="AH623">
        <v>3.4296599999999957</v>
      </c>
      <c r="AI623">
        <v>3.4296599999999957</v>
      </c>
      <c r="AJ623">
        <v>3.4296599999999957</v>
      </c>
      <c r="AK623">
        <v>3.4296599999999957</v>
      </c>
      <c r="AL623">
        <v>3.4296599999999957</v>
      </c>
    </row>
    <row r="624" spans="1:38" x14ac:dyDescent="0.2">
      <c r="A624" t="s">
        <v>438</v>
      </c>
      <c r="B624" t="s">
        <v>271</v>
      </c>
      <c r="C624" t="s">
        <v>555</v>
      </c>
      <c r="D624" t="s">
        <v>194</v>
      </c>
      <c r="E624" t="s">
        <v>211</v>
      </c>
      <c r="F624" t="s">
        <v>275</v>
      </c>
      <c r="G624">
        <v>2040</v>
      </c>
      <c r="H624" t="s">
        <v>211</v>
      </c>
      <c r="I624" t="s">
        <v>211</v>
      </c>
      <c r="J624" t="s">
        <v>211</v>
      </c>
      <c r="K624" t="s">
        <v>211</v>
      </c>
      <c r="L624">
        <v>3.676842702702698</v>
      </c>
      <c r="M624">
        <v>3.676842702702698</v>
      </c>
      <c r="N624">
        <v>3.676842702702698</v>
      </c>
      <c r="O624">
        <v>3.676842702702698</v>
      </c>
      <c r="P624">
        <v>3.676842702702698</v>
      </c>
      <c r="Q624">
        <v>3.676842702702698</v>
      </c>
      <c r="R624">
        <v>3.676842702702698</v>
      </c>
      <c r="S624">
        <v>3.676842702702698</v>
      </c>
      <c r="T624">
        <v>3.676842702702698</v>
      </c>
      <c r="U624">
        <v>3.676842702702698</v>
      </c>
      <c r="V624">
        <v>3.676842702702698</v>
      </c>
      <c r="W624">
        <v>3.676842702702698</v>
      </c>
      <c r="X624">
        <v>3.676842702702698</v>
      </c>
      <c r="Y624">
        <v>3.676842702702698</v>
      </c>
      <c r="Z624">
        <v>3.676842702702698</v>
      </c>
      <c r="AA624">
        <v>3.676842702702698</v>
      </c>
      <c r="AB624">
        <v>3.676842702702698</v>
      </c>
      <c r="AC624">
        <v>3.676842702702698</v>
      </c>
      <c r="AD624">
        <v>3.676842702702698</v>
      </c>
      <c r="AE624">
        <v>3.676842702702698</v>
      </c>
      <c r="AF624">
        <v>3.676842702702698</v>
      </c>
      <c r="AG624">
        <v>3.676842702702698</v>
      </c>
      <c r="AH624">
        <v>3.676842702702698</v>
      </c>
      <c r="AI624">
        <v>3.676842702702698</v>
      </c>
      <c r="AJ624">
        <v>3.676842702702698</v>
      </c>
      <c r="AK624">
        <v>3.676842702702698</v>
      </c>
      <c r="AL624">
        <v>3.676842702702698</v>
      </c>
    </row>
    <row r="625" spans="1:38" x14ac:dyDescent="0.2">
      <c r="A625" t="s">
        <v>438</v>
      </c>
      <c r="B625" t="s">
        <v>271</v>
      </c>
      <c r="C625" t="s">
        <v>555</v>
      </c>
      <c r="D625" t="s">
        <v>194</v>
      </c>
      <c r="E625" t="s">
        <v>211</v>
      </c>
      <c r="F625" t="s">
        <v>275</v>
      </c>
      <c r="G625">
        <v>2050</v>
      </c>
      <c r="H625" t="s">
        <v>211</v>
      </c>
      <c r="I625" t="s">
        <v>211</v>
      </c>
      <c r="J625" t="s">
        <v>211</v>
      </c>
      <c r="K625" t="s">
        <v>211</v>
      </c>
      <c r="L625">
        <v>3.676842702702698</v>
      </c>
      <c r="M625">
        <v>3.676842702702698</v>
      </c>
      <c r="N625">
        <v>3.676842702702698</v>
      </c>
      <c r="O625">
        <v>3.676842702702698</v>
      </c>
      <c r="P625">
        <v>3.676842702702698</v>
      </c>
      <c r="Q625">
        <v>3.676842702702698</v>
      </c>
      <c r="R625">
        <v>3.676842702702698</v>
      </c>
      <c r="S625">
        <v>3.676842702702698</v>
      </c>
      <c r="T625">
        <v>3.676842702702698</v>
      </c>
      <c r="U625">
        <v>3.676842702702698</v>
      </c>
      <c r="V625">
        <v>3.676842702702698</v>
      </c>
      <c r="W625">
        <v>3.676842702702698</v>
      </c>
      <c r="X625">
        <v>3.676842702702698</v>
      </c>
      <c r="Y625">
        <v>3.676842702702698</v>
      </c>
      <c r="Z625">
        <v>3.676842702702698</v>
      </c>
      <c r="AA625">
        <v>3.676842702702698</v>
      </c>
      <c r="AB625">
        <v>3.676842702702698</v>
      </c>
      <c r="AC625">
        <v>3.676842702702698</v>
      </c>
      <c r="AD625">
        <v>3.676842702702698</v>
      </c>
      <c r="AE625">
        <v>3.676842702702698</v>
      </c>
      <c r="AF625">
        <v>3.676842702702698</v>
      </c>
      <c r="AG625">
        <v>3.676842702702698</v>
      </c>
      <c r="AH625">
        <v>3.676842702702698</v>
      </c>
      <c r="AI625">
        <v>3.676842702702698</v>
      </c>
      <c r="AJ625">
        <v>3.676842702702698</v>
      </c>
      <c r="AK625">
        <v>3.676842702702698</v>
      </c>
      <c r="AL625">
        <v>3.676842702702698</v>
      </c>
    </row>
    <row r="626" spans="1:38" x14ac:dyDescent="0.2">
      <c r="A626" t="s">
        <v>438</v>
      </c>
      <c r="B626" t="s">
        <v>271</v>
      </c>
      <c r="C626" t="s">
        <v>555</v>
      </c>
      <c r="D626" t="s">
        <v>138</v>
      </c>
      <c r="E626" t="s">
        <v>211</v>
      </c>
      <c r="F626" t="s">
        <v>275</v>
      </c>
      <c r="G626">
        <v>2018</v>
      </c>
      <c r="H626" t="s">
        <v>211</v>
      </c>
      <c r="I626" t="s">
        <v>211</v>
      </c>
      <c r="J626" t="s">
        <v>211</v>
      </c>
      <c r="K626" t="s">
        <v>211</v>
      </c>
      <c r="L626">
        <v>3.0897837837837798</v>
      </c>
      <c r="M626">
        <v>3.0897837837837798</v>
      </c>
      <c r="N626">
        <v>3.0897837837837798</v>
      </c>
      <c r="O626">
        <v>3.0897837837837798</v>
      </c>
      <c r="P626">
        <v>3.0897837837837798</v>
      </c>
      <c r="Q626">
        <v>3.0897837837837798</v>
      </c>
      <c r="R626">
        <v>3.0897837837837798</v>
      </c>
      <c r="S626">
        <v>3.0897837837837798</v>
      </c>
      <c r="T626">
        <v>3.0897837837837798</v>
      </c>
      <c r="U626">
        <v>3.0897837837837798</v>
      </c>
      <c r="V626">
        <v>3.0897837837837798</v>
      </c>
      <c r="W626">
        <v>3.0897837837837798</v>
      </c>
      <c r="X626">
        <v>3.0897837837837798</v>
      </c>
      <c r="Y626">
        <v>3.0897837837837798</v>
      </c>
      <c r="Z626">
        <v>3.0897837837837798</v>
      </c>
      <c r="AA626">
        <v>3.0897837837837798</v>
      </c>
      <c r="AB626">
        <v>3.0897837837837798</v>
      </c>
      <c r="AC626">
        <v>3.0897837837837798</v>
      </c>
      <c r="AD626">
        <v>3.0897837837837798</v>
      </c>
      <c r="AE626">
        <v>3.0897837837837798</v>
      </c>
      <c r="AF626">
        <v>3.0897837837837798</v>
      </c>
      <c r="AG626">
        <v>3.0897837837837798</v>
      </c>
      <c r="AH626">
        <v>3.0897837837837798</v>
      </c>
      <c r="AI626">
        <v>3.0897837837837798</v>
      </c>
      <c r="AJ626">
        <v>3.0897837837837798</v>
      </c>
      <c r="AK626">
        <v>3.0897837837837798</v>
      </c>
      <c r="AL626">
        <v>3.0897837837837798</v>
      </c>
    </row>
    <row r="627" spans="1:38" x14ac:dyDescent="0.2">
      <c r="A627" t="s">
        <v>438</v>
      </c>
      <c r="B627" t="s">
        <v>271</v>
      </c>
      <c r="C627" t="s">
        <v>555</v>
      </c>
      <c r="D627" t="s">
        <v>138</v>
      </c>
      <c r="E627" t="s">
        <v>211</v>
      </c>
      <c r="F627" t="s">
        <v>275</v>
      </c>
      <c r="G627">
        <v>2030</v>
      </c>
      <c r="H627" t="s">
        <v>211</v>
      </c>
      <c r="I627" t="s">
        <v>211</v>
      </c>
      <c r="J627" t="s">
        <v>211</v>
      </c>
      <c r="K627" t="s">
        <v>211</v>
      </c>
      <c r="L627">
        <v>3.4296599999999957</v>
      </c>
      <c r="M627">
        <v>3.4296599999999957</v>
      </c>
      <c r="N627">
        <v>3.4296599999999957</v>
      </c>
      <c r="O627">
        <v>3.4296599999999957</v>
      </c>
      <c r="P627">
        <v>3.4296599999999957</v>
      </c>
      <c r="Q627">
        <v>3.4296599999999957</v>
      </c>
      <c r="R627">
        <v>3.4296599999999957</v>
      </c>
      <c r="S627">
        <v>3.4296599999999957</v>
      </c>
      <c r="T627">
        <v>3.4296599999999957</v>
      </c>
      <c r="U627">
        <v>3.4296599999999957</v>
      </c>
      <c r="V627">
        <v>3.4296599999999957</v>
      </c>
      <c r="W627">
        <v>3.4296599999999957</v>
      </c>
      <c r="X627">
        <v>3.4296599999999957</v>
      </c>
      <c r="Y627">
        <v>3.4296599999999957</v>
      </c>
      <c r="Z627">
        <v>3.4296599999999957</v>
      </c>
      <c r="AA627">
        <v>3.4296599999999957</v>
      </c>
      <c r="AB627">
        <v>3.4296599999999957</v>
      </c>
      <c r="AC627">
        <v>3.4296599999999957</v>
      </c>
      <c r="AD627">
        <v>3.4296599999999957</v>
      </c>
      <c r="AE627">
        <v>3.4296599999999957</v>
      </c>
      <c r="AF627">
        <v>3.4296599999999957</v>
      </c>
      <c r="AG627">
        <v>3.4296599999999957</v>
      </c>
      <c r="AH627">
        <v>3.4296599999999957</v>
      </c>
      <c r="AI627">
        <v>3.4296599999999957</v>
      </c>
      <c r="AJ627">
        <v>3.4296599999999957</v>
      </c>
      <c r="AK627">
        <v>3.4296599999999957</v>
      </c>
      <c r="AL627">
        <v>3.4296599999999957</v>
      </c>
    </row>
    <row r="628" spans="1:38" x14ac:dyDescent="0.2">
      <c r="A628" t="s">
        <v>438</v>
      </c>
      <c r="B628" t="s">
        <v>271</v>
      </c>
      <c r="C628" t="s">
        <v>555</v>
      </c>
      <c r="D628" t="s">
        <v>138</v>
      </c>
      <c r="E628" t="s">
        <v>211</v>
      </c>
      <c r="F628" t="s">
        <v>275</v>
      </c>
      <c r="G628">
        <v>2040</v>
      </c>
      <c r="H628" t="s">
        <v>211</v>
      </c>
      <c r="I628" t="s">
        <v>211</v>
      </c>
      <c r="J628" t="s">
        <v>211</v>
      </c>
      <c r="K628" t="s">
        <v>211</v>
      </c>
      <c r="L628">
        <v>3.676842702702698</v>
      </c>
      <c r="M628">
        <v>3.676842702702698</v>
      </c>
      <c r="N628">
        <v>3.676842702702698</v>
      </c>
      <c r="O628">
        <v>3.676842702702698</v>
      </c>
      <c r="P628">
        <v>3.676842702702698</v>
      </c>
      <c r="Q628">
        <v>3.676842702702698</v>
      </c>
      <c r="R628">
        <v>3.676842702702698</v>
      </c>
      <c r="S628">
        <v>3.676842702702698</v>
      </c>
      <c r="T628">
        <v>3.676842702702698</v>
      </c>
      <c r="U628">
        <v>3.676842702702698</v>
      </c>
      <c r="V628">
        <v>3.676842702702698</v>
      </c>
      <c r="W628">
        <v>3.676842702702698</v>
      </c>
      <c r="X628">
        <v>3.676842702702698</v>
      </c>
      <c r="Y628">
        <v>3.676842702702698</v>
      </c>
      <c r="Z628">
        <v>3.676842702702698</v>
      </c>
      <c r="AA628">
        <v>3.676842702702698</v>
      </c>
      <c r="AB628">
        <v>3.676842702702698</v>
      </c>
      <c r="AC628">
        <v>3.676842702702698</v>
      </c>
      <c r="AD628">
        <v>3.676842702702698</v>
      </c>
      <c r="AE628">
        <v>3.676842702702698</v>
      </c>
      <c r="AF628">
        <v>3.676842702702698</v>
      </c>
      <c r="AG628">
        <v>3.676842702702698</v>
      </c>
      <c r="AH628">
        <v>3.676842702702698</v>
      </c>
      <c r="AI628">
        <v>3.676842702702698</v>
      </c>
      <c r="AJ628">
        <v>3.676842702702698</v>
      </c>
      <c r="AK628">
        <v>3.676842702702698</v>
      </c>
      <c r="AL628">
        <v>3.676842702702698</v>
      </c>
    </row>
    <row r="629" spans="1:38" x14ac:dyDescent="0.2">
      <c r="A629" t="s">
        <v>438</v>
      </c>
      <c r="B629" t="s">
        <v>271</v>
      </c>
      <c r="C629" t="s">
        <v>555</v>
      </c>
      <c r="D629" t="s">
        <v>138</v>
      </c>
      <c r="E629" t="s">
        <v>211</v>
      </c>
      <c r="F629" t="s">
        <v>275</v>
      </c>
      <c r="G629">
        <v>2050</v>
      </c>
      <c r="H629" t="s">
        <v>211</v>
      </c>
      <c r="I629" t="s">
        <v>211</v>
      </c>
      <c r="J629" t="s">
        <v>211</v>
      </c>
      <c r="K629" t="s">
        <v>211</v>
      </c>
      <c r="L629">
        <v>3.676842702702698</v>
      </c>
      <c r="M629">
        <v>3.676842702702698</v>
      </c>
      <c r="N629">
        <v>3.676842702702698</v>
      </c>
      <c r="O629">
        <v>3.676842702702698</v>
      </c>
      <c r="P629">
        <v>3.676842702702698</v>
      </c>
      <c r="Q629">
        <v>3.676842702702698</v>
      </c>
      <c r="R629">
        <v>3.676842702702698</v>
      </c>
      <c r="S629">
        <v>3.676842702702698</v>
      </c>
      <c r="T629">
        <v>3.676842702702698</v>
      </c>
      <c r="U629">
        <v>3.676842702702698</v>
      </c>
      <c r="V629">
        <v>3.676842702702698</v>
      </c>
      <c r="W629">
        <v>3.676842702702698</v>
      </c>
      <c r="X629">
        <v>3.676842702702698</v>
      </c>
      <c r="Y629">
        <v>3.676842702702698</v>
      </c>
      <c r="Z629">
        <v>3.676842702702698</v>
      </c>
      <c r="AA629">
        <v>3.676842702702698</v>
      </c>
      <c r="AB629">
        <v>3.676842702702698</v>
      </c>
      <c r="AC629">
        <v>3.676842702702698</v>
      </c>
      <c r="AD629">
        <v>3.676842702702698</v>
      </c>
      <c r="AE629">
        <v>3.676842702702698</v>
      </c>
      <c r="AF629">
        <v>3.676842702702698</v>
      </c>
      <c r="AG629">
        <v>3.676842702702698</v>
      </c>
      <c r="AH629">
        <v>3.676842702702698</v>
      </c>
      <c r="AI629">
        <v>3.676842702702698</v>
      </c>
      <c r="AJ629">
        <v>3.676842702702698</v>
      </c>
      <c r="AK629">
        <v>3.676842702702698</v>
      </c>
      <c r="AL629">
        <v>3.676842702702698</v>
      </c>
    </row>
    <row r="630" spans="1:38" x14ac:dyDescent="0.2">
      <c r="A630" t="s">
        <v>438</v>
      </c>
      <c r="B630" t="s">
        <v>271</v>
      </c>
      <c r="C630" t="s">
        <v>555</v>
      </c>
      <c r="D630" t="s">
        <v>245</v>
      </c>
      <c r="E630" t="s">
        <v>211</v>
      </c>
      <c r="F630" t="s">
        <v>275</v>
      </c>
      <c r="G630">
        <v>2018</v>
      </c>
      <c r="H630" t="s">
        <v>211</v>
      </c>
      <c r="I630" t="s">
        <v>211</v>
      </c>
      <c r="J630" t="s">
        <v>211</v>
      </c>
      <c r="K630" t="s">
        <v>211</v>
      </c>
      <c r="L630">
        <v>2.1628486486486458</v>
      </c>
      <c r="M630">
        <v>2.1628486486486458</v>
      </c>
      <c r="N630">
        <v>2.1628486486486458</v>
      </c>
      <c r="O630">
        <v>2.1628486486486458</v>
      </c>
      <c r="P630">
        <v>2.1628486486486458</v>
      </c>
      <c r="Q630">
        <v>2.1628486486486458</v>
      </c>
      <c r="R630">
        <v>2.1628486486486458</v>
      </c>
      <c r="S630">
        <v>2.1628486486486458</v>
      </c>
      <c r="T630">
        <v>2.1628486486486458</v>
      </c>
      <c r="U630">
        <v>2.1628486486486458</v>
      </c>
      <c r="V630">
        <v>2.1628486486486458</v>
      </c>
      <c r="W630">
        <v>2.1628486486486458</v>
      </c>
      <c r="X630">
        <v>2.1628486486486458</v>
      </c>
      <c r="Y630">
        <v>2.1628486486486458</v>
      </c>
      <c r="Z630">
        <v>2.1628486486486458</v>
      </c>
      <c r="AA630">
        <v>2.1628486486486458</v>
      </c>
      <c r="AB630">
        <v>2.1628486486486458</v>
      </c>
      <c r="AC630">
        <v>2.1628486486486458</v>
      </c>
      <c r="AD630">
        <v>2.1628486486486458</v>
      </c>
      <c r="AE630">
        <v>2.1628486486486458</v>
      </c>
      <c r="AF630">
        <v>2.1628486486486458</v>
      </c>
      <c r="AG630">
        <v>2.1628486486486458</v>
      </c>
      <c r="AH630">
        <v>2.1628486486486458</v>
      </c>
      <c r="AI630">
        <v>2.1628486486486458</v>
      </c>
      <c r="AJ630">
        <v>2.1628486486486458</v>
      </c>
      <c r="AK630">
        <v>2.1628486486486458</v>
      </c>
      <c r="AL630">
        <v>2.1628486486486458</v>
      </c>
    </row>
    <row r="631" spans="1:38" x14ac:dyDescent="0.2">
      <c r="A631" t="s">
        <v>438</v>
      </c>
      <c r="B631" t="s">
        <v>271</v>
      </c>
      <c r="C631" t="s">
        <v>555</v>
      </c>
      <c r="D631" t="s">
        <v>245</v>
      </c>
      <c r="E631" t="s">
        <v>211</v>
      </c>
      <c r="F631" t="s">
        <v>275</v>
      </c>
      <c r="G631">
        <v>2030</v>
      </c>
      <c r="H631" t="s">
        <v>211</v>
      </c>
      <c r="I631" t="s">
        <v>211</v>
      </c>
      <c r="J631" t="s">
        <v>211</v>
      </c>
      <c r="K631" t="s">
        <v>211</v>
      </c>
      <c r="L631">
        <v>2.4007619999999972</v>
      </c>
      <c r="M631">
        <v>2.4007619999999972</v>
      </c>
      <c r="N631">
        <v>2.4007619999999972</v>
      </c>
      <c r="O631">
        <v>2.4007619999999972</v>
      </c>
      <c r="P631">
        <v>2.4007619999999972</v>
      </c>
      <c r="Q631">
        <v>2.4007619999999972</v>
      </c>
      <c r="R631">
        <v>2.4007619999999972</v>
      </c>
      <c r="S631">
        <v>2.4007619999999972</v>
      </c>
      <c r="T631">
        <v>2.4007619999999972</v>
      </c>
      <c r="U631">
        <v>2.4007619999999972</v>
      </c>
      <c r="V631">
        <v>2.4007619999999972</v>
      </c>
      <c r="W631">
        <v>2.4007619999999972</v>
      </c>
      <c r="X631">
        <v>2.4007619999999972</v>
      </c>
      <c r="Y631">
        <v>2.4007619999999972</v>
      </c>
      <c r="Z631">
        <v>2.4007619999999972</v>
      </c>
      <c r="AA631">
        <v>2.4007619999999972</v>
      </c>
      <c r="AB631">
        <v>2.4007619999999972</v>
      </c>
      <c r="AC631">
        <v>2.4007619999999972</v>
      </c>
      <c r="AD631">
        <v>2.4007619999999972</v>
      </c>
      <c r="AE631">
        <v>2.4007619999999972</v>
      </c>
      <c r="AF631">
        <v>2.4007619999999972</v>
      </c>
      <c r="AG631">
        <v>2.4007619999999972</v>
      </c>
      <c r="AH631">
        <v>2.4007619999999972</v>
      </c>
      <c r="AI631">
        <v>2.4007619999999972</v>
      </c>
      <c r="AJ631">
        <v>2.4007619999999972</v>
      </c>
      <c r="AK631">
        <v>2.4007619999999972</v>
      </c>
      <c r="AL631">
        <v>2.4007619999999972</v>
      </c>
    </row>
    <row r="632" spans="1:38" x14ac:dyDescent="0.2">
      <c r="A632" t="s">
        <v>438</v>
      </c>
      <c r="B632" t="s">
        <v>271</v>
      </c>
      <c r="C632" t="s">
        <v>555</v>
      </c>
      <c r="D632" t="s">
        <v>245</v>
      </c>
      <c r="E632" t="s">
        <v>211</v>
      </c>
      <c r="F632" t="s">
        <v>275</v>
      </c>
      <c r="G632">
        <v>2040</v>
      </c>
      <c r="H632" t="s">
        <v>211</v>
      </c>
      <c r="I632" t="s">
        <v>211</v>
      </c>
      <c r="J632" t="s">
        <v>211</v>
      </c>
      <c r="K632" t="s">
        <v>211</v>
      </c>
      <c r="L632">
        <v>2.5737898918918884</v>
      </c>
      <c r="M632">
        <v>2.5737898918918884</v>
      </c>
      <c r="N632">
        <v>2.5737898918918884</v>
      </c>
      <c r="O632">
        <v>2.5737898918918884</v>
      </c>
      <c r="P632">
        <v>2.5737898918918884</v>
      </c>
      <c r="Q632">
        <v>2.5737898918918884</v>
      </c>
      <c r="R632">
        <v>2.5737898918918884</v>
      </c>
      <c r="S632">
        <v>2.5737898918918884</v>
      </c>
      <c r="T632">
        <v>2.5737898918918884</v>
      </c>
      <c r="U632">
        <v>2.5737898918918884</v>
      </c>
      <c r="V632">
        <v>2.5737898918918884</v>
      </c>
      <c r="W632">
        <v>2.5737898918918884</v>
      </c>
      <c r="X632">
        <v>2.5737898918918884</v>
      </c>
      <c r="Y632">
        <v>2.5737898918918884</v>
      </c>
      <c r="Z632">
        <v>2.5737898918918884</v>
      </c>
      <c r="AA632">
        <v>2.5737898918918884</v>
      </c>
      <c r="AB632">
        <v>2.5737898918918884</v>
      </c>
      <c r="AC632">
        <v>2.5737898918918884</v>
      </c>
      <c r="AD632">
        <v>2.5737898918918884</v>
      </c>
      <c r="AE632">
        <v>2.5737898918918884</v>
      </c>
      <c r="AF632">
        <v>2.5737898918918884</v>
      </c>
      <c r="AG632">
        <v>2.5737898918918884</v>
      </c>
      <c r="AH632">
        <v>2.5737898918918884</v>
      </c>
      <c r="AI632">
        <v>2.5737898918918884</v>
      </c>
      <c r="AJ632">
        <v>2.5737898918918884</v>
      </c>
      <c r="AK632">
        <v>2.5737898918918884</v>
      </c>
      <c r="AL632">
        <v>2.5737898918918884</v>
      </c>
    </row>
    <row r="633" spans="1:38" x14ac:dyDescent="0.2">
      <c r="A633" t="s">
        <v>438</v>
      </c>
      <c r="B633" t="s">
        <v>271</v>
      </c>
      <c r="C633" t="s">
        <v>555</v>
      </c>
      <c r="D633" t="s">
        <v>245</v>
      </c>
      <c r="E633" t="s">
        <v>211</v>
      </c>
      <c r="F633" t="s">
        <v>275</v>
      </c>
      <c r="G633">
        <v>2050</v>
      </c>
      <c r="H633" t="s">
        <v>211</v>
      </c>
      <c r="I633" t="s">
        <v>211</v>
      </c>
      <c r="J633" t="s">
        <v>211</v>
      </c>
      <c r="K633" t="s">
        <v>211</v>
      </c>
      <c r="L633">
        <v>2.5737898918918884</v>
      </c>
      <c r="M633">
        <v>2.5737898918918884</v>
      </c>
      <c r="N633">
        <v>2.5737898918918884</v>
      </c>
      <c r="O633">
        <v>2.5737898918918884</v>
      </c>
      <c r="P633">
        <v>2.5737898918918884</v>
      </c>
      <c r="Q633">
        <v>2.5737898918918884</v>
      </c>
      <c r="R633">
        <v>2.5737898918918884</v>
      </c>
      <c r="S633">
        <v>2.5737898918918884</v>
      </c>
      <c r="T633">
        <v>2.5737898918918884</v>
      </c>
      <c r="U633">
        <v>2.5737898918918884</v>
      </c>
      <c r="V633">
        <v>2.5737898918918884</v>
      </c>
      <c r="W633">
        <v>2.5737898918918884</v>
      </c>
      <c r="X633">
        <v>2.5737898918918884</v>
      </c>
      <c r="Y633">
        <v>2.5737898918918884</v>
      </c>
      <c r="Z633">
        <v>2.5737898918918884</v>
      </c>
      <c r="AA633">
        <v>2.5737898918918884</v>
      </c>
      <c r="AB633">
        <v>2.5737898918918884</v>
      </c>
      <c r="AC633">
        <v>2.5737898918918884</v>
      </c>
      <c r="AD633">
        <v>2.5737898918918884</v>
      </c>
      <c r="AE633">
        <v>2.5737898918918884</v>
      </c>
      <c r="AF633">
        <v>2.5737898918918884</v>
      </c>
      <c r="AG633">
        <v>2.5737898918918884</v>
      </c>
      <c r="AH633">
        <v>2.5737898918918884</v>
      </c>
      <c r="AI633">
        <v>2.5737898918918884</v>
      </c>
      <c r="AJ633">
        <v>2.5737898918918884</v>
      </c>
      <c r="AK633">
        <v>2.5737898918918884</v>
      </c>
      <c r="AL633">
        <v>2.5737898918918884</v>
      </c>
    </row>
    <row r="634" spans="1:38" x14ac:dyDescent="0.2">
      <c r="A634" t="s">
        <v>438</v>
      </c>
      <c r="B634" t="s">
        <v>271</v>
      </c>
      <c r="C634" t="s">
        <v>556</v>
      </c>
      <c r="D634" t="s">
        <v>194</v>
      </c>
      <c r="E634" t="s">
        <v>211</v>
      </c>
      <c r="F634" t="s">
        <v>275</v>
      </c>
      <c r="G634">
        <v>2018</v>
      </c>
      <c r="H634" t="s">
        <v>211</v>
      </c>
      <c r="I634" t="s">
        <v>211</v>
      </c>
      <c r="J634" t="s">
        <v>211</v>
      </c>
      <c r="K634" t="s">
        <v>211</v>
      </c>
      <c r="L634">
        <v>3.0897837837837798</v>
      </c>
      <c r="M634">
        <v>3.0897837837837798</v>
      </c>
      <c r="N634">
        <v>3.0897837837837798</v>
      </c>
      <c r="O634">
        <v>3.0897837837837798</v>
      </c>
      <c r="P634">
        <v>3.0897837837837798</v>
      </c>
      <c r="Q634">
        <v>3.0897837837837798</v>
      </c>
      <c r="R634">
        <v>3.0897837837837798</v>
      </c>
      <c r="S634">
        <v>3.0897837837837798</v>
      </c>
      <c r="T634">
        <v>3.0897837837837798</v>
      </c>
      <c r="U634">
        <v>3.0897837837837798</v>
      </c>
      <c r="V634">
        <v>3.0897837837837798</v>
      </c>
      <c r="W634">
        <v>3.0897837837837798</v>
      </c>
      <c r="X634">
        <v>3.0897837837837798</v>
      </c>
      <c r="Y634">
        <v>3.0897837837837798</v>
      </c>
      <c r="Z634">
        <v>3.0897837837837798</v>
      </c>
      <c r="AA634">
        <v>3.0897837837837798</v>
      </c>
      <c r="AB634">
        <v>3.0897837837837798</v>
      </c>
      <c r="AC634">
        <v>3.0897837837837798</v>
      </c>
      <c r="AD634">
        <v>3.0897837837837798</v>
      </c>
      <c r="AE634">
        <v>3.0897837837837798</v>
      </c>
      <c r="AF634">
        <v>3.0897837837837798</v>
      </c>
      <c r="AG634">
        <v>3.0897837837837798</v>
      </c>
      <c r="AH634">
        <v>3.0897837837837798</v>
      </c>
      <c r="AI634">
        <v>3.0897837837837798</v>
      </c>
      <c r="AJ634">
        <v>3.0897837837837798</v>
      </c>
      <c r="AK634">
        <v>3.0897837837837798</v>
      </c>
      <c r="AL634">
        <v>3.0897837837837798</v>
      </c>
    </row>
    <row r="635" spans="1:38" x14ac:dyDescent="0.2">
      <c r="A635" t="s">
        <v>438</v>
      </c>
      <c r="B635" t="s">
        <v>271</v>
      </c>
      <c r="C635" t="s">
        <v>556</v>
      </c>
      <c r="D635" t="s">
        <v>194</v>
      </c>
      <c r="E635" t="s">
        <v>211</v>
      </c>
      <c r="F635" t="s">
        <v>275</v>
      </c>
      <c r="G635">
        <v>2030</v>
      </c>
      <c r="H635" t="s">
        <v>211</v>
      </c>
      <c r="I635" t="s">
        <v>211</v>
      </c>
      <c r="J635" t="s">
        <v>211</v>
      </c>
      <c r="K635" t="s">
        <v>211</v>
      </c>
      <c r="L635">
        <v>3.4296599999999957</v>
      </c>
      <c r="M635">
        <v>3.4296599999999957</v>
      </c>
      <c r="N635">
        <v>3.4296599999999957</v>
      </c>
      <c r="O635">
        <v>3.4296599999999957</v>
      </c>
      <c r="P635">
        <v>3.4296599999999957</v>
      </c>
      <c r="Q635">
        <v>3.4296599999999957</v>
      </c>
      <c r="R635">
        <v>3.4296599999999957</v>
      </c>
      <c r="S635">
        <v>3.4296599999999957</v>
      </c>
      <c r="T635">
        <v>3.4296599999999957</v>
      </c>
      <c r="U635">
        <v>3.4296599999999957</v>
      </c>
      <c r="V635">
        <v>3.4296599999999957</v>
      </c>
      <c r="W635">
        <v>3.4296599999999957</v>
      </c>
      <c r="X635">
        <v>3.4296599999999957</v>
      </c>
      <c r="Y635">
        <v>3.4296599999999957</v>
      </c>
      <c r="Z635">
        <v>3.4296599999999957</v>
      </c>
      <c r="AA635">
        <v>3.4296599999999957</v>
      </c>
      <c r="AB635">
        <v>3.4296599999999957</v>
      </c>
      <c r="AC635">
        <v>3.4296599999999957</v>
      </c>
      <c r="AD635">
        <v>3.4296599999999957</v>
      </c>
      <c r="AE635">
        <v>3.4296599999999957</v>
      </c>
      <c r="AF635">
        <v>3.4296599999999957</v>
      </c>
      <c r="AG635">
        <v>3.4296599999999957</v>
      </c>
      <c r="AH635">
        <v>3.4296599999999957</v>
      </c>
      <c r="AI635">
        <v>3.4296599999999957</v>
      </c>
      <c r="AJ635">
        <v>3.4296599999999957</v>
      </c>
      <c r="AK635">
        <v>3.4296599999999957</v>
      </c>
      <c r="AL635">
        <v>3.4296599999999957</v>
      </c>
    </row>
    <row r="636" spans="1:38" x14ac:dyDescent="0.2">
      <c r="A636" t="s">
        <v>438</v>
      </c>
      <c r="B636" t="s">
        <v>271</v>
      </c>
      <c r="C636" t="s">
        <v>556</v>
      </c>
      <c r="D636" t="s">
        <v>194</v>
      </c>
      <c r="E636" t="s">
        <v>211</v>
      </c>
      <c r="F636" t="s">
        <v>275</v>
      </c>
      <c r="G636">
        <v>2040</v>
      </c>
      <c r="H636" t="s">
        <v>211</v>
      </c>
      <c r="I636" t="s">
        <v>211</v>
      </c>
      <c r="J636" t="s">
        <v>211</v>
      </c>
      <c r="K636" t="s">
        <v>211</v>
      </c>
      <c r="L636">
        <v>3.676842702702698</v>
      </c>
      <c r="M636">
        <v>3.676842702702698</v>
      </c>
      <c r="N636">
        <v>3.676842702702698</v>
      </c>
      <c r="O636">
        <v>3.676842702702698</v>
      </c>
      <c r="P636">
        <v>3.676842702702698</v>
      </c>
      <c r="Q636">
        <v>3.676842702702698</v>
      </c>
      <c r="R636">
        <v>3.676842702702698</v>
      </c>
      <c r="S636">
        <v>3.676842702702698</v>
      </c>
      <c r="T636">
        <v>3.676842702702698</v>
      </c>
      <c r="U636">
        <v>3.676842702702698</v>
      </c>
      <c r="V636">
        <v>3.676842702702698</v>
      </c>
      <c r="W636">
        <v>3.676842702702698</v>
      </c>
      <c r="X636">
        <v>3.676842702702698</v>
      </c>
      <c r="Y636">
        <v>3.676842702702698</v>
      </c>
      <c r="Z636">
        <v>3.676842702702698</v>
      </c>
      <c r="AA636">
        <v>3.676842702702698</v>
      </c>
      <c r="AB636">
        <v>3.676842702702698</v>
      </c>
      <c r="AC636">
        <v>3.676842702702698</v>
      </c>
      <c r="AD636">
        <v>3.676842702702698</v>
      </c>
      <c r="AE636">
        <v>3.676842702702698</v>
      </c>
      <c r="AF636">
        <v>3.676842702702698</v>
      </c>
      <c r="AG636">
        <v>3.676842702702698</v>
      </c>
      <c r="AH636">
        <v>3.676842702702698</v>
      </c>
      <c r="AI636">
        <v>3.676842702702698</v>
      </c>
      <c r="AJ636">
        <v>3.676842702702698</v>
      </c>
      <c r="AK636">
        <v>3.676842702702698</v>
      </c>
      <c r="AL636">
        <v>3.676842702702698</v>
      </c>
    </row>
    <row r="637" spans="1:38" x14ac:dyDescent="0.2">
      <c r="A637" t="s">
        <v>438</v>
      </c>
      <c r="B637" t="s">
        <v>271</v>
      </c>
      <c r="C637" t="s">
        <v>556</v>
      </c>
      <c r="D637" t="s">
        <v>194</v>
      </c>
      <c r="E637" t="s">
        <v>211</v>
      </c>
      <c r="F637" t="s">
        <v>275</v>
      </c>
      <c r="G637">
        <v>2050</v>
      </c>
      <c r="H637" t="s">
        <v>211</v>
      </c>
      <c r="I637" t="s">
        <v>211</v>
      </c>
      <c r="J637" t="s">
        <v>211</v>
      </c>
      <c r="K637" t="s">
        <v>211</v>
      </c>
      <c r="L637">
        <v>3.676842702702698</v>
      </c>
      <c r="M637">
        <v>3.676842702702698</v>
      </c>
      <c r="N637">
        <v>3.676842702702698</v>
      </c>
      <c r="O637">
        <v>3.676842702702698</v>
      </c>
      <c r="P637">
        <v>3.676842702702698</v>
      </c>
      <c r="Q637">
        <v>3.676842702702698</v>
      </c>
      <c r="R637">
        <v>3.676842702702698</v>
      </c>
      <c r="S637">
        <v>3.676842702702698</v>
      </c>
      <c r="T637">
        <v>3.676842702702698</v>
      </c>
      <c r="U637">
        <v>3.676842702702698</v>
      </c>
      <c r="V637">
        <v>3.676842702702698</v>
      </c>
      <c r="W637">
        <v>3.676842702702698</v>
      </c>
      <c r="X637">
        <v>3.676842702702698</v>
      </c>
      <c r="Y637">
        <v>3.676842702702698</v>
      </c>
      <c r="Z637">
        <v>3.676842702702698</v>
      </c>
      <c r="AA637">
        <v>3.676842702702698</v>
      </c>
      <c r="AB637">
        <v>3.676842702702698</v>
      </c>
      <c r="AC637">
        <v>3.676842702702698</v>
      </c>
      <c r="AD637">
        <v>3.676842702702698</v>
      </c>
      <c r="AE637">
        <v>3.676842702702698</v>
      </c>
      <c r="AF637">
        <v>3.676842702702698</v>
      </c>
      <c r="AG637">
        <v>3.676842702702698</v>
      </c>
      <c r="AH637">
        <v>3.676842702702698</v>
      </c>
      <c r="AI637">
        <v>3.676842702702698</v>
      </c>
      <c r="AJ637">
        <v>3.676842702702698</v>
      </c>
      <c r="AK637">
        <v>3.676842702702698</v>
      </c>
      <c r="AL637">
        <v>3.676842702702698</v>
      </c>
    </row>
    <row r="638" spans="1:38" x14ac:dyDescent="0.2">
      <c r="A638" t="s">
        <v>438</v>
      </c>
      <c r="B638" t="s">
        <v>271</v>
      </c>
      <c r="C638" t="s">
        <v>556</v>
      </c>
      <c r="D638" t="s">
        <v>138</v>
      </c>
      <c r="E638" t="s">
        <v>211</v>
      </c>
      <c r="F638" t="s">
        <v>275</v>
      </c>
      <c r="G638">
        <v>2018</v>
      </c>
      <c r="H638" t="s">
        <v>211</v>
      </c>
      <c r="I638" t="s">
        <v>211</v>
      </c>
      <c r="J638" t="s">
        <v>211</v>
      </c>
      <c r="K638" t="s">
        <v>211</v>
      </c>
      <c r="L638">
        <v>3.0897837837837798</v>
      </c>
      <c r="M638">
        <v>3.0897837837837798</v>
      </c>
      <c r="N638">
        <v>3.0897837837837798</v>
      </c>
      <c r="O638">
        <v>3.0897837837837798</v>
      </c>
      <c r="P638">
        <v>3.0897837837837798</v>
      </c>
      <c r="Q638">
        <v>3.0897837837837798</v>
      </c>
      <c r="R638">
        <v>3.0897837837837798</v>
      </c>
      <c r="S638">
        <v>3.0897837837837798</v>
      </c>
      <c r="T638">
        <v>3.0897837837837798</v>
      </c>
      <c r="U638">
        <v>3.0897837837837798</v>
      </c>
      <c r="V638">
        <v>3.0897837837837798</v>
      </c>
      <c r="W638">
        <v>3.0897837837837798</v>
      </c>
      <c r="X638">
        <v>3.0897837837837798</v>
      </c>
      <c r="Y638">
        <v>3.0897837837837798</v>
      </c>
      <c r="Z638">
        <v>3.0897837837837798</v>
      </c>
      <c r="AA638">
        <v>3.0897837837837798</v>
      </c>
      <c r="AB638">
        <v>3.0897837837837798</v>
      </c>
      <c r="AC638">
        <v>3.0897837837837798</v>
      </c>
      <c r="AD638">
        <v>3.0897837837837798</v>
      </c>
      <c r="AE638">
        <v>3.0897837837837798</v>
      </c>
      <c r="AF638">
        <v>3.0897837837837798</v>
      </c>
      <c r="AG638">
        <v>3.0897837837837798</v>
      </c>
      <c r="AH638">
        <v>3.0897837837837798</v>
      </c>
      <c r="AI638">
        <v>3.0897837837837798</v>
      </c>
      <c r="AJ638">
        <v>3.0897837837837798</v>
      </c>
      <c r="AK638">
        <v>3.0897837837837798</v>
      </c>
      <c r="AL638">
        <v>3.0897837837837798</v>
      </c>
    </row>
    <row r="639" spans="1:38" x14ac:dyDescent="0.2">
      <c r="A639" t="s">
        <v>438</v>
      </c>
      <c r="B639" t="s">
        <v>271</v>
      </c>
      <c r="C639" t="s">
        <v>556</v>
      </c>
      <c r="D639" t="s">
        <v>138</v>
      </c>
      <c r="E639" t="s">
        <v>211</v>
      </c>
      <c r="F639" t="s">
        <v>275</v>
      </c>
      <c r="G639">
        <v>2030</v>
      </c>
      <c r="H639" t="s">
        <v>211</v>
      </c>
      <c r="I639" t="s">
        <v>211</v>
      </c>
      <c r="J639" t="s">
        <v>211</v>
      </c>
      <c r="K639" t="s">
        <v>211</v>
      </c>
      <c r="L639">
        <v>3.4296599999999957</v>
      </c>
      <c r="M639">
        <v>3.4296599999999957</v>
      </c>
      <c r="N639">
        <v>3.4296599999999957</v>
      </c>
      <c r="O639">
        <v>3.4296599999999957</v>
      </c>
      <c r="P639">
        <v>3.4296599999999957</v>
      </c>
      <c r="Q639">
        <v>3.4296599999999957</v>
      </c>
      <c r="R639">
        <v>3.4296599999999957</v>
      </c>
      <c r="S639">
        <v>3.4296599999999957</v>
      </c>
      <c r="T639">
        <v>3.4296599999999957</v>
      </c>
      <c r="U639">
        <v>3.4296599999999957</v>
      </c>
      <c r="V639">
        <v>3.4296599999999957</v>
      </c>
      <c r="W639">
        <v>3.4296599999999957</v>
      </c>
      <c r="X639">
        <v>3.4296599999999957</v>
      </c>
      <c r="Y639">
        <v>3.4296599999999957</v>
      </c>
      <c r="Z639">
        <v>3.4296599999999957</v>
      </c>
      <c r="AA639">
        <v>3.4296599999999957</v>
      </c>
      <c r="AB639">
        <v>3.4296599999999957</v>
      </c>
      <c r="AC639">
        <v>3.4296599999999957</v>
      </c>
      <c r="AD639">
        <v>3.4296599999999957</v>
      </c>
      <c r="AE639">
        <v>3.4296599999999957</v>
      </c>
      <c r="AF639">
        <v>3.4296599999999957</v>
      </c>
      <c r="AG639">
        <v>3.4296599999999957</v>
      </c>
      <c r="AH639">
        <v>3.4296599999999957</v>
      </c>
      <c r="AI639">
        <v>3.4296599999999957</v>
      </c>
      <c r="AJ639">
        <v>3.4296599999999957</v>
      </c>
      <c r="AK639">
        <v>3.4296599999999957</v>
      </c>
      <c r="AL639">
        <v>3.4296599999999957</v>
      </c>
    </row>
    <row r="640" spans="1:38" x14ac:dyDescent="0.2">
      <c r="A640" t="s">
        <v>438</v>
      </c>
      <c r="B640" t="s">
        <v>271</v>
      </c>
      <c r="C640" t="s">
        <v>556</v>
      </c>
      <c r="D640" t="s">
        <v>138</v>
      </c>
      <c r="E640" t="s">
        <v>211</v>
      </c>
      <c r="F640" t="s">
        <v>275</v>
      </c>
      <c r="G640">
        <v>2040</v>
      </c>
      <c r="H640" t="s">
        <v>211</v>
      </c>
      <c r="I640" t="s">
        <v>211</v>
      </c>
      <c r="J640" t="s">
        <v>211</v>
      </c>
      <c r="K640" t="s">
        <v>211</v>
      </c>
      <c r="L640">
        <v>3.676842702702698</v>
      </c>
      <c r="M640">
        <v>3.676842702702698</v>
      </c>
      <c r="N640">
        <v>3.676842702702698</v>
      </c>
      <c r="O640">
        <v>3.676842702702698</v>
      </c>
      <c r="P640">
        <v>3.676842702702698</v>
      </c>
      <c r="Q640">
        <v>3.676842702702698</v>
      </c>
      <c r="R640">
        <v>3.676842702702698</v>
      </c>
      <c r="S640">
        <v>3.676842702702698</v>
      </c>
      <c r="T640">
        <v>3.676842702702698</v>
      </c>
      <c r="U640">
        <v>3.676842702702698</v>
      </c>
      <c r="V640">
        <v>3.676842702702698</v>
      </c>
      <c r="W640">
        <v>3.676842702702698</v>
      </c>
      <c r="X640">
        <v>3.676842702702698</v>
      </c>
      <c r="Y640">
        <v>3.676842702702698</v>
      </c>
      <c r="Z640">
        <v>3.676842702702698</v>
      </c>
      <c r="AA640">
        <v>3.676842702702698</v>
      </c>
      <c r="AB640">
        <v>3.676842702702698</v>
      </c>
      <c r="AC640">
        <v>3.676842702702698</v>
      </c>
      <c r="AD640">
        <v>3.676842702702698</v>
      </c>
      <c r="AE640">
        <v>3.676842702702698</v>
      </c>
      <c r="AF640">
        <v>3.676842702702698</v>
      </c>
      <c r="AG640">
        <v>3.676842702702698</v>
      </c>
      <c r="AH640">
        <v>3.676842702702698</v>
      </c>
      <c r="AI640">
        <v>3.676842702702698</v>
      </c>
      <c r="AJ640">
        <v>3.676842702702698</v>
      </c>
      <c r="AK640">
        <v>3.676842702702698</v>
      </c>
      <c r="AL640">
        <v>3.676842702702698</v>
      </c>
    </row>
    <row r="641" spans="1:38" x14ac:dyDescent="0.2">
      <c r="A641" t="s">
        <v>438</v>
      </c>
      <c r="B641" t="s">
        <v>271</v>
      </c>
      <c r="C641" t="s">
        <v>556</v>
      </c>
      <c r="D641" t="s">
        <v>138</v>
      </c>
      <c r="E641" t="s">
        <v>211</v>
      </c>
      <c r="F641" t="s">
        <v>275</v>
      </c>
      <c r="G641">
        <v>2050</v>
      </c>
      <c r="H641" t="s">
        <v>211</v>
      </c>
      <c r="I641" t="s">
        <v>211</v>
      </c>
      <c r="J641" t="s">
        <v>211</v>
      </c>
      <c r="K641" t="s">
        <v>211</v>
      </c>
      <c r="L641">
        <v>3.676842702702698</v>
      </c>
      <c r="M641">
        <v>3.676842702702698</v>
      </c>
      <c r="N641">
        <v>3.676842702702698</v>
      </c>
      <c r="O641">
        <v>3.676842702702698</v>
      </c>
      <c r="P641">
        <v>3.676842702702698</v>
      </c>
      <c r="Q641">
        <v>3.676842702702698</v>
      </c>
      <c r="R641">
        <v>3.676842702702698</v>
      </c>
      <c r="S641">
        <v>3.676842702702698</v>
      </c>
      <c r="T641">
        <v>3.676842702702698</v>
      </c>
      <c r="U641">
        <v>3.676842702702698</v>
      </c>
      <c r="V641">
        <v>3.676842702702698</v>
      </c>
      <c r="W641">
        <v>3.676842702702698</v>
      </c>
      <c r="X641">
        <v>3.676842702702698</v>
      </c>
      <c r="Y641">
        <v>3.676842702702698</v>
      </c>
      <c r="Z641">
        <v>3.676842702702698</v>
      </c>
      <c r="AA641">
        <v>3.676842702702698</v>
      </c>
      <c r="AB641">
        <v>3.676842702702698</v>
      </c>
      <c r="AC641">
        <v>3.676842702702698</v>
      </c>
      <c r="AD641">
        <v>3.676842702702698</v>
      </c>
      <c r="AE641">
        <v>3.676842702702698</v>
      </c>
      <c r="AF641">
        <v>3.676842702702698</v>
      </c>
      <c r="AG641">
        <v>3.676842702702698</v>
      </c>
      <c r="AH641">
        <v>3.676842702702698</v>
      </c>
      <c r="AI641">
        <v>3.676842702702698</v>
      </c>
      <c r="AJ641">
        <v>3.676842702702698</v>
      </c>
      <c r="AK641">
        <v>3.676842702702698</v>
      </c>
      <c r="AL641">
        <v>3.676842702702698</v>
      </c>
    </row>
    <row r="642" spans="1:38" x14ac:dyDescent="0.2">
      <c r="A642" t="s">
        <v>438</v>
      </c>
      <c r="B642" t="s">
        <v>271</v>
      </c>
      <c r="C642" t="s">
        <v>556</v>
      </c>
      <c r="D642" t="s">
        <v>245</v>
      </c>
      <c r="E642" t="s">
        <v>211</v>
      </c>
      <c r="F642" t="s">
        <v>275</v>
      </c>
      <c r="G642">
        <v>2018</v>
      </c>
      <c r="H642" t="s">
        <v>211</v>
      </c>
      <c r="I642" t="s">
        <v>211</v>
      </c>
      <c r="J642" t="s">
        <v>211</v>
      </c>
      <c r="K642" t="s">
        <v>211</v>
      </c>
      <c r="L642">
        <v>2.1628486486486458</v>
      </c>
      <c r="M642">
        <v>2.1628486486486458</v>
      </c>
      <c r="N642">
        <v>2.1628486486486458</v>
      </c>
      <c r="O642">
        <v>2.1628486486486458</v>
      </c>
      <c r="P642">
        <v>2.1628486486486458</v>
      </c>
      <c r="Q642">
        <v>2.1628486486486458</v>
      </c>
      <c r="R642">
        <v>2.1628486486486458</v>
      </c>
      <c r="S642">
        <v>2.1628486486486458</v>
      </c>
      <c r="T642">
        <v>2.1628486486486458</v>
      </c>
      <c r="U642">
        <v>2.1628486486486458</v>
      </c>
      <c r="V642">
        <v>2.1628486486486458</v>
      </c>
      <c r="W642">
        <v>2.1628486486486458</v>
      </c>
      <c r="X642">
        <v>2.1628486486486458</v>
      </c>
      <c r="Y642">
        <v>2.1628486486486458</v>
      </c>
      <c r="Z642">
        <v>2.1628486486486458</v>
      </c>
      <c r="AA642">
        <v>2.1628486486486458</v>
      </c>
      <c r="AB642">
        <v>2.1628486486486458</v>
      </c>
      <c r="AC642">
        <v>2.1628486486486458</v>
      </c>
      <c r="AD642">
        <v>2.1628486486486458</v>
      </c>
      <c r="AE642">
        <v>2.1628486486486458</v>
      </c>
      <c r="AF642">
        <v>2.1628486486486458</v>
      </c>
      <c r="AG642">
        <v>2.1628486486486458</v>
      </c>
      <c r="AH642">
        <v>2.1628486486486458</v>
      </c>
      <c r="AI642">
        <v>2.1628486486486458</v>
      </c>
      <c r="AJ642">
        <v>2.1628486486486458</v>
      </c>
      <c r="AK642">
        <v>2.1628486486486458</v>
      </c>
      <c r="AL642">
        <v>2.1628486486486458</v>
      </c>
    </row>
    <row r="643" spans="1:38" x14ac:dyDescent="0.2">
      <c r="A643" t="s">
        <v>438</v>
      </c>
      <c r="B643" t="s">
        <v>271</v>
      </c>
      <c r="C643" t="s">
        <v>556</v>
      </c>
      <c r="D643" t="s">
        <v>245</v>
      </c>
      <c r="E643" t="s">
        <v>211</v>
      </c>
      <c r="F643" t="s">
        <v>275</v>
      </c>
      <c r="G643">
        <v>2030</v>
      </c>
      <c r="H643" t="s">
        <v>211</v>
      </c>
      <c r="I643" t="s">
        <v>211</v>
      </c>
      <c r="J643" t="s">
        <v>211</v>
      </c>
      <c r="K643" t="s">
        <v>211</v>
      </c>
      <c r="L643">
        <v>2.4007619999999972</v>
      </c>
      <c r="M643">
        <v>2.4007619999999972</v>
      </c>
      <c r="N643">
        <v>2.4007619999999972</v>
      </c>
      <c r="O643">
        <v>2.4007619999999972</v>
      </c>
      <c r="P643">
        <v>2.4007619999999972</v>
      </c>
      <c r="Q643">
        <v>2.4007619999999972</v>
      </c>
      <c r="R643">
        <v>2.4007619999999972</v>
      </c>
      <c r="S643">
        <v>2.4007619999999972</v>
      </c>
      <c r="T643">
        <v>2.4007619999999972</v>
      </c>
      <c r="U643">
        <v>2.4007619999999972</v>
      </c>
      <c r="V643">
        <v>2.4007619999999972</v>
      </c>
      <c r="W643">
        <v>2.4007619999999972</v>
      </c>
      <c r="X643">
        <v>2.4007619999999972</v>
      </c>
      <c r="Y643">
        <v>2.4007619999999972</v>
      </c>
      <c r="Z643">
        <v>2.4007619999999972</v>
      </c>
      <c r="AA643">
        <v>2.4007619999999972</v>
      </c>
      <c r="AB643">
        <v>2.4007619999999972</v>
      </c>
      <c r="AC643">
        <v>2.4007619999999972</v>
      </c>
      <c r="AD643">
        <v>2.4007619999999972</v>
      </c>
      <c r="AE643">
        <v>2.4007619999999972</v>
      </c>
      <c r="AF643">
        <v>2.4007619999999972</v>
      </c>
      <c r="AG643">
        <v>2.4007619999999972</v>
      </c>
      <c r="AH643">
        <v>2.4007619999999972</v>
      </c>
      <c r="AI643">
        <v>2.4007619999999972</v>
      </c>
      <c r="AJ643">
        <v>2.4007619999999972</v>
      </c>
      <c r="AK643">
        <v>2.4007619999999972</v>
      </c>
      <c r="AL643">
        <v>2.4007619999999972</v>
      </c>
    </row>
    <row r="644" spans="1:38" x14ac:dyDescent="0.2">
      <c r="A644" t="s">
        <v>438</v>
      </c>
      <c r="B644" t="s">
        <v>271</v>
      </c>
      <c r="C644" t="s">
        <v>556</v>
      </c>
      <c r="D644" t="s">
        <v>245</v>
      </c>
      <c r="E644" t="s">
        <v>211</v>
      </c>
      <c r="F644" t="s">
        <v>275</v>
      </c>
      <c r="G644">
        <v>2040</v>
      </c>
      <c r="H644" t="s">
        <v>211</v>
      </c>
      <c r="I644" t="s">
        <v>211</v>
      </c>
      <c r="J644" t="s">
        <v>211</v>
      </c>
      <c r="K644" t="s">
        <v>211</v>
      </c>
      <c r="L644">
        <v>2.5737898918918884</v>
      </c>
      <c r="M644">
        <v>2.5737898918918884</v>
      </c>
      <c r="N644">
        <v>2.5737898918918884</v>
      </c>
      <c r="O644">
        <v>2.5737898918918884</v>
      </c>
      <c r="P644">
        <v>2.5737898918918884</v>
      </c>
      <c r="Q644">
        <v>2.5737898918918884</v>
      </c>
      <c r="R644">
        <v>2.5737898918918884</v>
      </c>
      <c r="S644">
        <v>2.5737898918918884</v>
      </c>
      <c r="T644">
        <v>2.5737898918918884</v>
      </c>
      <c r="U644">
        <v>2.5737898918918884</v>
      </c>
      <c r="V644">
        <v>2.5737898918918884</v>
      </c>
      <c r="W644">
        <v>2.5737898918918884</v>
      </c>
      <c r="X644">
        <v>2.5737898918918884</v>
      </c>
      <c r="Y644">
        <v>2.5737898918918884</v>
      </c>
      <c r="Z644">
        <v>2.5737898918918884</v>
      </c>
      <c r="AA644">
        <v>2.5737898918918884</v>
      </c>
      <c r="AB644">
        <v>2.5737898918918884</v>
      </c>
      <c r="AC644">
        <v>2.5737898918918884</v>
      </c>
      <c r="AD644">
        <v>2.5737898918918884</v>
      </c>
      <c r="AE644">
        <v>2.5737898918918884</v>
      </c>
      <c r="AF644">
        <v>2.5737898918918884</v>
      </c>
      <c r="AG644">
        <v>2.5737898918918884</v>
      </c>
      <c r="AH644">
        <v>2.5737898918918884</v>
      </c>
      <c r="AI644">
        <v>2.5737898918918884</v>
      </c>
      <c r="AJ644">
        <v>2.5737898918918884</v>
      </c>
      <c r="AK644">
        <v>2.5737898918918884</v>
      </c>
      <c r="AL644">
        <v>2.5737898918918884</v>
      </c>
    </row>
    <row r="645" spans="1:38" x14ac:dyDescent="0.2">
      <c r="A645" t="s">
        <v>438</v>
      </c>
      <c r="B645" t="s">
        <v>271</v>
      </c>
      <c r="C645" t="s">
        <v>556</v>
      </c>
      <c r="D645" t="s">
        <v>245</v>
      </c>
      <c r="E645" t="s">
        <v>211</v>
      </c>
      <c r="F645" t="s">
        <v>275</v>
      </c>
      <c r="G645">
        <v>2050</v>
      </c>
      <c r="H645" t="s">
        <v>211</v>
      </c>
      <c r="I645" t="s">
        <v>211</v>
      </c>
      <c r="J645" t="s">
        <v>211</v>
      </c>
      <c r="K645" t="s">
        <v>211</v>
      </c>
      <c r="L645">
        <v>2.5737898918918884</v>
      </c>
      <c r="M645">
        <v>2.5737898918918884</v>
      </c>
      <c r="N645">
        <v>2.5737898918918884</v>
      </c>
      <c r="O645">
        <v>2.5737898918918884</v>
      </c>
      <c r="P645">
        <v>2.5737898918918884</v>
      </c>
      <c r="Q645">
        <v>2.5737898918918884</v>
      </c>
      <c r="R645">
        <v>2.5737898918918884</v>
      </c>
      <c r="S645">
        <v>2.5737898918918884</v>
      </c>
      <c r="T645">
        <v>2.5737898918918884</v>
      </c>
      <c r="U645">
        <v>2.5737898918918884</v>
      </c>
      <c r="V645">
        <v>2.5737898918918884</v>
      </c>
      <c r="W645">
        <v>2.5737898918918884</v>
      </c>
      <c r="X645">
        <v>2.5737898918918884</v>
      </c>
      <c r="Y645">
        <v>2.5737898918918884</v>
      </c>
      <c r="Z645">
        <v>2.5737898918918884</v>
      </c>
      <c r="AA645">
        <v>2.5737898918918884</v>
      </c>
      <c r="AB645">
        <v>2.5737898918918884</v>
      </c>
      <c r="AC645">
        <v>2.5737898918918884</v>
      </c>
      <c r="AD645">
        <v>2.5737898918918884</v>
      </c>
      <c r="AE645">
        <v>2.5737898918918884</v>
      </c>
      <c r="AF645">
        <v>2.5737898918918884</v>
      </c>
      <c r="AG645">
        <v>2.5737898918918884</v>
      </c>
      <c r="AH645">
        <v>2.5737898918918884</v>
      </c>
      <c r="AI645">
        <v>2.5737898918918884</v>
      </c>
      <c r="AJ645">
        <v>2.5737898918918884</v>
      </c>
      <c r="AK645">
        <v>2.5737898918918884</v>
      </c>
      <c r="AL645">
        <v>2.5737898918918884</v>
      </c>
    </row>
    <row r="646" spans="1:38" x14ac:dyDescent="0.2">
      <c r="A646" t="s">
        <v>438</v>
      </c>
      <c r="B646" t="s">
        <v>271</v>
      </c>
      <c r="C646" t="s">
        <v>557</v>
      </c>
      <c r="D646" t="s">
        <v>194</v>
      </c>
      <c r="E646" t="s">
        <v>211</v>
      </c>
      <c r="F646" t="s">
        <v>275</v>
      </c>
      <c r="G646">
        <v>2018</v>
      </c>
      <c r="H646" t="s">
        <v>211</v>
      </c>
      <c r="I646" t="s">
        <v>211</v>
      </c>
      <c r="J646" t="s">
        <v>211</v>
      </c>
      <c r="K646" t="s">
        <v>211</v>
      </c>
      <c r="L646">
        <v>3.0897837837837798</v>
      </c>
      <c r="M646">
        <v>3.0897837837837798</v>
      </c>
      <c r="N646">
        <v>3.0897837837837798</v>
      </c>
      <c r="O646">
        <v>3.0897837837837798</v>
      </c>
      <c r="P646">
        <v>3.0897837837837798</v>
      </c>
      <c r="Q646">
        <v>3.0897837837837798</v>
      </c>
      <c r="R646">
        <v>3.0897837837837798</v>
      </c>
      <c r="S646">
        <v>3.0897837837837798</v>
      </c>
      <c r="T646">
        <v>3.0897837837837798</v>
      </c>
      <c r="U646">
        <v>3.0897837837837798</v>
      </c>
      <c r="V646">
        <v>3.0897837837837798</v>
      </c>
      <c r="W646">
        <v>3.0897837837837798</v>
      </c>
      <c r="X646">
        <v>3.0897837837837798</v>
      </c>
      <c r="Y646">
        <v>3.0897837837837798</v>
      </c>
      <c r="Z646">
        <v>3.0897837837837798</v>
      </c>
      <c r="AA646">
        <v>3.0897837837837798</v>
      </c>
      <c r="AB646">
        <v>3.0897837837837798</v>
      </c>
      <c r="AC646">
        <v>3.0897837837837798</v>
      </c>
      <c r="AD646">
        <v>3.0897837837837798</v>
      </c>
      <c r="AE646">
        <v>3.0897837837837798</v>
      </c>
      <c r="AF646">
        <v>3.0897837837837798</v>
      </c>
      <c r="AG646">
        <v>3.0897837837837798</v>
      </c>
      <c r="AH646">
        <v>3.0897837837837798</v>
      </c>
      <c r="AI646">
        <v>3.0897837837837798</v>
      </c>
      <c r="AJ646">
        <v>3.0897837837837798</v>
      </c>
      <c r="AK646">
        <v>3.0897837837837798</v>
      </c>
      <c r="AL646">
        <v>3.0897837837837798</v>
      </c>
    </row>
    <row r="647" spans="1:38" x14ac:dyDescent="0.2">
      <c r="A647" t="s">
        <v>438</v>
      </c>
      <c r="B647" t="s">
        <v>271</v>
      </c>
      <c r="C647" t="s">
        <v>557</v>
      </c>
      <c r="D647" t="s">
        <v>194</v>
      </c>
      <c r="E647" t="s">
        <v>211</v>
      </c>
      <c r="F647" t="s">
        <v>275</v>
      </c>
      <c r="G647">
        <v>2030</v>
      </c>
      <c r="H647" t="s">
        <v>211</v>
      </c>
      <c r="I647" t="s">
        <v>211</v>
      </c>
      <c r="J647" t="s">
        <v>211</v>
      </c>
      <c r="K647" t="s">
        <v>211</v>
      </c>
      <c r="L647">
        <v>3.4296599999999957</v>
      </c>
      <c r="M647">
        <v>3.4296599999999957</v>
      </c>
      <c r="N647">
        <v>3.4296599999999957</v>
      </c>
      <c r="O647">
        <v>3.4296599999999957</v>
      </c>
      <c r="P647">
        <v>3.4296599999999957</v>
      </c>
      <c r="Q647">
        <v>3.4296599999999957</v>
      </c>
      <c r="R647">
        <v>3.4296599999999957</v>
      </c>
      <c r="S647">
        <v>3.4296599999999957</v>
      </c>
      <c r="T647">
        <v>3.4296599999999957</v>
      </c>
      <c r="U647">
        <v>3.4296599999999957</v>
      </c>
      <c r="V647">
        <v>3.4296599999999957</v>
      </c>
      <c r="W647">
        <v>3.4296599999999957</v>
      </c>
      <c r="X647">
        <v>3.4296599999999957</v>
      </c>
      <c r="Y647">
        <v>3.4296599999999957</v>
      </c>
      <c r="Z647">
        <v>3.4296599999999957</v>
      </c>
      <c r="AA647">
        <v>3.4296599999999957</v>
      </c>
      <c r="AB647">
        <v>3.4296599999999957</v>
      </c>
      <c r="AC647">
        <v>3.4296599999999957</v>
      </c>
      <c r="AD647">
        <v>3.4296599999999957</v>
      </c>
      <c r="AE647">
        <v>3.4296599999999957</v>
      </c>
      <c r="AF647">
        <v>3.4296599999999957</v>
      </c>
      <c r="AG647">
        <v>3.4296599999999957</v>
      </c>
      <c r="AH647">
        <v>3.4296599999999957</v>
      </c>
      <c r="AI647">
        <v>3.4296599999999957</v>
      </c>
      <c r="AJ647">
        <v>3.4296599999999957</v>
      </c>
      <c r="AK647">
        <v>3.4296599999999957</v>
      </c>
      <c r="AL647">
        <v>3.4296599999999957</v>
      </c>
    </row>
    <row r="648" spans="1:38" x14ac:dyDescent="0.2">
      <c r="A648" t="s">
        <v>438</v>
      </c>
      <c r="B648" t="s">
        <v>271</v>
      </c>
      <c r="C648" t="s">
        <v>557</v>
      </c>
      <c r="D648" t="s">
        <v>194</v>
      </c>
      <c r="E648" t="s">
        <v>211</v>
      </c>
      <c r="F648" t="s">
        <v>275</v>
      </c>
      <c r="G648">
        <v>2040</v>
      </c>
      <c r="H648" t="s">
        <v>211</v>
      </c>
      <c r="I648" t="s">
        <v>211</v>
      </c>
      <c r="J648" t="s">
        <v>211</v>
      </c>
      <c r="K648" t="s">
        <v>211</v>
      </c>
      <c r="L648">
        <v>3.676842702702698</v>
      </c>
      <c r="M648">
        <v>3.676842702702698</v>
      </c>
      <c r="N648">
        <v>3.676842702702698</v>
      </c>
      <c r="O648">
        <v>3.676842702702698</v>
      </c>
      <c r="P648">
        <v>3.676842702702698</v>
      </c>
      <c r="Q648">
        <v>3.676842702702698</v>
      </c>
      <c r="R648">
        <v>3.676842702702698</v>
      </c>
      <c r="S648">
        <v>3.676842702702698</v>
      </c>
      <c r="T648">
        <v>3.676842702702698</v>
      </c>
      <c r="U648">
        <v>3.676842702702698</v>
      </c>
      <c r="V648">
        <v>3.676842702702698</v>
      </c>
      <c r="W648">
        <v>3.676842702702698</v>
      </c>
      <c r="X648">
        <v>3.676842702702698</v>
      </c>
      <c r="Y648">
        <v>3.676842702702698</v>
      </c>
      <c r="Z648">
        <v>3.676842702702698</v>
      </c>
      <c r="AA648">
        <v>3.676842702702698</v>
      </c>
      <c r="AB648">
        <v>3.676842702702698</v>
      </c>
      <c r="AC648">
        <v>3.676842702702698</v>
      </c>
      <c r="AD648">
        <v>3.676842702702698</v>
      </c>
      <c r="AE648">
        <v>3.676842702702698</v>
      </c>
      <c r="AF648">
        <v>3.676842702702698</v>
      </c>
      <c r="AG648">
        <v>3.676842702702698</v>
      </c>
      <c r="AH648">
        <v>3.676842702702698</v>
      </c>
      <c r="AI648">
        <v>3.676842702702698</v>
      </c>
      <c r="AJ648">
        <v>3.676842702702698</v>
      </c>
      <c r="AK648">
        <v>3.676842702702698</v>
      </c>
      <c r="AL648">
        <v>3.676842702702698</v>
      </c>
    </row>
    <row r="649" spans="1:38" x14ac:dyDescent="0.2">
      <c r="A649" t="s">
        <v>438</v>
      </c>
      <c r="B649" t="s">
        <v>271</v>
      </c>
      <c r="C649" t="s">
        <v>557</v>
      </c>
      <c r="D649" t="s">
        <v>194</v>
      </c>
      <c r="E649" t="s">
        <v>211</v>
      </c>
      <c r="F649" t="s">
        <v>275</v>
      </c>
      <c r="G649">
        <v>2050</v>
      </c>
      <c r="H649" t="s">
        <v>211</v>
      </c>
      <c r="I649" t="s">
        <v>211</v>
      </c>
      <c r="J649" t="s">
        <v>211</v>
      </c>
      <c r="K649" t="s">
        <v>211</v>
      </c>
      <c r="L649">
        <v>3.676842702702698</v>
      </c>
      <c r="M649">
        <v>3.676842702702698</v>
      </c>
      <c r="N649">
        <v>3.676842702702698</v>
      </c>
      <c r="O649">
        <v>3.676842702702698</v>
      </c>
      <c r="P649">
        <v>3.676842702702698</v>
      </c>
      <c r="Q649">
        <v>3.676842702702698</v>
      </c>
      <c r="R649">
        <v>3.676842702702698</v>
      </c>
      <c r="S649">
        <v>3.676842702702698</v>
      </c>
      <c r="T649">
        <v>3.676842702702698</v>
      </c>
      <c r="U649">
        <v>3.676842702702698</v>
      </c>
      <c r="V649">
        <v>3.676842702702698</v>
      </c>
      <c r="W649">
        <v>3.676842702702698</v>
      </c>
      <c r="X649">
        <v>3.676842702702698</v>
      </c>
      <c r="Y649">
        <v>3.676842702702698</v>
      </c>
      <c r="Z649">
        <v>3.676842702702698</v>
      </c>
      <c r="AA649">
        <v>3.676842702702698</v>
      </c>
      <c r="AB649">
        <v>3.676842702702698</v>
      </c>
      <c r="AC649">
        <v>3.676842702702698</v>
      </c>
      <c r="AD649">
        <v>3.676842702702698</v>
      </c>
      <c r="AE649">
        <v>3.676842702702698</v>
      </c>
      <c r="AF649">
        <v>3.676842702702698</v>
      </c>
      <c r="AG649">
        <v>3.676842702702698</v>
      </c>
      <c r="AH649">
        <v>3.676842702702698</v>
      </c>
      <c r="AI649">
        <v>3.676842702702698</v>
      </c>
      <c r="AJ649">
        <v>3.676842702702698</v>
      </c>
      <c r="AK649">
        <v>3.676842702702698</v>
      </c>
      <c r="AL649">
        <v>3.676842702702698</v>
      </c>
    </row>
    <row r="650" spans="1:38" x14ac:dyDescent="0.2">
      <c r="A650" t="s">
        <v>438</v>
      </c>
      <c r="B650" t="s">
        <v>271</v>
      </c>
      <c r="C650" t="s">
        <v>557</v>
      </c>
      <c r="D650" t="s">
        <v>138</v>
      </c>
      <c r="E650" t="s">
        <v>211</v>
      </c>
      <c r="F650" t="s">
        <v>275</v>
      </c>
      <c r="G650">
        <v>2018</v>
      </c>
      <c r="H650" t="s">
        <v>211</v>
      </c>
      <c r="I650" t="s">
        <v>211</v>
      </c>
      <c r="J650" t="s">
        <v>211</v>
      </c>
      <c r="K650" t="s">
        <v>211</v>
      </c>
      <c r="L650">
        <v>3.0897837837837798</v>
      </c>
      <c r="M650">
        <v>3.0897837837837798</v>
      </c>
      <c r="N650">
        <v>3.0897837837837798</v>
      </c>
      <c r="O650">
        <v>3.0897837837837798</v>
      </c>
      <c r="P650">
        <v>3.0897837837837798</v>
      </c>
      <c r="Q650">
        <v>3.0897837837837798</v>
      </c>
      <c r="R650">
        <v>3.0897837837837798</v>
      </c>
      <c r="S650">
        <v>3.0897837837837798</v>
      </c>
      <c r="T650">
        <v>3.0897837837837798</v>
      </c>
      <c r="U650">
        <v>3.0897837837837798</v>
      </c>
      <c r="V650">
        <v>3.0897837837837798</v>
      </c>
      <c r="W650">
        <v>3.0897837837837798</v>
      </c>
      <c r="X650">
        <v>3.0897837837837798</v>
      </c>
      <c r="Y650">
        <v>3.0897837837837798</v>
      </c>
      <c r="Z650">
        <v>3.0897837837837798</v>
      </c>
      <c r="AA650">
        <v>3.0897837837837798</v>
      </c>
      <c r="AB650">
        <v>3.0897837837837798</v>
      </c>
      <c r="AC650">
        <v>3.0897837837837798</v>
      </c>
      <c r="AD650">
        <v>3.0897837837837798</v>
      </c>
      <c r="AE650">
        <v>3.0897837837837798</v>
      </c>
      <c r="AF650">
        <v>3.0897837837837798</v>
      </c>
      <c r="AG650">
        <v>3.0897837837837798</v>
      </c>
      <c r="AH650">
        <v>3.0897837837837798</v>
      </c>
      <c r="AI650">
        <v>3.0897837837837798</v>
      </c>
      <c r="AJ650">
        <v>3.0897837837837798</v>
      </c>
      <c r="AK650">
        <v>3.0897837837837798</v>
      </c>
      <c r="AL650">
        <v>3.0897837837837798</v>
      </c>
    </row>
    <row r="651" spans="1:38" x14ac:dyDescent="0.2">
      <c r="A651" t="s">
        <v>438</v>
      </c>
      <c r="B651" t="s">
        <v>271</v>
      </c>
      <c r="C651" t="s">
        <v>557</v>
      </c>
      <c r="D651" t="s">
        <v>138</v>
      </c>
      <c r="E651" t="s">
        <v>211</v>
      </c>
      <c r="F651" t="s">
        <v>275</v>
      </c>
      <c r="G651">
        <v>2030</v>
      </c>
      <c r="H651" t="s">
        <v>211</v>
      </c>
      <c r="I651" t="s">
        <v>211</v>
      </c>
      <c r="J651" t="s">
        <v>211</v>
      </c>
      <c r="K651" t="s">
        <v>211</v>
      </c>
      <c r="L651">
        <v>3.4296599999999957</v>
      </c>
      <c r="M651">
        <v>3.4296599999999957</v>
      </c>
      <c r="N651">
        <v>3.4296599999999957</v>
      </c>
      <c r="O651">
        <v>3.4296599999999957</v>
      </c>
      <c r="P651">
        <v>3.4296599999999957</v>
      </c>
      <c r="Q651">
        <v>3.4296599999999957</v>
      </c>
      <c r="R651">
        <v>3.4296599999999957</v>
      </c>
      <c r="S651">
        <v>3.4296599999999957</v>
      </c>
      <c r="T651">
        <v>3.4296599999999957</v>
      </c>
      <c r="U651">
        <v>3.4296599999999957</v>
      </c>
      <c r="V651">
        <v>3.4296599999999957</v>
      </c>
      <c r="W651">
        <v>3.4296599999999957</v>
      </c>
      <c r="X651">
        <v>3.4296599999999957</v>
      </c>
      <c r="Y651">
        <v>3.4296599999999957</v>
      </c>
      <c r="Z651">
        <v>3.4296599999999957</v>
      </c>
      <c r="AA651">
        <v>3.4296599999999957</v>
      </c>
      <c r="AB651">
        <v>3.4296599999999957</v>
      </c>
      <c r="AC651">
        <v>3.4296599999999957</v>
      </c>
      <c r="AD651">
        <v>3.4296599999999957</v>
      </c>
      <c r="AE651">
        <v>3.4296599999999957</v>
      </c>
      <c r="AF651">
        <v>3.4296599999999957</v>
      </c>
      <c r="AG651">
        <v>3.4296599999999957</v>
      </c>
      <c r="AH651">
        <v>3.4296599999999957</v>
      </c>
      <c r="AI651">
        <v>3.4296599999999957</v>
      </c>
      <c r="AJ651">
        <v>3.4296599999999957</v>
      </c>
      <c r="AK651">
        <v>3.4296599999999957</v>
      </c>
      <c r="AL651">
        <v>3.4296599999999957</v>
      </c>
    </row>
    <row r="652" spans="1:38" x14ac:dyDescent="0.2">
      <c r="A652" t="s">
        <v>438</v>
      </c>
      <c r="B652" t="s">
        <v>271</v>
      </c>
      <c r="C652" t="s">
        <v>557</v>
      </c>
      <c r="D652" t="s">
        <v>138</v>
      </c>
      <c r="E652" t="s">
        <v>211</v>
      </c>
      <c r="F652" t="s">
        <v>275</v>
      </c>
      <c r="G652">
        <v>2040</v>
      </c>
      <c r="H652" t="s">
        <v>211</v>
      </c>
      <c r="I652" t="s">
        <v>211</v>
      </c>
      <c r="J652" t="s">
        <v>211</v>
      </c>
      <c r="K652" t="s">
        <v>211</v>
      </c>
      <c r="L652">
        <v>3.676842702702698</v>
      </c>
      <c r="M652">
        <v>3.676842702702698</v>
      </c>
      <c r="N652">
        <v>3.676842702702698</v>
      </c>
      <c r="O652">
        <v>3.676842702702698</v>
      </c>
      <c r="P652">
        <v>3.676842702702698</v>
      </c>
      <c r="Q652">
        <v>3.676842702702698</v>
      </c>
      <c r="R652">
        <v>3.676842702702698</v>
      </c>
      <c r="S652">
        <v>3.676842702702698</v>
      </c>
      <c r="T652">
        <v>3.676842702702698</v>
      </c>
      <c r="U652">
        <v>3.676842702702698</v>
      </c>
      <c r="V652">
        <v>3.676842702702698</v>
      </c>
      <c r="W652">
        <v>3.676842702702698</v>
      </c>
      <c r="X652">
        <v>3.676842702702698</v>
      </c>
      <c r="Y652">
        <v>3.676842702702698</v>
      </c>
      <c r="Z652">
        <v>3.676842702702698</v>
      </c>
      <c r="AA652">
        <v>3.676842702702698</v>
      </c>
      <c r="AB652">
        <v>3.676842702702698</v>
      </c>
      <c r="AC652">
        <v>3.676842702702698</v>
      </c>
      <c r="AD652">
        <v>3.676842702702698</v>
      </c>
      <c r="AE652">
        <v>3.676842702702698</v>
      </c>
      <c r="AF652">
        <v>3.676842702702698</v>
      </c>
      <c r="AG652">
        <v>3.676842702702698</v>
      </c>
      <c r="AH652">
        <v>3.676842702702698</v>
      </c>
      <c r="AI652">
        <v>3.676842702702698</v>
      </c>
      <c r="AJ652">
        <v>3.676842702702698</v>
      </c>
      <c r="AK652">
        <v>3.676842702702698</v>
      </c>
      <c r="AL652">
        <v>3.676842702702698</v>
      </c>
    </row>
    <row r="653" spans="1:38" x14ac:dyDescent="0.2">
      <c r="A653" t="s">
        <v>438</v>
      </c>
      <c r="B653" t="s">
        <v>271</v>
      </c>
      <c r="C653" t="s">
        <v>557</v>
      </c>
      <c r="D653" t="s">
        <v>138</v>
      </c>
      <c r="E653" t="s">
        <v>211</v>
      </c>
      <c r="F653" t="s">
        <v>275</v>
      </c>
      <c r="G653">
        <v>2050</v>
      </c>
      <c r="H653" t="s">
        <v>211</v>
      </c>
      <c r="I653" t="s">
        <v>211</v>
      </c>
      <c r="J653" t="s">
        <v>211</v>
      </c>
      <c r="K653" t="s">
        <v>211</v>
      </c>
      <c r="L653">
        <v>3.676842702702698</v>
      </c>
      <c r="M653">
        <v>3.676842702702698</v>
      </c>
      <c r="N653">
        <v>3.676842702702698</v>
      </c>
      <c r="O653">
        <v>3.676842702702698</v>
      </c>
      <c r="P653">
        <v>3.676842702702698</v>
      </c>
      <c r="Q653">
        <v>3.676842702702698</v>
      </c>
      <c r="R653">
        <v>3.676842702702698</v>
      </c>
      <c r="S653">
        <v>3.676842702702698</v>
      </c>
      <c r="T653">
        <v>3.676842702702698</v>
      </c>
      <c r="U653">
        <v>3.676842702702698</v>
      </c>
      <c r="V653">
        <v>3.676842702702698</v>
      </c>
      <c r="W653">
        <v>3.676842702702698</v>
      </c>
      <c r="X653">
        <v>3.676842702702698</v>
      </c>
      <c r="Y653">
        <v>3.676842702702698</v>
      </c>
      <c r="Z653">
        <v>3.676842702702698</v>
      </c>
      <c r="AA653">
        <v>3.676842702702698</v>
      </c>
      <c r="AB653">
        <v>3.676842702702698</v>
      </c>
      <c r="AC653">
        <v>3.676842702702698</v>
      </c>
      <c r="AD653">
        <v>3.676842702702698</v>
      </c>
      <c r="AE653">
        <v>3.676842702702698</v>
      </c>
      <c r="AF653">
        <v>3.676842702702698</v>
      </c>
      <c r="AG653">
        <v>3.676842702702698</v>
      </c>
      <c r="AH653">
        <v>3.676842702702698</v>
      </c>
      <c r="AI653">
        <v>3.676842702702698</v>
      </c>
      <c r="AJ653">
        <v>3.676842702702698</v>
      </c>
      <c r="AK653">
        <v>3.676842702702698</v>
      </c>
      <c r="AL653">
        <v>3.676842702702698</v>
      </c>
    </row>
    <row r="654" spans="1:38" x14ac:dyDescent="0.2">
      <c r="A654" t="s">
        <v>438</v>
      </c>
      <c r="B654" t="s">
        <v>271</v>
      </c>
      <c r="C654" t="s">
        <v>557</v>
      </c>
      <c r="D654" t="s">
        <v>245</v>
      </c>
      <c r="E654" t="s">
        <v>211</v>
      </c>
      <c r="F654" t="s">
        <v>275</v>
      </c>
      <c r="G654">
        <v>2018</v>
      </c>
      <c r="H654" t="s">
        <v>211</v>
      </c>
      <c r="I654" t="s">
        <v>211</v>
      </c>
      <c r="J654" t="s">
        <v>211</v>
      </c>
      <c r="K654" t="s">
        <v>211</v>
      </c>
      <c r="L654">
        <v>2.1628486486486458</v>
      </c>
      <c r="M654">
        <v>2.1628486486486458</v>
      </c>
      <c r="N654">
        <v>2.1628486486486458</v>
      </c>
      <c r="O654">
        <v>2.1628486486486458</v>
      </c>
      <c r="P654">
        <v>2.1628486486486458</v>
      </c>
      <c r="Q654">
        <v>2.1628486486486458</v>
      </c>
      <c r="R654">
        <v>2.1628486486486458</v>
      </c>
      <c r="S654">
        <v>2.1628486486486458</v>
      </c>
      <c r="T654">
        <v>2.1628486486486458</v>
      </c>
      <c r="U654">
        <v>2.1628486486486458</v>
      </c>
      <c r="V654">
        <v>2.1628486486486458</v>
      </c>
      <c r="W654">
        <v>2.1628486486486458</v>
      </c>
      <c r="X654">
        <v>2.1628486486486458</v>
      </c>
      <c r="Y654">
        <v>2.1628486486486458</v>
      </c>
      <c r="Z654">
        <v>2.1628486486486458</v>
      </c>
      <c r="AA654">
        <v>2.1628486486486458</v>
      </c>
      <c r="AB654">
        <v>2.1628486486486458</v>
      </c>
      <c r="AC654">
        <v>2.1628486486486458</v>
      </c>
      <c r="AD654">
        <v>2.1628486486486458</v>
      </c>
      <c r="AE654">
        <v>2.1628486486486458</v>
      </c>
      <c r="AF654">
        <v>2.1628486486486458</v>
      </c>
      <c r="AG654">
        <v>2.1628486486486458</v>
      </c>
      <c r="AH654">
        <v>2.1628486486486458</v>
      </c>
      <c r="AI654">
        <v>2.1628486486486458</v>
      </c>
      <c r="AJ654">
        <v>2.1628486486486458</v>
      </c>
      <c r="AK654">
        <v>2.1628486486486458</v>
      </c>
      <c r="AL654">
        <v>2.1628486486486458</v>
      </c>
    </row>
    <row r="655" spans="1:38" x14ac:dyDescent="0.2">
      <c r="A655" t="s">
        <v>438</v>
      </c>
      <c r="B655" t="s">
        <v>271</v>
      </c>
      <c r="C655" t="s">
        <v>557</v>
      </c>
      <c r="D655" t="s">
        <v>245</v>
      </c>
      <c r="E655" t="s">
        <v>211</v>
      </c>
      <c r="F655" t="s">
        <v>275</v>
      </c>
      <c r="G655">
        <v>2030</v>
      </c>
      <c r="H655" t="s">
        <v>211</v>
      </c>
      <c r="I655" t="s">
        <v>211</v>
      </c>
      <c r="J655" t="s">
        <v>211</v>
      </c>
      <c r="K655" t="s">
        <v>211</v>
      </c>
      <c r="L655">
        <v>2.4007619999999972</v>
      </c>
      <c r="M655">
        <v>2.4007619999999972</v>
      </c>
      <c r="N655">
        <v>2.4007619999999972</v>
      </c>
      <c r="O655">
        <v>2.4007619999999972</v>
      </c>
      <c r="P655">
        <v>2.4007619999999972</v>
      </c>
      <c r="Q655">
        <v>2.4007619999999972</v>
      </c>
      <c r="R655">
        <v>2.4007619999999972</v>
      </c>
      <c r="S655">
        <v>2.4007619999999972</v>
      </c>
      <c r="T655">
        <v>2.4007619999999972</v>
      </c>
      <c r="U655">
        <v>2.4007619999999972</v>
      </c>
      <c r="V655">
        <v>2.4007619999999972</v>
      </c>
      <c r="W655">
        <v>2.4007619999999972</v>
      </c>
      <c r="X655">
        <v>2.4007619999999972</v>
      </c>
      <c r="Y655">
        <v>2.4007619999999972</v>
      </c>
      <c r="Z655">
        <v>2.4007619999999972</v>
      </c>
      <c r="AA655">
        <v>2.4007619999999972</v>
      </c>
      <c r="AB655">
        <v>2.4007619999999972</v>
      </c>
      <c r="AC655">
        <v>2.4007619999999972</v>
      </c>
      <c r="AD655">
        <v>2.4007619999999972</v>
      </c>
      <c r="AE655">
        <v>2.4007619999999972</v>
      </c>
      <c r="AF655">
        <v>2.4007619999999972</v>
      </c>
      <c r="AG655">
        <v>2.4007619999999972</v>
      </c>
      <c r="AH655">
        <v>2.4007619999999972</v>
      </c>
      <c r="AI655">
        <v>2.4007619999999972</v>
      </c>
      <c r="AJ655">
        <v>2.4007619999999972</v>
      </c>
      <c r="AK655">
        <v>2.4007619999999972</v>
      </c>
      <c r="AL655">
        <v>2.4007619999999972</v>
      </c>
    </row>
    <row r="656" spans="1:38" x14ac:dyDescent="0.2">
      <c r="A656" t="s">
        <v>438</v>
      </c>
      <c r="B656" t="s">
        <v>271</v>
      </c>
      <c r="C656" t="s">
        <v>557</v>
      </c>
      <c r="D656" t="s">
        <v>245</v>
      </c>
      <c r="E656" t="s">
        <v>211</v>
      </c>
      <c r="F656" t="s">
        <v>275</v>
      </c>
      <c r="G656">
        <v>2040</v>
      </c>
      <c r="H656" t="s">
        <v>211</v>
      </c>
      <c r="I656" t="s">
        <v>211</v>
      </c>
      <c r="J656" t="s">
        <v>211</v>
      </c>
      <c r="K656" t="s">
        <v>211</v>
      </c>
      <c r="L656">
        <v>2.5737898918918884</v>
      </c>
      <c r="M656">
        <v>2.5737898918918884</v>
      </c>
      <c r="N656">
        <v>2.5737898918918884</v>
      </c>
      <c r="O656">
        <v>2.5737898918918884</v>
      </c>
      <c r="P656">
        <v>2.5737898918918884</v>
      </c>
      <c r="Q656">
        <v>2.5737898918918884</v>
      </c>
      <c r="R656">
        <v>2.5737898918918884</v>
      </c>
      <c r="S656">
        <v>2.5737898918918884</v>
      </c>
      <c r="T656">
        <v>2.5737898918918884</v>
      </c>
      <c r="U656">
        <v>2.5737898918918884</v>
      </c>
      <c r="V656">
        <v>2.5737898918918884</v>
      </c>
      <c r="W656">
        <v>2.5737898918918884</v>
      </c>
      <c r="X656">
        <v>2.5737898918918884</v>
      </c>
      <c r="Y656">
        <v>2.5737898918918884</v>
      </c>
      <c r="Z656">
        <v>2.5737898918918884</v>
      </c>
      <c r="AA656">
        <v>2.5737898918918884</v>
      </c>
      <c r="AB656">
        <v>2.5737898918918884</v>
      </c>
      <c r="AC656">
        <v>2.5737898918918884</v>
      </c>
      <c r="AD656">
        <v>2.5737898918918884</v>
      </c>
      <c r="AE656">
        <v>2.5737898918918884</v>
      </c>
      <c r="AF656">
        <v>2.5737898918918884</v>
      </c>
      <c r="AG656">
        <v>2.5737898918918884</v>
      </c>
      <c r="AH656">
        <v>2.5737898918918884</v>
      </c>
      <c r="AI656">
        <v>2.5737898918918884</v>
      </c>
      <c r="AJ656">
        <v>2.5737898918918884</v>
      </c>
      <c r="AK656">
        <v>2.5737898918918884</v>
      </c>
      <c r="AL656">
        <v>2.5737898918918884</v>
      </c>
    </row>
    <row r="657" spans="1:38" x14ac:dyDescent="0.2">
      <c r="A657" t="s">
        <v>438</v>
      </c>
      <c r="B657" t="s">
        <v>271</v>
      </c>
      <c r="C657" t="s">
        <v>557</v>
      </c>
      <c r="D657" t="s">
        <v>245</v>
      </c>
      <c r="E657" t="s">
        <v>211</v>
      </c>
      <c r="F657" t="s">
        <v>275</v>
      </c>
      <c r="G657">
        <v>2050</v>
      </c>
      <c r="H657" t="s">
        <v>211</v>
      </c>
      <c r="I657" t="s">
        <v>211</v>
      </c>
      <c r="J657" t="s">
        <v>211</v>
      </c>
      <c r="K657" t="s">
        <v>211</v>
      </c>
      <c r="L657">
        <v>2.5737898918918884</v>
      </c>
      <c r="M657">
        <v>2.5737898918918884</v>
      </c>
      <c r="N657">
        <v>2.5737898918918884</v>
      </c>
      <c r="O657">
        <v>2.5737898918918884</v>
      </c>
      <c r="P657">
        <v>2.5737898918918884</v>
      </c>
      <c r="Q657">
        <v>2.5737898918918884</v>
      </c>
      <c r="R657">
        <v>2.5737898918918884</v>
      </c>
      <c r="S657">
        <v>2.5737898918918884</v>
      </c>
      <c r="T657">
        <v>2.5737898918918884</v>
      </c>
      <c r="U657">
        <v>2.5737898918918884</v>
      </c>
      <c r="V657">
        <v>2.5737898918918884</v>
      </c>
      <c r="W657">
        <v>2.5737898918918884</v>
      </c>
      <c r="X657">
        <v>2.5737898918918884</v>
      </c>
      <c r="Y657">
        <v>2.5737898918918884</v>
      </c>
      <c r="Z657">
        <v>2.5737898918918884</v>
      </c>
      <c r="AA657">
        <v>2.5737898918918884</v>
      </c>
      <c r="AB657">
        <v>2.5737898918918884</v>
      </c>
      <c r="AC657">
        <v>2.5737898918918884</v>
      </c>
      <c r="AD657">
        <v>2.5737898918918884</v>
      </c>
      <c r="AE657">
        <v>2.5737898918918884</v>
      </c>
      <c r="AF657">
        <v>2.5737898918918884</v>
      </c>
      <c r="AG657">
        <v>2.5737898918918884</v>
      </c>
      <c r="AH657">
        <v>2.5737898918918884</v>
      </c>
      <c r="AI657">
        <v>2.5737898918918884</v>
      </c>
      <c r="AJ657">
        <v>2.5737898918918884</v>
      </c>
      <c r="AK657">
        <v>2.5737898918918884</v>
      </c>
      <c r="AL657">
        <v>2.5737898918918884</v>
      </c>
    </row>
    <row r="658" spans="1:38" x14ac:dyDescent="0.2">
      <c r="A658" t="s">
        <v>438</v>
      </c>
      <c r="B658" t="s">
        <v>271</v>
      </c>
      <c r="C658" t="s">
        <v>558</v>
      </c>
      <c r="D658" t="s">
        <v>194</v>
      </c>
      <c r="E658" t="s">
        <v>211</v>
      </c>
      <c r="F658" t="s">
        <v>275</v>
      </c>
      <c r="G658">
        <v>2018</v>
      </c>
      <c r="H658" t="s">
        <v>211</v>
      </c>
      <c r="I658" t="s">
        <v>211</v>
      </c>
      <c r="J658" t="s">
        <v>211</v>
      </c>
      <c r="K658" t="s">
        <v>211</v>
      </c>
      <c r="L658">
        <v>3.0897837837837798</v>
      </c>
      <c r="M658">
        <v>3.0897837837837798</v>
      </c>
      <c r="N658">
        <v>3.0897837837837798</v>
      </c>
      <c r="O658">
        <v>3.0897837837837798</v>
      </c>
      <c r="P658">
        <v>3.0897837837837798</v>
      </c>
      <c r="Q658">
        <v>3.0897837837837798</v>
      </c>
      <c r="R658">
        <v>3.0897837837837798</v>
      </c>
      <c r="S658">
        <v>3.0897837837837798</v>
      </c>
      <c r="T658">
        <v>3.0897837837837798</v>
      </c>
      <c r="U658">
        <v>3.0897837837837798</v>
      </c>
      <c r="V658">
        <v>3.0897837837837798</v>
      </c>
      <c r="W658">
        <v>3.0897837837837798</v>
      </c>
      <c r="X658">
        <v>3.0897837837837798</v>
      </c>
      <c r="Y658">
        <v>3.0897837837837798</v>
      </c>
      <c r="Z658">
        <v>3.0897837837837798</v>
      </c>
      <c r="AA658">
        <v>3.0897837837837798</v>
      </c>
      <c r="AB658">
        <v>3.0897837837837798</v>
      </c>
      <c r="AC658">
        <v>3.0897837837837798</v>
      </c>
      <c r="AD658">
        <v>3.0897837837837798</v>
      </c>
      <c r="AE658">
        <v>3.0897837837837798</v>
      </c>
      <c r="AF658">
        <v>3.0897837837837798</v>
      </c>
      <c r="AG658">
        <v>3.0897837837837798</v>
      </c>
      <c r="AH658">
        <v>3.0897837837837798</v>
      </c>
      <c r="AI658">
        <v>3.0897837837837798</v>
      </c>
      <c r="AJ658">
        <v>3.0897837837837798</v>
      </c>
      <c r="AK658">
        <v>3.0897837837837798</v>
      </c>
      <c r="AL658">
        <v>3.0897837837837798</v>
      </c>
    </row>
    <row r="659" spans="1:38" x14ac:dyDescent="0.2">
      <c r="A659" t="s">
        <v>438</v>
      </c>
      <c r="B659" t="s">
        <v>271</v>
      </c>
      <c r="C659" t="s">
        <v>558</v>
      </c>
      <c r="D659" t="s">
        <v>194</v>
      </c>
      <c r="E659" t="s">
        <v>211</v>
      </c>
      <c r="F659" t="s">
        <v>275</v>
      </c>
      <c r="G659">
        <v>2030</v>
      </c>
      <c r="H659" t="s">
        <v>211</v>
      </c>
      <c r="I659" t="s">
        <v>211</v>
      </c>
      <c r="J659" t="s">
        <v>211</v>
      </c>
      <c r="K659" t="s">
        <v>211</v>
      </c>
      <c r="L659">
        <v>3.4296599999999957</v>
      </c>
      <c r="M659">
        <v>3.4296599999999957</v>
      </c>
      <c r="N659">
        <v>3.4296599999999957</v>
      </c>
      <c r="O659">
        <v>3.4296599999999957</v>
      </c>
      <c r="P659">
        <v>3.4296599999999957</v>
      </c>
      <c r="Q659">
        <v>3.4296599999999957</v>
      </c>
      <c r="R659">
        <v>3.4296599999999957</v>
      </c>
      <c r="S659">
        <v>3.4296599999999957</v>
      </c>
      <c r="T659">
        <v>3.4296599999999957</v>
      </c>
      <c r="U659">
        <v>3.4296599999999957</v>
      </c>
      <c r="V659">
        <v>3.4296599999999957</v>
      </c>
      <c r="W659">
        <v>3.4296599999999957</v>
      </c>
      <c r="X659">
        <v>3.4296599999999957</v>
      </c>
      <c r="Y659">
        <v>3.4296599999999957</v>
      </c>
      <c r="Z659">
        <v>3.4296599999999957</v>
      </c>
      <c r="AA659">
        <v>3.4296599999999957</v>
      </c>
      <c r="AB659">
        <v>3.4296599999999957</v>
      </c>
      <c r="AC659">
        <v>3.4296599999999957</v>
      </c>
      <c r="AD659">
        <v>3.4296599999999957</v>
      </c>
      <c r="AE659">
        <v>3.4296599999999957</v>
      </c>
      <c r="AF659">
        <v>3.4296599999999957</v>
      </c>
      <c r="AG659">
        <v>3.4296599999999957</v>
      </c>
      <c r="AH659">
        <v>3.4296599999999957</v>
      </c>
      <c r="AI659">
        <v>3.4296599999999957</v>
      </c>
      <c r="AJ659">
        <v>3.4296599999999957</v>
      </c>
      <c r="AK659">
        <v>3.4296599999999957</v>
      </c>
      <c r="AL659">
        <v>3.4296599999999957</v>
      </c>
    </row>
    <row r="660" spans="1:38" x14ac:dyDescent="0.2">
      <c r="A660" t="s">
        <v>438</v>
      </c>
      <c r="B660" t="s">
        <v>271</v>
      </c>
      <c r="C660" t="s">
        <v>558</v>
      </c>
      <c r="D660" t="s">
        <v>194</v>
      </c>
      <c r="E660" t="s">
        <v>211</v>
      </c>
      <c r="F660" t="s">
        <v>275</v>
      </c>
      <c r="G660">
        <v>2040</v>
      </c>
      <c r="H660" t="s">
        <v>211</v>
      </c>
      <c r="I660" t="s">
        <v>211</v>
      </c>
      <c r="J660" t="s">
        <v>211</v>
      </c>
      <c r="K660" t="s">
        <v>211</v>
      </c>
      <c r="L660">
        <v>3.676842702702698</v>
      </c>
      <c r="M660">
        <v>3.676842702702698</v>
      </c>
      <c r="N660">
        <v>3.676842702702698</v>
      </c>
      <c r="O660">
        <v>3.676842702702698</v>
      </c>
      <c r="P660">
        <v>3.676842702702698</v>
      </c>
      <c r="Q660">
        <v>3.676842702702698</v>
      </c>
      <c r="R660">
        <v>3.676842702702698</v>
      </c>
      <c r="S660">
        <v>3.676842702702698</v>
      </c>
      <c r="T660">
        <v>3.676842702702698</v>
      </c>
      <c r="U660">
        <v>3.676842702702698</v>
      </c>
      <c r="V660">
        <v>3.676842702702698</v>
      </c>
      <c r="W660">
        <v>3.676842702702698</v>
      </c>
      <c r="X660">
        <v>3.676842702702698</v>
      </c>
      <c r="Y660">
        <v>3.676842702702698</v>
      </c>
      <c r="Z660">
        <v>3.676842702702698</v>
      </c>
      <c r="AA660">
        <v>3.676842702702698</v>
      </c>
      <c r="AB660">
        <v>3.676842702702698</v>
      </c>
      <c r="AC660">
        <v>3.676842702702698</v>
      </c>
      <c r="AD660">
        <v>3.676842702702698</v>
      </c>
      <c r="AE660">
        <v>3.676842702702698</v>
      </c>
      <c r="AF660">
        <v>3.676842702702698</v>
      </c>
      <c r="AG660">
        <v>3.676842702702698</v>
      </c>
      <c r="AH660">
        <v>3.676842702702698</v>
      </c>
      <c r="AI660">
        <v>3.676842702702698</v>
      </c>
      <c r="AJ660">
        <v>3.676842702702698</v>
      </c>
      <c r="AK660">
        <v>3.676842702702698</v>
      </c>
      <c r="AL660">
        <v>3.676842702702698</v>
      </c>
    </row>
    <row r="661" spans="1:38" x14ac:dyDescent="0.2">
      <c r="A661" t="s">
        <v>438</v>
      </c>
      <c r="B661" t="s">
        <v>271</v>
      </c>
      <c r="C661" t="s">
        <v>558</v>
      </c>
      <c r="D661" t="s">
        <v>194</v>
      </c>
      <c r="E661" t="s">
        <v>211</v>
      </c>
      <c r="F661" t="s">
        <v>275</v>
      </c>
      <c r="G661">
        <v>2050</v>
      </c>
      <c r="H661" t="s">
        <v>211</v>
      </c>
      <c r="I661" t="s">
        <v>211</v>
      </c>
      <c r="J661" t="s">
        <v>211</v>
      </c>
      <c r="K661" t="s">
        <v>211</v>
      </c>
      <c r="L661">
        <v>3.676842702702698</v>
      </c>
      <c r="M661">
        <v>3.676842702702698</v>
      </c>
      <c r="N661">
        <v>3.676842702702698</v>
      </c>
      <c r="O661">
        <v>3.676842702702698</v>
      </c>
      <c r="P661">
        <v>3.676842702702698</v>
      </c>
      <c r="Q661">
        <v>3.676842702702698</v>
      </c>
      <c r="R661">
        <v>3.676842702702698</v>
      </c>
      <c r="S661">
        <v>3.676842702702698</v>
      </c>
      <c r="T661">
        <v>3.676842702702698</v>
      </c>
      <c r="U661">
        <v>3.676842702702698</v>
      </c>
      <c r="V661">
        <v>3.676842702702698</v>
      </c>
      <c r="W661">
        <v>3.676842702702698</v>
      </c>
      <c r="X661">
        <v>3.676842702702698</v>
      </c>
      <c r="Y661">
        <v>3.676842702702698</v>
      </c>
      <c r="Z661">
        <v>3.676842702702698</v>
      </c>
      <c r="AA661">
        <v>3.676842702702698</v>
      </c>
      <c r="AB661">
        <v>3.676842702702698</v>
      </c>
      <c r="AC661">
        <v>3.676842702702698</v>
      </c>
      <c r="AD661">
        <v>3.676842702702698</v>
      </c>
      <c r="AE661">
        <v>3.676842702702698</v>
      </c>
      <c r="AF661">
        <v>3.676842702702698</v>
      </c>
      <c r="AG661">
        <v>3.676842702702698</v>
      </c>
      <c r="AH661">
        <v>3.676842702702698</v>
      </c>
      <c r="AI661">
        <v>3.676842702702698</v>
      </c>
      <c r="AJ661">
        <v>3.676842702702698</v>
      </c>
      <c r="AK661">
        <v>3.676842702702698</v>
      </c>
      <c r="AL661">
        <v>3.676842702702698</v>
      </c>
    </row>
    <row r="662" spans="1:38" x14ac:dyDescent="0.2">
      <c r="A662" t="s">
        <v>438</v>
      </c>
      <c r="B662" t="s">
        <v>271</v>
      </c>
      <c r="C662" t="s">
        <v>558</v>
      </c>
      <c r="D662" t="s">
        <v>138</v>
      </c>
      <c r="E662" t="s">
        <v>211</v>
      </c>
      <c r="F662" t="s">
        <v>275</v>
      </c>
      <c r="G662">
        <v>2018</v>
      </c>
      <c r="H662" t="s">
        <v>211</v>
      </c>
      <c r="I662" t="s">
        <v>211</v>
      </c>
      <c r="J662" t="s">
        <v>211</v>
      </c>
      <c r="K662" t="s">
        <v>211</v>
      </c>
      <c r="L662">
        <v>3.0897837837837798</v>
      </c>
      <c r="M662">
        <v>3.0897837837837798</v>
      </c>
      <c r="N662">
        <v>3.0897837837837798</v>
      </c>
      <c r="O662">
        <v>3.0897837837837798</v>
      </c>
      <c r="P662">
        <v>3.0897837837837798</v>
      </c>
      <c r="Q662">
        <v>3.0897837837837798</v>
      </c>
      <c r="R662">
        <v>3.0897837837837798</v>
      </c>
      <c r="S662">
        <v>3.0897837837837798</v>
      </c>
      <c r="T662">
        <v>3.0897837837837798</v>
      </c>
      <c r="U662">
        <v>3.0897837837837798</v>
      </c>
      <c r="V662">
        <v>3.0897837837837798</v>
      </c>
      <c r="W662">
        <v>3.0897837837837798</v>
      </c>
      <c r="X662">
        <v>3.0897837837837798</v>
      </c>
      <c r="Y662">
        <v>3.0897837837837798</v>
      </c>
      <c r="Z662">
        <v>3.0897837837837798</v>
      </c>
      <c r="AA662">
        <v>3.0897837837837798</v>
      </c>
      <c r="AB662">
        <v>3.0897837837837798</v>
      </c>
      <c r="AC662">
        <v>3.0897837837837798</v>
      </c>
      <c r="AD662">
        <v>3.0897837837837798</v>
      </c>
      <c r="AE662">
        <v>3.0897837837837798</v>
      </c>
      <c r="AF662">
        <v>3.0897837837837798</v>
      </c>
      <c r="AG662">
        <v>3.0897837837837798</v>
      </c>
      <c r="AH662">
        <v>3.0897837837837798</v>
      </c>
      <c r="AI662">
        <v>3.0897837837837798</v>
      </c>
      <c r="AJ662">
        <v>3.0897837837837798</v>
      </c>
      <c r="AK662">
        <v>3.0897837837837798</v>
      </c>
      <c r="AL662">
        <v>3.0897837837837798</v>
      </c>
    </row>
    <row r="663" spans="1:38" x14ac:dyDescent="0.2">
      <c r="A663" t="s">
        <v>438</v>
      </c>
      <c r="B663" t="s">
        <v>271</v>
      </c>
      <c r="C663" t="s">
        <v>558</v>
      </c>
      <c r="D663" t="s">
        <v>138</v>
      </c>
      <c r="E663" t="s">
        <v>211</v>
      </c>
      <c r="F663" t="s">
        <v>275</v>
      </c>
      <c r="G663">
        <v>2030</v>
      </c>
      <c r="H663" t="s">
        <v>211</v>
      </c>
      <c r="I663" t="s">
        <v>211</v>
      </c>
      <c r="J663" t="s">
        <v>211</v>
      </c>
      <c r="K663" t="s">
        <v>211</v>
      </c>
      <c r="L663">
        <v>3.4296599999999957</v>
      </c>
      <c r="M663">
        <v>3.4296599999999957</v>
      </c>
      <c r="N663">
        <v>3.4296599999999957</v>
      </c>
      <c r="O663">
        <v>3.4296599999999957</v>
      </c>
      <c r="P663">
        <v>3.4296599999999957</v>
      </c>
      <c r="Q663">
        <v>3.4296599999999957</v>
      </c>
      <c r="R663">
        <v>3.4296599999999957</v>
      </c>
      <c r="S663">
        <v>3.4296599999999957</v>
      </c>
      <c r="T663">
        <v>3.4296599999999957</v>
      </c>
      <c r="U663">
        <v>3.4296599999999957</v>
      </c>
      <c r="V663">
        <v>3.4296599999999957</v>
      </c>
      <c r="W663">
        <v>3.4296599999999957</v>
      </c>
      <c r="X663">
        <v>3.4296599999999957</v>
      </c>
      <c r="Y663">
        <v>3.4296599999999957</v>
      </c>
      <c r="Z663">
        <v>3.4296599999999957</v>
      </c>
      <c r="AA663">
        <v>3.4296599999999957</v>
      </c>
      <c r="AB663">
        <v>3.4296599999999957</v>
      </c>
      <c r="AC663">
        <v>3.4296599999999957</v>
      </c>
      <c r="AD663">
        <v>3.4296599999999957</v>
      </c>
      <c r="AE663">
        <v>3.4296599999999957</v>
      </c>
      <c r="AF663">
        <v>3.4296599999999957</v>
      </c>
      <c r="AG663">
        <v>3.4296599999999957</v>
      </c>
      <c r="AH663">
        <v>3.4296599999999957</v>
      </c>
      <c r="AI663">
        <v>3.4296599999999957</v>
      </c>
      <c r="AJ663">
        <v>3.4296599999999957</v>
      </c>
      <c r="AK663">
        <v>3.4296599999999957</v>
      </c>
      <c r="AL663">
        <v>3.4296599999999957</v>
      </c>
    </row>
    <row r="664" spans="1:38" x14ac:dyDescent="0.2">
      <c r="A664" t="s">
        <v>438</v>
      </c>
      <c r="B664" t="s">
        <v>271</v>
      </c>
      <c r="C664" t="s">
        <v>558</v>
      </c>
      <c r="D664" t="s">
        <v>138</v>
      </c>
      <c r="E664" t="s">
        <v>211</v>
      </c>
      <c r="F664" t="s">
        <v>275</v>
      </c>
      <c r="G664">
        <v>2040</v>
      </c>
      <c r="H664" t="s">
        <v>211</v>
      </c>
      <c r="I664" t="s">
        <v>211</v>
      </c>
      <c r="J664" t="s">
        <v>211</v>
      </c>
      <c r="K664" t="s">
        <v>211</v>
      </c>
      <c r="L664">
        <v>3.676842702702698</v>
      </c>
      <c r="M664">
        <v>3.676842702702698</v>
      </c>
      <c r="N664">
        <v>3.676842702702698</v>
      </c>
      <c r="O664">
        <v>3.676842702702698</v>
      </c>
      <c r="P664">
        <v>3.676842702702698</v>
      </c>
      <c r="Q664">
        <v>3.676842702702698</v>
      </c>
      <c r="R664">
        <v>3.676842702702698</v>
      </c>
      <c r="S664">
        <v>3.676842702702698</v>
      </c>
      <c r="T664">
        <v>3.676842702702698</v>
      </c>
      <c r="U664">
        <v>3.676842702702698</v>
      </c>
      <c r="V664">
        <v>3.676842702702698</v>
      </c>
      <c r="W664">
        <v>3.676842702702698</v>
      </c>
      <c r="X664">
        <v>3.676842702702698</v>
      </c>
      <c r="Y664">
        <v>3.676842702702698</v>
      </c>
      <c r="Z664">
        <v>3.676842702702698</v>
      </c>
      <c r="AA664">
        <v>3.676842702702698</v>
      </c>
      <c r="AB664">
        <v>3.676842702702698</v>
      </c>
      <c r="AC664">
        <v>3.676842702702698</v>
      </c>
      <c r="AD664">
        <v>3.676842702702698</v>
      </c>
      <c r="AE664">
        <v>3.676842702702698</v>
      </c>
      <c r="AF664">
        <v>3.676842702702698</v>
      </c>
      <c r="AG664">
        <v>3.676842702702698</v>
      </c>
      <c r="AH664">
        <v>3.676842702702698</v>
      </c>
      <c r="AI664">
        <v>3.676842702702698</v>
      </c>
      <c r="AJ664">
        <v>3.676842702702698</v>
      </c>
      <c r="AK664">
        <v>3.676842702702698</v>
      </c>
      <c r="AL664">
        <v>3.676842702702698</v>
      </c>
    </row>
    <row r="665" spans="1:38" x14ac:dyDescent="0.2">
      <c r="A665" t="s">
        <v>438</v>
      </c>
      <c r="B665" t="s">
        <v>271</v>
      </c>
      <c r="C665" t="s">
        <v>558</v>
      </c>
      <c r="D665" t="s">
        <v>138</v>
      </c>
      <c r="E665" t="s">
        <v>211</v>
      </c>
      <c r="F665" t="s">
        <v>275</v>
      </c>
      <c r="G665">
        <v>2050</v>
      </c>
      <c r="H665" t="s">
        <v>211</v>
      </c>
      <c r="I665" t="s">
        <v>211</v>
      </c>
      <c r="J665" t="s">
        <v>211</v>
      </c>
      <c r="K665" t="s">
        <v>211</v>
      </c>
      <c r="L665">
        <v>3.676842702702698</v>
      </c>
      <c r="M665">
        <v>3.676842702702698</v>
      </c>
      <c r="N665">
        <v>3.676842702702698</v>
      </c>
      <c r="O665">
        <v>3.676842702702698</v>
      </c>
      <c r="P665">
        <v>3.676842702702698</v>
      </c>
      <c r="Q665">
        <v>3.676842702702698</v>
      </c>
      <c r="R665">
        <v>3.676842702702698</v>
      </c>
      <c r="S665">
        <v>3.676842702702698</v>
      </c>
      <c r="T665">
        <v>3.676842702702698</v>
      </c>
      <c r="U665">
        <v>3.676842702702698</v>
      </c>
      <c r="V665">
        <v>3.676842702702698</v>
      </c>
      <c r="W665">
        <v>3.676842702702698</v>
      </c>
      <c r="X665">
        <v>3.676842702702698</v>
      </c>
      <c r="Y665">
        <v>3.676842702702698</v>
      </c>
      <c r="Z665">
        <v>3.676842702702698</v>
      </c>
      <c r="AA665">
        <v>3.676842702702698</v>
      </c>
      <c r="AB665">
        <v>3.676842702702698</v>
      </c>
      <c r="AC665">
        <v>3.676842702702698</v>
      </c>
      <c r="AD665">
        <v>3.676842702702698</v>
      </c>
      <c r="AE665">
        <v>3.676842702702698</v>
      </c>
      <c r="AF665">
        <v>3.676842702702698</v>
      </c>
      <c r="AG665">
        <v>3.676842702702698</v>
      </c>
      <c r="AH665">
        <v>3.676842702702698</v>
      </c>
      <c r="AI665">
        <v>3.676842702702698</v>
      </c>
      <c r="AJ665">
        <v>3.676842702702698</v>
      </c>
      <c r="AK665">
        <v>3.676842702702698</v>
      </c>
      <c r="AL665">
        <v>3.676842702702698</v>
      </c>
    </row>
    <row r="666" spans="1:38" x14ac:dyDescent="0.2">
      <c r="A666" t="s">
        <v>438</v>
      </c>
      <c r="B666" t="s">
        <v>271</v>
      </c>
      <c r="C666" t="s">
        <v>558</v>
      </c>
      <c r="D666" t="s">
        <v>245</v>
      </c>
      <c r="E666" t="s">
        <v>211</v>
      </c>
      <c r="F666" t="s">
        <v>275</v>
      </c>
      <c r="G666">
        <v>2018</v>
      </c>
      <c r="H666" t="s">
        <v>211</v>
      </c>
      <c r="I666" t="s">
        <v>211</v>
      </c>
      <c r="J666" t="s">
        <v>211</v>
      </c>
      <c r="K666" t="s">
        <v>211</v>
      </c>
      <c r="L666">
        <v>2.1628486486486458</v>
      </c>
      <c r="M666">
        <v>2.1628486486486458</v>
      </c>
      <c r="N666">
        <v>2.1628486486486458</v>
      </c>
      <c r="O666">
        <v>2.1628486486486458</v>
      </c>
      <c r="P666">
        <v>2.1628486486486458</v>
      </c>
      <c r="Q666">
        <v>2.1628486486486458</v>
      </c>
      <c r="R666">
        <v>2.1628486486486458</v>
      </c>
      <c r="S666">
        <v>2.1628486486486458</v>
      </c>
      <c r="T666">
        <v>2.1628486486486458</v>
      </c>
      <c r="U666">
        <v>2.1628486486486458</v>
      </c>
      <c r="V666">
        <v>2.1628486486486458</v>
      </c>
      <c r="W666">
        <v>2.1628486486486458</v>
      </c>
      <c r="X666">
        <v>2.1628486486486458</v>
      </c>
      <c r="Y666">
        <v>2.1628486486486458</v>
      </c>
      <c r="Z666">
        <v>2.1628486486486458</v>
      </c>
      <c r="AA666">
        <v>2.1628486486486458</v>
      </c>
      <c r="AB666">
        <v>2.1628486486486458</v>
      </c>
      <c r="AC666">
        <v>2.1628486486486458</v>
      </c>
      <c r="AD666">
        <v>2.1628486486486458</v>
      </c>
      <c r="AE666">
        <v>2.1628486486486458</v>
      </c>
      <c r="AF666">
        <v>2.1628486486486458</v>
      </c>
      <c r="AG666">
        <v>2.1628486486486458</v>
      </c>
      <c r="AH666">
        <v>2.1628486486486458</v>
      </c>
      <c r="AI666">
        <v>2.1628486486486458</v>
      </c>
      <c r="AJ666">
        <v>2.1628486486486458</v>
      </c>
      <c r="AK666">
        <v>2.1628486486486458</v>
      </c>
      <c r="AL666">
        <v>2.1628486486486458</v>
      </c>
    </row>
    <row r="667" spans="1:38" x14ac:dyDescent="0.2">
      <c r="A667" t="s">
        <v>438</v>
      </c>
      <c r="B667" t="s">
        <v>271</v>
      </c>
      <c r="C667" t="s">
        <v>558</v>
      </c>
      <c r="D667" t="s">
        <v>245</v>
      </c>
      <c r="E667" t="s">
        <v>211</v>
      </c>
      <c r="F667" t="s">
        <v>275</v>
      </c>
      <c r="G667">
        <v>2030</v>
      </c>
      <c r="H667" t="s">
        <v>211</v>
      </c>
      <c r="I667" t="s">
        <v>211</v>
      </c>
      <c r="J667" t="s">
        <v>211</v>
      </c>
      <c r="K667" t="s">
        <v>211</v>
      </c>
      <c r="L667">
        <v>2.4007619999999972</v>
      </c>
      <c r="M667">
        <v>2.4007619999999972</v>
      </c>
      <c r="N667">
        <v>2.4007619999999972</v>
      </c>
      <c r="O667">
        <v>2.4007619999999972</v>
      </c>
      <c r="P667">
        <v>2.4007619999999972</v>
      </c>
      <c r="Q667">
        <v>2.4007619999999972</v>
      </c>
      <c r="R667">
        <v>2.4007619999999972</v>
      </c>
      <c r="S667">
        <v>2.4007619999999972</v>
      </c>
      <c r="T667">
        <v>2.4007619999999972</v>
      </c>
      <c r="U667">
        <v>2.4007619999999972</v>
      </c>
      <c r="V667">
        <v>2.4007619999999972</v>
      </c>
      <c r="W667">
        <v>2.4007619999999972</v>
      </c>
      <c r="X667">
        <v>2.4007619999999972</v>
      </c>
      <c r="Y667">
        <v>2.4007619999999972</v>
      </c>
      <c r="Z667">
        <v>2.4007619999999972</v>
      </c>
      <c r="AA667">
        <v>2.4007619999999972</v>
      </c>
      <c r="AB667">
        <v>2.4007619999999972</v>
      </c>
      <c r="AC667">
        <v>2.4007619999999972</v>
      </c>
      <c r="AD667">
        <v>2.4007619999999972</v>
      </c>
      <c r="AE667">
        <v>2.4007619999999972</v>
      </c>
      <c r="AF667">
        <v>2.4007619999999972</v>
      </c>
      <c r="AG667">
        <v>2.4007619999999972</v>
      </c>
      <c r="AH667">
        <v>2.4007619999999972</v>
      </c>
      <c r="AI667">
        <v>2.4007619999999972</v>
      </c>
      <c r="AJ667">
        <v>2.4007619999999972</v>
      </c>
      <c r="AK667">
        <v>2.4007619999999972</v>
      </c>
      <c r="AL667">
        <v>2.4007619999999972</v>
      </c>
    </row>
    <row r="668" spans="1:38" x14ac:dyDescent="0.2">
      <c r="A668" t="s">
        <v>438</v>
      </c>
      <c r="B668" t="s">
        <v>271</v>
      </c>
      <c r="C668" t="s">
        <v>558</v>
      </c>
      <c r="D668" t="s">
        <v>245</v>
      </c>
      <c r="E668" t="s">
        <v>211</v>
      </c>
      <c r="F668" t="s">
        <v>275</v>
      </c>
      <c r="G668">
        <v>2040</v>
      </c>
      <c r="H668" t="s">
        <v>211</v>
      </c>
      <c r="I668" t="s">
        <v>211</v>
      </c>
      <c r="J668" t="s">
        <v>211</v>
      </c>
      <c r="K668" t="s">
        <v>211</v>
      </c>
      <c r="L668">
        <v>2.5737898918918884</v>
      </c>
      <c r="M668">
        <v>2.5737898918918884</v>
      </c>
      <c r="N668">
        <v>2.5737898918918884</v>
      </c>
      <c r="O668">
        <v>2.5737898918918884</v>
      </c>
      <c r="P668">
        <v>2.5737898918918884</v>
      </c>
      <c r="Q668">
        <v>2.5737898918918884</v>
      </c>
      <c r="R668">
        <v>2.5737898918918884</v>
      </c>
      <c r="S668">
        <v>2.5737898918918884</v>
      </c>
      <c r="T668">
        <v>2.5737898918918884</v>
      </c>
      <c r="U668">
        <v>2.5737898918918884</v>
      </c>
      <c r="V668">
        <v>2.5737898918918884</v>
      </c>
      <c r="W668">
        <v>2.5737898918918884</v>
      </c>
      <c r="X668">
        <v>2.5737898918918884</v>
      </c>
      <c r="Y668">
        <v>2.5737898918918884</v>
      </c>
      <c r="Z668">
        <v>2.5737898918918884</v>
      </c>
      <c r="AA668">
        <v>2.5737898918918884</v>
      </c>
      <c r="AB668">
        <v>2.5737898918918884</v>
      </c>
      <c r="AC668">
        <v>2.5737898918918884</v>
      </c>
      <c r="AD668">
        <v>2.5737898918918884</v>
      </c>
      <c r="AE668">
        <v>2.5737898918918884</v>
      </c>
      <c r="AF668">
        <v>2.5737898918918884</v>
      </c>
      <c r="AG668">
        <v>2.5737898918918884</v>
      </c>
      <c r="AH668">
        <v>2.5737898918918884</v>
      </c>
      <c r="AI668">
        <v>2.5737898918918884</v>
      </c>
      <c r="AJ668">
        <v>2.5737898918918884</v>
      </c>
      <c r="AK668">
        <v>2.5737898918918884</v>
      </c>
      <c r="AL668">
        <v>2.5737898918918884</v>
      </c>
    </row>
    <row r="669" spans="1:38" x14ac:dyDescent="0.2">
      <c r="A669" t="s">
        <v>438</v>
      </c>
      <c r="B669" t="s">
        <v>271</v>
      </c>
      <c r="C669" t="s">
        <v>558</v>
      </c>
      <c r="D669" t="s">
        <v>245</v>
      </c>
      <c r="E669" t="s">
        <v>211</v>
      </c>
      <c r="F669" t="s">
        <v>275</v>
      </c>
      <c r="G669">
        <v>2050</v>
      </c>
      <c r="H669" t="s">
        <v>211</v>
      </c>
      <c r="I669" t="s">
        <v>211</v>
      </c>
      <c r="J669" t="s">
        <v>211</v>
      </c>
      <c r="K669" t="s">
        <v>211</v>
      </c>
      <c r="L669">
        <v>2.5737898918918884</v>
      </c>
      <c r="M669">
        <v>2.5737898918918884</v>
      </c>
      <c r="N669">
        <v>2.5737898918918884</v>
      </c>
      <c r="O669">
        <v>2.5737898918918884</v>
      </c>
      <c r="P669">
        <v>2.5737898918918884</v>
      </c>
      <c r="Q669">
        <v>2.5737898918918884</v>
      </c>
      <c r="R669">
        <v>2.5737898918918884</v>
      </c>
      <c r="S669">
        <v>2.5737898918918884</v>
      </c>
      <c r="T669">
        <v>2.5737898918918884</v>
      </c>
      <c r="U669">
        <v>2.5737898918918884</v>
      </c>
      <c r="V669">
        <v>2.5737898918918884</v>
      </c>
      <c r="W669">
        <v>2.5737898918918884</v>
      </c>
      <c r="X669">
        <v>2.5737898918918884</v>
      </c>
      <c r="Y669">
        <v>2.5737898918918884</v>
      </c>
      <c r="Z669">
        <v>2.5737898918918884</v>
      </c>
      <c r="AA669">
        <v>2.5737898918918884</v>
      </c>
      <c r="AB669">
        <v>2.5737898918918884</v>
      </c>
      <c r="AC669">
        <v>2.5737898918918884</v>
      </c>
      <c r="AD669">
        <v>2.5737898918918884</v>
      </c>
      <c r="AE669">
        <v>2.5737898918918884</v>
      </c>
      <c r="AF669">
        <v>2.5737898918918884</v>
      </c>
      <c r="AG669">
        <v>2.5737898918918884</v>
      </c>
      <c r="AH669">
        <v>2.5737898918918884</v>
      </c>
      <c r="AI669">
        <v>2.5737898918918884</v>
      </c>
      <c r="AJ669">
        <v>2.5737898918918884</v>
      </c>
      <c r="AK669">
        <v>2.5737898918918884</v>
      </c>
      <c r="AL669">
        <v>2.5737898918918884</v>
      </c>
    </row>
    <row r="670" spans="1:38" x14ac:dyDescent="0.2">
      <c r="A670" t="s">
        <v>438</v>
      </c>
      <c r="B670" t="s">
        <v>271</v>
      </c>
      <c r="C670" t="s">
        <v>559</v>
      </c>
      <c r="D670" t="s">
        <v>194</v>
      </c>
      <c r="E670" t="s">
        <v>211</v>
      </c>
      <c r="F670" t="s">
        <v>275</v>
      </c>
      <c r="G670">
        <v>2018</v>
      </c>
      <c r="H670" t="s">
        <v>211</v>
      </c>
      <c r="I670" t="s">
        <v>211</v>
      </c>
      <c r="J670" t="s">
        <v>211</v>
      </c>
      <c r="K670" t="s">
        <v>211</v>
      </c>
      <c r="L670">
        <v>3.0897837837837798</v>
      </c>
      <c r="M670">
        <v>3.0897837837837798</v>
      </c>
      <c r="N670">
        <v>3.0897837837837798</v>
      </c>
      <c r="O670">
        <v>3.0897837837837798</v>
      </c>
      <c r="P670">
        <v>3.0897837837837798</v>
      </c>
      <c r="Q670">
        <v>3.0897837837837798</v>
      </c>
      <c r="R670">
        <v>3.0897837837837798</v>
      </c>
      <c r="S670">
        <v>3.0897837837837798</v>
      </c>
      <c r="T670">
        <v>3.0897837837837798</v>
      </c>
      <c r="U670">
        <v>3.0897837837837798</v>
      </c>
      <c r="V670">
        <v>3.0897837837837798</v>
      </c>
      <c r="W670">
        <v>3.0897837837837798</v>
      </c>
      <c r="X670">
        <v>3.0897837837837798</v>
      </c>
      <c r="Y670">
        <v>3.0897837837837798</v>
      </c>
      <c r="Z670">
        <v>3.0897837837837798</v>
      </c>
      <c r="AA670">
        <v>3.0897837837837798</v>
      </c>
      <c r="AB670">
        <v>3.0897837837837798</v>
      </c>
      <c r="AC670">
        <v>3.0897837837837798</v>
      </c>
      <c r="AD670">
        <v>3.0897837837837798</v>
      </c>
      <c r="AE670">
        <v>3.0897837837837798</v>
      </c>
      <c r="AF670">
        <v>3.0897837837837798</v>
      </c>
      <c r="AG670">
        <v>3.0897837837837798</v>
      </c>
      <c r="AH670">
        <v>3.0897837837837798</v>
      </c>
      <c r="AI670">
        <v>3.0897837837837798</v>
      </c>
      <c r="AJ670">
        <v>3.0897837837837798</v>
      </c>
      <c r="AK670">
        <v>3.0897837837837798</v>
      </c>
      <c r="AL670">
        <v>3.0897837837837798</v>
      </c>
    </row>
    <row r="671" spans="1:38" x14ac:dyDescent="0.2">
      <c r="A671" t="s">
        <v>438</v>
      </c>
      <c r="B671" t="s">
        <v>271</v>
      </c>
      <c r="C671" t="s">
        <v>559</v>
      </c>
      <c r="D671" t="s">
        <v>194</v>
      </c>
      <c r="E671" t="s">
        <v>211</v>
      </c>
      <c r="F671" t="s">
        <v>275</v>
      </c>
      <c r="G671">
        <v>2030</v>
      </c>
      <c r="H671" t="s">
        <v>211</v>
      </c>
      <c r="I671" t="s">
        <v>211</v>
      </c>
      <c r="J671" t="s">
        <v>211</v>
      </c>
      <c r="K671" t="s">
        <v>211</v>
      </c>
      <c r="L671">
        <v>3.4296599999999957</v>
      </c>
      <c r="M671">
        <v>3.4296599999999957</v>
      </c>
      <c r="N671">
        <v>3.4296599999999957</v>
      </c>
      <c r="O671">
        <v>3.4296599999999957</v>
      </c>
      <c r="P671">
        <v>3.4296599999999957</v>
      </c>
      <c r="Q671">
        <v>3.4296599999999957</v>
      </c>
      <c r="R671">
        <v>3.4296599999999957</v>
      </c>
      <c r="S671">
        <v>3.4296599999999957</v>
      </c>
      <c r="T671">
        <v>3.4296599999999957</v>
      </c>
      <c r="U671">
        <v>3.4296599999999957</v>
      </c>
      <c r="V671">
        <v>3.4296599999999957</v>
      </c>
      <c r="W671">
        <v>3.4296599999999957</v>
      </c>
      <c r="X671">
        <v>3.4296599999999957</v>
      </c>
      <c r="Y671">
        <v>3.4296599999999957</v>
      </c>
      <c r="Z671">
        <v>3.4296599999999957</v>
      </c>
      <c r="AA671">
        <v>3.4296599999999957</v>
      </c>
      <c r="AB671">
        <v>3.4296599999999957</v>
      </c>
      <c r="AC671">
        <v>3.4296599999999957</v>
      </c>
      <c r="AD671">
        <v>3.4296599999999957</v>
      </c>
      <c r="AE671">
        <v>3.4296599999999957</v>
      </c>
      <c r="AF671">
        <v>3.4296599999999957</v>
      </c>
      <c r="AG671">
        <v>3.4296599999999957</v>
      </c>
      <c r="AH671">
        <v>3.4296599999999957</v>
      </c>
      <c r="AI671">
        <v>3.4296599999999957</v>
      </c>
      <c r="AJ671">
        <v>3.4296599999999957</v>
      </c>
      <c r="AK671">
        <v>3.4296599999999957</v>
      </c>
      <c r="AL671">
        <v>3.4296599999999957</v>
      </c>
    </row>
    <row r="672" spans="1:38" x14ac:dyDescent="0.2">
      <c r="A672" t="s">
        <v>438</v>
      </c>
      <c r="B672" t="s">
        <v>271</v>
      </c>
      <c r="C672" t="s">
        <v>559</v>
      </c>
      <c r="D672" t="s">
        <v>194</v>
      </c>
      <c r="E672" t="s">
        <v>211</v>
      </c>
      <c r="F672" t="s">
        <v>275</v>
      </c>
      <c r="G672">
        <v>2040</v>
      </c>
      <c r="H672" t="s">
        <v>211</v>
      </c>
      <c r="I672" t="s">
        <v>211</v>
      </c>
      <c r="J672" t="s">
        <v>211</v>
      </c>
      <c r="K672" t="s">
        <v>211</v>
      </c>
      <c r="L672">
        <v>3.676842702702698</v>
      </c>
      <c r="M672">
        <v>3.676842702702698</v>
      </c>
      <c r="N672">
        <v>3.676842702702698</v>
      </c>
      <c r="O672">
        <v>3.676842702702698</v>
      </c>
      <c r="P672">
        <v>3.676842702702698</v>
      </c>
      <c r="Q672">
        <v>3.676842702702698</v>
      </c>
      <c r="R672">
        <v>3.676842702702698</v>
      </c>
      <c r="S672">
        <v>3.676842702702698</v>
      </c>
      <c r="T672">
        <v>3.676842702702698</v>
      </c>
      <c r="U672">
        <v>3.676842702702698</v>
      </c>
      <c r="V672">
        <v>3.676842702702698</v>
      </c>
      <c r="W672">
        <v>3.676842702702698</v>
      </c>
      <c r="X672">
        <v>3.676842702702698</v>
      </c>
      <c r="Y672">
        <v>3.676842702702698</v>
      </c>
      <c r="Z672">
        <v>3.676842702702698</v>
      </c>
      <c r="AA672">
        <v>3.676842702702698</v>
      </c>
      <c r="AB672">
        <v>3.676842702702698</v>
      </c>
      <c r="AC672">
        <v>3.676842702702698</v>
      </c>
      <c r="AD672">
        <v>3.676842702702698</v>
      </c>
      <c r="AE672">
        <v>3.676842702702698</v>
      </c>
      <c r="AF672">
        <v>3.676842702702698</v>
      </c>
      <c r="AG672">
        <v>3.676842702702698</v>
      </c>
      <c r="AH672">
        <v>3.676842702702698</v>
      </c>
      <c r="AI672">
        <v>3.676842702702698</v>
      </c>
      <c r="AJ672">
        <v>3.676842702702698</v>
      </c>
      <c r="AK672">
        <v>3.676842702702698</v>
      </c>
      <c r="AL672">
        <v>3.676842702702698</v>
      </c>
    </row>
    <row r="673" spans="1:38" x14ac:dyDescent="0.2">
      <c r="A673" t="s">
        <v>438</v>
      </c>
      <c r="B673" t="s">
        <v>271</v>
      </c>
      <c r="C673" t="s">
        <v>559</v>
      </c>
      <c r="D673" t="s">
        <v>194</v>
      </c>
      <c r="E673" t="s">
        <v>211</v>
      </c>
      <c r="F673" t="s">
        <v>275</v>
      </c>
      <c r="G673">
        <v>2050</v>
      </c>
      <c r="H673" t="s">
        <v>211</v>
      </c>
      <c r="I673" t="s">
        <v>211</v>
      </c>
      <c r="J673" t="s">
        <v>211</v>
      </c>
      <c r="K673" t="s">
        <v>211</v>
      </c>
      <c r="L673">
        <v>3.676842702702698</v>
      </c>
      <c r="M673">
        <v>3.676842702702698</v>
      </c>
      <c r="N673">
        <v>3.676842702702698</v>
      </c>
      <c r="O673">
        <v>3.676842702702698</v>
      </c>
      <c r="P673">
        <v>3.676842702702698</v>
      </c>
      <c r="Q673">
        <v>3.676842702702698</v>
      </c>
      <c r="R673">
        <v>3.676842702702698</v>
      </c>
      <c r="S673">
        <v>3.676842702702698</v>
      </c>
      <c r="T673">
        <v>3.676842702702698</v>
      </c>
      <c r="U673">
        <v>3.676842702702698</v>
      </c>
      <c r="V673">
        <v>3.676842702702698</v>
      </c>
      <c r="W673">
        <v>3.676842702702698</v>
      </c>
      <c r="X673">
        <v>3.676842702702698</v>
      </c>
      <c r="Y673">
        <v>3.676842702702698</v>
      </c>
      <c r="Z673">
        <v>3.676842702702698</v>
      </c>
      <c r="AA673">
        <v>3.676842702702698</v>
      </c>
      <c r="AB673">
        <v>3.676842702702698</v>
      </c>
      <c r="AC673">
        <v>3.676842702702698</v>
      </c>
      <c r="AD673">
        <v>3.676842702702698</v>
      </c>
      <c r="AE673">
        <v>3.676842702702698</v>
      </c>
      <c r="AF673">
        <v>3.676842702702698</v>
      </c>
      <c r="AG673">
        <v>3.676842702702698</v>
      </c>
      <c r="AH673">
        <v>3.676842702702698</v>
      </c>
      <c r="AI673">
        <v>3.676842702702698</v>
      </c>
      <c r="AJ673">
        <v>3.676842702702698</v>
      </c>
      <c r="AK673">
        <v>3.676842702702698</v>
      </c>
      <c r="AL673">
        <v>3.676842702702698</v>
      </c>
    </row>
    <row r="674" spans="1:38" x14ac:dyDescent="0.2">
      <c r="A674" t="s">
        <v>438</v>
      </c>
      <c r="B674" t="s">
        <v>271</v>
      </c>
      <c r="C674" t="s">
        <v>559</v>
      </c>
      <c r="D674" t="s">
        <v>138</v>
      </c>
      <c r="E674" t="s">
        <v>211</v>
      </c>
      <c r="F674" t="s">
        <v>275</v>
      </c>
      <c r="G674">
        <v>2018</v>
      </c>
      <c r="H674" t="s">
        <v>211</v>
      </c>
      <c r="I674" t="s">
        <v>211</v>
      </c>
      <c r="J674" t="s">
        <v>211</v>
      </c>
      <c r="K674" t="s">
        <v>211</v>
      </c>
      <c r="L674">
        <v>3.0897837837837798</v>
      </c>
      <c r="M674">
        <v>3.0897837837837798</v>
      </c>
      <c r="N674">
        <v>3.0897837837837798</v>
      </c>
      <c r="O674">
        <v>3.0897837837837798</v>
      </c>
      <c r="P674">
        <v>3.0897837837837798</v>
      </c>
      <c r="Q674">
        <v>3.0897837837837798</v>
      </c>
      <c r="R674">
        <v>3.0897837837837798</v>
      </c>
      <c r="S674">
        <v>3.0897837837837798</v>
      </c>
      <c r="T674">
        <v>3.0897837837837798</v>
      </c>
      <c r="U674">
        <v>3.0897837837837798</v>
      </c>
      <c r="V674">
        <v>3.0897837837837798</v>
      </c>
      <c r="W674">
        <v>3.0897837837837798</v>
      </c>
      <c r="X674">
        <v>3.0897837837837798</v>
      </c>
      <c r="Y674">
        <v>3.0897837837837798</v>
      </c>
      <c r="Z674">
        <v>3.0897837837837798</v>
      </c>
      <c r="AA674">
        <v>3.0897837837837798</v>
      </c>
      <c r="AB674">
        <v>3.0897837837837798</v>
      </c>
      <c r="AC674">
        <v>3.0897837837837798</v>
      </c>
      <c r="AD674">
        <v>3.0897837837837798</v>
      </c>
      <c r="AE674">
        <v>3.0897837837837798</v>
      </c>
      <c r="AF674">
        <v>3.0897837837837798</v>
      </c>
      <c r="AG674">
        <v>3.0897837837837798</v>
      </c>
      <c r="AH674">
        <v>3.0897837837837798</v>
      </c>
      <c r="AI674">
        <v>3.0897837837837798</v>
      </c>
      <c r="AJ674">
        <v>3.0897837837837798</v>
      </c>
      <c r="AK674">
        <v>3.0897837837837798</v>
      </c>
      <c r="AL674">
        <v>3.0897837837837798</v>
      </c>
    </row>
    <row r="675" spans="1:38" x14ac:dyDescent="0.2">
      <c r="A675" t="s">
        <v>438</v>
      </c>
      <c r="B675" t="s">
        <v>271</v>
      </c>
      <c r="C675" t="s">
        <v>559</v>
      </c>
      <c r="D675" t="s">
        <v>138</v>
      </c>
      <c r="E675" t="s">
        <v>211</v>
      </c>
      <c r="F675" t="s">
        <v>275</v>
      </c>
      <c r="G675">
        <v>2030</v>
      </c>
      <c r="H675" t="s">
        <v>211</v>
      </c>
      <c r="I675" t="s">
        <v>211</v>
      </c>
      <c r="J675" t="s">
        <v>211</v>
      </c>
      <c r="K675" t="s">
        <v>211</v>
      </c>
      <c r="L675">
        <v>3.4296599999999957</v>
      </c>
      <c r="M675">
        <v>3.4296599999999957</v>
      </c>
      <c r="N675">
        <v>3.4296599999999957</v>
      </c>
      <c r="O675">
        <v>3.4296599999999957</v>
      </c>
      <c r="P675">
        <v>3.4296599999999957</v>
      </c>
      <c r="Q675">
        <v>3.4296599999999957</v>
      </c>
      <c r="R675">
        <v>3.4296599999999957</v>
      </c>
      <c r="S675">
        <v>3.4296599999999957</v>
      </c>
      <c r="T675">
        <v>3.4296599999999957</v>
      </c>
      <c r="U675">
        <v>3.4296599999999957</v>
      </c>
      <c r="V675">
        <v>3.4296599999999957</v>
      </c>
      <c r="W675">
        <v>3.4296599999999957</v>
      </c>
      <c r="X675">
        <v>3.4296599999999957</v>
      </c>
      <c r="Y675">
        <v>3.4296599999999957</v>
      </c>
      <c r="Z675">
        <v>3.4296599999999957</v>
      </c>
      <c r="AA675">
        <v>3.4296599999999957</v>
      </c>
      <c r="AB675">
        <v>3.4296599999999957</v>
      </c>
      <c r="AC675">
        <v>3.4296599999999957</v>
      </c>
      <c r="AD675">
        <v>3.4296599999999957</v>
      </c>
      <c r="AE675">
        <v>3.4296599999999957</v>
      </c>
      <c r="AF675">
        <v>3.4296599999999957</v>
      </c>
      <c r="AG675">
        <v>3.4296599999999957</v>
      </c>
      <c r="AH675">
        <v>3.4296599999999957</v>
      </c>
      <c r="AI675">
        <v>3.4296599999999957</v>
      </c>
      <c r="AJ675">
        <v>3.4296599999999957</v>
      </c>
      <c r="AK675">
        <v>3.4296599999999957</v>
      </c>
      <c r="AL675">
        <v>3.4296599999999957</v>
      </c>
    </row>
    <row r="676" spans="1:38" x14ac:dyDescent="0.2">
      <c r="A676" t="s">
        <v>438</v>
      </c>
      <c r="B676" t="s">
        <v>271</v>
      </c>
      <c r="C676" t="s">
        <v>559</v>
      </c>
      <c r="D676" t="s">
        <v>138</v>
      </c>
      <c r="E676" t="s">
        <v>211</v>
      </c>
      <c r="F676" t="s">
        <v>275</v>
      </c>
      <c r="G676">
        <v>2040</v>
      </c>
      <c r="H676" t="s">
        <v>211</v>
      </c>
      <c r="I676" t="s">
        <v>211</v>
      </c>
      <c r="J676" t="s">
        <v>211</v>
      </c>
      <c r="K676" t="s">
        <v>211</v>
      </c>
      <c r="L676">
        <v>3.676842702702698</v>
      </c>
      <c r="M676">
        <v>3.676842702702698</v>
      </c>
      <c r="N676">
        <v>3.676842702702698</v>
      </c>
      <c r="O676">
        <v>3.676842702702698</v>
      </c>
      <c r="P676">
        <v>3.676842702702698</v>
      </c>
      <c r="Q676">
        <v>3.676842702702698</v>
      </c>
      <c r="R676">
        <v>3.676842702702698</v>
      </c>
      <c r="S676">
        <v>3.676842702702698</v>
      </c>
      <c r="T676">
        <v>3.676842702702698</v>
      </c>
      <c r="U676">
        <v>3.676842702702698</v>
      </c>
      <c r="V676">
        <v>3.676842702702698</v>
      </c>
      <c r="W676">
        <v>3.676842702702698</v>
      </c>
      <c r="X676">
        <v>3.676842702702698</v>
      </c>
      <c r="Y676">
        <v>3.676842702702698</v>
      </c>
      <c r="Z676">
        <v>3.676842702702698</v>
      </c>
      <c r="AA676">
        <v>3.676842702702698</v>
      </c>
      <c r="AB676">
        <v>3.676842702702698</v>
      </c>
      <c r="AC676">
        <v>3.676842702702698</v>
      </c>
      <c r="AD676">
        <v>3.676842702702698</v>
      </c>
      <c r="AE676">
        <v>3.676842702702698</v>
      </c>
      <c r="AF676">
        <v>3.676842702702698</v>
      </c>
      <c r="AG676">
        <v>3.676842702702698</v>
      </c>
      <c r="AH676">
        <v>3.676842702702698</v>
      </c>
      <c r="AI676">
        <v>3.676842702702698</v>
      </c>
      <c r="AJ676">
        <v>3.676842702702698</v>
      </c>
      <c r="AK676">
        <v>3.676842702702698</v>
      </c>
      <c r="AL676">
        <v>3.676842702702698</v>
      </c>
    </row>
    <row r="677" spans="1:38" x14ac:dyDescent="0.2">
      <c r="A677" t="s">
        <v>438</v>
      </c>
      <c r="B677" t="s">
        <v>271</v>
      </c>
      <c r="C677" t="s">
        <v>559</v>
      </c>
      <c r="D677" t="s">
        <v>138</v>
      </c>
      <c r="E677" t="s">
        <v>211</v>
      </c>
      <c r="F677" t="s">
        <v>275</v>
      </c>
      <c r="G677">
        <v>2050</v>
      </c>
      <c r="H677" t="s">
        <v>211</v>
      </c>
      <c r="I677" t="s">
        <v>211</v>
      </c>
      <c r="J677" t="s">
        <v>211</v>
      </c>
      <c r="K677" t="s">
        <v>211</v>
      </c>
      <c r="L677">
        <v>3.676842702702698</v>
      </c>
      <c r="M677">
        <v>3.676842702702698</v>
      </c>
      <c r="N677">
        <v>3.676842702702698</v>
      </c>
      <c r="O677">
        <v>3.676842702702698</v>
      </c>
      <c r="P677">
        <v>3.676842702702698</v>
      </c>
      <c r="Q677">
        <v>3.676842702702698</v>
      </c>
      <c r="R677">
        <v>3.676842702702698</v>
      </c>
      <c r="S677">
        <v>3.676842702702698</v>
      </c>
      <c r="T677">
        <v>3.676842702702698</v>
      </c>
      <c r="U677">
        <v>3.676842702702698</v>
      </c>
      <c r="V677">
        <v>3.676842702702698</v>
      </c>
      <c r="W677">
        <v>3.676842702702698</v>
      </c>
      <c r="X677">
        <v>3.676842702702698</v>
      </c>
      <c r="Y677">
        <v>3.676842702702698</v>
      </c>
      <c r="Z677">
        <v>3.676842702702698</v>
      </c>
      <c r="AA677">
        <v>3.676842702702698</v>
      </c>
      <c r="AB677">
        <v>3.676842702702698</v>
      </c>
      <c r="AC677">
        <v>3.676842702702698</v>
      </c>
      <c r="AD677">
        <v>3.676842702702698</v>
      </c>
      <c r="AE677">
        <v>3.676842702702698</v>
      </c>
      <c r="AF677">
        <v>3.676842702702698</v>
      </c>
      <c r="AG677">
        <v>3.676842702702698</v>
      </c>
      <c r="AH677">
        <v>3.676842702702698</v>
      </c>
      <c r="AI677">
        <v>3.676842702702698</v>
      </c>
      <c r="AJ677">
        <v>3.676842702702698</v>
      </c>
      <c r="AK677">
        <v>3.676842702702698</v>
      </c>
      <c r="AL677">
        <v>3.676842702702698</v>
      </c>
    </row>
    <row r="678" spans="1:38" x14ac:dyDescent="0.2">
      <c r="A678" t="s">
        <v>438</v>
      </c>
      <c r="B678" t="s">
        <v>271</v>
      </c>
      <c r="C678" t="s">
        <v>559</v>
      </c>
      <c r="D678" t="s">
        <v>245</v>
      </c>
      <c r="E678" t="s">
        <v>211</v>
      </c>
      <c r="F678" t="s">
        <v>275</v>
      </c>
      <c r="G678">
        <v>2018</v>
      </c>
      <c r="H678" t="s">
        <v>211</v>
      </c>
      <c r="I678" t="s">
        <v>211</v>
      </c>
      <c r="J678" t="s">
        <v>211</v>
      </c>
      <c r="K678" t="s">
        <v>211</v>
      </c>
      <c r="L678">
        <v>2.1628486486486458</v>
      </c>
      <c r="M678">
        <v>2.1628486486486458</v>
      </c>
      <c r="N678">
        <v>2.1628486486486458</v>
      </c>
      <c r="O678">
        <v>2.1628486486486458</v>
      </c>
      <c r="P678">
        <v>2.1628486486486458</v>
      </c>
      <c r="Q678">
        <v>2.1628486486486458</v>
      </c>
      <c r="R678">
        <v>2.1628486486486458</v>
      </c>
      <c r="S678">
        <v>2.1628486486486458</v>
      </c>
      <c r="T678">
        <v>2.1628486486486458</v>
      </c>
      <c r="U678">
        <v>2.1628486486486458</v>
      </c>
      <c r="V678">
        <v>2.1628486486486458</v>
      </c>
      <c r="W678">
        <v>2.1628486486486458</v>
      </c>
      <c r="X678">
        <v>2.1628486486486458</v>
      </c>
      <c r="Y678">
        <v>2.1628486486486458</v>
      </c>
      <c r="Z678">
        <v>2.1628486486486458</v>
      </c>
      <c r="AA678">
        <v>2.1628486486486458</v>
      </c>
      <c r="AB678">
        <v>2.1628486486486458</v>
      </c>
      <c r="AC678">
        <v>2.1628486486486458</v>
      </c>
      <c r="AD678">
        <v>2.1628486486486458</v>
      </c>
      <c r="AE678">
        <v>2.1628486486486458</v>
      </c>
      <c r="AF678">
        <v>2.1628486486486458</v>
      </c>
      <c r="AG678">
        <v>2.1628486486486458</v>
      </c>
      <c r="AH678">
        <v>2.1628486486486458</v>
      </c>
      <c r="AI678">
        <v>2.1628486486486458</v>
      </c>
      <c r="AJ678">
        <v>2.1628486486486458</v>
      </c>
      <c r="AK678">
        <v>2.1628486486486458</v>
      </c>
      <c r="AL678">
        <v>2.1628486486486458</v>
      </c>
    </row>
    <row r="679" spans="1:38" x14ac:dyDescent="0.2">
      <c r="A679" t="s">
        <v>438</v>
      </c>
      <c r="B679" t="s">
        <v>271</v>
      </c>
      <c r="C679" t="s">
        <v>559</v>
      </c>
      <c r="D679" t="s">
        <v>245</v>
      </c>
      <c r="E679" t="s">
        <v>211</v>
      </c>
      <c r="F679" t="s">
        <v>275</v>
      </c>
      <c r="G679">
        <v>2030</v>
      </c>
      <c r="H679" t="s">
        <v>211</v>
      </c>
      <c r="I679" t="s">
        <v>211</v>
      </c>
      <c r="J679" t="s">
        <v>211</v>
      </c>
      <c r="K679" t="s">
        <v>211</v>
      </c>
      <c r="L679">
        <v>2.4007619999999972</v>
      </c>
      <c r="M679">
        <v>2.4007619999999972</v>
      </c>
      <c r="N679">
        <v>2.4007619999999972</v>
      </c>
      <c r="O679">
        <v>2.4007619999999972</v>
      </c>
      <c r="P679">
        <v>2.4007619999999972</v>
      </c>
      <c r="Q679">
        <v>2.4007619999999972</v>
      </c>
      <c r="R679">
        <v>2.4007619999999972</v>
      </c>
      <c r="S679">
        <v>2.4007619999999972</v>
      </c>
      <c r="T679">
        <v>2.4007619999999972</v>
      </c>
      <c r="U679">
        <v>2.4007619999999972</v>
      </c>
      <c r="V679">
        <v>2.4007619999999972</v>
      </c>
      <c r="W679">
        <v>2.4007619999999972</v>
      </c>
      <c r="X679">
        <v>2.4007619999999972</v>
      </c>
      <c r="Y679">
        <v>2.4007619999999972</v>
      </c>
      <c r="Z679">
        <v>2.4007619999999972</v>
      </c>
      <c r="AA679">
        <v>2.4007619999999972</v>
      </c>
      <c r="AB679">
        <v>2.4007619999999972</v>
      </c>
      <c r="AC679">
        <v>2.4007619999999972</v>
      </c>
      <c r="AD679">
        <v>2.4007619999999972</v>
      </c>
      <c r="AE679">
        <v>2.4007619999999972</v>
      </c>
      <c r="AF679">
        <v>2.4007619999999972</v>
      </c>
      <c r="AG679">
        <v>2.4007619999999972</v>
      </c>
      <c r="AH679">
        <v>2.4007619999999972</v>
      </c>
      <c r="AI679">
        <v>2.4007619999999972</v>
      </c>
      <c r="AJ679">
        <v>2.4007619999999972</v>
      </c>
      <c r="AK679">
        <v>2.4007619999999972</v>
      </c>
      <c r="AL679">
        <v>2.4007619999999972</v>
      </c>
    </row>
    <row r="680" spans="1:38" x14ac:dyDescent="0.2">
      <c r="A680" t="s">
        <v>438</v>
      </c>
      <c r="B680" t="s">
        <v>271</v>
      </c>
      <c r="C680" t="s">
        <v>559</v>
      </c>
      <c r="D680" t="s">
        <v>245</v>
      </c>
      <c r="E680" t="s">
        <v>211</v>
      </c>
      <c r="F680" t="s">
        <v>275</v>
      </c>
      <c r="G680">
        <v>2040</v>
      </c>
      <c r="H680" t="s">
        <v>211</v>
      </c>
      <c r="I680" t="s">
        <v>211</v>
      </c>
      <c r="J680" t="s">
        <v>211</v>
      </c>
      <c r="K680" t="s">
        <v>211</v>
      </c>
      <c r="L680">
        <v>2.5737898918918884</v>
      </c>
      <c r="M680">
        <v>2.5737898918918884</v>
      </c>
      <c r="N680">
        <v>2.5737898918918884</v>
      </c>
      <c r="O680">
        <v>2.5737898918918884</v>
      </c>
      <c r="P680">
        <v>2.5737898918918884</v>
      </c>
      <c r="Q680">
        <v>2.5737898918918884</v>
      </c>
      <c r="R680">
        <v>2.5737898918918884</v>
      </c>
      <c r="S680">
        <v>2.5737898918918884</v>
      </c>
      <c r="T680">
        <v>2.5737898918918884</v>
      </c>
      <c r="U680">
        <v>2.5737898918918884</v>
      </c>
      <c r="V680">
        <v>2.5737898918918884</v>
      </c>
      <c r="W680">
        <v>2.5737898918918884</v>
      </c>
      <c r="X680">
        <v>2.5737898918918884</v>
      </c>
      <c r="Y680">
        <v>2.5737898918918884</v>
      </c>
      <c r="Z680">
        <v>2.5737898918918884</v>
      </c>
      <c r="AA680">
        <v>2.5737898918918884</v>
      </c>
      <c r="AB680">
        <v>2.5737898918918884</v>
      </c>
      <c r="AC680">
        <v>2.5737898918918884</v>
      </c>
      <c r="AD680">
        <v>2.5737898918918884</v>
      </c>
      <c r="AE680">
        <v>2.5737898918918884</v>
      </c>
      <c r="AF680">
        <v>2.5737898918918884</v>
      </c>
      <c r="AG680">
        <v>2.5737898918918884</v>
      </c>
      <c r="AH680">
        <v>2.5737898918918884</v>
      </c>
      <c r="AI680">
        <v>2.5737898918918884</v>
      </c>
      <c r="AJ680">
        <v>2.5737898918918884</v>
      </c>
      <c r="AK680">
        <v>2.5737898918918884</v>
      </c>
      <c r="AL680">
        <v>2.5737898918918884</v>
      </c>
    </row>
    <row r="681" spans="1:38" x14ac:dyDescent="0.2">
      <c r="A681" t="s">
        <v>438</v>
      </c>
      <c r="B681" t="s">
        <v>271</v>
      </c>
      <c r="C681" t="s">
        <v>559</v>
      </c>
      <c r="D681" t="s">
        <v>245</v>
      </c>
      <c r="E681" t="s">
        <v>211</v>
      </c>
      <c r="F681" t="s">
        <v>275</v>
      </c>
      <c r="G681">
        <v>2050</v>
      </c>
      <c r="H681" t="s">
        <v>211</v>
      </c>
      <c r="I681" t="s">
        <v>211</v>
      </c>
      <c r="J681" t="s">
        <v>211</v>
      </c>
      <c r="K681" t="s">
        <v>211</v>
      </c>
      <c r="L681">
        <v>2.5737898918918884</v>
      </c>
      <c r="M681">
        <v>2.5737898918918884</v>
      </c>
      <c r="N681">
        <v>2.5737898918918884</v>
      </c>
      <c r="O681">
        <v>2.5737898918918884</v>
      </c>
      <c r="P681">
        <v>2.5737898918918884</v>
      </c>
      <c r="Q681">
        <v>2.5737898918918884</v>
      </c>
      <c r="R681">
        <v>2.5737898918918884</v>
      </c>
      <c r="S681">
        <v>2.5737898918918884</v>
      </c>
      <c r="T681">
        <v>2.5737898918918884</v>
      </c>
      <c r="U681">
        <v>2.5737898918918884</v>
      </c>
      <c r="V681">
        <v>2.5737898918918884</v>
      </c>
      <c r="W681">
        <v>2.5737898918918884</v>
      </c>
      <c r="X681">
        <v>2.5737898918918884</v>
      </c>
      <c r="Y681">
        <v>2.5737898918918884</v>
      </c>
      <c r="Z681">
        <v>2.5737898918918884</v>
      </c>
      <c r="AA681">
        <v>2.5737898918918884</v>
      </c>
      <c r="AB681">
        <v>2.5737898918918884</v>
      </c>
      <c r="AC681">
        <v>2.5737898918918884</v>
      </c>
      <c r="AD681">
        <v>2.5737898918918884</v>
      </c>
      <c r="AE681">
        <v>2.5737898918918884</v>
      </c>
      <c r="AF681">
        <v>2.5737898918918884</v>
      </c>
      <c r="AG681">
        <v>2.5737898918918884</v>
      </c>
      <c r="AH681">
        <v>2.5737898918918884</v>
      </c>
      <c r="AI681">
        <v>2.5737898918918884</v>
      </c>
      <c r="AJ681">
        <v>2.5737898918918884</v>
      </c>
      <c r="AK681">
        <v>2.5737898918918884</v>
      </c>
      <c r="AL681">
        <v>2.5737898918918884</v>
      </c>
    </row>
    <row r="682" spans="1:38" x14ac:dyDescent="0.2">
      <c r="A682" t="s">
        <v>438</v>
      </c>
      <c r="B682" t="s">
        <v>271</v>
      </c>
      <c r="C682" t="s">
        <v>560</v>
      </c>
      <c r="D682" t="s">
        <v>194</v>
      </c>
      <c r="E682" t="s">
        <v>211</v>
      </c>
      <c r="F682" t="s">
        <v>275</v>
      </c>
      <c r="G682">
        <v>2018</v>
      </c>
      <c r="H682" t="s">
        <v>211</v>
      </c>
      <c r="I682" t="s">
        <v>211</v>
      </c>
      <c r="J682" t="s">
        <v>211</v>
      </c>
      <c r="K682" t="s">
        <v>211</v>
      </c>
      <c r="L682">
        <v>3.0897837837837798</v>
      </c>
      <c r="M682">
        <v>3.0897837837837798</v>
      </c>
      <c r="N682">
        <v>3.0897837837837798</v>
      </c>
      <c r="O682">
        <v>3.0897837837837798</v>
      </c>
      <c r="P682">
        <v>3.0897837837837798</v>
      </c>
      <c r="Q682">
        <v>3.0897837837837798</v>
      </c>
      <c r="R682">
        <v>3.0897837837837798</v>
      </c>
      <c r="S682">
        <v>3.0897837837837798</v>
      </c>
      <c r="T682">
        <v>3.0897837837837798</v>
      </c>
      <c r="U682">
        <v>3.0897837837837798</v>
      </c>
      <c r="V682">
        <v>3.0897837837837798</v>
      </c>
      <c r="W682">
        <v>3.0897837837837798</v>
      </c>
      <c r="X682">
        <v>3.0897837837837798</v>
      </c>
      <c r="Y682">
        <v>3.0897837837837798</v>
      </c>
      <c r="Z682">
        <v>3.0897837837837798</v>
      </c>
      <c r="AA682">
        <v>3.0897837837837798</v>
      </c>
      <c r="AB682">
        <v>3.0897837837837798</v>
      </c>
      <c r="AC682">
        <v>3.0897837837837798</v>
      </c>
      <c r="AD682">
        <v>3.0897837837837798</v>
      </c>
      <c r="AE682">
        <v>3.0897837837837798</v>
      </c>
      <c r="AF682">
        <v>3.0897837837837798</v>
      </c>
      <c r="AG682">
        <v>3.0897837837837798</v>
      </c>
      <c r="AH682">
        <v>3.0897837837837798</v>
      </c>
      <c r="AI682">
        <v>3.0897837837837798</v>
      </c>
      <c r="AJ682">
        <v>3.0897837837837798</v>
      </c>
      <c r="AK682">
        <v>3.0897837837837798</v>
      </c>
      <c r="AL682">
        <v>3.0897837837837798</v>
      </c>
    </row>
    <row r="683" spans="1:38" x14ac:dyDescent="0.2">
      <c r="A683" t="s">
        <v>438</v>
      </c>
      <c r="B683" t="s">
        <v>271</v>
      </c>
      <c r="C683" t="s">
        <v>560</v>
      </c>
      <c r="D683" t="s">
        <v>194</v>
      </c>
      <c r="E683" t="s">
        <v>211</v>
      </c>
      <c r="F683" t="s">
        <v>275</v>
      </c>
      <c r="G683">
        <v>2030</v>
      </c>
      <c r="H683" t="s">
        <v>211</v>
      </c>
      <c r="I683" t="s">
        <v>211</v>
      </c>
      <c r="J683" t="s">
        <v>211</v>
      </c>
      <c r="K683" t="s">
        <v>211</v>
      </c>
      <c r="L683">
        <v>3.4296599999999957</v>
      </c>
      <c r="M683">
        <v>3.4296599999999957</v>
      </c>
      <c r="N683">
        <v>3.4296599999999957</v>
      </c>
      <c r="O683">
        <v>3.4296599999999957</v>
      </c>
      <c r="P683">
        <v>3.4296599999999957</v>
      </c>
      <c r="Q683">
        <v>3.4296599999999957</v>
      </c>
      <c r="R683">
        <v>3.4296599999999957</v>
      </c>
      <c r="S683">
        <v>3.4296599999999957</v>
      </c>
      <c r="T683">
        <v>3.4296599999999957</v>
      </c>
      <c r="U683">
        <v>3.4296599999999957</v>
      </c>
      <c r="V683">
        <v>3.4296599999999957</v>
      </c>
      <c r="W683">
        <v>3.4296599999999957</v>
      </c>
      <c r="X683">
        <v>3.4296599999999957</v>
      </c>
      <c r="Y683">
        <v>3.4296599999999957</v>
      </c>
      <c r="Z683">
        <v>3.4296599999999957</v>
      </c>
      <c r="AA683">
        <v>3.4296599999999957</v>
      </c>
      <c r="AB683">
        <v>3.4296599999999957</v>
      </c>
      <c r="AC683">
        <v>3.4296599999999957</v>
      </c>
      <c r="AD683">
        <v>3.4296599999999957</v>
      </c>
      <c r="AE683">
        <v>3.4296599999999957</v>
      </c>
      <c r="AF683">
        <v>3.4296599999999957</v>
      </c>
      <c r="AG683">
        <v>3.4296599999999957</v>
      </c>
      <c r="AH683">
        <v>3.4296599999999957</v>
      </c>
      <c r="AI683">
        <v>3.4296599999999957</v>
      </c>
      <c r="AJ683">
        <v>3.4296599999999957</v>
      </c>
      <c r="AK683">
        <v>3.4296599999999957</v>
      </c>
      <c r="AL683">
        <v>3.4296599999999957</v>
      </c>
    </row>
    <row r="684" spans="1:38" x14ac:dyDescent="0.2">
      <c r="A684" t="s">
        <v>438</v>
      </c>
      <c r="B684" t="s">
        <v>271</v>
      </c>
      <c r="C684" t="s">
        <v>560</v>
      </c>
      <c r="D684" t="s">
        <v>194</v>
      </c>
      <c r="E684" t="s">
        <v>211</v>
      </c>
      <c r="F684" t="s">
        <v>275</v>
      </c>
      <c r="G684">
        <v>2040</v>
      </c>
      <c r="H684" t="s">
        <v>211</v>
      </c>
      <c r="I684" t="s">
        <v>211</v>
      </c>
      <c r="J684" t="s">
        <v>211</v>
      </c>
      <c r="K684" t="s">
        <v>211</v>
      </c>
      <c r="L684">
        <v>3.676842702702698</v>
      </c>
      <c r="M684">
        <v>3.676842702702698</v>
      </c>
      <c r="N684">
        <v>3.676842702702698</v>
      </c>
      <c r="O684">
        <v>3.676842702702698</v>
      </c>
      <c r="P684">
        <v>3.676842702702698</v>
      </c>
      <c r="Q684">
        <v>3.676842702702698</v>
      </c>
      <c r="R684">
        <v>3.676842702702698</v>
      </c>
      <c r="S684">
        <v>3.676842702702698</v>
      </c>
      <c r="T684">
        <v>3.676842702702698</v>
      </c>
      <c r="U684">
        <v>3.676842702702698</v>
      </c>
      <c r="V684">
        <v>3.676842702702698</v>
      </c>
      <c r="W684">
        <v>3.676842702702698</v>
      </c>
      <c r="X684">
        <v>3.676842702702698</v>
      </c>
      <c r="Y684">
        <v>3.676842702702698</v>
      </c>
      <c r="Z684">
        <v>3.676842702702698</v>
      </c>
      <c r="AA684">
        <v>3.676842702702698</v>
      </c>
      <c r="AB684">
        <v>3.676842702702698</v>
      </c>
      <c r="AC684">
        <v>3.676842702702698</v>
      </c>
      <c r="AD684">
        <v>3.676842702702698</v>
      </c>
      <c r="AE684">
        <v>3.676842702702698</v>
      </c>
      <c r="AF684">
        <v>3.676842702702698</v>
      </c>
      <c r="AG684">
        <v>3.676842702702698</v>
      </c>
      <c r="AH684">
        <v>3.676842702702698</v>
      </c>
      <c r="AI684">
        <v>3.676842702702698</v>
      </c>
      <c r="AJ684">
        <v>3.676842702702698</v>
      </c>
      <c r="AK684">
        <v>3.676842702702698</v>
      </c>
      <c r="AL684">
        <v>3.676842702702698</v>
      </c>
    </row>
    <row r="685" spans="1:38" x14ac:dyDescent="0.2">
      <c r="A685" t="s">
        <v>438</v>
      </c>
      <c r="B685" t="s">
        <v>271</v>
      </c>
      <c r="C685" t="s">
        <v>560</v>
      </c>
      <c r="D685" t="s">
        <v>194</v>
      </c>
      <c r="E685" t="s">
        <v>211</v>
      </c>
      <c r="F685" t="s">
        <v>275</v>
      </c>
      <c r="G685">
        <v>2050</v>
      </c>
      <c r="H685" t="s">
        <v>211</v>
      </c>
      <c r="I685" t="s">
        <v>211</v>
      </c>
      <c r="J685" t="s">
        <v>211</v>
      </c>
      <c r="K685" t="s">
        <v>211</v>
      </c>
      <c r="L685">
        <v>3.676842702702698</v>
      </c>
      <c r="M685">
        <v>3.676842702702698</v>
      </c>
      <c r="N685">
        <v>3.676842702702698</v>
      </c>
      <c r="O685">
        <v>3.676842702702698</v>
      </c>
      <c r="P685">
        <v>3.676842702702698</v>
      </c>
      <c r="Q685">
        <v>3.676842702702698</v>
      </c>
      <c r="R685">
        <v>3.676842702702698</v>
      </c>
      <c r="S685">
        <v>3.676842702702698</v>
      </c>
      <c r="T685">
        <v>3.676842702702698</v>
      </c>
      <c r="U685">
        <v>3.676842702702698</v>
      </c>
      <c r="V685">
        <v>3.676842702702698</v>
      </c>
      <c r="W685">
        <v>3.676842702702698</v>
      </c>
      <c r="X685">
        <v>3.676842702702698</v>
      </c>
      <c r="Y685">
        <v>3.676842702702698</v>
      </c>
      <c r="Z685">
        <v>3.676842702702698</v>
      </c>
      <c r="AA685">
        <v>3.676842702702698</v>
      </c>
      <c r="AB685">
        <v>3.676842702702698</v>
      </c>
      <c r="AC685">
        <v>3.676842702702698</v>
      </c>
      <c r="AD685">
        <v>3.676842702702698</v>
      </c>
      <c r="AE685">
        <v>3.676842702702698</v>
      </c>
      <c r="AF685">
        <v>3.676842702702698</v>
      </c>
      <c r="AG685">
        <v>3.676842702702698</v>
      </c>
      <c r="AH685">
        <v>3.676842702702698</v>
      </c>
      <c r="AI685">
        <v>3.676842702702698</v>
      </c>
      <c r="AJ685">
        <v>3.676842702702698</v>
      </c>
      <c r="AK685">
        <v>3.676842702702698</v>
      </c>
      <c r="AL685">
        <v>3.676842702702698</v>
      </c>
    </row>
    <row r="686" spans="1:38" x14ac:dyDescent="0.2">
      <c r="A686" t="s">
        <v>438</v>
      </c>
      <c r="B686" t="s">
        <v>271</v>
      </c>
      <c r="C686" t="s">
        <v>560</v>
      </c>
      <c r="D686" t="s">
        <v>138</v>
      </c>
      <c r="E686" t="s">
        <v>211</v>
      </c>
      <c r="F686" t="s">
        <v>275</v>
      </c>
      <c r="G686">
        <v>2018</v>
      </c>
      <c r="H686" t="s">
        <v>211</v>
      </c>
      <c r="I686" t="s">
        <v>211</v>
      </c>
      <c r="J686" t="s">
        <v>211</v>
      </c>
      <c r="K686" t="s">
        <v>211</v>
      </c>
      <c r="L686">
        <v>3.0897837837837798</v>
      </c>
      <c r="M686">
        <v>3.0897837837837798</v>
      </c>
      <c r="N686">
        <v>3.0897837837837798</v>
      </c>
      <c r="O686">
        <v>3.0897837837837798</v>
      </c>
      <c r="P686">
        <v>3.0897837837837798</v>
      </c>
      <c r="Q686">
        <v>3.0897837837837798</v>
      </c>
      <c r="R686">
        <v>3.0897837837837798</v>
      </c>
      <c r="S686">
        <v>3.0897837837837798</v>
      </c>
      <c r="T686">
        <v>3.0897837837837798</v>
      </c>
      <c r="U686">
        <v>3.0897837837837798</v>
      </c>
      <c r="V686">
        <v>3.0897837837837798</v>
      </c>
      <c r="W686">
        <v>3.0897837837837798</v>
      </c>
      <c r="X686">
        <v>3.0897837837837798</v>
      </c>
      <c r="Y686">
        <v>3.0897837837837798</v>
      </c>
      <c r="Z686">
        <v>3.0897837837837798</v>
      </c>
      <c r="AA686">
        <v>3.0897837837837798</v>
      </c>
      <c r="AB686">
        <v>3.0897837837837798</v>
      </c>
      <c r="AC686">
        <v>3.0897837837837798</v>
      </c>
      <c r="AD686">
        <v>3.0897837837837798</v>
      </c>
      <c r="AE686">
        <v>3.0897837837837798</v>
      </c>
      <c r="AF686">
        <v>3.0897837837837798</v>
      </c>
      <c r="AG686">
        <v>3.0897837837837798</v>
      </c>
      <c r="AH686">
        <v>3.0897837837837798</v>
      </c>
      <c r="AI686">
        <v>3.0897837837837798</v>
      </c>
      <c r="AJ686">
        <v>3.0897837837837798</v>
      </c>
      <c r="AK686">
        <v>3.0897837837837798</v>
      </c>
      <c r="AL686">
        <v>3.0897837837837798</v>
      </c>
    </row>
    <row r="687" spans="1:38" x14ac:dyDescent="0.2">
      <c r="A687" t="s">
        <v>438</v>
      </c>
      <c r="B687" t="s">
        <v>271</v>
      </c>
      <c r="C687" t="s">
        <v>560</v>
      </c>
      <c r="D687" t="s">
        <v>138</v>
      </c>
      <c r="E687" t="s">
        <v>211</v>
      </c>
      <c r="F687" t="s">
        <v>275</v>
      </c>
      <c r="G687">
        <v>2030</v>
      </c>
      <c r="H687" t="s">
        <v>211</v>
      </c>
      <c r="I687" t="s">
        <v>211</v>
      </c>
      <c r="J687" t="s">
        <v>211</v>
      </c>
      <c r="K687" t="s">
        <v>211</v>
      </c>
      <c r="L687">
        <v>3.4296599999999957</v>
      </c>
      <c r="M687">
        <v>3.4296599999999957</v>
      </c>
      <c r="N687">
        <v>3.4296599999999957</v>
      </c>
      <c r="O687">
        <v>3.4296599999999957</v>
      </c>
      <c r="P687">
        <v>3.4296599999999957</v>
      </c>
      <c r="Q687">
        <v>3.4296599999999957</v>
      </c>
      <c r="R687">
        <v>3.4296599999999957</v>
      </c>
      <c r="S687">
        <v>3.4296599999999957</v>
      </c>
      <c r="T687">
        <v>3.4296599999999957</v>
      </c>
      <c r="U687">
        <v>3.4296599999999957</v>
      </c>
      <c r="V687">
        <v>3.4296599999999957</v>
      </c>
      <c r="W687">
        <v>3.4296599999999957</v>
      </c>
      <c r="X687">
        <v>3.4296599999999957</v>
      </c>
      <c r="Y687">
        <v>3.4296599999999957</v>
      </c>
      <c r="Z687">
        <v>3.4296599999999957</v>
      </c>
      <c r="AA687">
        <v>3.4296599999999957</v>
      </c>
      <c r="AB687">
        <v>3.4296599999999957</v>
      </c>
      <c r="AC687">
        <v>3.4296599999999957</v>
      </c>
      <c r="AD687">
        <v>3.4296599999999957</v>
      </c>
      <c r="AE687">
        <v>3.4296599999999957</v>
      </c>
      <c r="AF687">
        <v>3.4296599999999957</v>
      </c>
      <c r="AG687">
        <v>3.4296599999999957</v>
      </c>
      <c r="AH687">
        <v>3.4296599999999957</v>
      </c>
      <c r="AI687">
        <v>3.4296599999999957</v>
      </c>
      <c r="AJ687">
        <v>3.4296599999999957</v>
      </c>
      <c r="AK687">
        <v>3.4296599999999957</v>
      </c>
      <c r="AL687">
        <v>3.4296599999999957</v>
      </c>
    </row>
    <row r="688" spans="1:38" x14ac:dyDescent="0.2">
      <c r="A688" t="s">
        <v>438</v>
      </c>
      <c r="B688" t="s">
        <v>271</v>
      </c>
      <c r="C688" t="s">
        <v>560</v>
      </c>
      <c r="D688" t="s">
        <v>138</v>
      </c>
      <c r="E688" t="s">
        <v>211</v>
      </c>
      <c r="F688" t="s">
        <v>275</v>
      </c>
      <c r="G688">
        <v>2040</v>
      </c>
      <c r="H688" t="s">
        <v>211</v>
      </c>
      <c r="I688" t="s">
        <v>211</v>
      </c>
      <c r="J688" t="s">
        <v>211</v>
      </c>
      <c r="K688" t="s">
        <v>211</v>
      </c>
      <c r="L688">
        <v>3.676842702702698</v>
      </c>
      <c r="M688">
        <v>3.676842702702698</v>
      </c>
      <c r="N688">
        <v>3.676842702702698</v>
      </c>
      <c r="O688">
        <v>3.676842702702698</v>
      </c>
      <c r="P688">
        <v>3.676842702702698</v>
      </c>
      <c r="Q688">
        <v>3.676842702702698</v>
      </c>
      <c r="R688">
        <v>3.676842702702698</v>
      </c>
      <c r="S688">
        <v>3.676842702702698</v>
      </c>
      <c r="T688">
        <v>3.676842702702698</v>
      </c>
      <c r="U688">
        <v>3.676842702702698</v>
      </c>
      <c r="V688">
        <v>3.676842702702698</v>
      </c>
      <c r="W688">
        <v>3.676842702702698</v>
      </c>
      <c r="X688">
        <v>3.676842702702698</v>
      </c>
      <c r="Y688">
        <v>3.676842702702698</v>
      </c>
      <c r="Z688">
        <v>3.676842702702698</v>
      </c>
      <c r="AA688">
        <v>3.676842702702698</v>
      </c>
      <c r="AB688">
        <v>3.676842702702698</v>
      </c>
      <c r="AC688">
        <v>3.676842702702698</v>
      </c>
      <c r="AD688">
        <v>3.676842702702698</v>
      </c>
      <c r="AE688">
        <v>3.676842702702698</v>
      </c>
      <c r="AF688">
        <v>3.676842702702698</v>
      </c>
      <c r="AG688">
        <v>3.676842702702698</v>
      </c>
      <c r="AH688">
        <v>3.676842702702698</v>
      </c>
      <c r="AI688">
        <v>3.676842702702698</v>
      </c>
      <c r="AJ688">
        <v>3.676842702702698</v>
      </c>
      <c r="AK688">
        <v>3.676842702702698</v>
      </c>
      <c r="AL688">
        <v>3.676842702702698</v>
      </c>
    </row>
    <row r="689" spans="1:38" x14ac:dyDescent="0.2">
      <c r="A689" t="s">
        <v>438</v>
      </c>
      <c r="B689" t="s">
        <v>271</v>
      </c>
      <c r="C689" t="s">
        <v>560</v>
      </c>
      <c r="D689" t="s">
        <v>138</v>
      </c>
      <c r="E689" t="s">
        <v>211</v>
      </c>
      <c r="F689" t="s">
        <v>275</v>
      </c>
      <c r="G689">
        <v>2050</v>
      </c>
      <c r="H689" t="s">
        <v>211</v>
      </c>
      <c r="I689" t="s">
        <v>211</v>
      </c>
      <c r="J689" t="s">
        <v>211</v>
      </c>
      <c r="K689" t="s">
        <v>211</v>
      </c>
      <c r="L689">
        <v>3.676842702702698</v>
      </c>
      <c r="M689">
        <v>3.676842702702698</v>
      </c>
      <c r="N689">
        <v>3.676842702702698</v>
      </c>
      <c r="O689">
        <v>3.676842702702698</v>
      </c>
      <c r="P689">
        <v>3.676842702702698</v>
      </c>
      <c r="Q689">
        <v>3.676842702702698</v>
      </c>
      <c r="R689">
        <v>3.676842702702698</v>
      </c>
      <c r="S689">
        <v>3.676842702702698</v>
      </c>
      <c r="T689">
        <v>3.676842702702698</v>
      </c>
      <c r="U689">
        <v>3.676842702702698</v>
      </c>
      <c r="V689">
        <v>3.676842702702698</v>
      </c>
      <c r="W689">
        <v>3.676842702702698</v>
      </c>
      <c r="X689">
        <v>3.676842702702698</v>
      </c>
      <c r="Y689">
        <v>3.676842702702698</v>
      </c>
      <c r="Z689">
        <v>3.676842702702698</v>
      </c>
      <c r="AA689">
        <v>3.676842702702698</v>
      </c>
      <c r="AB689">
        <v>3.676842702702698</v>
      </c>
      <c r="AC689">
        <v>3.676842702702698</v>
      </c>
      <c r="AD689">
        <v>3.676842702702698</v>
      </c>
      <c r="AE689">
        <v>3.676842702702698</v>
      </c>
      <c r="AF689">
        <v>3.676842702702698</v>
      </c>
      <c r="AG689">
        <v>3.676842702702698</v>
      </c>
      <c r="AH689">
        <v>3.676842702702698</v>
      </c>
      <c r="AI689">
        <v>3.676842702702698</v>
      </c>
      <c r="AJ689">
        <v>3.676842702702698</v>
      </c>
      <c r="AK689">
        <v>3.676842702702698</v>
      </c>
      <c r="AL689">
        <v>3.676842702702698</v>
      </c>
    </row>
    <row r="690" spans="1:38" x14ac:dyDescent="0.2">
      <c r="A690" t="s">
        <v>438</v>
      </c>
      <c r="B690" t="s">
        <v>271</v>
      </c>
      <c r="C690" t="s">
        <v>560</v>
      </c>
      <c r="D690" t="s">
        <v>245</v>
      </c>
      <c r="E690" t="s">
        <v>211</v>
      </c>
      <c r="F690" t="s">
        <v>275</v>
      </c>
      <c r="G690">
        <v>2018</v>
      </c>
      <c r="H690" t="s">
        <v>211</v>
      </c>
      <c r="I690" t="s">
        <v>211</v>
      </c>
      <c r="J690" t="s">
        <v>211</v>
      </c>
      <c r="K690" t="s">
        <v>211</v>
      </c>
      <c r="L690">
        <v>2.1628486486486458</v>
      </c>
      <c r="M690">
        <v>2.1628486486486458</v>
      </c>
      <c r="N690">
        <v>2.1628486486486458</v>
      </c>
      <c r="O690">
        <v>2.1628486486486458</v>
      </c>
      <c r="P690">
        <v>2.1628486486486458</v>
      </c>
      <c r="Q690">
        <v>2.1628486486486458</v>
      </c>
      <c r="R690">
        <v>2.1628486486486458</v>
      </c>
      <c r="S690">
        <v>2.1628486486486458</v>
      </c>
      <c r="T690">
        <v>2.1628486486486458</v>
      </c>
      <c r="U690">
        <v>2.1628486486486458</v>
      </c>
      <c r="V690">
        <v>2.1628486486486458</v>
      </c>
      <c r="W690">
        <v>2.1628486486486458</v>
      </c>
      <c r="X690">
        <v>2.1628486486486458</v>
      </c>
      <c r="Y690">
        <v>2.1628486486486458</v>
      </c>
      <c r="Z690">
        <v>2.1628486486486458</v>
      </c>
      <c r="AA690">
        <v>2.1628486486486458</v>
      </c>
      <c r="AB690">
        <v>2.1628486486486458</v>
      </c>
      <c r="AC690">
        <v>2.1628486486486458</v>
      </c>
      <c r="AD690">
        <v>2.1628486486486458</v>
      </c>
      <c r="AE690">
        <v>2.1628486486486458</v>
      </c>
      <c r="AF690">
        <v>2.1628486486486458</v>
      </c>
      <c r="AG690">
        <v>2.1628486486486458</v>
      </c>
      <c r="AH690">
        <v>2.1628486486486458</v>
      </c>
      <c r="AI690">
        <v>2.1628486486486458</v>
      </c>
      <c r="AJ690">
        <v>2.1628486486486458</v>
      </c>
      <c r="AK690">
        <v>2.1628486486486458</v>
      </c>
      <c r="AL690">
        <v>2.1628486486486458</v>
      </c>
    </row>
    <row r="691" spans="1:38" x14ac:dyDescent="0.2">
      <c r="A691" t="s">
        <v>438</v>
      </c>
      <c r="B691" t="s">
        <v>271</v>
      </c>
      <c r="C691" t="s">
        <v>560</v>
      </c>
      <c r="D691" t="s">
        <v>245</v>
      </c>
      <c r="E691" t="s">
        <v>211</v>
      </c>
      <c r="F691" t="s">
        <v>275</v>
      </c>
      <c r="G691">
        <v>2030</v>
      </c>
      <c r="H691" t="s">
        <v>211</v>
      </c>
      <c r="I691" t="s">
        <v>211</v>
      </c>
      <c r="J691" t="s">
        <v>211</v>
      </c>
      <c r="K691" t="s">
        <v>211</v>
      </c>
      <c r="L691">
        <v>2.4007619999999972</v>
      </c>
      <c r="M691">
        <v>2.4007619999999972</v>
      </c>
      <c r="N691">
        <v>2.4007619999999972</v>
      </c>
      <c r="O691">
        <v>2.4007619999999972</v>
      </c>
      <c r="P691">
        <v>2.4007619999999972</v>
      </c>
      <c r="Q691">
        <v>2.4007619999999972</v>
      </c>
      <c r="R691">
        <v>2.4007619999999972</v>
      </c>
      <c r="S691">
        <v>2.4007619999999972</v>
      </c>
      <c r="T691">
        <v>2.4007619999999972</v>
      </c>
      <c r="U691">
        <v>2.4007619999999972</v>
      </c>
      <c r="V691">
        <v>2.4007619999999972</v>
      </c>
      <c r="W691">
        <v>2.4007619999999972</v>
      </c>
      <c r="X691">
        <v>2.4007619999999972</v>
      </c>
      <c r="Y691">
        <v>2.4007619999999972</v>
      </c>
      <c r="Z691">
        <v>2.4007619999999972</v>
      </c>
      <c r="AA691">
        <v>2.4007619999999972</v>
      </c>
      <c r="AB691">
        <v>2.4007619999999972</v>
      </c>
      <c r="AC691">
        <v>2.4007619999999972</v>
      </c>
      <c r="AD691">
        <v>2.4007619999999972</v>
      </c>
      <c r="AE691">
        <v>2.4007619999999972</v>
      </c>
      <c r="AF691">
        <v>2.4007619999999972</v>
      </c>
      <c r="AG691">
        <v>2.4007619999999972</v>
      </c>
      <c r="AH691">
        <v>2.4007619999999972</v>
      </c>
      <c r="AI691">
        <v>2.4007619999999972</v>
      </c>
      <c r="AJ691">
        <v>2.4007619999999972</v>
      </c>
      <c r="AK691">
        <v>2.4007619999999972</v>
      </c>
      <c r="AL691">
        <v>2.4007619999999972</v>
      </c>
    </row>
    <row r="692" spans="1:38" x14ac:dyDescent="0.2">
      <c r="A692" t="s">
        <v>438</v>
      </c>
      <c r="B692" t="s">
        <v>271</v>
      </c>
      <c r="C692" t="s">
        <v>560</v>
      </c>
      <c r="D692" t="s">
        <v>245</v>
      </c>
      <c r="E692" t="s">
        <v>211</v>
      </c>
      <c r="F692" t="s">
        <v>275</v>
      </c>
      <c r="G692">
        <v>2040</v>
      </c>
      <c r="H692" t="s">
        <v>211</v>
      </c>
      <c r="I692" t="s">
        <v>211</v>
      </c>
      <c r="J692" t="s">
        <v>211</v>
      </c>
      <c r="K692" t="s">
        <v>211</v>
      </c>
      <c r="L692">
        <v>2.5737898918918884</v>
      </c>
      <c r="M692">
        <v>2.5737898918918884</v>
      </c>
      <c r="N692">
        <v>2.5737898918918884</v>
      </c>
      <c r="O692">
        <v>2.5737898918918884</v>
      </c>
      <c r="P692">
        <v>2.5737898918918884</v>
      </c>
      <c r="Q692">
        <v>2.5737898918918884</v>
      </c>
      <c r="R692">
        <v>2.5737898918918884</v>
      </c>
      <c r="S692">
        <v>2.5737898918918884</v>
      </c>
      <c r="T692">
        <v>2.5737898918918884</v>
      </c>
      <c r="U692">
        <v>2.5737898918918884</v>
      </c>
      <c r="V692">
        <v>2.5737898918918884</v>
      </c>
      <c r="W692">
        <v>2.5737898918918884</v>
      </c>
      <c r="X692">
        <v>2.5737898918918884</v>
      </c>
      <c r="Y692">
        <v>2.5737898918918884</v>
      </c>
      <c r="Z692">
        <v>2.5737898918918884</v>
      </c>
      <c r="AA692">
        <v>2.5737898918918884</v>
      </c>
      <c r="AB692">
        <v>2.5737898918918884</v>
      </c>
      <c r="AC692">
        <v>2.5737898918918884</v>
      </c>
      <c r="AD692">
        <v>2.5737898918918884</v>
      </c>
      <c r="AE692">
        <v>2.5737898918918884</v>
      </c>
      <c r="AF692">
        <v>2.5737898918918884</v>
      </c>
      <c r="AG692">
        <v>2.5737898918918884</v>
      </c>
      <c r="AH692">
        <v>2.5737898918918884</v>
      </c>
      <c r="AI692">
        <v>2.5737898918918884</v>
      </c>
      <c r="AJ692">
        <v>2.5737898918918884</v>
      </c>
      <c r="AK692">
        <v>2.5737898918918884</v>
      </c>
      <c r="AL692">
        <v>2.5737898918918884</v>
      </c>
    </row>
    <row r="693" spans="1:38" x14ac:dyDescent="0.2">
      <c r="A693" t="s">
        <v>438</v>
      </c>
      <c r="B693" t="s">
        <v>271</v>
      </c>
      <c r="C693" t="s">
        <v>560</v>
      </c>
      <c r="D693" t="s">
        <v>245</v>
      </c>
      <c r="E693" t="s">
        <v>211</v>
      </c>
      <c r="F693" t="s">
        <v>275</v>
      </c>
      <c r="G693">
        <v>2050</v>
      </c>
      <c r="H693" t="s">
        <v>211</v>
      </c>
      <c r="I693" t="s">
        <v>211</v>
      </c>
      <c r="J693" t="s">
        <v>211</v>
      </c>
      <c r="K693" t="s">
        <v>211</v>
      </c>
      <c r="L693">
        <v>2.5737898918918884</v>
      </c>
      <c r="M693">
        <v>2.5737898918918884</v>
      </c>
      <c r="N693">
        <v>2.5737898918918884</v>
      </c>
      <c r="O693">
        <v>2.5737898918918884</v>
      </c>
      <c r="P693">
        <v>2.5737898918918884</v>
      </c>
      <c r="Q693">
        <v>2.5737898918918884</v>
      </c>
      <c r="R693">
        <v>2.5737898918918884</v>
      </c>
      <c r="S693">
        <v>2.5737898918918884</v>
      </c>
      <c r="T693">
        <v>2.5737898918918884</v>
      </c>
      <c r="U693">
        <v>2.5737898918918884</v>
      </c>
      <c r="V693">
        <v>2.5737898918918884</v>
      </c>
      <c r="W693">
        <v>2.5737898918918884</v>
      </c>
      <c r="X693">
        <v>2.5737898918918884</v>
      </c>
      <c r="Y693">
        <v>2.5737898918918884</v>
      </c>
      <c r="Z693">
        <v>2.5737898918918884</v>
      </c>
      <c r="AA693">
        <v>2.5737898918918884</v>
      </c>
      <c r="AB693">
        <v>2.5737898918918884</v>
      </c>
      <c r="AC693">
        <v>2.5737898918918884</v>
      </c>
      <c r="AD693">
        <v>2.5737898918918884</v>
      </c>
      <c r="AE693">
        <v>2.5737898918918884</v>
      </c>
      <c r="AF693">
        <v>2.5737898918918884</v>
      </c>
      <c r="AG693">
        <v>2.5737898918918884</v>
      </c>
      <c r="AH693">
        <v>2.5737898918918884</v>
      </c>
      <c r="AI693">
        <v>2.5737898918918884</v>
      </c>
      <c r="AJ693">
        <v>2.5737898918918884</v>
      </c>
      <c r="AK693">
        <v>2.5737898918918884</v>
      </c>
      <c r="AL693">
        <v>2.5737898918918884</v>
      </c>
    </row>
    <row r="694" spans="1:38" x14ac:dyDescent="0.2">
      <c r="A694" t="s">
        <v>438</v>
      </c>
      <c r="B694" t="s">
        <v>271</v>
      </c>
      <c r="C694" t="s">
        <v>289</v>
      </c>
      <c r="D694" t="s">
        <v>578</v>
      </c>
      <c r="E694" t="s">
        <v>211</v>
      </c>
      <c r="F694" t="s">
        <v>275</v>
      </c>
      <c r="G694">
        <v>2018</v>
      </c>
      <c r="H694" t="s">
        <v>211</v>
      </c>
      <c r="I694" t="s">
        <v>211</v>
      </c>
      <c r="J694" t="s">
        <v>211</v>
      </c>
      <c r="K694" t="s">
        <v>211</v>
      </c>
      <c r="L694">
        <v>2.8830972222222209</v>
      </c>
      <c r="M694">
        <v>2.8830972222222209</v>
      </c>
      <c r="N694">
        <v>2.8830972222222209</v>
      </c>
      <c r="O694">
        <v>2.8830972222222209</v>
      </c>
      <c r="P694">
        <v>2.8830972222222209</v>
      </c>
      <c r="Q694">
        <v>2.8830972222222209</v>
      </c>
      <c r="R694">
        <v>2.8830972222222209</v>
      </c>
      <c r="S694">
        <v>2.8830972222222209</v>
      </c>
      <c r="T694">
        <v>2.8830972222222209</v>
      </c>
      <c r="U694">
        <v>2.8830972222222209</v>
      </c>
      <c r="V694">
        <v>2.8830972222222209</v>
      </c>
      <c r="W694">
        <v>2.8830972222222209</v>
      </c>
      <c r="X694">
        <v>2.8830972222222209</v>
      </c>
      <c r="Y694">
        <v>2.8830972222222209</v>
      </c>
      <c r="Z694">
        <v>2.8830972222222209</v>
      </c>
      <c r="AA694">
        <v>2.8830972222222209</v>
      </c>
      <c r="AB694">
        <v>2.8830972222222209</v>
      </c>
      <c r="AC694">
        <v>2.8830972222222209</v>
      </c>
      <c r="AD694">
        <v>2.8830972222222209</v>
      </c>
      <c r="AE694">
        <v>2.8830972222222209</v>
      </c>
      <c r="AF694">
        <v>2.8830972222222209</v>
      </c>
      <c r="AG694">
        <v>2.8830972222222209</v>
      </c>
      <c r="AH694">
        <v>2.8830972222222209</v>
      </c>
      <c r="AI694">
        <v>2.8830972222222209</v>
      </c>
      <c r="AJ694">
        <v>2.8830972222222209</v>
      </c>
      <c r="AK694">
        <v>2.8830972222222209</v>
      </c>
      <c r="AL694">
        <v>2.8830972222222209</v>
      </c>
    </row>
    <row r="695" spans="1:38" x14ac:dyDescent="0.2">
      <c r="A695" t="s">
        <v>438</v>
      </c>
      <c r="B695" t="s">
        <v>271</v>
      </c>
      <c r="C695" t="s">
        <v>289</v>
      </c>
      <c r="D695" t="s">
        <v>578</v>
      </c>
      <c r="E695" t="s">
        <v>211</v>
      </c>
      <c r="F695" t="s">
        <v>275</v>
      </c>
      <c r="G695">
        <v>2030</v>
      </c>
      <c r="H695" t="s">
        <v>211</v>
      </c>
      <c r="I695" t="s">
        <v>211</v>
      </c>
      <c r="J695" t="s">
        <v>211</v>
      </c>
      <c r="K695" t="s">
        <v>211</v>
      </c>
      <c r="L695">
        <v>3.1974665032679725</v>
      </c>
      <c r="M695">
        <v>3.1974665032679725</v>
      </c>
      <c r="N695">
        <v>3.1974665032679725</v>
      </c>
      <c r="O695">
        <v>3.1974665032679725</v>
      </c>
      <c r="P695">
        <v>3.1974665032679725</v>
      </c>
      <c r="Q695">
        <v>3.1974665032679725</v>
      </c>
      <c r="R695">
        <v>3.1974665032679725</v>
      </c>
      <c r="S695">
        <v>3.1974665032679725</v>
      </c>
      <c r="T695">
        <v>3.1974665032679725</v>
      </c>
      <c r="U695">
        <v>3.1974665032679725</v>
      </c>
      <c r="V695">
        <v>3.1974665032679725</v>
      </c>
      <c r="W695">
        <v>3.1974665032679725</v>
      </c>
      <c r="X695">
        <v>3.1974665032679725</v>
      </c>
      <c r="Y695">
        <v>3.1974665032679725</v>
      </c>
      <c r="Z695">
        <v>3.1974665032679725</v>
      </c>
      <c r="AA695">
        <v>3.1974665032679725</v>
      </c>
      <c r="AB695">
        <v>3.1974665032679725</v>
      </c>
      <c r="AC695">
        <v>3.1974665032679725</v>
      </c>
      <c r="AD695">
        <v>3.1974665032679725</v>
      </c>
      <c r="AE695">
        <v>3.1974665032679725</v>
      </c>
      <c r="AF695">
        <v>3.1974665032679725</v>
      </c>
      <c r="AG695">
        <v>3.1974665032679725</v>
      </c>
      <c r="AH695">
        <v>3.1974665032679725</v>
      </c>
      <c r="AI695">
        <v>3.1974665032679725</v>
      </c>
      <c r="AJ695">
        <v>3.1974665032679725</v>
      </c>
      <c r="AK695">
        <v>3.1974665032679725</v>
      </c>
      <c r="AL695">
        <v>3.1974665032679725</v>
      </c>
    </row>
    <row r="696" spans="1:38" x14ac:dyDescent="0.2">
      <c r="A696" t="s">
        <v>438</v>
      </c>
      <c r="B696" t="s">
        <v>271</v>
      </c>
      <c r="C696" t="s">
        <v>289</v>
      </c>
      <c r="D696" t="s">
        <v>578</v>
      </c>
      <c r="E696" t="s">
        <v>211</v>
      </c>
      <c r="F696" t="s">
        <v>275</v>
      </c>
      <c r="G696">
        <v>2040</v>
      </c>
      <c r="H696" t="s">
        <v>211</v>
      </c>
      <c r="I696" t="s">
        <v>211</v>
      </c>
      <c r="J696" t="s">
        <v>211</v>
      </c>
      <c r="K696" t="s">
        <v>211</v>
      </c>
      <c r="L696">
        <v>3.4332434640522864</v>
      </c>
      <c r="M696">
        <v>3.4332434640522864</v>
      </c>
      <c r="N696">
        <v>3.4332434640522864</v>
      </c>
      <c r="O696">
        <v>3.4332434640522864</v>
      </c>
      <c r="P696">
        <v>3.4332434640522864</v>
      </c>
      <c r="Q696">
        <v>3.4332434640522864</v>
      </c>
      <c r="R696">
        <v>3.4332434640522864</v>
      </c>
      <c r="S696">
        <v>3.4332434640522864</v>
      </c>
      <c r="T696">
        <v>3.4332434640522864</v>
      </c>
      <c r="U696">
        <v>3.4332434640522864</v>
      </c>
      <c r="V696">
        <v>3.4332434640522864</v>
      </c>
      <c r="W696">
        <v>3.4332434640522864</v>
      </c>
      <c r="X696">
        <v>3.4332434640522864</v>
      </c>
      <c r="Y696">
        <v>3.4332434640522864</v>
      </c>
      <c r="Z696">
        <v>3.4332434640522864</v>
      </c>
      <c r="AA696">
        <v>3.4332434640522864</v>
      </c>
      <c r="AB696">
        <v>3.4332434640522864</v>
      </c>
      <c r="AC696">
        <v>3.4332434640522864</v>
      </c>
      <c r="AD696">
        <v>3.4332434640522864</v>
      </c>
      <c r="AE696">
        <v>3.4332434640522864</v>
      </c>
      <c r="AF696">
        <v>3.4332434640522864</v>
      </c>
      <c r="AG696">
        <v>3.4332434640522864</v>
      </c>
      <c r="AH696">
        <v>3.4332434640522864</v>
      </c>
      <c r="AI696">
        <v>3.4332434640522864</v>
      </c>
      <c r="AJ696">
        <v>3.4332434640522864</v>
      </c>
      <c r="AK696">
        <v>3.4332434640522864</v>
      </c>
      <c r="AL696">
        <v>3.4332434640522864</v>
      </c>
    </row>
    <row r="697" spans="1:38" x14ac:dyDescent="0.2">
      <c r="A697" t="s">
        <v>438</v>
      </c>
      <c r="B697" t="s">
        <v>271</v>
      </c>
      <c r="C697" t="s">
        <v>289</v>
      </c>
      <c r="D697" t="s">
        <v>578</v>
      </c>
      <c r="E697" t="s">
        <v>211</v>
      </c>
      <c r="F697" t="s">
        <v>275</v>
      </c>
      <c r="G697">
        <v>2050</v>
      </c>
      <c r="H697" t="s">
        <v>211</v>
      </c>
      <c r="I697" t="s">
        <v>211</v>
      </c>
      <c r="J697" t="s">
        <v>211</v>
      </c>
      <c r="K697" t="s">
        <v>211</v>
      </c>
      <c r="L697">
        <v>3.4332434640522864</v>
      </c>
      <c r="M697">
        <v>3.4332434640522864</v>
      </c>
      <c r="N697">
        <v>3.4332434640522864</v>
      </c>
      <c r="O697">
        <v>3.4332434640522864</v>
      </c>
      <c r="P697">
        <v>3.4332434640522864</v>
      </c>
      <c r="Q697">
        <v>3.4332434640522864</v>
      </c>
      <c r="R697">
        <v>3.4332434640522864</v>
      </c>
      <c r="S697">
        <v>3.4332434640522864</v>
      </c>
      <c r="T697">
        <v>3.4332434640522864</v>
      </c>
      <c r="U697">
        <v>3.4332434640522864</v>
      </c>
      <c r="V697">
        <v>3.4332434640522864</v>
      </c>
      <c r="W697">
        <v>3.4332434640522864</v>
      </c>
      <c r="X697">
        <v>3.4332434640522864</v>
      </c>
      <c r="Y697">
        <v>3.4332434640522864</v>
      </c>
      <c r="Z697">
        <v>3.4332434640522864</v>
      </c>
      <c r="AA697">
        <v>3.4332434640522864</v>
      </c>
      <c r="AB697">
        <v>3.4332434640522864</v>
      </c>
      <c r="AC697">
        <v>3.4332434640522864</v>
      </c>
      <c r="AD697">
        <v>3.4332434640522864</v>
      </c>
      <c r="AE697">
        <v>3.4332434640522864</v>
      </c>
      <c r="AF697">
        <v>3.4332434640522864</v>
      </c>
      <c r="AG697">
        <v>3.4332434640522864</v>
      </c>
      <c r="AH697">
        <v>3.4332434640522864</v>
      </c>
      <c r="AI697">
        <v>3.4332434640522864</v>
      </c>
      <c r="AJ697">
        <v>3.4332434640522864</v>
      </c>
      <c r="AK697">
        <v>3.4332434640522864</v>
      </c>
      <c r="AL697">
        <v>3.4332434640522864</v>
      </c>
    </row>
    <row r="698" spans="1:38" x14ac:dyDescent="0.2">
      <c r="A698" t="s">
        <v>438</v>
      </c>
      <c r="B698" t="s">
        <v>271</v>
      </c>
      <c r="C698" t="s">
        <v>289</v>
      </c>
      <c r="D698" t="s">
        <v>194</v>
      </c>
      <c r="E698" t="s">
        <v>211</v>
      </c>
      <c r="F698" t="s">
        <v>275</v>
      </c>
      <c r="G698">
        <v>2018</v>
      </c>
      <c r="H698" t="s">
        <v>211</v>
      </c>
      <c r="I698" t="s">
        <v>211</v>
      </c>
      <c r="J698" t="s">
        <v>211</v>
      </c>
      <c r="K698" t="s">
        <v>211</v>
      </c>
      <c r="L698">
        <v>2.8830972222222209</v>
      </c>
      <c r="M698">
        <v>2.8830972222222209</v>
      </c>
      <c r="N698">
        <v>2.8830972222222209</v>
      </c>
      <c r="O698">
        <v>2.8830972222222209</v>
      </c>
      <c r="P698">
        <v>2.8830972222222209</v>
      </c>
      <c r="Q698">
        <v>2.8830972222222209</v>
      </c>
      <c r="R698">
        <v>2.8830972222222209</v>
      </c>
      <c r="S698">
        <v>2.8830972222222209</v>
      </c>
      <c r="T698">
        <v>2.8830972222222209</v>
      </c>
      <c r="U698">
        <v>2.8830972222222209</v>
      </c>
      <c r="V698">
        <v>2.8830972222222209</v>
      </c>
      <c r="W698">
        <v>2.8830972222222209</v>
      </c>
      <c r="X698">
        <v>2.8830972222222209</v>
      </c>
      <c r="Y698">
        <v>2.8830972222222209</v>
      </c>
      <c r="Z698">
        <v>2.8830972222222209</v>
      </c>
      <c r="AA698">
        <v>2.8830972222222209</v>
      </c>
      <c r="AB698">
        <v>2.8830972222222209</v>
      </c>
      <c r="AC698">
        <v>2.8830972222222209</v>
      </c>
      <c r="AD698">
        <v>2.8830972222222209</v>
      </c>
      <c r="AE698">
        <v>2.8830972222222209</v>
      </c>
      <c r="AF698">
        <v>2.8830972222222209</v>
      </c>
      <c r="AG698">
        <v>2.8830972222222209</v>
      </c>
      <c r="AH698">
        <v>2.8830972222222209</v>
      </c>
      <c r="AI698">
        <v>2.8830972222222209</v>
      </c>
      <c r="AJ698">
        <v>2.8830972222222209</v>
      </c>
      <c r="AK698">
        <v>2.8830972222222209</v>
      </c>
      <c r="AL698">
        <v>2.8830972222222209</v>
      </c>
    </row>
    <row r="699" spans="1:38" x14ac:dyDescent="0.2">
      <c r="A699" t="s">
        <v>438</v>
      </c>
      <c r="B699" t="s">
        <v>271</v>
      </c>
      <c r="C699" t="s">
        <v>289</v>
      </c>
      <c r="D699" t="s">
        <v>194</v>
      </c>
      <c r="E699" t="s">
        <v>211</v>
      </c>
      <c r="F699" t="s">
        <v>275</v>
      </c>
      <c r="G699">
        <v>2030</v>
      </c>
      <c r="H699" t="s">
        <v>211</v>
      </c>
      <c r="I699" t="s">
        <v>211</v>
      </c>
      <c r="J699" t="s">
        <v>211</v>
      </c>
      <c r="K699" t="s">
        <v>211</v>
      </c>
      <c r="L699">
        <v>3.1974665032679725</v>
      </c>
      <c r="M699">
        <v>3.1974665032679725</v>
      </c>
      <c r="N699">
        <v>3.1974665032679725</v>
      </c>
      <c r="O699">
        <v>3.1974665032679725</v>
      </c>
      <c r="P699">
        <v>3.1974665032679725</v>
      </c>
      <c r="Q699">
        <v>3.1974665032679725</v>
      </c>
      <c r="R699">
        <v>3.1974665032679725</v>
      </c>
      <c r="S699">
        <v>3.1974665032679725</v>
      </c>
      <c r="T699">
        <v>3.1974665032679725</v>
      </c>
      <c r="U699">
        <v>3.1974665032679725</v>
      </c>
      <c r="V699">
        <v>3.1974665032679725</v>
      </c>
      <c r="W699">
        <v>3.1974665032679725</v>
      </c>
      <c r="X699">
        <v>3.1974665032679725</v>
      </c>
      <c r="Y699">
        <v>3.1974665032679725</v>
      </c>
      <c r="Z699">
        <v>3.1974665032679725</v>
      </c>
      <c r="AA699">
        <v>3.1974665032679725</v>
      </c>
      <c r="AB699">
        <v>3.1974665032679725</v>
      </c>
      <c r="AC699">
        <v>3.1974665032679725</v>
      </c>
      <c r="AD699">
        <v>3.1974665032679725</v>
      </c>
      <c r="AE699">
        <v>3.1974665032679725</v>
      </c>
      <c r="AF699">
        <v>3.1974665032679725</v>
      </c>
      <c r="AG699">
        <v>3.1974665032679725</v>
      </c>
      <c r="AH699">
        <v>3.1974665032679725</v>
      </c>
      <c r="AI699">
        <v>3.1974665032679725</v>
      </c>
      <c r="AJ699">
        <v>3.1974665032679725</v>
      </c>
      <c r="AK699">
        <v>3.1974665032679725</v>
      </c>
      <c r="AL699">
        <v>3.1974665032679725</v>
      </c>
    </row>
    <row r="700" spans="1:38" x14ac:dyDescent="0.2">
      <c r="A700" t="s">
        <v>438</v>
      </c>
      <c r="B700" t="s">
        <v>271</v>
      </c>
      <c r="C700" t="s">
        <v>289</v>
      </c>
      <c r="D700" t="s">
        <v>194</v>
      </c>
      <c r="E700" t="s">
        <v>211</v>
      </c>
      <c r="F700" t="s">
        <v>275</v>
      </c>
      <c r="G700">
        <v>2040</v>
      </c>
      <c r="H700" t="s">
        <v>211</v>
      </c>
      <c r="I700" t="s">
        <v>211</v>
      </c>
      <c r="J700" t="s">
        <v>211</v>
      </c>
      <c r="K700" t="s">
        <v>211</v>
      </c>
      <c r="L700">
        <v>3.4332434640522864</v>
      </c>
      <c r="M700">
        <v>3.4332434640522864</v>
      </c>
      <c r="N700">
        <v>3.4332434640522864</v>
      </c>
      <c r="O700">
        <v>3.4332434640522864</v>
      </c>
      <c r="P700">
        <v>3.4332434640522864</v>
      </c>
      <c r="Q700">
        <v>3.4332434640522864</v>
      </c>
      <c r="R700">
        <v>3.4332434640522864</v>
      </c>
      <c r="S700">
        <v>3.4332434640522864</v>
      </c>
      <c r="T700">
        <v>3.4332434640522864</v>
      </c>
      <c r="U700">
        <v>3.4332434640522864</v>
      </c>
      <c r="V700">
        <v>3.4332434640522864</v>
      </c>
      <c r="W700">
        <v>3.4332434640522864</v>
      </c>
      <c r="X700">
        <v>3.4332434640522864</v>
      </c>
      <c r="Y700">
        <v>3.4332434640522864</v>
      </c>
      <c r="Z700">
        <v>3.4332434640522864</v>
      </c>
      <c r="AA700">
        <v>3.4332434640522864</v>
      </c>
      <c r="AB700">
        <v>3.4332434640522864</v>
      </c>
      <c r="AC700">
        <v>3.4332434640522864</v>
      </c>
      <c r="AD700">
        <v>3.4332434640522864</v>
      </c>
      <c r="AE700">
        <v>3.4332434640522864</v>
      </c>
      <c r="AF700">
        <v>3.4332434640522864</v>
      </c>
      <c r="AG700">
        <v>3.4332434640522864</v>
      </c>
      <c r="AH700">
        <v>3.4332434640522864</v>
      </c>
      <c r="AI700">
        <v>3.4332434640522864</v>
      </c>
      <c r="AJ700">
        <v>3.4332434640522864</v>
      </c>
      <c r="AK700">
        <v>3.4332434640522864</v>
      </c>
      <c r="AL700">
        <v>3.4332434640522864</v>
      </c>
    </row>
    <row r="701" spans="1:38" x14ac:dyDescent="0.2">
      <c r="A701" t="s">
        <v>438</v>
      </c>
      <c r="B701" t="s">
        <v>271</v>
      </c>
      <c r="C701" t="s">
        <v>289</v>
      </c>
      <c r="D701" t="s">
        <v>194</v>
      </c>
      <c r="E701" t="s">
        <v>211</v>
      </c>
      <c r="F701" t="s">
        <v>275</v>
      </c>
      <c r="G701">
        <v>2050</v>
      </c>
      <c r="H701" t="s">
        <v>211</v>
      </c>
      <c r="I701" t="s">
        <v>211</v>
      </c>
      <c r="J701" t="s">
        <v>211</v>
      </c>
      <c r="K701" t="s">
        <v>211</v>
      </c>
      <c r="L701">
        <v>3.4332434640522864</v>
      </c>
      <c r="M701">
        <v>3.4332434640522864</v>
      </c>
      <c r="N701">
        <v>3.4332434640522864</v>
      </c>
      <c r="O701">
        <v>3.4332434640522864</v>
      </c>
      <c r="P701">
        <v>3.4332434640522864</v>
      </c>
      <c r="Q701">
        <v>3.4332434640522864</v>
      </c>
      <c r="R701">
        <v>3.4332434640522864</v>
      </c>
      <c r="S701">
        <v>3.4332434640522864</v>
      </c>
      <c r="T701">
        <v>3.4332434640522864</v>
      </c>
      <c r="U701">
        <v>3.4332434640522864</v>
      </c>
      <c r="V701">
        <v>3.4332434640522864</v>
      </c>
      <c r="W701">
        <v>3.4332434640522864</v>
      </c>
      <c r="X701">
        <v>3.4332434640522864</v>
      </c>
      <c r="Y701">
        <v>3.4332434640522864</v>
      </c>
      <c r="Z701">
        <v>3.4332434640522864</v>
      </c>
      <c r="AA701">
        <v>3.4332434640522864</v>
      </c>
      <c r="AB701">
        <v>3.4332434640522864</v>
      </c>
      <c r="AC701">
        <v>3.4332434640522864</v>
      </c>
      <c r="AD701">
        <v>3.4332434640522864</v>
      </c>
      <c r="AE701">
        <v>3.4332434640522864</v>
      </c>
      <c r="AF701">
        <v>3.4332434640522864</v>
      </c>
      <c r="AG701">
        <v>3.4332434640522864</v>
      </c>
      <c r="AH701">
        <v>3.4332434640522864</v>
      </c>
      <c r="AI701">
        <v>3.4332434640522864</v>
      </c>
      <c r="AJ701">
        <v>3.4332434640522864</v>
      </c>
      <c r="AK701">
        <v>3.4332434640522864</v>
      </c>
      <c r="AL701">
        <v>3.4332434640522864</v>
      </c>
    </row>
    <row r="702" spans="1:38" x14ac:dyDescent="0.2">
      <c r="A702" t="s">
        <v>438</v>
      </c>
      <c r="B702" t="s">
        <v>271</v>
      </c>
      <c r="C702" t="s">
        <v>289</v>
      </c>
      <c r="D702" t="s">
        <v>196</v>
      </c>
      <c r="E702" t="s">
        <v>211</v>
      </c>
      <c r="F702" t="s">
        <v>275</v>
      </c>
      <c r="G702">
        <v>2018</v>
      </c>
      <c r="H702" t="s">
        <v>211</v>
      </c>
      <c r="I702" t="s">
        <v>211</v>
      </c>
      <c r="J702" t="s">
        <v>211</v>
      </c>
      <c r="K702" t="s">
        <v>211</v>
      </c>
      <c r="L702">
        <v>2.8830972222222209</v>
      </c>
      <c r="M702">
        <v>2.8830972222222209</v>
      </c>
      <c r="N702">
        <v>2.8830972222222209</v>
      </c>
      <c r="O702">
        <v>2.8830972222222209</v>
      </c>
      <c r="P702">
        <v>2.8830972222222209</v>
      </c>
      <c r="Q702">
        <v>2.8830972222222209</v>
      </c>
      <c r="R702">
        <v>2.8830972222222209</v>
      </c>
      <c r="S702">
        <v>2.8830972222222209</v>
      </c>
      <c r="T702">
        <v>2.8830972222222209</v>
      </c>
      <c r="U702">
        <v>2.8830972222222209</v>
      </c>
      <c r="V702">
        <v>2.8830972222222209</v>
      </c>
      <c r="W702">
        <v>2.8830972222222209</v>
      </c>
      <c r="X702">
        <v>2.8830972222222209</v>
      </c>
      <c r="Y702">
        <v>2.8830972222222209</v>
      </c>
      <c r="Z702">
        <v>2.8830972222222209</v>
      </c>
      <c r="AA702">
        <v>2.8830972222222209</v>
      </c>
      <c r="AB702">
        <v>2.8830972222222209</v>
      </c>
      <c r="AC702">
        <v>2.8830972222222209</v>
      </c>
      <c r="AD702">
        <v>2.8830972222222209</v>
      </c>
      <c r="AE702">
        <v>2.8830972222222209</v>
      </c>
      <c r="AF702">
        <v>2.8830972222222209</v>
      </c>
      <c r="AG702">
        <v>2.8830972222222209</v>
      </c>
      <c r="AH702">
        <v>2.8830972222222209</v>
      </c>
      <c r="AI702">
        <v>2.8830972222222209</v>
      </c>
      <c r="AJ702">
        <v>2.8830972222222209</v>
      </c>
      <c r="AK702">
        <v>2.8830972222222209</v>
      </c>
      <c r="AL702">
        <v>2.8830972222222209</v>
      </c>
    </row>
    <row r="703" spans="1:38" x14ac:dyDescent="0.2">
      <c r="A703" t="s">
        <v>438</v>
      </c>
      <c r="B703" t="s">
        <v>271</v>
      </c>
      <c r="C703" t="s">
        <v>289</v>
      </c>
      <c r="D703" t="s">
        <v>196</v>
      </c>
      <c r="E703" t="s">
        <v>211</v>
      </c>
      <c r="F703" t="s">
        <v>275</v>
      </c>
      <c r="G703">
        <v>2030</v>
      </c>
      <c r="H703" t="s">
        <v>211</v>
      </c>
      <c r="I703" t="s">
        <v>211</v>
      </c>
      <c r="J703" t="s">
        <v>211</v>
      </c>
      <c r="K703" t="s">
        <v>211</v>
      </c>
      <c r="L703">
        <v>3.1974665032679725</v>
      </c>
      <c r="M703">
        <v>3.1974665032679725</v>
      </c>
      <c r="N703">
        <v>3.1974665032679725</v>
      </c>
      <c r="O703">
        <v>3.1974665032679725</v>
      </c>
      <c r="P703">
        <v>3.1974665032679725</v>
      </c>
      <c r="Q703">
        <v>3.1974665032679725</v>
      </c>
      <c r="R703">
        <v>3.1974665032679725</v>
      </c>
      <c r="S703">
        <v>3.1974665032679725</v>
      </c>
      <c r="T703">
        <v>3.1974665032679725</v>
      </c>
      <c r="U703">
        <v>3.1974665032679725</v>
      </c>
      <c r="V703">
        <v>3.1974665032679725</v>
      </c>
      <c r="W703">
        <v>3.1974665032679725</v>
      </c>
      <c r="X703">
        <v>3.1974665032679725</v>
      </c>
      <c r="Y703">
        <v>3.1974665032679725</v>
      </c>
      <c r="Z703">
        <v>3.1974665032679725</v>
      </c>
      <c r="AA703">
        <v>3.1974665032679725</v>
      </c>
      <c r="AB703">
        <v>3.1974665032679725</v>
      </c>
      <c r="AC703">
        <v>3.1974665032679725</v>
      </c>
      <c r="AD703">
        <v>3.1974665032679725</v>
      </c>
      <c r="AE703">
        <v>3.1974665032679725</v>
      </c>
      <c r="AF703">
        <v>3.1974665032679725</v>
      </c>
      <c r="AG703">
        <v>3.1974665032679725</v>
      </c>
      <c r="AH703">
        <v>3.1974665032679725</v>
      </c>
      <c r="AI703">
        <v>3.1974665032679725</v>
      </c>
      <c r="AJ703">
        <v>3.1974665032679725</v>
      </c>
      <c r="AK703">
        <v>3.1974665032679725</v>
      </c>
      <c r="AL703">
        <v>3.1974665032679725</v>
      </c>
    </row>
    <row r="704" spans="1:38" x14ac:dyDescent="0.2">
      <c r="A704" t="s">
        <v>438</v>
      </c>
      <c r="B704" t="s">
        <v>271</v>
      </c>
      <c r="C704" t="s">
        <v>289</v>
      </c>
      <c r="D704" t="s">
        <v>196</v>
      </c>
      <c r="E704" t="s">
        <v>211</v>
      </c>
      <c r="F704" t="s">
        <v>275</v>
      </c>
      <c r="G704">
        <v>2040</v>
      </c>
      <c r="H704" t="s">
        <v>211</v>
      </c>
      <c r="I704" t="s">
        <v>211</v>
      </c>
      <c r="J704" t="s">
        <v>211</v>
      </c>
      <c r="K704" t="s">
        <v>211</v>
      </c>
      <c r="L704">
        <v>3.4332434640522864</v>
      </c>
      <c r="M704">
        <v>3.4332434640522864</v>
      </c>
      <c r="N704">
        <v>3.4332434640522864</v>
      </c>
      <c r="O704">
        <v>3.4332434640522864</v>
      </c>
      <c r="P704">
        <v>3.4332434640522864</v>
      </c>
      <c r="Q704">
        <v>3.4332434640522864</v>
      </c>
      <c r="R704">
        <v>3.4332434640522864</v>
      </c>
      <c r="S704">
        <v>3.4332434640522864</v>
      </c>
      <c r="T704">
        <v>3.4332434640522864</v>
      </c>
      <c r="U704">
        <v>3.4332434640522864</v>
      </c>
      <c r="V704">
        <v>3.4332434640522864</v>
      </c>
      <c r="W704">
        <v>3.4332434640522864</v>
      </c>
      <c r="X704">
        <v>3.4332434640522864</v>
      </c>
      <c r="Y704">
        <v>3.4332434640522864</v>
      </c>
      <c r="Z704">
        <v>3.4332434640522864</v>
      </c>
      <c r="AA704">
        <v>3.4332434640522864</v>
      </c>
      <c r="AB704">
        <v>3.4332434640522864</v>
      </c>
      <c r="AC704">
        <v>3.4332434640522864</v>
      </c>
      <c r="AD704">
        <v>3.4332434640522864</v>
      </c>
      <c r="AE704">
        <v>3.4332434640522864</v>
      </c>
      <c r="AF704">
        <v>3.4332434640522864</v>
      </c>
      <c r="AG704">
        <v>3.4332434640522864</v>
      </c>
      <c r="AH704">
        <v>3.4332434640522864</v>
      </c>
      <c r="AI704">
        <v>3.4332434640522864</v>
      </c>
      <c r="AJ704">
        <v>3.4332434640522864</v>
      </c>
      <c r="AK704">
        <v>3.4332434640522864</v>
      </c>
      <c r="AL704">
        <v>3.4332434640522864</v>
      </c>
    </row>
    <row r="705" spans="1:38" x14ac:dyDescent="0.2">
      <c r="A705" t="s">
        <v>438</v>
      </c>
      <c r="B705" t="s">
        <v>271</v>
      </c>
      <c r="C705" t="s">
        <v>289</v>
      </c>
      <c r="D705" t="s">
        <v>196</v>
      </c>
      <c r="E705" t="s">
        <v>211</v>
      </c>
      <c r="F705" t="s">
        <v>275</v>
      </c>
      <c r="G705">
        <v>2050</v>
      </c>
      <c r="H705" t="s">
        <v>211</v>
      </c>
      <c r="I705" t="s">
        <v>211</v>
      </c>
      <c r="J705" t="s">
        <v>211</v>
      </c>
      <c r="K705" t="s">
        <v>211</v>
      </c>
      <c r="L705">
        <v>3.4332434640522864</v>
      </c>
      <c r="M705">
        <v>3.4332434640522864</v>
      </c>
      <c r="N705">
        <v>3.4332434640522864</v>
      </c>
      <c r="O705">
        <v>3.4332434640522864</v>
      </c>
      <c r="P705">
        <v>3.4332434640522864</v>
      </c>
      <c r="Q705">
        <v>3.4332434640522864</v>
      </c>
      <c r="R705">
        <v>3.4332434640522864</v>
      </c>
      <c r="S705">
        <v>3.4332434640522864</v>
      </c>
      <c r="T705">
        <v>3.4332434640522864</v>
      </c>
      <c r="U705">
        <v>3.4332434640522864</v>
      </c>
      <c r="V705">
        <v>3.4332434640522864</v>
      </c>
      <c r="W705">
        <v>3.4332434640522864</v>
      </c>
      <c r="X705">
        <v>3.4332434640522864</v>
      </c>
      <c r="Y705">
        <v>3.4332434640522864</v>
      </c>
      <c r="Z705">
        <v>3.4332434640522864</v>
      </c>
      <c r="AA705">
        <v>3.4332434640522864</v>
      </c>
      <c r="AB705">
        <v>3.4332434640522864</v>
      </c>
      <c r="AC705">
        <v>3.4332434640522864</v>
      </c>
      <c r="AD705">
        <v>3.4332434640522864</v>
      </c>
      <c r="AE705">
        <v>3.4332434640522864</v>
      </c>
      <c r="AF705">
        <v>3.4332434640522864</v>
      </c>
      <c r="AG705">
        <v>3.4332434640522864</v>
      </c>
      <c r="AH705">
        <v>3.4332434640522864</v>
      </c>
      <c r="AI705">
        <v>3.4332434640522864</v>
      </c>
      <c r="AJ705">
        <v>3.4332434640522864</v>
      </c>
      <c r="AK705">
        <v>3.4332434640522864</v>
      </c>
      <c r="AL705">
        <v>3.4332434640522864</v>
      </c>
    </row>
    <row r="706" spans="1:38" x14ac:dyDescent="0.2">
      <c r="A706" t="s">
        <v>438</v>
      </c>
      <c r="B706" t="s">
        <v>271</v>
      </c>
      <c r="C706" t="s">
        <v>289</v>
      </c>
      <c r="D706" t="s">
        <v>245</v>
      </c>
      <c r="E706" t="s">
        <v>211</v>
      </c>
      <c r="F706" t="s">
        <v>275</v>
      </c>
      <c r="G706">
        <v>2018</v>
      </c>
      <c r="H706" t="s">
        <v>211</v>
      </c>
      <c r="I706" t="s">
        <v>211</v>
      </c>
      <c r="J706" t="s">
        <v>211</v>
      </c>
      <c r="K706" t="s">
        <v>211</v>
      </c>
      <c r="L706">
        <v>2.0181680555555546</v>
      </c>
      <c r="M706">
        <v>2.0181680555555546</v>
      </c>
      <c r="N706">
        <v>2.0181680555555546</v>
      </c>
      <c r="O706">
        <v>2.0181680555555546</v>
      </c>
      <c r="P706">
        <v>2.0181680555555546</v>
      </c>
      <c r="Q706">
        <v>2.0181680555555546</v>
      </c>
      <c r="R706">
        <v>2.0181680555555546</v>
      </c>
      <c r="S706">
        <v>2.0181680555555546</v>
      </c>
      <c r="T706">
        <v>2.0181680555555546</v>
      </c>
      <c r="U706">
        <v>2.0181680555555546</v>
      </c>
      <c r="V706">
        <v>2.0181680555555546</v>
      </c>
      <c r="W706">
        <v>2.0181680555555546</v>
      </c>
      <c r="X706">
        <v>2.0181680555555546</v>
      </c>
      <c r="Y706">
        <v>2.0181680555555546</v>
      </c>
      <c r="Z706">
        <v>2.0181680555555546</v>
      </c>
      <c r="AA706">
        <v>2.0181680555555546</v>
      </c>
      <c r="AB706">
        <v>2.0181680555555546</v>
      </c>
      <c r="AC706">
        <v>2.0181680555555546</v>
      </c>
      <c r="AD706">
        <v>2.0181680555555546</v>
      </c>
      <c r="AE706">
        <v>2.0181680555555546</v>
      </c>
      <c r="AF706">
        <v>2.0181680555555546</v>
      </c>
      <c r="AG706">
        <v>2.0181680555555546</v>
      </c>
      <c r="AH706">
        <v>2.0181680555555546</v>
      </c>
      <c r="AI706">
        <v>2.0181680555555546</v>
      </c>
      <c r="AJ706">
        <v>2.0181680555555546</v>
      </c>
      <c r="AK706">
        <v>2.0181680555555546</v>
      </c>
      <c r="AL706">
        <v>2.0181680555555546</v>
      </c>
    </row>
    <row r="707" spans="1:38" x14ac:dyDescent="0.2">
      <c r="A707" t="s">
        <v>438</v>
      </c>
      <c r="B707" t="s">
        <v>271</v>
      </c>
      <c r="C707" t="s">
        <v>289</v>
      </c>
      <c r="D707" t="s">
        <v>245</v>
      </c>
      <c r="E707" t="s">
        <v>211</v>
      </c>
      <c r="F707" t="s">
        <v>275</v>
      </c>
      <c r="G707">
        <v>2030</v>
      </c>
      <c r="H707" t="s">
        <v>211</v>
      </c>
      <c r="I707" t="s">
        <v>211</v>
      </c>
      <c r="J707" t="s">
        <v>211</v>
      </c>
      <c r="K707" t="s">
        <v>211</v>
      </c>
      <c r="L707">
        <v>2.2382265522875806</v>
      </c>
      <c r="M707">
        <v>2.2382265522875806</v>
      </c>
      <c r="N707">
        <v>2.2382265522875806</v>
      </c>
      <c r="O707">
        <v>2.2382265522875806</v>
      </c>
      <c r="P707">
        <v>2.2382265522875806</v>
      </c>
      <c r="Q707">
        <v>2.2382265522875806</v>
      </c>
      <c r="R707">
        <v>2.2382265522875806</v>
      </c>
      <c r="S707">
        <v>2.2382265522875806</v>
      </c>
      <c r="T707">
        <v>2.2382265522875806</v>
      </c>
      <c r="U707">
        <v>2.2382265522875806</v>
      </c>
      <c r="V707">
        <v>2.2382265522875806</v>
      </c>
      <c r="W707">
        <v>2.2382265522875806</v>
      </c>
      <c r="X707">
        <v>2.2382265522875806</v>
      </c>
      <c r="Y707">
        <v>2.2382265522875806</v>
      </c>
      <c r="Z707">
        <v>2.2382265522875806</v>
      </c>
      <c r="AA707">
        <v>2.2382265522875806</v>
      </c>
      <c r="AB707">
        <v>2.2382265522875806</v>
      </c>
      <c r="AC707">
        <v>2.2382265522875806</v>
      </c>
      <c r="AD707">
        <v>2.2382265522875806</v>
      </c>
      <c r="AE707">
        <v>2.2382265522875806</v>
      </c>
      <c r="AF707">
        <v>2.2382265522875806</v>
      </c>
      <c r="AG707">
        <v>2.2382265522875806</v>
      </c>
      <c r="AH707">
        <v>2.2382265522875806</v>
      </c>
      <c r="AI707">
        <v>2.2382265522875806</v>
      </c>
      <c r="AJ707">
        <v>2.2382265522875806</v>
      </c>
      <c r="AK707">
        <v>2.2382265522875806</v>
      </c>
      <c r="AL707">
        <v>2.2382265522875806</v>
      </c>
    </row>
    <row r="708" spans="1:38" x14ac:dyDescent="0.2">
      <c r="A708" t="s">
        <v>438</v>
      </c>
      <c r="B708" t="s">
        <v>271</v>
      </c>
      <c r="C708" t="s">
        <v>289</v>
      </c>
      <c r="D708" t="s">
        <v>245</v>
      </c>
      <c r="E708" t="s">
        <v>211</v>
      </c>
      <c r="F708" t="s">
        <v>275</v>
      </c>
      <c r="G708">
        <v>2040</v>
      </c>
      <c r="H708" t="s">
        <v>211</v>
      </c>
      <c r="I708" t="s">
        <v>211</v>
      </c>
      <c r="J708" t="s">
        <v>211</v>
      </c>
      <c r="K708" t="s">
        <v>211</v>
      </c>
      <c r="L708">
        <v>2.4032704248366001</v>
      </c>
      <c r="M708">
        <v>2.4032704248366001</v>
      </c>
      <c r="N708">
        <v>2.4032704248366001</v>
      </c>
      <c r="O708">
        <v>2.4032704248366001</v>
      </c>
      <c r="P708">
        <v>2.4032704248366001</v>
      </c>
      <c r="Q708">
        <v>2.4032704248366001</v>
      </c>
      <c r="R708">
        <v>2.4032704248366001</v>
      </c>
      <c r="S708">
        <v>2.4032704248366001</v>
      </c>
      <c r="T708">
        <v>2.4032704248366001</v>
      </c>
      <c r="U708">
        <v>2.4032704248366001</v>
      </c>
      <c r="V708">
        <v>2.4032704248366001</v>
      </c>
      <c r="W708">
        <v>2.4032704248366001</v>
      </c>
      <c r="X708">
        <v>2.4032704248366001</v>
      </c>
      <c r="Y708">
        <v>2.4032704248366001</v>
      </c>
      <c r="Z708">
        <v>2.4032704248366001</v>
      </c>
      <c r="AA708">
        <v>2.4032704248366001</v>
      </c>
      <c r="AB708">
        <v>2.4032704248366001</v>
      </c>
      <c r="AC708">
        <v>2.4032704248366001</v>
      </c>
      <c r="AD708">
        <v>2.4032704248366001</v>
      </c>
      <c r="AE708">
        <v>2.4032704248366001</v>
      </c>
      <c r="AF708">
        <v>2.4032704248366001</v>
      </c>
      <c r="AG708">
        <v>2.4032704248366001</v>
      </c>
      <c r="AH708">
        <v>2.4032704248366001</v>
      </c>
      <c r="AI708">
        <v>2.4032704248366001</v>
      </c>
      <c r="AJ708">
        <v>2.4032704248366001</v>
      </c>
      <c r="AK708">
        <v>2.4032704248366001</v>
      </c>
      <c r="AL708">
        <v>2.4032704248366001</v>
      </c>
    </row>
    <row r="709" spans="1:38" x14ac:dyDescent="0.2">
      <c r="A709" t="s">
        <v>438</v>
      </c>
      <c r="B709" t="s">
        <v>271</v>
      </c>
      <c r="C709" t="s">
        <v>289</v>
      </c>
      <c r="D709" t="s">
        <v>245</v>
      </c>
      <c r="E709" t="s">
        <v>211</v>
      </c>
      <c r="F709" t="s">
        <v>275</v>
      </c>
      <c r="G709">
        <v>2050</v>
      </c>
      <c r="H709" t="s">
        <v>211</v>
      </c>
      <c r="I709" t="s">
        <v>211</v>
      </c>
      <c r="J709" t="s">
        <v>211</v>
      </c>
      <c r="K709" t="s">
        <v>211</v>
      </c>
      <c r="L709">
        <v>2.4032704248366001</v>
      </c>
      <c r="M709">
        <v>2.4032704248366001</v>
      </c>
      <c r="N709">
        <v>2.4032704248366001</v>
      </c>
      <c r="O709">
        <v>2.4032704248366001</v>
      </c>
      <c r="P709">
        <v>2.4032704248366001</v>
      </c>
      <c r="Q709">
        <v>2.4032704248366001</v>
      </c>
      <c r="R709">
        <v>2.4032704248366001</v>
      </c>
      <c r="S709">
        <v>2.4032704248366001</v>
      </c>
      <c r="T709">
        <v>2.4032704248366001</v>
      </c>
      <c r="U709">
        <v>2.4032704248366001</v>
      </c>
      <c r="V709">
        <v>2.4032704248366001</v>
      </c>
      <c r="W709">
        <v>2.4032704248366001</v>
      </c>
      <c r="X709">
        <v>2.4032704248366001</v>
      </c>
      <c r="Y709">
        <v>2.4032704248366001</v>
      </c>
      <c r="Z709">
        <v>2.4032704248366001</v>
      </c>
      <c r="AA709">
        <v>2.4032704248366001</v>
      </c>
      <c r="AB709">
        <v>2.4032704248366001</v>
      </c>
      <c r="AC709">
        <v>2.4032704248366001</v>
      </c>
      <c r="AD709">
        <v>2.4032704248366001</v>
      </c>
      <c r="AE709">
        <v>2.4032704248366001</v>
      </c>
      <c r="AF709">
        <v>2.4032704248366001</v>
      </c>
      <c r="AG709">
        <v>2.4032704248366001</v>
      </c>
      <c r="AH709">
        <v>2.4032704248366001</v>
      </c>
      <c r="AI709">
        <v>2.4032704248366001</v>
      </c>
      <c r="AJ709">
        <v>2.4032704248366001</v>
      </c>
      <c r="AK709">
        <v>2.4032704248366001</v>
      </c>
      <c r="AL709">
        <v>2.4032704248366001</v>
      </c>
    </row>
    <row r="710" spans="1:38" x14ac:dyDescent="0.2">
      <c r="A710" t="s">
        <v>438</v>
      </c>
      <c r="B710" t="s">
        <v>271</v>
      </c>
      <c r="C710" t="s">
        <v>290</v>
      </c>
      <c r="D710" t="s">
        <v>578</v>
      </c>
      <c r="E710" t="s">
        <v>211</v>
      </c>
      <c r="F710" t="s">
        <v>275</v>
      </c>
      <c r="G710">
        <v>2018</v>
      </c>
      <c r="H710" t="s">
        <v>211</v>
      </c>
      <c r="I710" t="s">
        <v>211</v>
      </c>
      <c r="J710" t="s">
        <v>211</v>
      </c>
      <c r="K710" t="s">
        <v>211</v>
      </c>
      <c r="L710">
        <v>1.3788126361655795</v>
      </c>
      <c r="M710">
        <v>1.3788126361655795</v>
      </c>
      <c r="N710">
        <v>1.3788126361655795</v>
      </c>
      <c r="O710">
        <v>1.3788126361655795</v>
      </c>
      <c r="P710">
        <v>1.3788126361655795</v>
      </c>
      <c r="Q710">
        <v>1.3788126361655795</v>
      </c>
      <c r="R710">
        <v>1.3788126361655795</v>
      </c>
      <c r="S710">
        <v>1.3788126361655795</v>
      </c>
      <c r="T710">
        <v>1.3788126361655795</v>
      </c>
      <c r="U710">
        <v>1.3788126361655795</v>
      </c>
      <c r="V710">
        <v>1.3788126361655795</v>
      </c>
      <c r="W710">
        <v>1.3788126361655795</v>
      </c>
      <c r="X710">
        <v>1.3788126361655795</v>
      </c>
      <c r="Y710">
        <v>1.3788126361655795</v>
      </c>
      <c r="Z710">
        <v>1.3788126361655795</v>
      </c>
      <c r="AA710">
        <v>1.3788126361655795</v>
      </c>
      <c r="AB710">
        <v>1.3788126361655795</v>
      </c>
      <c r="AC710">
        <v>1.3788126361655795</v>
      </c>
      <c r="AD710">
        <v>1.3788126361655795</v>
      </c>
      <c r="AE710">
        <v>1.3788126361655795</v>
      </c>
      <c r="AF710">
        <v>1.3788126361655795</v>
      </c>
      <c r="AG710">
        <v>1.3788126361655795</v>
      </c>
      <c r="AH710">
        <v>1.3788126361655795</v>
      </c>
      <c r="AI710">
        <v>1.3788126361655795</v>
      </c>
      <c r="AJ710">
        <v>1.3788126361655795</v>
      </c>
      <c r="AK710">
        <v>1.3788126361655795</v>
      </c>
      <c r="AL710">
        <v>1.3788126361655795</v>
      </c>
    </row>
    <row r="711" spans="1:38" x14ac:dyDescent="0.2">
      <c r="A711" t="s">
        <v>438</v>
      </c>
      <c r="B711" t="s">
        <v>271</v>
      </c>
      <c r="C711" t="s">
        <v>290</v>
      </c>
      <c r="D711" t="s">
        <v>578</v>
      </c>
      <c r="E711" t="s">
        <v>211</v>
      </c>
      <c r="F711" t="s">
        <v>275</v>
      </c>
      <c r="G711">
        <v>2030</v>
      </c>
      <c r="H711" t="s">
        <v>211</v>
      </c>
      <c r="I711" t="s">
        <v>211</v>
      </c>
      <c r="J711" t="s">
        <v>211</v>
      </c>
      <c r="K711" t="s">
        <v>211</v>
      </c>
      <c r="L711">
        <v>1.4809469055111721</v>
      </c>
      <c r="M711">
        <v>1.4809469055111721</v>
      </c>
      <c r="N711">
        <v>1.4809469055111721</v>
      </c>
      <c r="O711">
        <v>1.4809469055111721</v>
      </c>
      <c r="P711">
        <v>1.4809469055111721</v>
      </c>
      <c r="Q711">
        <v>1.4809469055111721</v>
      </c>
      <c r="R711">
        <v>1.4809469055111721</v>
      </c>
      <c r="S711">
        <v>1.4809469055111721</v>
      </c>
      <c r="T711">
        <v>1.4809469055111721</v>
      </c>
      <c r="U711">
        <v>1.4809469055111721</v>
      </c>
      <c r="V711">
        <v>1.4809469055111721</v>
      </c>
      <c r="W711">
        <v>1.4809469055111721</v>
      </c>
      <c r="X711">
        <v>1.4809469055111721</v>
      </c>
      <c r="Y711">
        <v>1.4809469055111721</v>
      </c>
      <c r="Z711">
        <v>1.4809469055111721</v>
      </c>
      <c r="AA711">
        <v>1.4809469055111721</v>
      </c>
      <c r="AB711">
        <v>1.4809469055111721</v>
      </c>
      <c r="AC711">
        <v>1.4809469055111721</v>
      </c>
      <c r="AD711">
        <v>1.4809469055111721</v>
      </c>
      <c r="AE711">
        <v>1.4809469055111721</v>
      </c>
      <c r="AF711">
        <v>1.4809469055111721</v>
      </c>
      <c r="AG711">
        <v>1.4809469055111721</v>
      </c>
      <c r="AH711">
        <v>1.4809469055111721</v>
      </c>
      <c r="AI711">
        <v>1.4809469055111721</v>
      </c>
      <c r="AJ711">
        <v>1.4809469055111721</v>
      </c>
      <c r="AK711">
        <v>1.4809469055111721</v>
      </c>
      <c r="AL711">
        <v>1.4809469055111721</v>
      </c>
    </row>
    <row r="712" spans="1:38" x14ac:dyDescent="0.2">
      <c r="A712" t="s">
        <v>438</v>
      </c>
      <c r="B712" t="s">
        <v>271</v>
      </c>
      <c r="C712" t="s">
        <v>290</v>
      </c>
      <c r="D712" t="s">
        <v>578</v>
      </c>
      <c r="E712" t="s">
        <v>211</v>
      </c>
      <c r="F712" t="s">
        <v>275</v>
      </c>
      <c r="G712">
        <v>2040</v>
      </c>
      <c r="H712" t="s">
        <v>211</v>
      </c>
      <c r="I712" t="s">
        <v>211</v>
      </c>
      <c r="J712" t="s">
        <v>211</v>
      </c>
      <c r="K712" t="s">
        <v>211</v>
      </c>
      <c r="L712">
        <v>1.7362825788751743</v>
      </c>
      <c r="M712">
        <v>1.7362825788751743</v>
      </c>
      <c r="N712">
        <v>1.7362825788751743</v>
      </c>
      <c r="O712">
        <v>1.7362825788751743</v>
      </c>
      <c r="P712">
        <v>1.7362825788751743</v>
      </c>
      <c r="Q712">
        <v>1.7362825788751743</v>
      </c>
      <c r="R712">
        <v>1.7362825788751743</v>
      </c>
      <c r="S712">
        <v>1.7362825788751743</v>
      </c>
      <c r="T712">
        <v>1.7362825788751743</v>
      </c>
      <c r="U712">
        <v>1.7362825788751743</v>
      </c>
      <c r="V712">
        <v>1.7362825788751743</v>
      </c>
      <c r="W712">
        <v>1.7362825788751743</v>
      </c>
      <c r="X712">
        <v>1.7362825788751743</v>
      </c>
      <c r="Y712">
        <v>1.7362825788751743</v>
      </c>
      <c r="Z712">
        <v>1.7362825788751743</v>
      </c>
      <c r="AA712">
        <v>1.7362825788751743</v>
      </c>
      <c r="AB712">
        <v>1.7362825788751743</v>
      </c>
      <c r="AC712">
        <v>1.7362825788751743</v>
      </c>
      <c r="AD712">
        <v>1.7362825788751743</v>
      </c>
      <c r="AE712">
        <v>1.7362825788751743</v>
      </c>
      <c r="AF712">
        <v>1.7362825788751743</v>
      </c>
      <c r="AG712">
        <v>1.7362825788751743</v>
      </c>
      <c r="AH712">
        <v>1.7362825788751743</v>
      </c>
      <c r="AI712">
        <v>1.7362825788751743</v>
      </c>
      <c r="AJ712">
        <v>1.7362825788751743</v>
      </c>
      <c r="AK712">
        <v>1.7362825788751743</v>
      </c>
      <c r="AL712">
        <v>1.7362825788751743</v>
      </c>
    </row>
    <row r="713" spans="1:38" x14ac:dyDescent="0.2">
      <c r="A713" t="s">
        <v>438</v>
      </c>
      <c r="B713" t="s">
        <v>271</v>
      </c>
      <c r="C713" t="s">
        <v>290</v>
      </c>
      <c r="D713" t="s">
        <v>578</v>
      </c>
      <c r="E713" t="s">
        <v>211</v>
      </c>
      <c r="F713" t="s">
        <v>275</v>
      </c>
      <c r="G713">
        <v>2050</v>
      </c>
      <c r="H713" t="s">
        <v>211</v>
      </c>
      <c r="I713" t="s">
        <v>211</v>
      </c>
      <c r="J713" t="s">
        <v>211</v>
      </c>
      <c r="K713" t="s">
        <v>211</v>
      </c>
      <c r="L713">
        <v>1.7362825788751743</v>
      </c>
      <c r="M713">
        <v>1.7362825788751743</v>
      </c>
      <c r="N713">
        <v>1.7362825788751743</v>
      </c>
      <c r="O713">
        <v>1.7362825788751743</v>
      </c>
      <c r="P713">
        <v>1.7362825788751743</v>
      </c>
      <c r="Q713">
        <v>1.7362825788751743</v>
      </c>
      <c r="R713">
        <v>1.7362825788751743</v>
      </c>
      <c r="S713">
        <v>1.7362825788751743</v>
      </c>
      <c r="T713">
        <v>1.7362825788751743</v>
      </c>
      <c r="U713">
        <v>1.7362825788751743</v>
      </c>
      <c r="V713">
        <v>1.7362825788751743</v>
      </c>
      <c r="W713">
        <v>1.7362825788751743</v>
      </c>
      <c r="X713">
        <v>1.7362825788751743</v>
      </c>
      <c r="Y713">
        <v>1.7362825788751743</v>
      </c>
      <c r="Z713">
        <v>1.7362825788751743</v>
      </c>
      <c r="AA713">
        <v>1.7362825788751743</v>
      </c>
      <c r="AB713">
        <v>1.7362825788751743</v>
      </c>
      <c r="AC713">
        <v>1.7362825788751743</v>
      </c>
      <c r="AD713">
        <v>1.7362825788751743</v>
      </c>
      <c r="AE713">
        <v>1.7362825788751743</v>
      </c>
      <c r="AF713">
        <v>1.7362825788751743</v>
      </c>
      <c r="AG713">
        <v>1.7362825788751743</v>
      </c>
      <c r="AH713">
        <v>1.7362825788751743</v>
      </c>
      <c r="AI713">
        <v>1.7362825788751743</v>
      </c>
      <c r="AJ713">
        <v>1.7362825788751743</v>
      </c>
      <c r="AK713">
        <v>1.7362825788751743</v>
      </c>
      <c r="AL713">
        <v>1.7362825788751743</v>
      </c>
    </row>
    <row r="714" spans="1:38" x14ac:dyDescent="0.2">
      <c r="A714" t="s">
        <v>438</v>
      </c>
      <c r="B714" t="s">
        <v>271</v>
      </c>
      <c r="C714" t="s">
        <v>290</v>
      </c>
      <c r="D714" t="s">
        <v>196</v>
      </c>
      <c r="E714" t="s">
        <v>211</v>
      </c>
      <c r="F714" t="s">
        <v>275</v>
      </c>
      <c r="G714">
        <v>2018</v>
      </c>
      <c r="H714" t="s">
        <v>211</v>
      </c>
      <c r="I714" t="s">
        <v>211</v>
      </c>
      <c r="J714" t="s">
        <v>211</v>
      </c>
      <c r="K714" t="s">
        <v>211</v>
      </c>
      <c r="L714">
        <v>1.3788126361655795</v>
      </c>
      <c r="M714">
        <v>1.3788126361655795</v>
      </c>
      <c r="N714">
        <v>1.3788126361655795</v>
      </c>
      <c r="O714">
        <v>1.3788126361655795</v>
      </c>
      <c r="P714">
        <v>1.3788126361655795</v>
      </c>
      <c r="Q714">
        <v>1.3788126361655795</v>
      </c>
      <c r="R714">
        <v>1.3788126361655795</v>
      </c>
      <c r="S714">
        <v>1.3788126361655795</v>
      </c>
      <c r="T714">
        <v>1.3788126361655795</v>
      </c>
      <c r="U714">
        <v>1.3788126361655795</v>
      </c>
      <c r="V714">
        <v>1.3788126361655795</v>
      </c>
      <c r="W714">
        <v>1.3788126361655795</v>
      </c>
      <c r="X714">
        <v>1.3788126361655795</v>
      </c>
      <c r="Y714">
        <v>1.3788126361655795</v>
      </c>
      <c r="Z714">
        <v>1.3788126361655795</v>
      </c>
      <c r="AA714">
        <v>1.3788126361655795</v>
      </c>
      <c r="AB714">
        <v>1.3788126361655795</v>
      </c>
      <c r="AC714">
        <v>1.3788126361655795</v>
      </c>
      <c r="AD714">
        <v>1.3788126361655795</v>
      </c>
      <c r="AE714">
        <v>1.3788126361655795</v>
      </c>
      <c r="AF714">
        <v>1.3788126361655795</v>
      </c>
      <c r="AG714">
        <v>1.3788126361655795</v>
      </c>
      <c r="AH714">
        <v>1.3788126361655795</v>
      </c>
      <c r="AI714">
        <v>1.3788126361655795</v>
      </c>
      <c r="AJ714">
        <v>1.3788126361655795</v>
      </c>
      <c r="AK714">
        <v>1.3788126361655795</v>
      </c>
      <c r="AL714">
        <v>1.3788126361655795</v>
      </c>
    </row>
    <row r="715" spans="1:38" x14ac:dyDescent="0.2">
      <c r="A715" t="s">
        <v>438</v>
      </c>
      <c r="B715" t="s">
        <v>271</v>
      </c>
      <c r="C715" t="s">
        <v>290</v>
      </c>
      <c r="D715" t="s">
        <v>196</v>
      </c>
      <c r="E715" t="s">
        <v>211</v>
      </c>
      <c r="F715" t="s">
        <v>275</v>
      </c>
      <c r="G715">
        <v>2030</v>
      </c>
      <c r="H715" t="s">
        <v>211</v>
      </c>
      <c r="I715" t="s">
        <v>211</v>
      </c>
      <c r="J715" t="s">
        <v>211</v>
      </c>
      <c r="K715" t="s">
        <v>211</v>
      </c>
      <c r="L715">
        <v>1.4809469055111721</v>
      </c>
      <c r="M715">
        <v>1.4809469055111721</v>
      </c>
      <c r="N715">
        <v>1.4809469055111721</v>
      </c>
      <c r="O715">
        <v>1.4809469055111721</v>
      </c>
      <c r="P715">
        <v>1.4809469055111721</v>
      </c>
      <c r="Q715">
        <v>1.4809469055111721</v>
      </c>
      <c r="R715">
        <v>1.4809469055111721</v>
      </c>
      <c r="S715">
        <v>1.4809469055111721</v>
      </c>
      <c r="T715">
        <v>1.4809469055111721</v>
      </c>
      <c r="U715">
        <v>1.4809469055111721</v>
      </c>
      <c r="V715">
        <v>1.4809469055111721</v>
      </c>
      <c r="W715">
        <v>1.4809469055111721</v>
      </c>
      <c r="X715">
        <v>1.4809469055111721</v>
      </c>
      <c r="Y715">
        <v>1.4809469055111721</v>
      </c>
      <c r="Z715">
        <v>1.4809469055111721</v>
      </c>
      <c r="AA715">
        <v>1.4809469055111721</v>
      </c>
      <c r="AB715">
        <v>1.4809469055111721</v>
      </c>
      <c r="AC715">
        <v>1.4809469055111721</v>
      </c>
      <c r="AD715">
        <v>1.4809469055111721</v>
      </c>
      <c r="AE715">
        <v>1.4809469055111721</v>
      </c>
      <c r="AF715">
        <v>1.4809469055111721</v>
      </c>
      <c r="AG715">
        <v>1.4809469055111721</v>
      </c>
      <c r="AH715">
        <v>1.4809469055111721</v>
      </c>
      <c r="AI715">
        <v>1.4809469055111721</v>
      </c>
      <c r="AJ715">
        <v>1.4809469055111721</v>
      </c>
      <c r="AK715">
        <v>1.4809469055111721</v>
      </c>
      <c r="AL715">
        <v>1.4809469055111721</v>
      </c>
    </row>
    <row r="716" spans="1:38" x14ac:dyDescent="0.2">
      <c r="A716" t="s">
        <v>438</v>
      </c>
      <c r="B716" t="s">
        <v>271</v>
      </c>
      <c r="C716" t="s">
        <v>290</v>
      </c>
      <c r="D716" t="s">
        <v>196</v>
      </c>
      <c r="E716" t="s">
        <v>211</v>
      </c>
      <c r="F716" t="s">
        <v>275</v>
      </c>
      <c r="G716">
        <v>2040</v>
      </c>
      <c r="H716" t="s">
        <v>211</v>
      </c>
      <c r="I716" t="s">
        <v>211</v>
      </c>
      <c r="J716" t="s">
        <v>211</v>
      </c>
      <c r="K716" t="s">
        <v>211</v>
      </c>
      <c r="L716">
        <v>1.7362825788751743</v>
      </c>
      <c r="M716">
        <v>1.7362825788751743</v>
      </c>
      <c r="N716">
        <v>1.7362825788751743</v>
      </c>
      <c r="O716">
        <v>1.7362825788751743</v>
      </c>
      <c r="P716">
        <v>1.7362825788751743</v>
      </c>
      <c r="Q716">
        <v>1.7362825788751743</v>
      </c>
      <c r="R716">
        <v>1.7362825788751743</v>
      </c>
      <c r="S716">
        <v>1.7362825788751743</v>
      </c>
      <c r="T716">
        <v>1.7362825788751743</v>
      </c>
      <c r="U716">
        <v>1.7362825788751743</v>
      </c>
      <c r="V716">
        <v>1.7362825788751743</v>
      </c>
      <c r="W716">
        <v>1.7362825788751743</v>
      </c>
      <c r="X716">
        <v>1.7362825788751743</v>
      </c>
      <c r="Y716">
        <v>1.7362825788751743</v>
      </c>
      <c r="Z716">
        <v>1.7362825788751743</v>
      </c>
      <c r="AA716">
        <v>1.7362825788751743</v>
      </c>
      <c r="AB716">
        <v>1.7362825788751743</v>
      </c>
      <c r="AC716">
        <v>1.7362825788751743</v>
      </c>
      <c r="AD716">
        <v>1.7362825788751743</v>
      </c>
      <c r="AE716">
        <v>1.7362825788751743</v>
      </c>
      <c r="AF716">
        <v>1.7362825788751743</v>
      </c>
      <c r="AG716">
        <v>1.7362825788751743</v>
      </c>
      <c r="AH716">
        <v>1.7362825788751743</v>
      </c>
      <c r="AI716">
        <v>1.7362825788751743</v>
      </c>
      <c r="AJ716">
        <v>1.7362825788751743</v>
      </c>
      <c r="AK716">
        <v>1.7362825788751743</v>
      </c>
      <c r="AL716">
        <v>1.7362825788751743</v>
      </c>
    </row>
    <row r="717" spans="1:38" x14ac:dyDescent="0.2">
      <c r="A717" t="s">
        <v>438</v>
      </c>
      <c r="B717" t="s">
        <v>271</v>
      </c>
      <c r="C717" t="s">
        <v>290</v>
      </c>
      <c r="D717" t="s">
        <v>196</v>
      </c>
      <c r="E717" t="s">
        <v>211</v>
      </c>
      <c r="F717" t="s">
        <v>275</v>
      </c>
      <c r="G717">
        <v>2050</v>
      </c>
      <c r="H717" t="s">
        <v>211</v>
      </c>
      <c r="I717" t="s">
        <v>211</v>
      </c>
      <c r="J717" t="s">
        <v>211</v>
      </c>
      <c r="K717" t="s">
        <v>211</v>
      </c>
      <c r="L717">
        <v>1.7362825788751743</v>
      </c>
      <c r="M717">
        <v>1.7362825788751743</v>
      </c>
      <c r="N717">
        <v>1.7362825788751743</v>
      </c>
      <c r="O717">
        <v>1.7362825788751743</v>
      </c>
      <c r="P717">
        <v>1.7362825788751743</v>
      </c>
      <c r="Q717">
        <v>1.7362825788751743</v>
      </c>
      <c r="R717">
        <v>1.7362825788751743</v>
      </c>
      <c r="S717">
        <v>1.7362825788751743</v>
      </c>
      <c r="T717">
        <v>1.7362825788751743</v>
      </c>
      <c r="U717">
        <v>1.7362825788751743</v>
      </c>
      <c r="V717">
        <v>1.7362825788751743</v>
      </c>
      <c r="W717">
        <v>1.7362825788751743</v>
      </c>
      <c r="X717">
        <v>1.7362825788751743</v>
      </c>
      <c r="Y717">
        <v>1.7362825788751743</v>
      </c>
      <c r="Z717">
        <v>1.7362825788751743</v>
      </c>
      <c r="AA717">
        <v>1.7362825788751743</v>
      </c>
      <c r="AB717">
        <v>1.7362825788751743</v>
      </c>
      <c r="AC717">
        <v>1.7362825788751743</v>
      </c>
      <c r="AD717">
        <v>1.7362825788751743</v>
      </c>
      <c r="AE717">
        <v>1.7362825788751743</v>
      </c>
      <c r="AF717">
        <v>1.7362825788751743</v>
      </c>
      <c r="AG717">
        <v>1.7362825788751743</v>
      </c>
      <c r="AH717">
        <v>1.7362825788751743</v>
      </c>
      <c r="AI717">
        <v>1.7362825788751743</v>
      </c>
      <c r="AJ717">
        <v>1.7362825788751743</v>
      </c>
      <c r="AK717">
        <v>1.7362825788751743</v>
      </c>
      <c r="AL717">
        <v>1.7362825788751743</v>
      </c>
    </row>
    <row r="718" spans="1:38" x14ac:dyDescent="0.2">
      <c r="A718" t="s">
        <v>438</v>
      </c>
      <c r="B718" t="s">
        <v>271</v>
      </c>
      <c r="C718" t="s">
        <v>290</v>
      </c>
      <c r="D718" t="s">
        <v>245</v>
      </c>
      <c r="E718" t="s">
        <v>211</v>
      </c>
      <c r="F718" t="s">
        <v>275</v>
      </c>
      <c r="G718">
        <v>2018</v>
      </c>
      <c r="H718" t="s">
        <v>211</v>
      </c>
      <c r="I718" t="s">
        <v>211</v>
      </c>
      <c r="J718" t="s">
        <v>211</v>
      </c>
      <c r="K718" t="s">
        <v>211</v>
      </c>
      <c r="L718">
        <v>0.96516884531590652</v>
      </c>
      <c r="M718">
        <v>0.96516884531590652</v>
      </c>
      <c r="N718">
        <v>0.96516884531590652</v>
      </c>
      <c r="O718">
        <v>0.96516884531590652</v>
      </c>
      <c r="P718">
        <v>0.96516884531590652</v>
      </c>
      <c r="Q718">
        <v>0.96516884531590652</v>
      </c>
      <c r="R718">
        <v>0.96516884531590652</v>
      </c>
      <c r="S718">
        <v>0.96516884531590652</v>
      </c>
      <c r="T718">
        <v>0.96516884531590652</v>
      </c>
      <c r="U718">
        <v>0.96516884531590652</v>
      </c>
      <c r="V718">
        <v>0.96516884531590652</v>
      </c>
      <c r="W718">
        <v>0.96516884531590652</v>
      </c>
      <c r="X718">
        <v>0.96516884531590652</v>
      </c>
      <c r="Y718">
        <v>0.96516884531590652</v>
      </c>
      <c r="Z718">
        <v>0.96516884531590652</v>
      </c>
      <c r="AA718">
        <v>0.96516884531590652</v>
      </c>
      <c r="AB718">
        <v>0.96516884531590652</v>
      </c>
      <c r="AC718">
        <v>0.96516884531590652</v>
      </c>
      <c r="AD718">
        <v>0.96516884531590652</v>
      </c>
      <c r="AE718">
        <v>0.96516884531590652</v>
      </c>
      <c r="AF718">
        <v>0.96516884531590652</v>
      </c>
      <c r="AG718">
        <v>0.96516884531590652</v>
      </c>
      <c r="AH718">
        <v>0.96516884531590652</v>
      </c>
      <c r="AI718">
        <v>0.96516884531590652</v>
      </c>
      <c r="AJ718">
        <v>0.96516884531590652</v>
      </c>
      <c r="AK718">
        <v>0.96516884531590652</v>
      </c>
      <c r="AL718">
        <v>0.96516884531590652</v>
      </c>
    </row>
    <row r="719" spans="1:38" x14ac:dyDescent="0.2">
      <c r="A719" t="s">
        <v>438</v>
      </c>
      <c r="B719" t="s">
        <v>271</v>
      </c>
      <c r="C719" t="s">
        <v>290</v>
      </c>
      <c r="D719" t="s">
        <v>245</v>
      </c>
      <c r="E719" t="s">
        <v>211</v>
      </c>
      <c r="F719" t="s">
        <v>275</v>
      </c>
      <c r="G719">
        <v>2030</v>
      </c>
      <c r="H719" t="s">
        <v>211</v>
      </c>
      <c r="I719" t="s">
        <v>211</v>
      </c>
      <c r="J719" t="s">
        <v>211</v>
      </c>
      <c r="K719" t="s">
        <v>211</v>
      </c>
      <c r="L719">
        <v>1.0366628338578254</v>
      </c>
      <c r="M719">
        <v>1.0366628338578254</v>
      </c>
      <c r="N719">
        <v>1.0366628338578254</v>
      </c>
      <c r="O719">
        <v>1.0366628338578254</v>
      </c>
      <c r="P719">
        <v>1.0366628338578254</v>
      </c>
      <c r="Q719">
        <v>1.0366628338578254</v>
      </c>
      <c r="R719">
        <v>1.0366628338578254</v>
      </c>
      <c r="S719">
        <v>1.0366628338578254</v>
      </c>
      <c r="T719">
        <v>1.0366628338578254</v>
      </c>
      <c r="U719">
        <v>1.0366628338578254</v>
      </c>
      <c r="V719">
        <v>1.0366628338578254</v>
      </c>
      <c r="W719">
        <v>1.0366628338578254</v>
      </c>
      <c r="X719">
        <v>1.0366628338578254</v>
      </c>
      <c r="Y719">
        <v>1.0366628338578254</v>
      </c>
      <c r="Z719">
        <v>1.0366628338578254</v>
      </c>
      <c r="AA719">
        <v>1.0366628338578254</v>
      </c>
      <c r="AB719">
        <v>1.0366628338578254</v>
      </c>
      <c r="AC719">
        <v>1.0366628338578254</v>
      </c>
      <c r="AD719">
        <v>1.0366628338578254</v>
      </c>
      <c r="AE719">
        <v>1.0366628338578254</v>
      </c>
      <c r="AF719">
        <v>1.0366628338578254</v>
      </c>
      <c r="AG719">
        <v>1.0366628338578254</v>
      </c>
      <c r="AH719">
        <v>1.0366628338578254</v>
      </c>
      <c r="AI719">
        <v>1.0366628338578254</v>
      </c>
      <c r="AJ719">
        <v>1.0366628338578254</v>
      </c>
      <c r="AK719">
        <v>1.0366628338578254</v>
      </c>
      <c r="AL719">
        <v>1.0366628338578254</v>
      </c>
    </row>
    <row r="720" spans="1:38" x14ac:dyDescent="0.2">
      <c r="A720" t="s">
        <v>438</v>
      </c>
      <c r="B720" t="s">
        <v>271</v>
      </c>
      <c r="C720" t="s">
        <v>290</v>
      </c>
      <c r="D720" t="s">
        <v>245</v>
      </c>
      <c r="E720" t="s">
        <v>211</v>
      </c>
      <c r="F720" t="s">
        <v>275</v>
      </c>
      <c r="G720">
        <v>2040</v>
      </c>
      <c r="H720" t="s">
        <v>211</v>
      </c>
      <c r="I720" t="s">
        <v>211</v>
      </c>
      <c r="J720" t="s">
        <v>211</v>
      </c>
      <c r="K720" t="s">
        <v>211</v>
      </c>
      <c r="L720">
        <v>1.2153978052126231</v>
      </c>
      <c r="M720">
        <v>1.2153978052126231</v>
      </c>
      <c r="N720">
        <v>1.2153978052126231</v>
      </c>
      <c r="O720">
        <v>1.2153978052126231</v>
      </c>
      <c r="P720">
        <v>1.2153978052126231</v>
      </c>
      <c r="Q720">
        <v>1.2153978052126231</v>
      </c>
      <c r="R720">
        <v>1.2153978052126231</v>
      </c>
      <c r="S720">
        <v>1.2153978052126231</v>
      </c>
      <c r="T720">
        <v>1.2153978052126231</v>
      </c>
      <c r="U720">
        <v>1.2153978052126231</v>
      </c>
      <c r="V720">
        <v>1.2153978052126231</v>
      </c>
      <c r="W720">
        <v>1.2153978052126231</v>
      </c>
      <c r="X720">
        <v>1.2153978052126231</v>
      </c>
      <c r="Y720">
        <v>1.2153978052126231</v>
      </c>
      <c r="Z720">
        <v>1.2153978052126231</v>
      </c>
      <c r="AA720">
        <v>1.2153978052126231</v>
      </c>
      <c r="AB720">
        <v>1.2153978052126231</v>
      </c>
      <c r="AC720">
        <v>1.2153978052126231</v>
      </c>
      <c r="AD720">
        <v>1.2153978052126231</v>
      </c>
      <c r="AE720">
        <v>1.2153978052126231</v>
      </c>
      <c r="AF720">
        <v>1.2153978052126231</v>
      </c>
      <c r="AG720">
        <v>1.2153978052126231</v>
      </c>
      <c r="AH720">
        <v>1.2153978052126231</v>
      </c>
      <c r="AI720">
        <v>1.2153978052126231</v>
      </c>
      <c r="AJ720">
        <v>1.2153978052126231</v>
      </c>
      <c r="AK720">
        <v>1.2153978052126231</v>
      </c>
      <c r="AL720">
        <v>1.2153978052126231</v>
      </c>
    </row>
    <row r="721" spans="1:38" x14ac:dyDescent="0.2">
      <c r="A721" t="s">
        <v>438</v>
      </c>
      <c r="B721" t="s">
        <v>271</v>
      </c>
      <c r="C721" t="s">
        <v>290</v>
      </c>
      <c r="D721" t="s">
        <v>245</v>
      </c>
      <c r="E721" t="s">
        <v>211</v>
      </c>
      <c r="F721" t="s">
        <v>275</v>
      </c>
      <c r="G721">
        <v>2050</v>
      </c>
      <c r="H721" t="s">
        <v>211</v>
      </c>
      <c r="I721" t="s">
        <v>211</v>
      </c>
      <c r="J721" t="s">
        <v>211</v>
      </c>
      <c r="K721" t="s">
        <v>211</v>
      </c>
      <c r="L721">
        <v>1.2153978052126231</v>
      </c>
      <c r="M721">
        <v>1.2153978052126231</v>
      </c>
      <c r="N721">
        <v>1.2153978052126231</v>
      </c>
      <c r="O721">
        <v>1.2153978052126231</v>
      </c>
      <c r="P721">
        <v>1.2153978052126231</v>
      </c>
      <c r="Q721">
        <v>1.2153978052126231</v>
      </c>
      <c r="R721">
        <v>1.2153978052126231</v>
      </c>
      <c r="S721">
        <v>1.2153978052126231</v>
      </c>
      <c r="T721">
        <v>1.2153978052126231</v>
      </c>
      <c r="U721">
        <v>1.2153978052126231</v>
      </c>
      <c r="V721">
        <v>1.2153978052126231</v>
      </c>
      <c r="W721">
        <v>1.2153978052126231</v>
      </c>
      <c r="X721">
        <v>1.2153978052126231</v>
      </c>
      <c r="Y721">
        <v>1.2153978052126231</v>
      </c>
      <c r="Z721">
        <v>1.2153978052126231</v>
      </c>
      <c r="AA721">
        <v>1.2153978052126231</v>
      </c>
      <c r="AB721">
        <v>1.2153978052126231</v>
      </c>
      <c r="AC721">
        <v>1.2153978052126231</v>
      </c>
      <c r="AD721">
        <v>1.2153978052126231</v>
      </c>
      <c r="AE721">
        <v>1.2153978052126231</v>
      </c>
      <c r="AF721">
        <v>1.2153978052126231</v>
      </c>
      <c r="AG721">
        <v>1.2153978052126231</v>
      </c>
      <c r="AH721">
        <v>1.2153978052126231</v>
      </c>
      <c r="AI721">
        <v>1.2153978052126231</v>
      </c>
      <c r="AJ721">
        <v>1.2153978052126231</v>
      </c>
      <c r="AK721">
        <v>1.2153978052126231</v>
      </c>
      <c r="AL721">
        <v>1.2153978052126231</v>
      </c>
    </row>
    <row r="722" spans="1:38" x14ac:dyDescent="0.2">
      <c r="A722" t="s">
        <v>438</v>
      </c>
      <c r="B722" t="s">
        <v>271</v>
      </c>
      <c r="C722" t="s">
        <v>291</v>
      </c>
      <c r="D722" t="s">
        <v>578</v>
      </c>
      <c r="E722" t="s">
        <v>211</v>
      </c>
      <c r="F722" t="s">
        <v>275</v>
      </c>
      <c r="G722">
        <v>2018</v>
      </c>
      <c r="H722" t="s">
        <v>211</v>
      </c>
      <c r="I722" t="s">
        <v>211</v>
      </c>
      <c r="J722" t="s">
        <v>211</v>
      </c>
      <c r="K722" t="s">
        <v>211</v>
      </c>
      <c r="L722">
        <v>1.3788126361655795</v>
      </c>
      <c r="M722">
        <v>1.3788126361655795</v>
      </c>
      <c r="N722">
        <v>1.3788126361655795</v>
      </c>
      <c r="O722">
        <v>1.3788126361655795</v>
      </c>
      <c r="P722">
        <v>1.3788126361655795</v>
      </c>
      <c r="Q722">
        <v>1.3788126361655795</v>
      </c>
      <c r="R722">
        <v>1.3788126361655795</v>
      </c>
      <c r="S722">
        <v>1.3788126361655795</v>
      </c>
      <c r="T722">
        <v>1.3788126361655795</v>
      </c>
      <c r="U722">
        <v>1.3788126361655795</v>
      </c>
      <c r="V722">
        <v>1.3788126361655795</v>
      </c>
      <c r="W722">
        <v>1.3788126361655795</v>
      </c>
      <c r="X722">
        <v>1.3788126361655795</v>
      </c>
      <c r="Y722">
        <v>1.3788126361655795</v>
      </c>
      <c r="Z722">
        <v>1.3788126361655795</v>
      </c>
      <c r="AA722">
        <v>1.3788126361655795</v>
      </c>
      <c r="AB722">
        <v>1.3788126361655795</v>
      </c>
      <c r="AC722">
        <v>1.3788126361655795</v>
      </c>
      <c r="AD722">
        <v>1.3788126361655795</v>
      </c>
      <c r="AE722">
        <v>1.3788126361655795</v>
      </c>
      <c r="AF722">
        <v>1.3788126361655795</v>
      </c>
      <c r="AG722">
        <v>1.3788126361655795</v>
      </c>
      <c r="AH722">
        <v>1.3788126361655795</v>
      </c>
      <c r="AI722">
        <v>1.3788126361655795</v>
      </c>
      <c r="AJ722">
        <v>1.3788126361655795</v>
      </c>
      <c r="AK722">
        <v>1.3788126361655795</v>
      </c>
      <c r="AL722">
        <v>1.3788126361655795</v>
      </c>
    </row>
    <row r="723" spans="1:38" x14ac:dyDescent="0.2">
      <c r="A723" t="s">
        <v>438</v>
      </c>
      <c r="B723" t="s">
        <v>271</v>
      </c>
      <c r="C723" t="s">
        <v>291</v>
      </c>
      <c r="D723" t="s">
        <v>578</v>
      </c>
      <c r="E723" t="s">
        <v>211</v>
      </c>
      <c r="F723" t="s">
        <v>275</v>
      </c>
      <c r="G723">
        <v>2030</v>
      </c>
      <c r="H723" t="s">
        <v>211</v>
      </c>
      <c r="I723" t="s">
        <v>211</v>
      </c>
      <c r="J723" t="s">
        <v>211</v>
      </c>
      <c r="K723" t="s">
        <v>211</v>
      </c>
      <c r="L723">
        <v>1.4247730573710942</v>
      </c>
      <c r="M723">
        <v>1.4247730573710942</v>
      </c>
      <c r="N723">
        <v>1.4247730573710942</v>
      </c>
      <c r="O723">
        <v>1.4247730573710942</v>
      </c>
      <c r="P723">
        <v>1.4247730573710942</v>
      </c>
      <c r="Q723">
        <v>1.4247730573710942</v>
      </c>
      <c r="R723">
        <v>1.4247730573710942</v>
      </c>
      <c r="S723">
        <v>1.4247730573710942</v>
      </c>
      <c r="T723">
        <v>1.4247730573710942</v>
      </c>
      <c r="U723">
        <v>1.4247730573710942</v>
      </c>
      <c r="V723">
        <v>1.4247730573710942</v>
      </c>
      <c r="W723">
        <v>1.4247730573710942</v>
      </c>
      <c r="X723">
        <v>1.4247730573710942</v>
      </c>
      <c r="Y723">
        <v>1.4247730573710942</v>
      </c>
      <c r="Z723">
        <v>1.4247730573710942</v>
      </c>
      <c r="AA723">
        <v>1.4247730573710942</v>
      </c>
      <c r="AB723">
        <v>1.4247730573710942</v>
      </c>
      <c r="AC723">
        <v>1.4247730573710942</v>
      </c>
      <c r="AD723">
        <v>1.4247730573710942</v>
      </c>
      <c r="AE723">
        <v>1.4247730573710942</v>
      </c>
      <c r="AF723">
        <v>1.4247730573710942</v>
      </c>
      <c r="AG723">
        <v>1.4247730573710942</v>
      </c>
      <c r="AH723">
        <v>1.4247730573710942</v>
      </c>
      <c r="AI723">
        <v>1.4247730573710942</v>
      </c>
      <c r="AJ723">
        <v>1.4247730573710942</v>
      </c>
      <c r="AK723">
        <v>1.4247730573710942</v>
      </c>
      <c r="AL723">
        <v>1.4247730573710942</v>
      </c>
    </row>
    <row r="724" spans="1:38" x14ac:dyDescent="0.2">
      <c r="A724" t="s">
        <v>438</v>
      </c>
      <c r="B724" t="s">
        <v>271</v>
      </c>
      <c r="C724" t="s">
        <v>291</v>
      </c>
      <c r="D724" t="s">
        <v>578</v>
      </c>
      <c r="E724" t="s">
        <v>211</v>
      </c>
      <c r="F724" t="s">
        <v>275</v>
      </c>
      <c r="G724">
        <v>2040</v>
      </c>
      <c r="H724" t="s">
        <v>211</v>
      </c>
      <c r="I724" t="s">
        <v>211</v>
      </c>
      <c r="J724" t="s">
        <v>211</v>
      </c>
      <c r="K724" t="s">
        <v>211</v>
      </c>
      <c r="L724">
        <v>1.4247730573710942</v>
      </c>
      <c r="M724">
        <v>1.4247730573710942</v>
      </c>
      <c r="N724">
        <v>1.4247730573710942</v>
      </c>
      <c r="O724">
        <v>1.4247730573710942</v>
      </c>
      <c r="P724">
        <v>1.4247730573710942</v>
      </c>
      <c r="Q724">
        <v>1.4247730573710942</v>
      </c>
      <c r="R724">
        <v>1.4247730573710942</v>
      </c>
      <c r="S724">
        <v>1.4247730573710942</v>
      </c>
      <c r="T724">
        <v>1.4247730573710942</v>
      </c>
      <c r="U724">
        <v>1.4247730573710942</v>
      </c>
      <c r="V724">
        <v>1.4247730573710942</v>
      </c>
      <c r="W724">
        <v>1.4247730573710942</v>
      </c>
      <c r="X724">
        <v>1.4247730573710942</v>
      </c>
      <c r="Y724">
        <v>1.4247730573710942</v>
      </c>
      <c r="Z724">
        <v>1.4247730573710942</v>
      </c>
      <c r="AA724">
        <v>1.4247730573710942</v>
      </c>
      <c r="AB724">
        <v>1.4247730573710942</v>
      </c>
      <c r="AC724">
        <v>1.4247730573710942</v>
      </c>
      <c r="AD724">
        <v>1.4247730573710942</v>
      </c>
      <c r="AE724">
        <v>1.4247730573710942</v>
      </c>
      <c r="AF724">
        <v>1.4247730573710942</v>
      </c>
      <c r="AG724">
        <v>1.4247730573710942</v>
      </c>
      <c r="AH724">
        <v>1.4247730573710942</v>
      </c>
      <c r="AI724">
        <v>1.4247730573710942</v>
      </c>
      <c r="AJ724">
        <v>1.4247730573710942</v>
      </c>
      <c r="AK724">
        <v>1.4247730573710942</v>
      </c>
      <c r="AL724">
        <v>1.4247730573710942</v>
      </c>
    </row>
    <row r="725" spans="1:38" x14ac:dyDescent="0.2">
      <c r="A725" t="s">
        <v>438</v>
      </c>
      <c r="B725" t="s">
        <v>271</v>
      </c>
      <c r="C725" t="s">
        <v>291</v>
      </c>
      <c r="D725" t="s">
        <v>578</v>
      </c>
      <c r="E725" t="s">
        <v>211</v>
      </c>
      <c r="F725" t="s">
        <v>275</v>
      </c>
      <c r="G725">
        <v>2050</v>
      </c>
      <c r="H725" t="s">
        <v>211</v>
      </c>
      <c r="I725" t="s">
        <v>211</v>
      </c>
      <c r="J725" t="s">
        <v>211</v>
      </c>
      <c r="K725" t="s">
        <v>211</v>
      </c>
      <c r="L725">
        <v>1.4707334785766168</v>
      </c>
      <c r="M725">
        <v>1.4707334785766168</v>
      </c>
      <c r="N725">
        <v>1.4707334785766168</v>
      </c>
      <c r="O725">
        <v>1.4707334785766168</v>
      </c>
      <c r="P725">
        <v>1.4707334785766168</v>
      </c>
      <c r="Q725">
        <v>1.4707334785766168</v>
      </c>
      <c r="R725">
        <v>1.4707334785766168</v>
      </c>
      <c r="S725">
        <v>1.4707334785766168</v>
      </c>
      <c r="T725">
        <v>1.4707334785766168</v>
      </c>
      <c r="U725">
        <v>1.4707334785766168</v>
      </c>
      <c r="V725">
        <v>1.4707334785766168</v>
      </c>
      <c r="W725">
        <v>1.4707334785766168</v>
      </c>
      <c r="X725">
        <v>1.4707334785766168</v>
      </c>
      <c r="Y725">
        <v>1.4707334785766168</v>
      </c>
      <c r="Z725">
        <v>1.4707334785766168</v>
      </c>
      <c r="AA725">
        <v>1.4707334785766168</v>
      </c>
      <c r="AB725">
        <v>1.4707334785766168</v>
      </c>
      <c r="AC725">
        <v>1.4707334785766168</v>
      </c>
      <c r="AD725">
        <v>1.4707334785766168</v>
      </c>
      <c r="AE725">
        <v>1.4707334785766168</v>
      </c>
      <c r="AF725">
        <v>1.4707334785766168</v>
      </c>
      <c r="AG725">
        <v>1.4707334785766168</v>
      </c>
      <c r="AH725">
        <v>1.4707334785766168</v>
      </c>
      <c r="AI725">
        <v>1.4707334785766168</v>
      </c>
      <c r="AJ725">
        <v>1.4707334785766168</v>
      </c>
      <c r="AK725">
        <v>1.4707334785766168</v>
      </c>
      <c r="AL725">
        <v>1.4707334785766168</v>
      </c>
    </row>
    <row r="726" spans="1:38" x14ac:dyDescent="0.2">
      <c r="A726" t="s">
        <v>438</v>
      </c>
      <c r="B726" t="s">
        <v>271</v>
      </c>
      <c r="C726" t="s">
        <v>291</v>
      </c>
      <c r="D726" t="s">
        <v>196</v>
      </c>
      <c r="E726" t="s">
        <v>211</v>
      </c>
      <c r="F726" t="s">
        <v>275</v>
      </c>
      <c r="G726">
        <v>2018</v>
      </c>
      <c r="H726" t="s">
        <v>211</v>
      </c>
      <c r="I726" t="s">
        <v>211</v>
      </c>
      <c r="J726" t="s">
        <v>211</v>
      </c>
      <c r="K726" t="s">
        <v>211</v>
      </c>
      <c r="L726">
        <v>1.3788126361655795</v>
      </c>
      <c r="M726">
        <v>1.3788126361655795</v>
      </c>
      <c r="N726">
        <v>1.3788126361655795</v>
      </c>
      <c r="O726">
        <v>1.3788126361655795</v>
      </c>
      <c r="P726">
        <v>1.3788126361655795</v>
      </c>
      <c r="Q726">
        <v>1.3788126361655795</v>
      </c>
      <c r="R726">
        <v>1.3788126361655795</v>
      </c>
      <c r="S726">
        <v>1.3788126361655795</v>
      </c>
      <c r="T726">
        <v>1.3788126361655795</v>
      </c>
      <c r="U726">
        <v>1.3788126361655795</v>
      </c>
      <c r="V726">
        <v>1.3788126361655795</v>
      </c>
      <c r="W726">
        <v>1.3788126361655795</v>
      </c>
      <c r="X726">
        <v>1.3788126361655795</v>
      </c>
      <c r="Y726">
        <v>1.3788126361655795</v>
      </c>
      <c r="Z726">
        <v>1.3788126361655795</v>
      </c>
      <c r="AA726">
        <v>1.3788126361655795</v>
      </c>
      <c r="AB726">
        <v>1.3788126361655795</v>
      </c>
      <c r="AC726">
        <v>1.3788126361655795</v>
      </c>
      <c r="AD726">
        <v>1.3788126361655795</v>
      </c>
      <c r="AE726">
        <v>1.3788126361655795</v>
      </c>
      <c r="AF726">
        <v>1.3788126361655795</v>
      </c>
      <c r="AG726">
        <v>1.3788126361655795</v>
      </c>
      <c r="AH726">
        <v>1.3788126361655795</v>
      </c>
      <c r="AI726">
        <v>1.3788126361655795</v>
      </c>
      <c r="AJ726">
        <v>1.3788126361655795</v>
      </c>
      <c r="AK726">
        <v>1.3788126361655795</v>
      </c>
      <c r="AL726">
        <v>1.3788126361655795</v>
      </c>
    </row>
    <row r="727" spans="1:38" x14ac:dyDescent="0.2">
      <c r="A727" t="s">
        <v>438</v>
      </c>
      <c r="B727" t="s">
        <v>271</v>
      </c>
      <c r="C727" t="s">
        <v>291</v>
      </c>
      <c r="D727" t="s">
        <v>196</v>
      </c>
      <c r="E727" t="s">
        <v>211</v>
      </c>
      <c r="F727" t="s">
        <v>275</v>
      </c>
      <c r="G727">
        <v>2030</v>
      </c>
      <c r="H727" t="s">
        <v>211</v>
      </c>
      <c r="I727" t="s">
        <v>211</v>
      </c>
      <c r="J727" t="s">
        <v>211</v>
      </c>
      <c r="K727" t="s">
        <v>211</v>
      </c>
      <c r="L727">
        <v>1.4247730573710942</v>
      </c>
      <c r="M727">
        <v>1.4247730573710942</v>
      </c>
      <c r="N727">
        <v>1.4247730573710942</v>
      </c>
      <c r="O727">
        <v>1.4247730573710942</v>
      </c>
      <c r="P727">
        <v>1.4247730573710942</v>
      </c>
      <c r="Q727">
        <v>1.4247730573710942</v>
      </c>
      <c r="R727">
        <v>1.4247730573710942</v>
      </c>
      <c r="S727">
        <v>1.4247730573710942</v>
      </c>
      <c r="T727">
        <v>1.4247730573710942</v>
      </c>
      <c r="U727">
        <v>1.4247730573710942</v>
      </c>
      <c r="V727">
        <v>1.4247730573710942</v>
      </c>
      <c r="W727">
        <v>1.4247730573710942</v>
      </c>
      <c r="X727">
        <v>1.4247730573710942</v>
      </c>
      <c r="Y727">
        <v>1.4247730573710942</v>
      </c>
      <c r="Z727">
        <v>1.4247730573710942</v>
      </c>
      <c r="AA727">
        <v>1.4247730573710942</v>
      </c>
      <c r="AB727">
        <v>1.4247730573710942</v>
      </c>
      <c r="AC727">
        <v>1.4247730573710942</v>
      </c>
      <c r="AD727">
        <v>1.4247730573710942</v>
      </c>
      <c r="AE727">
        <v>1.4247730573710942</v>
      </c>
      <c r="AF727">
        <v>1.4247730573710942</v>
      </c>
      <c r="AG727">
        <v>1.4247730573710942</v>
      </c>
      <c r="AH727">
        <v>1.4247730573710942</v>
      </c>
      <c r="AI727">
        <v>1.4247730573710942</v>
      </c>
      <c r="AJ727">
        <v>1.4247730573710942</v>
      </c>
      <c r="AK727">
        <v>1.4247730573710942</v>
      </c>
      <c r="AL727">
        <v>1.4247730573710942</v>
      </c>
    </row>
    <row r="728" spans="1:38" x14ac:dyDescent="0.2">
      <c r="A728" t="s">
        <v>438</v>
      </c>
      <c r="B728" t="s">
        <v>271</v>
      </c>
      <c r="C728" t="s">
        <v>291</v>
      </c>
      <c r="D728" t="s">
        <v>196</v>
      </c>
      <c r="E728" t="s">
        <v>211</v>
      </c>
      <c r="F728" t="s">
        <v>275</v>
      </c>
      <c r="G728">
        <v>2040</v>
      </c>
      <c r="H728" t="s">
        <v>211</v>
      </c>
      <c r="I728" t="s">
        <v>211</v>
      </c>
      <c r="J728" t="s">
        <v>211</v>
      </c>
      <c r="K728" t="s">
        <v>211</v>
      </c>
      <c r="L728">
        <v>1.4247730573710942</v>
      </c>
      <c r="M728">
        <v>1.4247730573710942</v>
      </c>
      <c r="N728">
        <v>1.4247730573710942</v>
      </c>
      <c r="O728">
        <v>1.4247730573710942</v>
      </c>
      <c r="P728">
        <v>1.4247730573710942</v>
      </c>
      <c r="Q728">
        <v>1.4247730573710942</v>
      </c>
      <c r="R728">
        <v>1.4247730573710942</v>
      </c>
      <c r="S728">
        <v>1.4247730573710942</v>
      </c>
      <c r="T728">
        <v>1.4247730573710942</v>
      </c>
      <c r="U728">
        <v>1.4247730573710942</v>
      </c>
      <c r="V728">
        <v>1.4247730573710942</v>
      </c>
      <c r="W728">
        <v>1.4247730573710942</v>
      </c>
      <c r="X728">
        <v>1.4247730573710942</v>
      </c>
      <c r="Y728">
        <v>1.4247730573710942</v>
      </c>
      <c r="Z728">
        <v>1.4247730573710942</v>
      </c>
      <c r="AA728">
        <v>1.4247730573710942</v>
      </c>
      <c r="AB728">
        <v>1.4247730573710942</v>
      </c>
      <c r="AC728">
        <v>1.4247730573710942</v>
      </c>
      <c r="AD728">
        <v>1.4247730573710942</v>
      </c>
      <c r="AE728">
        <v>1.4247730573710942</v>
      </c>
      <c r="AF728">
        <v>1.4247730573710942</v>
      </c>
      <c r="AG728">
        <v>1.4247730573710942</v>
      </c>
      <c r="AH728">
        <v>1.4247730573710942</v>
      </c>
      <c r="AI728">
        <v>1.4247730573710942</v>
      </c>
      <c r="AJ728">
        <v>1.4247730573710942</v>
      </c>
      <c r="AK728">
        <v>1.4247730573710942</v>
      </c>
      <c r="AL728">
        <v>1.4247730573710942</v>
      </c>
    </row>
    <row r="729" spans="1:38" x14ac:dyDescent="0.2">
      <c r="A729" t="s">
        <v>438</v>
      </c>
      <c r="B729" t="s">
        <v>271</v>
      </c>
      <c r="C729" t="s">
        <v>291</v>
      </c>
      <c r="D729" t="s">
        <v>196</v>
      </c>
      <c r="E729" t="s">
        <v>211</v>
      </c>
      <c r="F729" t="s">
        <v>275</v>
      </c>
      <c r="G729">
        <v>2050</v>
      </c>
      <c r="H729" t="s">
        <v>211</v>
      </c>
      <c r="I729" t="s">
        <v>211</v>
      </c>
      <c r="J729" t="s">
        <v>211</v>
      </c>
      <c r="K729" t="s">
        <v>211</v>
      </c>
      <c r="L729">
        <v>1.4707334785766168</v>
      </c>
      <c r="M729">
        <v>1.4707334785766168</v>
      </c>
      <c r="N729">
        <v>1.4707334785766168</v>
      </c>
      <c r="O729">
        <v>1.4707334785766168</v>
      </c>
      <c r="P729">
        <v>1.4707334785766168</v>
      </c>
      <c r="Q729">
        <v>1.4707334785766168</v>
      </c>
      <c r="R729">
        <v>1.4707334785766168</v>
      </c>
      <c r="S729">
        <v>1.4707334785766168</v>
      </c>
      <c r="T729">
        <v>1.4707334785766168</v>
      </c>
      <c r="U729">
        <v>1.4707334785766168</v>
      </c>
      <c r="V729">
        <v>1.4707334785766168</v>
      </c>
      <c r="W729">
        <v>1.4707334785766168</v>
      </c>
      <c r="X729">
        <v>1.4707334785766168</v>
      </c>
      <c r="Y729">
        <v>1.4707334785766168</v>
      </c>
      <c r="Z729">
        <v>1.4707334785766168</v>
      </c>
      <c r="AA729">
        <v>1.4707334785766168</v>
      </c>
      <c r="AB729">
        <v>1.4707334785766168</v>
      </c>
      <c r="AC729">
        <v>1.4707334785766168</v>
      </c>
      <c r="AD729">
        <v>1.4707334785766168</v>
      </c>
      <c r="AE729">
        <v>1.4707334785766168</v>
      </c>
      <c r="AF729">
        <v>1.4707334785766168</v>
      </c>
      <c r="AG729">
        <v>1.4707334785766168</v>
      </c>
      <c r="AH729">
        <v>1.4707334785766168</v>
      </c>
      <c r="AI729">
        <v>1.4707334785766168</v>
      </c>
      <c r="AJ729">
        <v>1.4707334785766168</v>
      </c>
      <c r="AK729">
        <v>1.4707334785766168</v>
      </c>
      <c r="AL729">
        <v>1.4707334785766168</v>
      </c>
    </row>
    <row r="730" spans="1:38" x14ac:dyDescent="0.2">
      <c r="A730" t="s">
        <v>438</v>
      </c>
      <c r="B730" t="s">
        <v>271</v>
      </c>
      <c r="C730" t="s">
        <v>291</v>
      </c>
      <c r="D730" t="s">
        <v>245</v>
      </c>
      <c r="E730" t="s">
        <v>211</v>
      </c>
      <c r="F730" t="s">
        <v>275</v>
      </c>
      <c r="G730">
        <v>2018</v>
      </c>
      <c r="H730" t="s">
        <v>211</v>
      </c>
      <c r="I730" t="s">
        <v>211</v>
      </c>
      <c r="J730" t="s">
        <v>211</v>
      </c>
      <c r="K730" t="s">
        <v>211</v>
      </c>
      <c r="L730">
        <v>0.96516884531590652</v>
      </c>
      <c r="M730">
        <v>0.96516884531590652</v>
      </c>
      <c r="N730">
        <v>0.96516884531590652</v>
      </c>
      <c r="O730">
        <v>0.96516884531590652</v>
      </c>
      <c r="P730">
        <v>0.96516884531590652</v>
      </c>
      <c r="Q730">
        <v>0.96516884531590652</v>
      </c>
      <c r="R730">
        <v>0.96516884531590652</v>
      </c>
      <c r="S730">
        <v>0.96516884531590652</v>
      </c>
      <c r="T730">
        <v>0.96516884531590652</v>
      </c>
      <c r="U730">
        <v>0.96516884531590652</v>
      </c>
      <c r="V730">
        <v>0.96516884531590652</v>
      </c>
      <c r="W730">
        <v>0.96516884531590652</v>
      </c>
      <c r="X730">
        <v>0.96516884531590652</v>
      </c>
      <c r="Y730">
        <v>0.96516884531590652</v>
      </c>
      <c r="Z730">
        <v>0.96516884531590652</v>
      </c>
      <c r="AA730">
        <v>0.96516884531590652</v>
      </c>
      <c r="AB730">
        <v>0.96516884531590652</v>
      </c>
      <c r="AC730">
        <v>0.96516884531590652</v>
      </c>
      <c r="AD730">
        <v>0.96516884531590652</v>
      </c>
      <c r="AE730">
        <v>0.96516884531590652</v>
      </c>
      <c r="AF730">
        <v>0.96516884531590652</v>
      </c>
      <c r="AG730">
        <v>0.96516884531590652</v>
      </c>
      <c r="AH730">
        <v>0.96516884531590652</v>
      </c>
      <c r="AI730">
        <v>0.96516884531590652</v>
      </c>
      <c r="AJ730">
        <v>0.96516884531590652</v>
      </c>
      <c r="AK730">
        <v>0.96516884531590652</v>
      </c>
      <c r="AL730">
        <v>0.96516884531590652</v>
      </c>
    </row>
    <row r="731" spans="1:38" x14ac:dyDescent="0.2">
      <c r="A731" t="s">
        <v>438</v>
      </c>
      <c r="B731" t="s">
        <v>271</v>
      </c>
      <c r="C731" t="s">
        <v>291</v>
      </c>
      <c r="D731" t="s">
        <v>245</v>
      </c>
      <c r="E731" t="s">
        <v>211</v>
      </c>
      <c r="F731" t="s">
        <v>275</v>
      </c>
      <c r="G731">
        <v>2030</v>
      </c>
      <c r="H731" t="s">
        <v>211</v>
      </c>
      <c r="I731" t="s">
        <v>211</v>
      </c>
      <c r="J731" t="s">
        <v>211</v>
      </c>
      <c r="K731" t="s">
        <v>211</v>
      </c>
      <c r="L731">
        <v>0.99734114015977071</v>
      </c>
      <c r="M731">
        <v>0.99734114015977071</v>
      </c>
      <c r="N731">
        <v>0.99734114015977071</v>
      </c>
      <c r="O731">
        <v>0.99734114015977071</v>
      </c>
      <c r="P731">
        <v>0.99734114015977071</v>
      </c>
      <c r="Q731">
        <v>0.99734114015977071</v>
      </c>
      <c r="R731">
        <v>0.99734114015977071</v>
      </c>
      <c r="S731">
        <v>0.99734114015977071</v>
      </c>
      <c r="T731">
        <v>0.99734114015977071</v>
      </c>
      <c r="U731">
        <v>0.99734114015977071</v>
      </c>
      <c r="V731">
        <v>0.99734114015977071</v>
      </c>
      <c r="W731">
        <v>0.99734114015977071</v>
      </c>
      <c r="X731">
        <v>0.99734114015977071</v>
      </c>
      <c r="Y731">
        <v>0.99734114015977071</v>
      </c>
      <c r="Z731">
        <v>0.99734114015977071</v>
      </c>
      <c r="AA731">
        <v>0.99734114015977071</v>
      </c>
      <c r="AB731">
        <v>0.99734114015977071</v>
      </c>
      <c r="AC731">
        <v>0.99734114015977071</v>
      </c>
      <c r="AD731">
        <v>0.99734114015977071</v>
      </c>
      <c r="AE731">
        <v>0.99734114015977071</v>
      </c>
      <c r="AF731">
        <v>0.99734114015977071</v>
      </c>
      <c r="AG731">
        <v>0.99734114015977071</v>
      </c>
      <c r="AH731">
        <v>0.99734114015977071</v>
      </c>
      <c r="AI731">
        <v>0.99734114015977071</v>
      </c>
      <c r="AJ731">
        <v>0.99734114015977071</v>
      </c>
      <c r="AK731">
        <v>0.99734114015977071</v>
      </c>
      <c r="AL731">
        <v>0.99734114015977071</v>
      </c>
    </row>
    <row r="732" spans="1:38" x14ac:dyDescent="0.2">
      <c r="A732" t="s">
        <v>438</v>
      </c>
      <c r="B732" t="s">
        <v>271</v>
      </c>
      <c r="C732" t="s">
        <v>291</v>
      </c>
      <c r="D732" t="s">
        <v>245</v>
      </c>
      <c r="E732" t="s">
        <v>211</v>
      </c>
      <c r="F732" t="s">
        <v>275</v>
      </c>
      <c r="G732">
        <v>2040</v>
      </c>
      <c r="H732" t="s">
        <v>211</v>
      </c>
      <c r="I732" t="s">
        <v>211</v>
      </c>
      <c r="J732" t="s">
        <v>211</v>
      </c>
      <c r="K732" t="s">
        <v>211</v>
      </c>
      <c r="L732">
        <v>0.99734114015977071</v>
      </c>
      <c r="M732">
        <v>0.99734114015977071</v>
      </c>
      <c r="N732">
        <v>0.99734114015977071</v>
      </c>
      <c r="O732">
        <v>0.99734114015977071</v>
      </c>
      <c r="P732">
        <v>0.99734114015977071</v>
      </c>
      <c r="Q732">
        <v>0.99734114015977071</v>
      </c>
      <c r="R732">
        <v>0.99734114015977071</v>
      </c>
      <c r="S732">
        <v>0.99734114015977071</v>
      </c>
      <c r="T732">
        <v>0.99734114015977071</v>
      </c>
      <c r="U732">
        <v>0.99734114015977071</v>
      </c>
      <c r="V732">
        <v>0.99734114015977071</v>
      </c>
      <c r="W732">
        <v>0.99734114015977071</v>
      </c>
      <c r="X732">
        <v>0.99734114015977071</v>
      </c>
      <c r="Y732">
        <v>0.99734114015977071</v>
      </c>
      <c r="Z732">
        <v>0.99734114015977071</v>
      </c>
      <c r="AA732">
        <v>0.99734114015977071</v>
      </c>
      <c r="AB732">
        <v>0.99734114015977071</v>
      </c>
      <c r="AC732">
        <v>0.99734114015977071</v>
      </c>
      <c r="AD732">
        <v>0.99734114015977071</v>
      </c>
      <c r="AE732">
        <v>0.99734114015977071</v>
      </c>
      <c r="AF732">
        <v>0.99734114015977071</v>
      </c>
      <c r="AG732">
        <v>0.99734114015977071</v>
      </c>
      <c r="AH732">
        <v>0.99734114015977071</v>
      </c>
      <c r="AI732">
        <v>0.99734114015977071</v>
      </c>
      <c r="AJ732">
        <v>0.99734114015977071</v>
      </c>
      <c r="AK732">
        <v>0.99734114015977071</v>
      </c>
      <c r="AL732">
        <v>0.99734114015977071</v>
      </c>
    </row>
    <row r="733" spans="1:38" x14ac:dyDescent="0.2">
      <c r="A733" t="s">
        <v>438</v>
      </c>
      <c r="B733" t="s">
        <v>271</v>
      </c>
      <c r="C733" t="s">
        <v>291</v>
      </c>
      <c r="D733" t="s">
        <v>245</v>
      </c>
      <c r="E733" t="s">
        <v>211</v>
      </c>
      <c r="F733" t="s">
        <v>275</v>
      </c>
      <c r="G733">
        <v>2050</v>
      </c>
      <c r="H733" t="s">
        <v>211</v>
      </c>
      <c r="I733" t="s">
        <v>211</v>
      </c>
      <c r="J733" t="s">
        <v>211</v>
      </c>
      <c r="K733" t="s">
        <v>211</v>
      </c>
      <c r="L733">
        <v>1.029513435003627</v>
      </c>
      <c r="M733">
        <v>1.029513435003627</v>
      </c>
      <c r="N733">
        <v>1.029513435003627</v>
      </c>
      <c r="O733">
        <v>1.029513435003627</v>
      </c>
      <c r="P733">
        <v>1.029513435003627</v>
      </c>
      <c r="Q733">
        <v>1.029513435003627</v>
      </c>
      <c r="R733">
        <v>1.029513435003627</v>
      </c>
      <c r="S733">
        <v>1.029513435003627</v>
      </c>
      <c r="T733">
        <v>1.029513435003627</v>
      </c>
      <c r="U733">
        <v>1.029513435003627</v>
      </c>
      <c r="V733">
        <v>1.029513435003627</v>
      </c>
      <c r="W733">
        <v>1.029513435003627</v>
      </c>
      <c r="X733">
        <v>1.029513435003627</v>
      </c>
      <c r="Y733">
        <v>1.029513435003627</v>
      </c>
      <c r="Z733">
        <v>1.029513435003627</v>
      </c>
      <c r="AA733">
        <v>1.029513435003627</v>
      </c>
      <c r="AB733">
        <v>1.029513435003627</v>
      </c>
      <c r="AC733">
        <v>1.029513435003627</v>
      </c>
      <c r="AD733">
        <v>1.029513435003627</v>
      </c>
      <c r="AE733">
        <v>1.029513435003627</v>
      </c>
      <c r="AF733">
        <v>1.029513435003627</v>
      </c>
      <c r="AG733">
        <v>1.029513435003627</v>
      </c>
      <c r="AH733">
        <v>1.029513435003627</v>
      </c>
      <c r="AI733">
        <v>1.029513435003627</v>
      </c>
      <c r="AJ733">
        <v>1.029513435003627</v>
      </c>
      <c r="AK733">
        <v>1.029513435003627</v>
      </c>
      <c r="AL733">
        <v>1.029513435003627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sheetPr codeName="Sheet3"/>
  <dimension ref="A1:AL151"/>
  <sheetViews>
    <sheetView workbookViewId="0"/>
  </sheetViews>
  <sheetFormatPr defaultRowHeight="12.75" x14ac:dyDescent="0.2"/>
  <cols>
    <col min="2" max="2" width="11.42578125" customWidth="1"/>
    <col min="3" max="3" width="18.4257812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14</v>
      </c>
      <c r="C2" t="s">
        <v>49</v>
      </c>
      <c r="D2" t="s">
        <v>211</v>
      </c>
      <c r="E2" t="s">
        <v>577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4.8320000061456503E-3</v>
      </c>
      <c r="M2">
        <v>4.8320000061456503E-3</v>
      </c>
      <c r="N2">
        <v>4.8320000061456503E-3</v>
      </c>
      <c r="O2">
        <v>4.8320000061456503E-3</v>
      </c>
      <c r="P2">
        <v>4.8320000061456503E-3</v>
      </c>
      <c r="Q2">
        <v>4.8320000061456503E-3</v>
      </c>
      <c r="R2">
        <v>4.8320000061456503E-3</v>
      </c>
      <c r="S2">
        <v>4.8320000061456503E-3</v>
      </c>
      <c r="T2">
        <v>4.8320000061456503E-3</v>
      </c>
      <c r="U2">
        <v>4.8320000061456503E-3</v>
      </c>
      <c r="V2">
        <v>4.8320000061456503E-3</v>
      </c>
      <c r="W2">
        <v>4.8320000061456503E-3</v>
      </c>
      <c r="X2">
        <v>4.8320000061456503E-3</v>
      </c>
      <c r="Y2">
        <v>4.8320000061456503E-3</v>
      </c>
      <c r="Z2">
        <v>4.8320000061456503E-3</v>
      </c>
      <c r="AA2">
        <v>4.8320000061456503E-3</v>
      </c>
      <c r="AB2">
        <v>4.8320000061456503E-3</v>
      </c>
      <c r="AC2">
        <v>4.8320000061456503E-3</v>
      </c>
      <c r="AD2">
        <v>4.8320000061456503E-3</v>
      </c>
      <c r="AE2">
        <v>4.8320000061456503E-3</v>
      </c>
      <c r="AF2">
        <v>4.8320000061456503E-3</v>
      </c>
      <c r="AG2">
        <v>4.8320000061456503E-3</v>
      </c>
      <c r="AH2">
        <v>4.8320000061456503E-3</v>
      </c>
      <c r="AI2">
        <v>4.8320000061456503E-3</v>
      </c>
      <c r="AJ2">
        <v>4.8320000061456503E-3</v>
      </c>
      <c r="AK2">
        <v>4.8320000061456503E-3</v>
      </c>
      <c r="AL2">
        <v>4.8320000061456503E-3</v>
      </c>
    </row>
    <row r="3" spans="1:38" x14ac:dyDescent="0.2">
      <c r="A3" t="s">
        <v>210</v>
      </c>
      <c r="B3" t="s">
        <v>14</v>
      </c>
      <c r="C3" t="s">
        <v>49</v>
      </c>
      <c r="D3" t="s">
        <v>211</v>
      </c>
      <c r="E3" t="s">
        <v>214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9.6640000122913006E-3</v>
      </c>
      <c r="M3">
        <v>9.6640000122913006E-3</v>
      </c>
      <c r="N3">
        <v>9.6640000122913006E-3</v>
      </c>
      <c r="O3">
        <v>9.6640000122913006E-3</v>
      </c>
      <c r="P3">
        <v>9.6640000122913006E-3</v>
      </c>
      <c r="Q3">
        <v>9.6640000122913006E-3</v>
      </c>
      <c r="R3">
        <v>9.6640000122913006E-3</v>
      </c>
      <c r="S3">
        <v>9.6640000122913006E-3</v>
      </c>
      <c r="T3">
        <v>9.6640000122913006E-3</v>
      </c>
      <c r="U3">
        <v>9.6640000122913006E-3</v>
      </c>
      <c r="V3">
        <v>9.6640000122913006E-3</v>
      </c>
      <c r="W3">
        <v>9.6640000122913006E-3</v>
      </c>
      <c r="X3">
        <v>9.6640000122913006E-3</v>
      </c>
      <c r="Y3">
        <v>9.6640000122913006E-3</v>
      </c>
      <c r="Z3">
        <v>9.6640000122913006E-3</v>
      </c>
      <c r="AA3">
        <v>9.6640000122913006E-3</v>
      </c>
      <c r="AB3">
        <v>9.6640000122913006E-3</v>
      </c>
      <c r="AC3">
        <v>9.6640000122913006E-3</v>
      </c>
      <c r="AD3">
        <v>9.6640000122913006E-3</v>
      </c>
      <c r="AE3">
        <v>9.6640000122913006E-3</v>
      </c>
      <c r="AF3">
        <v>9.6640000122913006E-3</v>
      </c>
      <c r="AG3">
        <v>9.6640000122913006E-3</v>
      </c>
      <c r="AH3">
        <v>9.6640000122913006E-3</v>
      </c>
      <c r="AI3">
        <v>9.6640000122913006E-3</v>
      </c>
      <c r="AJ3">
        <v>9.6640000122913006E-3</v>
      </c>
      <c r="AK3">
        <v>9.6640000122913006E-3</v>
      </c>
      <c r="AL3">
        <v>9.6640000122913006E-3</v>
      </c>
    </row>
    <row r="4" spans="1:38" x14ac:dyDescent="0.2">
      <c r="A4" t="s">
        <v>210</v>
      </c>
      <c r="B4" t="s">
        <v>14</v>
      </c>
      <c r="C4" t="s">
        <v>48</v>
      </c>
      <c r="D4" t="s">
        <v>211</v>
      </c>
      <c r="E4" t="s">
        <v>577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0.20330984897910701</v>
      </c>
      <c r="M4">
        <v>0.20330984897910701</v>
      </c>
      <c r="N4">
        <v>0.20330984897910701</v>
      </c>
      <c r="O4">
        <v>0.20330984897910701</v>
      </c>
      <c r="P4">
        <v>0.20330984897910701</v>
      </c>
      <c r="Q4">
        <v>0.20330984897910701</v>
      </c>
      <c r="R4">
        <v>0.20330984897910701</v>
      </c>
      <c r="S4">
        <v>0.20330984897910701</v>
      </c>
      <c r="T4">
        <v>0.20330984897910701</v>
      </c>
      <c r="U4">
        <v>0.20330984897910701</v>
      </c>
      <c r="V4">
        <v>0.20330984897910701</v>
      </c>
      <c r="W4">
        <v>0.20330984897910701</v>
      </c>
      <c r="X4">
        <v>0.20330984897910701</v>
      </c>
      <c r="Y4">
        <v>0.20330984897910701</v>
      </c>
      <c r="Z4">
        <v>0.20330984897910701</v>
      </c>
      <c r="AA4">
        <v>0.20330984897910701</v>
      </c>
      <c r="AB4">
        <v>0.20330984897910701</v>
      </c>
      <c r="AC4">
        <v>0.20330984897910701</v>
      </c>
      <c r="AD4">
        <v>0.20330984897910701</v>
      </c>
      <c r="AE4">
        <v>0.20330984897910701</v>
      </c>
      <c r="AF4">
        <v>0.20330984897910701</v>
      </c>
      <c r="AG4">
        <v>0.20330984897910701</v>
      </c>
      <c r="AH4">
        <v>0.20330984897910701</v>
      </c>
      <c r="AI4">
        <v>0.20330984897910701</v>
      </c>
      <c r="AJ4">
        <v>0.20330984897910701</v>
      </c>
      <c r="AK4">
        <v>0.20330984897910701</v>
      </c>
      <c r="AL4">
        <v>0.20330984897910701</v>
      </c>
    </row>
    <row r="5" spans="1:38" x14ac:dyDescent="0.2">
      <c r="A5" t="s">
        <v>210</v>
      </c>
      <c r="B5" t="s">
        <v>14</v>
      </c>
      <c r="C5" t="s">
        <v>48</v>
      </c>
      <c r="D5" t="s">
        <v>211</v>
      </c>
      <c r="E5" t="s">
        <v>214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0.40661969795821301</v>
      </c>
      <c r="M5">
        <v>0.40661969795821301</v>
      </c>
      <c r="N5">
        <v>0.40661969795821301</v>
      </c>
      <c r="O5">
        <v>0.40661969795821301</v>
      </c>
      <c r="P5">
        <v>0.40661969795821301</v>
      </c>
      <c r="Q5">
        <v>0.40661969795821301</v>
      </c>
      <c r="R5">
        <v>0.40661969795821301</v>
      </c>
      <c r="S5">
        <v>0.40661969795821301</v>
      </c>
      <c r="T5">
        <v>0.40661969795821301</v>
      </c>
      <c r="U5">
        <v>0.40661969795821301</v>
      </c>
      <c r="V5">
        <v>0.40661969795821301</v>
      </c>
      <c r="W5">
        <v>0.40661969795821301</v>
      </c>
      <c r="X5">
        <v>0.40661969795821301</v>
      </c>
      <c r="Y5">
        <v>0.40661969795821301</v>
      </c>
      <c r="Z5">
        <v>0.40661969795821301</v>
      </c>
      <c r="AA5">
        <v>0.40661969795821301</v>
      </c>
      <c r="AB5">
        <v>0.40661969795821301</v>
      </c>
      <c r="AC5">
        <v>0.40661969795821301</v>
      </c>
      <c r="AD5">
        <v>0.40661969795821301</v>
      </c>
      <c r="AE5">
        <v>0.40661969795821301</v>
      </c>
      <c r="AF5">
        <v>0.40661969795821301</v>
      </c>
      <c r="AG5">
        <v>0.40661969795821301</v>
      </c>
      <c r="AH5">
        <v>0.40661969795821301</v>
      </c>
      <c r="AI5">
        <v>0.40661969795821301</v>
      </c>
      <c r="AJ5">
        <v>0.40661969795821301</v>
      </c>
      <c r="AK5">
        <v>0.40661969795821301</v>
      </c>
      <c r="AL5">
        <v>0.40661969795821301</v>
      </c>
    </row>
    <row r="6" spans="1:38" x14ac:dyDescent="0.2">
      <c r="A6" t="s">
        <v>210</v>
      </c>
      <c r="B6" t="s">
        <v>14</v>
      </c>
      <c r="C6" t="s">
        <v>52</v>
      </c>
      <c r="D6" t="s">
        <v>211</v>
      </c>
      <c r="E6" t="s">
        <v>577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6.96302557228895E-3</v>
      </c>
      <c r="M6">
        <v>6.96302557228895E-3</v>
      </c>
      <c r="N6">
        <v>6.96302557228895E-3</v>
      </c>
      <c r="O6">
        <v>6.96302557228895E-3</v>
      </c>
      <c r="P6">
        <v>6.96302557228895E-3</v>
      </c>
      <c r="Q6">
        <v>6.96302557228895E-3</v>
      </c>
      <c r="R6">
        <v>6.96302557228895E-3</v>
      </c>
      <c r="S6">
        <v>6.96302557228895E-3</v>
      </c>
      <c r="T6">
        <v>6.96302557228895E-3</v>
      </c>
      <c r="U6">
        <v>6.96302557228895E-3</v>
      </c>
      <c r="V6">
        <v>6.96302557228895E-3</v>
      </c>
      <c r="W6">
        <v>6.96302557228895E-3</v>
      </c>
      <c r="X6">
        <v>6.96302557228895E-3</v>
      </c>
      <c r="Y6">
        <v>6.96302557228895E-3</v>
      </c>
      <c r="Z6">
        <v>6.96302557228895E-3</v>
      </c>
      <c r="AA6">
        <v>6.96302557228895E-3</v>
      </c>
      <c r="AB6">
        <v>6.96302557228895E-3</v>
      </c>
      <c r="AC6">
        <v>6.96302557228895E-3</v>
      </c>
      <c r="AD6">
        <v>6.96302557228895E-3</v>
      </c>
      <c r="AE6">
        <v>6.96302557228895E-3</v>
      </c>
      <c r="AF6">
        <v>6.96302557228895E-3</v>
      </c>
      <c r="AG6">
        <v>6.96302557228895E-3</v>
      </c>
      <c r="AH6">
        <v>6.96302557228895E-3</v>
      </c>
      <c r="AI6">
        <v>6.96302557228895E-3</v>
      </c>
      <c r="AJ6">
        <v>6.96302557228895E-3</v>
      </c>
      <c r="AK6">
        <v>6.96302557228895E-3</v>
      </c>
      <c r="AL6">
        <v>6.96302557228895E-3</v>
      </c>
    </row>
    <row r="7" spans="1:38" x14ac:dyDescent="0.2">
      <c r="A7" t="s">
        <v>210</v>
      </c>
      <c r="B7" t="s">
        <v>14</v>
      </c>
      <c r="C7" t="s">
        <v>52</v>
      </c>
      <c r="D7" t="s">
        <v>211</v>
      </c>
      <c r="E7" t="s">
        <v>214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1.39260511445779E-2</v>
      </c>
      <c r="M7">
        <v>1.39260511445779E-2</v>
      </c>
      <c r="N7">
        <v>1.39260511445779E-2</v>
      </c>
      <c r="O7">
        <v>1.39260511445779E-2</v>
      </c>
      <c r="P7">
        <v>1.39260511445779E-2</v>
      </c>
      <c r="Q7">
        <v>1.39260511445779E-2</v>
      </c>
      <c r="R7">
        <v>1.39260511445779E-2</v>
      </c>
      <c r="S7">
        <v>1.39260511445779E-2</v>
      </c>
      <c r="T7">
        <v>1.39260511445779E-2</v>
      </c>
      <c r="U7">
        <v>1.39260511445779E-2</v>
      </c>
      <c r="V7">
        <v>1.39260511445779E-2</v>
      </c>
      <c r="W7">
        <v>1.39260511445779E-2</v>
      </c>
      <c r="X7">
        <v>1.39260511445779E-2</v>
      </c>
      <c r="Y7">
        <v>1.39260511445779E-2</v>
      </c>
      <c r="Z7">
        <v>1.39260511445779E-2</v>
      </c>
      <c r="AA7">
        <v>1.39260511445779E-2</v>
      </c>
      <c r="AB7">
        <v>1.39260511445779E-2</v>
      </c>
      <c r="AC7">
        <v>1.39260511445779E-2</v>
      </c>
      <c r="AD7">
        <v>1.39260511445779E-2</v>
      </c>
      <c r="AE7">
        <v>1.39260511445779E-2</v>
      </c>
      <c r="AF7">
        <v>1.39260511445779E-2</v>
      </c>
      <c r="AG7">
        <v>1.39260511445779E-2</v>
      </c>
      <c r="AH7">
        <v>1.39260511445779E-2</v>
      </c>
      <c r="AI7">
        <v>1.39260511445779E-2</v>
      </c>
      <c r="AJ7">
        <v>1.39260511445779E-2</v>
      </c>
      <c r="AK7">
        <v>1.39260511445779E-2</v>
      </c>
      <c r="AL7">
        <v>1.39260511445779E-2</v>
      </c>
    </row>
    <row r="8" spans="1:38" x14ac:dyDescent="0.2">
      <c r="A8" t="s">
        <v>210</v>
      </c>
      <c r="B8" t="s">
        <v>14</v>
      </c>
      <c r="C8" t="s">
        <v>53</v>
      </c>
      <c r="D8" t="s">
        <v>211</v>
      </c>
      <c r="E8" t="s">
        <v>577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3.0220533561330198E-2</v>
      </c>
      <c r="M8">
        <v>3.0220533561330198E-2</v>
      </c>
      <c r="N8">
        <v>3.0220533561330198E-2</v>
      </c>
      <c r="O8">
        <v>3.0220533561330198E-2</v>
      </c>
      <c r="P8">
        <v>3.0220533561330198E-2</v>
      </c>
      <c r="Q8">
        <v>3.0220533561330198E-2</v>
      </c>
      <c r="R8">
        <v>3.0220533561330198E-2</v>
      </c>
      <c r="S8">
        <v>3.0220533561330198E-2</v>
      </c>
      <c r="T8">
        <v>3.0220533561330198E-2</v>
      </c>
      <c r="U8">
        <v>3.0220533561330198E-2</v>
      </c>
      <c r="V8">
        <v>3.0220533561330198E-2</v>
      </c>
      <c r="W8">
        <v>3.0220533561330198E-2</v>
      </c>
      <c r="X8">
        <v>3.0220533561330198E-2</v>
      </c>
      <c r="Y8">
        <v>3.0220533561330198E-2</v>
      </c>
      <c r="Z8">
        <v>3.0220533561330198E-2</v>
      </c>
      <c r="AA8">
        <v>3.0220533561330198E-2</v>
      </c>
      <c r="AB8">
        <v>3.0220533561330198E-2</v>
      </c>
      <c r="AC8">
        <v>3.0220533561330198E-2</v>
      </c>
      <c r="AD8">
        <v>3.0220533561330198E-2</v>
      </c>
      <c r="AE8">
        <v>3.0220533561330198E-2</v>
      </c>
      <c r="AF8">
        <v>3.0220533561330198E-2</v>
      </c>
      <c r="AG8">
        <v>3.0220533561330198E-2</v>
      </c>
      <c r="AH8">
        <v>3.0220533561330198E-2</v>
      </c>
      <c r="AI8">
        <v>3.0220533561330198E-2</v>
      </c>
      <c r="AJ8">
        <v>3.0220533561330198E-2</v>
      </c>
      <c r="AK8">
        <v>3.0220533561330198E-2</v>
      </c>
      <c r="AL8">
        <v>3.0220533561330198E-2</v>
      </c>
    </row>
    <row r="9" spans="1:38" x14ac:dyDescent="0.2">
      <c r="A9" t="s">
        <v>210</v>
      </c>
      <c r="B9" t="s">
        <v>14</v>
      </c>
      <c r="C9" t="s">
        <v>53</v>
      </c>
      <c r="D9" t="s">
        <v>211</v>
      </c>
      <c r="E9" t="s">
        <v>214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6.0441067122660397E-2</v>
      </c>
      <c r="M9">
        <v>6.0441067122660397E-2</v>
      </c>
      <c r="N9">
        <v>6.0441067122660397E-2</v>
      </c>
      <c r="O9">
        <v>6.0441067122660397E-2</v>
      </c>
      <c r="P9">
        <v>6.0441067122660397E-2</v>
      </c>
      <c r="Q9">
        <v>6.0441067122660397E-2</v>
      </c>
      <c r="R9">
        <v>6.0441067122660397E-2</v>
      </c>
      <c r="S9">
        <v>6.0441067122660397E-2</v>
      </c>
      <c r="T9">
        <v>6.0441067122660397E-2</v>
      </c>
      <c r="U9">
        <v>6.0441067122660397E-2</v>
      </c>
      <c r="V9">
        <v>6.0441067122660397E-2</v>
      </c>
      <c r="W9">
        <v>6.0441067122660397E-2</v>
      </c>
      <c r="X9">
        <v>6.0441067122660397E-2</v>
      </c>
      <c r="Y9">
        <v>6.0441067122660397E-2</v>
      </c>
      <c r="Z9">
        <v>6.0441067122660397E-2</v>
      </c>
      <c r="AA9">
        <v>6.0441067122660397E-2</v>
      </c>
      <c r="AB9">
        <v>6.0441067122660397E-2</v>
      </c>
      <c r="AC9">
        <v>6.0441067122660397E-2</v>
      </c>
      <c r="AD9">
        <v>6.0441067122660397E-2</v>
      </c>
      <c r="AE9">
        <v>6.0441067122660397E-2</v>
      </c>
      <c r="AF9">
        <v>6.0441067122660397E-2</v>
      </c>
      <c r="AG9">
        <v>6.0441067122660397E-2</v>
      </c>
      <c r="AH9">
        <v>6.0441067122660397E-2</v>
      </c>
      <c r="AI9">
        <v>6.0441067122660397E-2</v>
      </c>
      <c r="AJ9">
        <v>6.0441067122660397E-2</v>
      </c>
      <c r="AK9">
        <v>6.0441067122660397E-2</v>
      </c>
      <c r="AL9">
        <v>6.0441067122660397E-2</v>
      </c>
    </row>
    <row r="10" spans="1:38" x14ac:dyDescent="0.2">
      <c r="A10" t="s">
        <v>210</v>
      </c>
      <c r="B10" t="s">
        <v>14</v>
      </c>
      <c r="C10" t="s">
        <v>50</v>
      </c>
      <c r="D10" t="s">
        <v>211</v>
      </c>
      <c r="E10" t="s">
        <v>577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1.0398852237042301E-5</v>
      </c>
      <c r="M10">
        <v>1.0398852237042301E-5</v>
      </c>
      <c r="N10">
        <v>1.0398852237042301E-5</v>
      </c>
      <c r="O10">
        <v>1.0398852237042301E-5</v>
      </c>
      <c r="P10">
        <v>1.0398852237042301E-5</v>
      </c>
      <c r="Q10">
        <v>1.0398852237042301E-5</v>
      </c>
      <c r="R10">
        <v>1.0398852237042301E-5</v>
      </c>
      <c r="S10">
        <v>1.0398852237042301E-5</v>
      </c>
      <c r="T10">
        <v>1.0398852237042301E-5</v>
      </c>
      <c r="U10">
        <v>1.0398852237042301E-5</v>
      </c>
      <c r="V10">
        <v>1.0398852237042301E-5</v>
      </c>
      <c r="W10">
        <v>1.0398852237042301E-5</v>
      </c>
      <c r="X10">
        <v>1.0398852237042301E-5</v>
      </c>
      <c r="Y10">
        <v>1.0398852237042301E-5</v>
      </c>
      <c r="Z10">
        <v>1.0398852237042301E-5</v>
      </c>
      <c r="AA10">
        <v>1.0398852237042301E-5</v>
      </c>
      <c r="AB10">
        <v>1.0398852237042301E-5</v>
      </c>
      <c r="AC10">
        <v>1.0398852237042301E-5</v>
      </c>
      <c r="AD10">
        <v>1.0398852237042301E-5</v>
      </c>
      <c r="AE10">
        <v>1.0398852237042301E-5</v>
      </c>
      <c r="AF10">
        <v>1.0398852237042301E-5</v>
      </c>
      <c r="AG10">
        <v>1.0398852237042301E-5</v>
      </c>
      <c r="AH10">
        <v>1.0398852237042301E-5</v>
      </c>
      <c r="AI10">
        <v>1.0398852237042301E-5</v>
      </c>
      <c r="AJ10">
        <v>1.0398852237042301E-5</v>
      </c>
      <c r="AK10">
        <v>1.0398852237042301E-5</v>
      </c>
      <c r="AL10">
        <v>1.0398852237042301E-5</v>
      </c>
    </row>
    <row r="11" spans="1:38" x14ac:dyDescent="0.2">
      <c r="A11" t="s">
        <v>210</v>
      </c>
      <c r="B11" t="s">
        <v>14</v>
      </c>
      <c r="C11" t="s">
        <v>50</v>
      </c>
      <c r="D11" t="s">
        <v>211</v>
      </c>
      <c r="E11" t="s">
        <v>214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2.0797704474084602E-5</v>
      </c>
      <c r="M11">
        <v>2.0797704474084602E-5</v>
      </c>
      <c r="N11">
        <v>2.0797704474084602E-5</v>
      </c>
      <c r="O11">
        <v>2.0797704474084602E-5</v>
      </c>
      <c r="P11">
        <v>2.0797704474084602E-5</v>
      </c>
      <c r="Q11">
        <v>2.0797704474084602E-5</v>
      </c>
      <c r="R11">
        <v>2.0797704474084602E-5</v>
      </c>
      <c r="S11">
        <v>2.0797704474084602E-5</v>
      </c>
      <c r="T11">
        <v>2.0797704474084602E-5</v>
      </c>
      <c r="U11">
        <v>2.0797704474084602E-5</v>
      </c>
      <c r="V11">
        <v>2.0797704474084602E-5</v>
      </c>
      <c r="W11">
        <v>2.0797704474084602E-5</v>
      </c>
      <c r="X11">
        <v>2.0797704474084602E-5</v>
      </c>
      <c r="Y11">
        <v>2.0797704474084602E-5</v>
      </c>
      <c r="Z11">
        <v>2.0797704474084602E-5</v>
      </c>
      <c r="AA11">
        <v>2.0797704474084602E-5</v>
      </c>
      <c r="AB11">
        <v>2.0797704474084602E-5</v>
      </c>
      <c r="AC11">
        <v>2.0797704474084602E-5</v>
      </c>
      <c r="AD11">
        <v>2.0797704474084602E-5</v>
      </c>
      <c r="AE11">
        <v>2.0797704474084602E-5</v>
      </c>
      <c r="AF11">
        <v>2.0797704474084602E-5</v>
      </c>
      <c r="AG11">
        <v>2.0797704474084602E-5</v>
      </c>
      <c r="AH11">
        <v>2.0797704474084602E-5</v>
      </c>
      <c r="AI11">
        <v>2.0797704474084602E-5</v>
      </c>
      <c r="AJ11">
        <v>2.0797704474084602E-5</v>
      </c>
      <c r="AK11">
        <v>2.0797704474084602E-5</v>
      </c>
      <c r="AL11">
        <v>2.0797704474084602E-5</v>
      </c>
    </row>
    <row r="12" spans="1:38" x14ac:dyDescent="0.2">
      <c r="A12" t="s">
        <v>210</v>
      </c>
      <c r="B12" t="s">
        <v>14</v>
      </c>
      <c r="C12" t="s">
        <v>470</v>
      </c>
      <c r="D12" t="s">
        <v>211</v>
      </c>
      <c r="E12" t="s">
        <v>577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1.2809242836788699E-2</v>
      </c>
      <c r="M12">
        <v>1.2809242836788699E-2</v>
      </c>
      <c r="N12">
        <v>1.2809242836788699E-2</v>
      </c>
      <c r="O12">
        <v>1.2809242836788699E-2</v>
      </c>
      <c r="P12">
        <v>1.2809242836788699E-2</v>
      </c>
      <c r="Q12">
        <v>1.2809242836788699E-2</v>
      </c>
      <c r="R12">
        <v>1.2809242836788699E-2</v>
      </c>
      <c r="S12">
        <v>1.2809242836788699E-2</v>
      </c>
      <c r="T12">
        <v>1.2809242836788699E-2</v>
      </c>
      <c r="U12">
        <v>1.2809242836788699E-2</v>
      </c>
      <c r="V12">
        <v>1.2809242836788699E-2</v>
      </c>
      <c r="W12">
        <v>1.2809242836788699E-2</v>
      </c>
      <c r="X12">
        <v>1.2809242836788699E-2</v>
      </c>
      <c r="Y12">
        <v>1.2809242836788699E-2</v>
      </c>
      <c r="Z12">
        <v>1.2809242836788699E-2</v>
      </c>
      <c r="AA12">
        <v>1.2809242836788699E-2</v>
      </c>
      <c r="AB12">
        <v>1.2809242836788699E-2</v>
      </c>
      <c r="AC12">
        <v>1.2809242836788699E-2</v>
      </c>
      <c r="AD12">
        <v>1.2809242836788699E-2</v>
      </c>
      <c r="AE12">
        <v>1.2809242836788699E-2</v>
      </c>
      <c r="AF12">
        <v>1.2809242836788699E-2</v>
      </c>
      <c r="AG12">
        <v>1.2809242836788699E-2</v>
      </c>
      <c r="AH12">
        <v>1.2809242836788699E-2</v>
      </c>
      <c r="AI12">
        <v>1.2809242836788699E-2</v>
      </c>
      <c r="AJ12">
        <v>1.2809242836788699E-2</v>
      </c>
      <c r="AK12">
        <v>1.2809242836788699E-2</v>
      </c>
      <c r="AL12">
        <v>1.2809242836788699E-2</v>
      </c>
    </row>
    <row r="13" spans="1:38" x14ac:dyDescent="0.2">
      <c r="A13" t="s">
        <v>210</v>
      </c>
      <c r="B13" t="s">
        <v>14</v>
      </c>
      <c r="C13" t="s">
        <v>470</v>
      </c>
      <c r="D13" t="s">
        <v>211</v>
      </c>
      <c r="E13" t="s">
        <v>214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2.5618485673577399E-2</v>
      </c>
      <c r="M13">
        <v>2.5618485673577399E-2</v>
      </c>
      <c r="N13">
        <v>2.5618485673577399E-2</v>
      </c>
      <c r="O13">
        <v>2.5618485673577399E-2</v>
      </c>
      <c r="P13">
        <v>2.5618485673577399E-2</v>
      </c>
      <c r="Q13">
        <v>2.5618485673577399E-2</v>
      </c>
      <c r="R13">
        <v>2.5618485673577399E-2</v>
      </c>
      <c r="S13">
        <v>2.5618485673577399E-2</v>
      </c>
      <c r="T13">
        <v>2.5618485673577399E-2</v>
      </c>
      <c r="U13">
        <v>2.5618485673577399E-2</v>
      </c>
      <c r="V13">
        <v>2.5618485673577399E-2</v>
      </c>
      <c r="W13">
        <v>2.5618485673577399E-2</v>
      </c>
      <c r="X13">
        <v>2.5618485673577399E-2</v>
      </c>
      <c r="Y13">
        <v>2.5618485673577399E-2</v>
      </c>
      <c r="Z13">
        <v>2.5618485673577399E-2</v>
      </c>
      <c r="AA13">
        <v>2.5618485673577399E-2</v>
      </c>
      <c r="AB13">
        <v>2.5618485673577399E-2</v>
      </c>
      <c r="AC13">
        <v>2.5618485673577399E-2</v>
      </c>
      <c r="AD13">
        <v>2.5618485673577399E-2</v>
      </c>
      <c r="AE13">
        <v>2.5618485673577399E-2</v>
      </c>
      <c r="AF13">
        <v>2.5618485673577399E-2</v>
      </c>
      <c r="AG13">
        <v>2.5618485673577399E-2</v>
      </c>
      <c r="AH13">
        <v>2.5618485673577399E-2</v>
      </c>
      <c r="AI13">
        <v>2.5618485673577399E-2</v>
      </c>
      <c r="AJ13">
        <v>2.5618485673577399E-2</v>
      </c>
      <c r="AK13">
        <v>2.5618485673577399E-2</v>
      </c>
      <c r="AL13">
        <v>2.5618485673577399E-2</v>
      </c>
    </row>
    <row r="14" spans="1:38" x14ac:dyDescent="0.2">
      <c r="A14" t="s">
        <v>210</v>
      </c>
      <c r="B14" t="s">
        <v>14</v>
      </c>
      <c r="C14" t="s">
        <v>58</v>
      </c>
      <c r="D14" t="s">
        <v>211</v>
      </c>
      <c r="E14" t="s">
        <v>577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1.20014278363363E-3</v>
      </c>
      <c r="M14">
        <v>1.20014278363363E-3</v>
      </c>
      <c r="N14">
        <v>1.20014278363363E-3</v>
      </c>
      <c r="O14">
        <v>1.20014278363363E-3</v>
      </c>
      <c r="P14">
        <v>1.20014278363363E-3</v>
      </c>
      <c r="Q14">
        <v>1.20014278363363E-3</v>
      </c>
      <c r="R14">
        <v>1.20014278363363E-3</v>
      </c>
      <c r="S14">
        <v>1.20014278363363E-3</v>
      </c>
      <c r="T14">
        <v>1.20014278363363E-3</v>
      </c>
      <c r="U14">
        <v>1.20014278363363E-3</v>
      </c>
      <c r="V14">
        <v>1.20014278363363E-3</v>
      </c>
      <c r="W14">
        <v>1.20014278363363E-3</v>
      </c>
      <c r="X14">
        <v>1.20014278363363E-3</v>
      </c>
      <c r="Y14">
        <v>1.20014278363363E-3</v>
      </c>
      <c r="Z14">
        <v>1.20014278363363E-3</v>
      </c>
      <c r="AA14">
        <v>1.20014278363363E-3</v>
      </c>
      <c r="AB14">
        <v>1.20014278363363E-3</v>
      </c>
      <c r="AC14">
        <v>1.20014278363363E-3</v>
      </c>
      <c r="AD14">
        <v>1.20014278363363E-3</v>
      </c>
      <c r="AE14">
        <v>1.20014278363363E-3</v>
      </c>
      <c r="AF14">
        <v>1.20014278363363E-3</v>
      </c>
      <c r="AG14">
        <v>1.20014278363363E-3</v>
      </c>
      <c r="AH14">
        <v>1.20014278363363E-3</v>
      </c>
      <c r="AI14">
        <v>1.20014278363363E-3</v>
      </c>
      <c r="AJ14">
        <v>1.20014278363363E-3</v>
      </c>
      <c r="AK14">
        <v>1.20014278363363E-3</v>
      </c>
      <c r="AL14">
        <v>1.20014278363363E-3</v>
      </c>
    </row>
    <row r="15" spans="1:38" x14ac:dyDescent="0.2">
      <c r="A15" t="s">
        <v>210</v>
      </c>
      <c r="B15" t="s">
        <v>14</v>
      </c>
      <c r="C15" t="s">
        <v>58</v>
      </c>
      <c r="D15" t="s">
        <v>211</v>
      </c>
      <c r="E15" t="s">
        <v>214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2.4002855672672599E-3</v>
      </c>
      <c r="M15">
        <v>2.4002855672672599E-3</v>
      </c>
      <c r="N15">
        <v>2.4002855672672599E-3</v>
      </c>
      <c r="O15">
        <v>2.4002855672672599E-3</v>
      </c>
      <c r="P15">
        <v>2.4002855672672599E-3</v>
      </c>
      <c r="Q15">
        <v>2.4002855672672599E-3</v>
      </c>
      <c r="R15">
        <v>2.4002855672672599E-3</v>
      </c>
      <c r="S15">
        <v>2.4002855672672599E-3</v>
      </c>
      <c r="T15">
        <v>2.4002855672672599E-3</v>
      </c>
      <c r="U15">
        <v>2.4002855672672599E-3</v>
      </c>
      <c r="V15">
        <v>2.4002855672672599E-3</v>
      </c>
      <c r="W15">
        <v>2.4002855672672599E-3</v>
      </c>
      <c r="X15">
        <v>2.4002855672672599E-3</v>
      </c>
      <c r="Y15">
        <v>2.4002855672672599E-3</v>
      </c>
      <c r="Z15">
        <v>2.4002855672672599E-3</v>
      </c>
      <c r="AA15">
        <v>2.4002855672672599E-3</v>
      </c>
      <c r="AB15">
        <v>2.4002855672672599E-3</v>
      </c>
      <c r="AC15">
        <v>2.4002855672672599E-3</v>
      </c>
      <c r="AD15">
        <v>2.4002855672672599E-3</v>
      </c>
      <c r="AE15">
        <v>2.4002855672672599E-3</v>
      </c>
      <c r="AF15">
        <v>2.4002855672672599E-3</v>
      </c>
      <c r="AG15">
        <v>2.4002855672672599E-3</v>
      </c>
      <c r="AH15">
        <v>2.4002855672672599E-3</v>
      </c>
      <c r="AI15">
        <v>2.4002855672672599E-3</v>
      </c>
      <c r="AJ15">
        <v>2.4002855672672599E-3</v>
      </c>
      <c r="AK15">
        <v>2.4002855672672599E-3</v>
      </c>
      <c r="AL15">
        <v>2.4002855672672599E-3</v>
      </c>
    </row>
    <row r="16" spans="1:38" x14ac:dyDescent="0.2">
      <c r="A16" t="s">
        <v>210</v>
      </c>
      <c r="B16" t="s">
        <v>14</v>
      </c>
      <c r="C16" t="s">
        <v>54</v>
      </c>
      <c r="D16" t="s">
        <v>211</v>
      </c>
      <c r="E16" t="s">
        <v>577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3.7999047685544102E-2</v>
      </c>
      <c r="M16">
        <v>3.7999047685544102E-2</v>
      </c>
      <c r="N16">
        <v>3.7999047685544102E-2</v>
      </c>
      <c r="O16">
        <v>3.7999047685544102E-2</v>
      </c>
      <c r="P16">
        <v>3.7999047685544102E-2</v>
      </c>
      <c r="Q16">
        <v>3.7999047685544102E-2</v>
      </c>
      <c r="R16">
        <v>3.7999047685544102E-2</v>
      </c>
      <c r="S16">
        <v>3.7999047685544102E-2</v>
      </c>
      <c r="T16">
        <v>3.7999047685544102E-2</v>
      </c>
      <c r="U16">
        <v>3.7999047685544102E-2</v>
      </c>
      <c r="V16">
        <v>3.7999047685544102E-2</v>
      </c>
      <c r="W16">
        <v>3.7999047685544102E-2</v>
      </c>
      <c r="X16">
        <v>3.7999047685544102E-2</v>
      </c>
      <c r="Y16">
        <v>3.7999047685544102E-2</v>
      </c>
      <c r="Z16">
        <v>3.7999047685544102E-2</v>
      </c>
      <c r="AA16">
        <v>3.7999047685544102E-2</v>
      </c>
      <c r="AB16">
        <v>3.7999047685544102E-2</v>
      </c>
      <c r="AC16">
        <v>3.7999047685544102E-2</v>
      </c>
      <c r="AD16">
        <v>3.7999047685544102E-2</v>
      </c>
      <c r="AE16">
        <v>3.7999047685544102E-2</v>
      </c>
      <c r="AF16">
        <v>3.7999047685544102E-2</v>
      </c>
      <c r="AG16">
        <v>3.7999047685544102E-2</v>
      </c>
      <c r="AH16">
        <v>3.7999047685544102E-2</v>
      </c>
      <c r="AI16">
        <v>3.7999047685544102E-2</v>
      </c>
      <c r="AJ16">
        <v>3.7999047685544102E-2</v>
      </c>
      <c r="AK16">
        <v>3.7999047685544102E-2</v>
      </c>
      <c r="AL16">
        <v>3.7999047685544102E-2</v>
      </c>
    </row>
    <row r="17" spans="1:38" x14ac:dyDescent="0.2">
      <c r="A17" t="s">
        <v>210</v>
      </c>
      <c r="B17" t="s">
        <v>14</v>
      </c>
      <c r="C17" t="s">
        <v>54</v>
      </c>
      <c r="D17" t="s">
        <v>211</v>
      </c>
      <c r="E17" t="s">
        <v>214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7.5998095371088106E-2</v>
      </c>
      <c r="M17">
        <v>7.5998095371088106E-2</v>
      </c>
      <c r="N17">
        <v>7.5998095371088106E-2</v>
      </c>
      <c r="O17">
        <v>7.5998095371088106E-2</v>
      </c>
      <c r="P17">
        <v>7.5998095371088106E-2</v>
      </c>
      <c r="Q17">
        <v>7.5998095371088106E-2</v>
      </c>
      <c r="R17">
        <v>7.5998095371088106E-2</v>
      </c>
      <c r="S17">
        <v>7.5998095371088106E-2</v>
      </c>
      <c r="T17">
        <v>7.5998095371088106E-2</v>
      </c>
      <c r="U17">
        <v>7.5998095371088106E-2</v>
      </c>
      <c r="V17">
        <v>7.5998095371088106E-2</v>
      </c>
      <c r="W17">
        <v>7.5998095371088106E-2</v>
      </c>
      <c r="X17">
        <v>7.5998095371088106E-2</v>
      </c>
      <c r="Y17">
        <v>7.5998095371088106E-2</v>
      </c>
      <c r="Z17">
        <v>7.5998095371088106E-2</v>
      </c>
      <c r="AA17">
        <v>7.5998095371088106E-2</v>
      </c>
      <c r="AB17">
        <v>7.5998095371088106E-2</v>
      </c>
      <c r="AC17">
        <v>7.5998095371088106E-2</v>
      </c>
      <c r="AD17">
        <v>7.5998095371088106E-2</v>
      </c>
      <c r="AE17">
        <v>7.5998095371088106E-2</v>
      </c>
      <c r="AF17">
        <v>7.5998095371088106E-2</v>
      </c>
      <c r="AG17">
        <v>7.5998095371088106E-2</v>
      </c>
      <c r="AH17">
        <v>7.5998095371088106E-2</v>
      </c>
      <c r="AI17">
        <v>7.5998095371088106E-2</v>
      </c>
      <c r="AJ17">
        <v>7.5998095371088106E-2</v>
      </c>
      <c r="AK17">
        <v>7.5998095371088106E-2</v>
      </c>
      <c r="AL17">
        <v>7.5998095371088106E-2</v>
      </c>
    </row>
    <row r="18" spans="1:38" x14ac:dyDescent="0.2">
      <c r="A18" t="s">
        <v>210</v>
      </c>
      <c r="B18" t="s">
        <v>14</v>
      </c>
      <c r="C18" t="s">
        <v>51</v>
      </c>
      <c r="D18" t="s">
        <v>211</v>
      </c>
      <c r="E18" t="s">
        <v>577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2.3782704568111299E-2</v>
      </c>
      <c r="M18">
        <v>2.3782704568111299E-2</v>
      </c>
      <c r="N18">
        <v>2.3782704568111299E-2</v>
      </c>
      <c r="O18">
        <v>2.3782704568111299E-2</v>
      </c>
      <c r="P18">
        <v>2.3782704568111299E-2</v>
      </c>
      <c r="Q18">
        <v>2.3782704568111299E-2</v>
      </c>
      <c r="R18">
        <v>2.3782704568111299E-2</v>
      </c>
      <c r="S18">
        <v>2.3782704568111299E-2</v>
      </c>
      <c r="T18">
        <v>2.3782704568111299E-2</v>
      </c>
      <c r="U18">
        <v>2.3782704568111299E-2</v>
      </c>
      <c r="V18">
        <v>2.3782704568111299E-2</v>
      </c>
      <c r="W18">
        <v>2.3782704568111299E-2</v>
      </c>
      <c r="X18">
        <v>2.3782704568111299E-2</v>
      </c>
      <c r="Y18">
        <v>2.3782704568111299E-2</v>
      </c>
      <c r="Z18">
        <v>2.3782704568111299E-2</v>
      </c>
      <c r="AA18">
        <v>2.3782704568111299E-2</v>
      </c>
      <c r="AB18">
        <v>2.3782704568111299E-2</v>
      </c>
      <c r="AC18">
        <v>2.3782704568111299E-2</v>
      </c>
      <c r="AD18">
        <v>2.3782704568111299E-2</v>
      </c>
      <c r="AE18">
        <v>2.3782704568111299E-2</v>
      </c>
      <c r="AF18">
        <v>2.3782704568111299E-2</v>
      </c>
      <c r="AG18">
        <v>2.3782704568111299E-2</v>
      </c>
      <c r="AH18">
        <v>2.3782704568111299E-2</v>
      </c>
      <c r="AI18">
        <v>2.3782704568111299E-2</v>
      </c>
      <c r="AJ18">
        <v>2.3782704568111299E-2</v>
      </c>
      <c r="AK18">
        <v>2.3782704568111299E-2</v>
      </c>
      <c r="AL18">
        <v>2.3782704568111299E-2</v>
      </c>
    </row>
    <row r="19" spans="1:38" x14ac:dyDescent="0.2">
      <c r="A19" t="s">
        <v>210</v>
      </c>
      <c r="B19" t="s">
        <v>14</v>
      </c>
      <c r="C19" t="s">
        <v>51</v>
      </c>
      <c r="D19" t="s">
        <v>211</v>
      </c>
      <c r="E19" t="s">
        <v>214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4.7565409136222501E-2</v>
      </c>
      <c r="M19">
        <v>4.7565409136222501E-2</v>
      </c>
      <c r="N19">
        <v>4.7565409136222501E-2</v>
      </c>
      <c r="O19">
        <v>4.7565409136222501E-2</v>
      </c>
      <c r="P19">
        <v>4.7565409136222501E-2</v>
      </c>
      <c r="Q19">
        <v>4.7565409136222501E-2</v>
      </c>
      <c r="R19">
        <v>4.7565409136222501E-2</v>
      </c>
      <c r="S19">
        <v>4.7565409136222501E-2</v>
      </c>
      <c r="T19">
        <v>4.7565409136222501E-2</v>
      </c>
      <c r="U19">
        <v>4.7565409136222501E-2</v>
      </c>
      <c r="V19">
        <v>4.7565409136222501E-2</v>
      </c>
      <c r="W19">
        <v>4.7565409136222501E-2</v>
      </c>
      <c r="X19">
        <v>4.7565409136222501E-2</v>
      </c>
      <c r="Y19">
        <v>4.7565409136222501E-2</v>
      </c>
      <c r="Z19">
        <v>4.7565409136222501E-2</v>
      </c>
      <c r="AA19">
        <v>4.7565409136222501E-2</v>
      </c>
      <c r="AB19">
        <v>4.7565409136222501E-2</v>
      </c>
      <c r="AC19">
        <v>4.7565409136222501E-2</v>
      </c>
      <c r="AD19">
        <v>4.7565409136222501E-2</v>
      </c>
      <c r="AE19">
        <v>4.7565409136222501E-2</v>
      </c>
      <c r="AF19">
        <v>4.7565409136222501E-2</v>
      </c>
      <c r="AG19">
        <v>4.7565409136222501E-2</v>
      </c>
      <c r="AH19">
        <v>4.7565409136222501E-2</v>
      </c>
      <c r="AI19">
        <v>4.7565409136222501E-2</v>
      </c>
      <c r="AJ19">
        <v>4.7565409136222501E-2</v>
      </c>
      <c r="AK19">
        <v>4.7565409136222501E-2</v>
      </c>
      <c r="AL19">
        <v>4.7565409136222501E-2</v>
      </c>
    </row>
    <row r="20" spans="1:38" x14ac:dyDescent="0.2">
      <c r="A20" t="s">
        <v>210</v>
      </c>
      <c r="B20" t="s">
        <v>14</v>
      </c>
      <c r="C20" t="s">
        <v>55</v>
      </c>
      <c r="D20" t="s">
        <v>211</v>
      </c>
      <c r="E20" t="s">
        <v>577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8.0871873847477904E-2</v>
      </c>
      <c r="M20">
        <v>8.0871873847477904E-2</v>
      </c>
      <c r="N20">
        <v>8.0871873847477904E-2</v>
      </c>
      <c r="O20">
        <v>8.0871873847477904E-2</v>
      </c>
      <c r="P20">
        <v>8.0871873847477904E-2</v>
      </c>
      <c r="Q20">
        <v>8.0871873847477904E-2</v>
      </c>
      <c r="R20">
        <v>8.0871873847477904E-2</v>
      </c>
      <c r="S20">
        <v>8.0871873847477904E-2</v>
      </c>
      <c r="T20">
        <v>8.0871873847477904E-2</v>
      </c>
      <c r="U20">
        <v>8.0871873847477904E-2</v>
      </c>
      <c r="V20">
        <v>8.0871873847477904E-2</v>
      </c>
      <c r="W20">
        <v>8.0871873847477904E-2</v>
      </c>
      <c r="X20">
        <v>8.0871873847477904E-2</v>
      </c>
      <c r="Y20">
        <v>8.0871873847477904E-2</v>
      </c>
      <c r="Z20">
        <v>8.0871873847477904E-2</v>
      </c>
      <c r="AA20">
        <v>8.0871873847477904E-2</v>
      </c>
      <c r="AB20">
        <v>8.0871873847477904E-2</v>
      </c>
      <c r="AC20">
        <v>8.0871873847477904E-2</v>
      </c>
      <c r="AD20">
        <v>8.0871873847477904E-2</v>
      </c>
      <c r="AE20">
        <v>8.0871873847477904E-2</v>
      </c>
      <c r="AF20">
        <v>8.0871873847477904E-2</v>
      </c>
      <c r="AG20">
        <v>8.0871873847477904E-2</v>
      </c>
      <c r="AH20">
        <v>8.0871873847477904E-2</v>
      </c>
      <c r="AI20">
        <v>8.0871873847477904E-2</v>
      </c>
      <c r="AJ20">
        <v>8.0871873847477904E-2</v>
      </c>
      <c r="AK20">
        <v>8.0871873847477904E-2</v>
      </c>
      <c r="AL20">
        <v>8.0871873847477904E-2</v>
      </c>
    </row>
    <row r="21" spans="1:38" x14ac:dyDescent="0.2">
      <c r="A21" t="s">
        <v>210</v>
      </c>
      <c r="B21" t="s">
        <v>14</v>
      </c>
      <c r="C21" t="s">
        <v>55</v>
      </c>
      <c r="D21" t="s">
        <v>211</v>
      </c>
      <c r="E21" t="s">
        <v>214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0.161743747694956</v>
      </c>
      <c r="M21">
        <v>0.161743747694956</v>
      </c>
      <c r="N21">
        <v>0.161743747694956</v>
      </c>
      <c r="O21">
        <v>0.161743747694956</v>
      </c>
      <c r="P21">
        <v>0.161743747694956</v>
      </c>
      <c r="Q21">
        <v>0.161743747694956</v>
      </c>
      <c r="R21">
        <v>0.161743747694956</v>
      </c>
      <c r="S21">
        <v>0.161743747694956</v>
      </c>
      <c r="T21">
        <v>0.161743747694956</v>
      </c>
      <c r="U21">
        <v>0.161743747694956</v>
      </c>
      <c r="V21">
        <v>0.161743747694956</v>
      </c>
      <c r="W21">
        <v>0.161743747694956</v>
      </c>
      <c r="X21">
        <v>0.161743747694956</v>
      </c>
      <c r="Y21">
        <v>0.161743747694956</v>
      </c>
      <c r="Z21">
        <v>0.161743747694956</v>
      </c>
      <c r="AA21">
        <v>0.161743747694956</v>
      </c>
      <c r="AB21">
        <v>0.161743747694956</v>
      </c>
      <c r="AC21">
        <v>0.161743747694956</v>
      </c>
      <c r="AD21">
        <v>0.161743747694956</v>
      </c>
      <c r="AE21">
        <v>0.161743747694956</v>
      </c>
      <c r="AF21">
        <v>0.161743747694956</v>
      </c>
      <c r="AG21">
        <v>0.161743747694956</v>
      </c>
      <c r="AH21">
        <v>0.161743747694956</v>
      </c>
      <c r="AI21">
        <v>0.161743747694956</v>
      </c>
      <c r="AJ21">
        <v>0.161743747694956</v>
      </c>
      <c r="AK21">
        <v>0.161743747694956</v>
      </c>
      <c r="AL21">
        <v>0.161743747694956</v>
      </c>
    </row>
    <row r="22" spans="1:38" x14ac:dyDescent="0.2">
      <c r="A22" t="s">
        <v>210</v>
      </c>
      <c r="B22" t="s">
        <v>14</v>
      </c>
      <c r="C22" t="s">
        <v>56</v>
      </c>
      <c r="D22" t="s">
        <v>211</v>
      </c>
      <c r="E22" t="s">
        <v>577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7.1367643213468404E-2</v>
      </c>
      <c r="M22">
        <v>7.1367643213468404E-2</v>
      </c>
      <c r="N22">
        <v>7.1367643213468404E-2</v>
      </c>
      <c r="O22">
        <v>7.1367643213468404E-2</v>
      </c>
      <c r="P22">
        <v>7.1367643213468404E-2</v>
      </c>
      <c r="Q22">
        <v>7.1367643213468404E-2</v>
      </c>
      <c r="R22">
        <v>7.1367643213468404E-2</v>
      </c>
      <c r="S22">
        <v>7.1367643213468404E-2</v>
      </c>
      <c r="T22">
        <v>7.1367643213468404E-2</v>
      </c>
      <c r="U22">
        <v>7.1367643213468404E-2</v>
      </c>
      <c r="V22">
        <v>7.1367643213468404E-2</v>
      </c>
      <c r="W22">
        <v>7.1367643213468404E-2</v>
      </c>
      <c r="X22">
        <v>7.1367643213468404E-2</v>
      </c>
      <c r="Y22">
        <v>7.1367643213468404E-2</v>
      </c>
      <c r="Z22">
        <v>7.1367643213468404E-2</v>
      </c>
      <c r="AA22">
        <v>7.1367643213468404E-2</v>
      </c>
      <c r="AB22">
        <v>7.1367643213468404E-2</v>
      </c>
      <c r="AC22">
        <v>7.1367643213468404E-2</v>
      </c>
      <c r="AD22">
        <v>7.1367643213468404E-2</v>
      </c>
      <c r="AE22">
        <v>7.1367643213468404E-2</v>
      </c>
      <c r="AF22">
        <v>7.1367643213468404E-2</v>
      </c>
      <c r="AG22">
        <v>7.1367643213468404E-2</v>
      </c>
      <c r="AH22">
        <v>7.1367643213468404E-2</v>
      </c>
      <c r="AI22">
        <v>7.1367643213468404E-2</v>
      </c>
      <c r="AJ22">
        <v>7.1367643213468404E-2</v>
      </c>
      <c r="AK22">
        <v>7.1367643213468404E-2</v>
      </c>
      <c r="AL22">
        <v>7.1367643213468404E-2</v>
      </c>
    </row>
    <row r="23" spans="1:38" x14ac:dyDescent="0.2">
      <c r="A23" t="s">
        <v>210</v>
      </c>
      <c r="B23" t="s">
        <v>14</v>
      </c>
      <c r="C23" t="s">
        <v>56</v>
      </c>
      <c r="D23" t="s">
        <v>211</v>
      </c>
      <c r="E23" t="s">
        <v>214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0.142735286426937</v>
      </c>
      <c r="M23">
        <v>0.142735286426937</v>
      </c>
      <c r="N23">
        <v>0.142735286426937</v>
      </c>
      <c r="O23">
        <v>0.142735286426937</v>
      </c>
      <c r="P23">
        <v>0.142735286426937</v>
      </c>
      <c r="Q23">
        <v>0.142735286426937</v>
      </c>
      <c r="R23">
        <v>0.142735286426937</v>
      </c>
      <c r="S23">
        <v>0.142735286426937</v>
      </c>
      <c r="T23">
        <v>0.142735286426937</v>
      </c>
      <c r="U23">
        <v>0.142735286426937</v>
      </c>
      <c r="V23">
        <v>0.142735286426937</v>
      </c>
      <c r="W23">
        <v>0.142735286426937</v>
      </c>
      <c r="X23">
        <v>0.142735286426937</v>
      </c>
      <c r="Y23">
        <v>0.142735286426937</v>
      </c>
      <c r="Z23">
        <v>0.142735286426937</v>
      </c>
      <c r="AA23">
        <v>0.142735286426937</v>
      </c>
      <c r="AB23">
        <v>0.142735286426937</v>
      </c>
      <c r="AC23">
        <v>0.142735286426937</v>
      </c>
      <c r="AD23">
        <v>0.142735286426937</v>
      </c>
      <c r="AE23">
        <v>0.142735286426937</v>
      </c>
      <c r="AF23">
        <v>0.142735286426937</v>
      </c>
      <c r="AG23">
        <v>0.142735286426937</v>
      </c>
      <c r="AH23">
        <v>0.142735286426937</v>
      </c>
      <c r="AI23">
        <v>0.142735286426937</v>
      </c>
      <c r="AJ23">
        <v>0.142735286426937</v>
      </c>
      <c r="AK23">
        <v>0.142735286426937</v>
      </c>
      <c r="AL23">
        <v>0.142735286426937</v>
      </c>
    </row>
    <row r="24" spans="1:38" x14ac:dyDescent="0.2">
      <c r="A24" t="s">
        <v>210</v>
      </c>
      <c r="B24" t="s">
        <v>14</v>
      </c>
      <c r="C24" t="s">
        <v>57</v>
      </c>
      <c r="D24" t="s">
        <v>211</v>
      </c>
      <c r="E24" t="s">
        <v>577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1.81115503569051E-2</v>
      </c>
      <c r="M24">
        <v>1.81115503569051E-2</v>
      </c>
      <c r="N24">
        <v>1.81115503569051E-2</v>
      </c>
      <c r="O24">
        <v>1.81115503569051E-2</v>
      </c>
      <c r="P24">
        <v>1.81115503569051E-2</v>
      </c>
      <c r="Q24">
        <v>1.81115503569051E-2</v>
      </c>
      <c r="R24">
        <v>1.81115503569051E-2</v>
      </c>
      <c r="S24">
        <v>1.81115503569051E-2</v>
      </c>
      <c r="T24">
        <v>1.81115503569051E-2</v>
      </c>
      <c r="U24">
        <v>1.81115503569051E-2</v>
      </c>
      <c r="V24">
        <v>1.81115503569051E-2</v>
      </c>
      <c r="W24">
        <v>1.81115503569051E-2</v>
      </c>
      <c r="X24">
        <v>1.81115503569051E-2</v>
      </c>
      <c r="Y24">
        <v>1.81115503569051E-2</v>
      </c>
      <c r="Z24">
        <v>1.81115503569051E-2</v>
      </c>
      <c r="AA24">
        <v>1.81115503569051E-2</v>
      </c>
      <c r="AB24">
        <v>1.81115503569051E-2</v>
      </c>
      <c r="AC24">
        <v>1.81115503569051E-2</v>
      </c>
      <c r="AD24">
        <v>1.81115503569051E-2</v>
      </c>
      <c r="AE24">
        <v>1.81115503569051E-2</v>
      </c>
      <c r="AF24">
        <v>1.81115503569051E-2</v>
      </c>
      <c r="AG24">
        <v>1.81115503569051E-2</v>
      </c>
      <c r="AH24">
        <v>1.81115503569051E-2</v>
      </c>
      <c r="AI24">
        <v>1.81115503569051E-2</v>
      </c>
      <c r="AJ24">
        <v>1.81115503569051E-2</v>
      </c>
      <c r="AK24">
        <v>1.81115503569051E-2</v>
      </c>
      <c r="AL24">
        <v>1.81115503569051E-2</v>
      </c>
    </row>
    <row r="25" spans="1:38" x14ac:dyDescent="0.2">
      <c r="A25" t="s">
        <v>210</v>
      </c>
      <c r="B25" t="s">
        <v>14</v>
      </c>
      <c r="C25" t="s">
        <v>57</v>
      </c>
      <c r="D25" t="s">
        <v>211</v>
      </c>
      <c r="E25" t="s">
        <v>214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3.62231007138102E-2</v>
      </c>
      <c r="M25">
        <v>3.62231007138102E-2</v>
      </c>
      <c r="N25">
        <v>3.62231007138102E-2</v>
      </c>
      <c r="O25">
        <v>3.62231007138102E-2</v>
      </c>
      <c r="P25">
        <v>3.62231007138102E-2</v>
      </c>
      <c r="Q25">
        <v>3.62231007138102E-2</v>
      </c>
      <c r="R25">
        <v>3.62231007138102E-2</v>
      </c>
      <c r="S25">
        <v>3.62231007138102E-2</v>
      </c>
      <c r="T25">
        <v>3.62231007138102E-2</v>
      </c>
      <c r="U25">
        <v>3.62231007138102E-2</v>
      </c>
      <c r="V25">
        <v>3.62231007138102E-2</v>
      </c>
      <c r="W25">
        <v>3.62231007138102E-2</v>
      </c>
      <c r="X25">
        <v>3.62231007138102E-2</v>
      </c>
      <c r="Y25">
        <v>3.62231007138102E-2</v>
      </c>
      <c r="Z25">
        <v>3.62231007138102E-2</v>
      </c>
      <c r="AA25">
        <v>3.62231007138102E-2</v>
      </c>
      <c r="AB25">
        <v>3.62231007138102E-2</v>
      </c>
      <c r="AC25">
        <v>3.62231007138102E-2</v>
      </c>
      <c r="AD25">
        <v>3.62231007138102E-2</v>
      </c>
      <c r="AE25">
        <v>3.62231007138102E-2</v>
      </c>
      <c r="AF25">
        <v>3.62231007138102E-2</v>
      </c>
      <c r="AG25">
        <v>3.62231007138102E-2</v>
      </c>
      <c r="AH25">
        <v>3.62231007138102E-2</v>
      </c>
      <c r="AI25">
        <v>3.62231007138102E-2</v>
      </c>
      <c r="AJ25">
        <v>3.62231007138102E-2</v>
      </c>
      <c r="AK25">
        <v>3.62231007138102E-2</v>
      </c>
      <c r="AL25">
        <v>3.62231007138102E-2</v>
      </c>
    </row>
    <row r="26" spans="1:38" x14ac:dyDescent="0.2">
      <c r="A26" t="s">
        <v>210</v>
      </c>
      <c r="B26" t="s">
        <v>14</v>
      </c>
      <c r="C26" t="s">
        <v>72</v>
      </c>
      <c r="D26" t="s">
        <v>211</v>
      </c>
      <c r="E26" t="s">
        <v>577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1.26573858692562E-2</v>
      </c>
      <c r="M26">
        <v>1.26573858692562E-2</v>
      </c>
      <c r="N26">
        <v>1.26573858692562E-2</v>
      </c>
      <c r="O26">
        <v>1.26573858692562E-2</v>
      </c>
      <c r="P26">
        <v>1.26573858692562E-2</v>
      </c>
      <c r="Q26">
        <v>1.26573858692562E-2</v>
      </c>
      <c r="R26">
        <v>1.26573858692562E-2</v>
      </c>
      <c r="S26">
        <v>1.26573858692562E-2</v>
      </c>
      <c r="T26">
        <v>1.26573858692562E-2</v>
      </c>
      <c r="U26">
        <v>1.26573858692562E-2</v>
      </c>
      <c r="V26">
        <v>1.26573858692562E-2</v>
      </c>
      <c r="W26">
        <v>1.26573858692562E-2</v>
      </c>
      <c r="X26">
        <v>1.26573858692562E-2</v>
      </c>
      <c r="Y26">
        <v>1.26573858692562E-2</v>
      </c>
      <c r="Z26">
        <v>1.26573858692562E-2</v>
      </c>
      <c r="AA26">
        <v>1.26573858692562E-2</v>
      </c>
      <c r="AB26">
        <v>1.26573858692562E-2</v>
      </c>
      <c r="AC26">
        <v>1.26573858692562E-2</v>
      </c>
      <c r="AD26">
        <v>1.26573858692562E-2</v>
      </c>
      <c r="AE26">
        <v>1.26573858692562E-2</v>
      </c>
      <c r="AF26">
        <v>1.26573858692562E-2</v>
      </c>
      <c r="AG26">
        <v>1.26573858692562E-2</v>
      </c>
      <c r="AH26">
        <v>1.26573858692562E-2</v>
      </c>
      <c r="AI26">
        <v>1.26573858692562E-2</v>
      </c>
      <c r="AJ26">
        <v>1.26573858692562E-2</v>
      </c>
      <c r="AK26">
        <v>1.26573858692562E-2</v>
      </c>
      <c r="AL26">
        <v>1.26573858692562E-2</v>
      </c>
    </row>
    <row r="27" spans="1:38" x14ac:dyDescent="0.2">
      <c r="A27" t="s">
        <v>210</v>
      </c>
      <c r="B27" t="s">
        <v>14</v>
      </c>
      <c r="C27" t="s">
        <v>72</v>
      </c>
      <c r="D27" t="s">
        <v>211</v>
      </c>
      <c r="E27" t="s">
        <v>214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2.53147717385124E-2</v>
      </c>
      <c r="M27">
        <v>2.53147717385124E-2</v>
      </c>
      <c r="N27">
        <v>2.53147717385124E-2</v>
      </c>
      <c r="O27">
        <v>2.53147717385124E-2</v>
      </c>
      <c r="P27">
        <v>2.53147717385124E-2</v>
      </c>
      <c r="Q27">
        <v>2.53147717385124E-2</v>
      </c>
      <c r="R27">
        <v>2.53147717385124E-2</v>
      </c>
      <c r="S27">
        <v>2.53147717385124E-2</v>
      </c>
      <c r="T27">
        <v>2.53147717385124E-2</v>
      </c>
      <c r="U27">
        <v>2.53147717385124E-2</v>
      </c>
      <c r="V27">
        <v>2.53147717385124E-2</v>
      </c>
      <c r="W27">
        <v>2.53147717385124E-2</v>
      </c>
      <c r="X27">
        <v>2.53147717385124E-2</v>
      </c>
      <c r="Y27">
        <v>2.53147717385124E-2</v>
      </c>
      <c r="Z27">
        <v>2.53147717385124E-2</v>
      </c>
      <c r="AA27">
        <v>2.53147717385124E-2</v>
      </c>
      <c r="AB27">
        <v>2.53147717385124E-2</v>
      </c>
      <c r="AC27">
        <v>2.53147717385124E-2</v>
      </c>
      <c r="AD27">
        <v>2.53147717385124E-2</v>
      </c>
      <c r="AE27">
        <v>2.53147717385124E-2</v>
      </c>
      <c r="AF27">
        <v>2.53147717385124E-2</v>
      </c>
      <c r="AG27">
        <v>2.53147717385124E-2</v>
      </c>
      <c r="AH27">
        <v>2.53147717385124E-2</v>
      </c>
      <c r="AI27">
        <v>2.53147717385124E-2</v>
      </c>
      <c r="AJ27">
        <v>2.53147717385124E-2</v>
      </c>
      <c r="AK27">
        <v>2.53147717385124E-2</v>
      </c>
      <c r="AL27">
        <v>2.53147717385124E-2</v>
      </c>
    </row>
    <row r="28" spans="1:38" x14ac:dyDescent="0.2">
      <c r="A28" t="s">
        <v>210</v>
      </c>
      <c r="B28" t="s">
        <v>14</v>
      </c>
      <c r="C28" t="s">
        <v>71</v>
      </c>
      <c r="D28" t="s">
        <v>211</v>
      </c>
      <c r="E28" t="s">
        <v>577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0.15595389739513499</v>
      </c>
      <c r="M28">
        <v>0.15595389739513499</v>
      </c>
      <c r="N28">
        <v>0.15595389739513499</v>
      </c>
      <c r="O28">
        <v>0.15595389739513499</v>
      </c>
      <c r="P28">
        <v>0.15595389739513499</v>
      </c>
      <c r="Q28">
        <v>0.15595389739513499</v>
      </c>
      <c r="R28">
        <v>0.15595389739513499</v>
      </c>
      <c r="S28">
        <v>0.15595389739513499</v>
      </c>
      <c r="T28">
        <v>0.15595389739513499</v>
      </c>
      <c r="U28">
        <v>0.15595389739513499</v>
      </c>
      <c r="V28">
        <v>0.15595389739513499</v>
      </c>
      <c r="W28">
        <v>0.15595389739513499</v>
      </c>
      <c r="X28">
        <v>0.15595389739513499</v>
      </c>
      <c r="Y28">
        <v>0.15595389739513499</v>
      </c>
      <c r="Z28">
        <v>0.15595389739513499</v>
      </c>
      <c r="AA28">
        <v>0.15595389739513499</v>
      </c>
      <c r="AB28">
        <v>0.15595389739513499</v>
      </c>
      <c r="AC28">
        <v>0.15595389739513499</v>
      </c>
      <c r="AD28">
        <v>0.15595389739513499</v>
      </c>
      <c r="AE28">
        <v>0.15595389739513499</v>
      </c>
      <c r="AF28">
        <v>0.15595389739513499</v>
      </c>
      <c r="AG28">
        <v>0.15595389739513499</v>
      </c>
      <c r="AH28">
        <v>0.15595389739513499</v>
      </c>
      <c r="AI28">
        <v>0.15595389739513499</v>
      </c>
      <c r="AJ28">
        <v>0.15595389739513499</v>
      </c>
      <c r="AK28">
        <v>0.15595389739513499</v>
      </c>
      <c r="AL28">
        <v>0.15595389739513499</v>
      </c>
    </row>
    <row r="29" spans="1:38" x14ac:dyDescent="0.2">
      <c r="A29" t="s">
        <v>210</v>
      </c>
      <c r="B29" t="s">
        <v>14</v>
      </c>
      <c r="C29" t="s">
        <v>71</v>
      </c>
      <c r="D29" t="s">
        <v>211</v>
      </c>
      <c r="E29" t="s">
        <v>214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0.31190779479026898</v>
      </c>
      <c r="M29">
        <v>0.31190779479026898</v>
      </c>
      <c r="N29">
        <v>0.31190779479026898</v>
      </c>
      <c r="O29">
        <v>0.31190779479026898</v>
      </c>
      <c r="P29">
        <v>0.31190779479026898</v>
      </c>
      <c r="Q29">
        <v>0.31190779479026898</v>
      </c>
      <c r="R29">
        <v>0.31190779479026898</v>
      </c>
      <c r="S29">
        <v>0.31190779479026898</v>
      </c>
      <c r="T29">
        <v>0.31190779479026898</v>
      </c>
      <c r="U29">
        <v>0.31190779479026898</v>
      </c>
      <c r="V29">
        <v>0.31190779479026898</v>
      </c>
      <c r="W29">
        <v>0.31190779479026898</v>
      </c>
      <c r="X29">
        <v>0.31190779479026898</v>
      </c>
      <c r="Y29">
        <v>0.31190779479026898</v>
      </c>
      <c r="Z29">
        <v>0.31190779479026898</v>
      </c>
      <c r="AA29">
        <v>0.31190779479026898</v>
      </c>
      <c r="AB29">
        <v>0.31190779479026898</v>
      </c>
      <c r="AC29">
        <v>0.31190779479026898</v>
      </c>
      <c r="AD29">
        <v>0.31190779479026898</v>
      </c>
      <c r="AE29">
        <v>0.31190779479026898</v>
      </c>
      <c r="AF29">
        <v>0.31190779479026898</v>
      </c>
      <c r="AG29">
        <v>0.31190779479026898</v>
      </c>
      <c r="AH29">
        <v>0.31190779479026898</v>
      </c>
      <c r="AI29">
        <v>0.31190779479026898</v>
      </c>
      <c r="AJ29">
        <v>0.31190779479026898</v>
      </c>
      <c r="AK29">
        <v>0.31190779479026898</v>
      </c>
      <c r="AL29">
        <v>0.31190779479026898</v>
      </c>
    </row>
    <row r="30" spans="1:38" x14ac:dyDescent="0.2">
      <c r="A30" t="s">
        <v>210</v>
      </c>
      <c r="B30" t="s">
        <v>14</v>
      </c>
      <c r="C30" t="s">
        <v>75</v>
      </c>
      <c r="D30" t="s">
        <v>211</v>
      </c>
      <c r="E30" t="s">
        <v>577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1.7472982687231901E-2</v>
      </c>
      <c r="M30">
        <v>1.7472982687231901E-2</v>
      </c>
      <c r="N30">
        <v>1.7472982687231901E-2</v>
      </c>
      <c r="O30">
        <v>1.7472982687231901E-2</v>
      </c>
      <c r="P30">
        <v>1.7472982687231901E-2</v>
      </c>
      <c r="Q30">
        <v>1.7472982687231901E-2</v>
      </c>
      <c r="R30">
        <v>1.7472982687231901E-2</v>
      </c>
      <c r="S30">
        <v>1.7472982687231901E-2</v>
      </c>
      <c r="T30">
        <v>1.7472982687231901E-2</v>
      </c>
      <c r="U30">
        <v>1.7472982687231901E-2</v>
      </c>
      <c r="V30">
        <v>1.7472982687231901E-2</v>
      </c>
      <c r="W30">
        <v>1.7472982687231901E-2</v>
      </c>
      <c r="X30">
        <v>1.7472982687231901E-2</v>
      </c>
      <c r="Y30">
        <v>1.7472982687231901E-2</v>
      </c>
      <c r="Z30">
        <v>1.7472982687231901E-2</v>
      </c>
      <c r="AA30">
        <v>1.7472982687231901E-2</v>
      </c>
      <c r="AB30">
        <v>1.7472982687231901E-2</v>
      </c>
      <c r="AC30">
        <v>1.7472982687231901E-2</v>
      </c>
      <c r="AD30">
        <v>1.7472982687231901E-2</v>
      </c>
      <c r="AE30">
        <v>1.7472982687231901E-2</v>
      </c>
      <c r="AF30">
        <v>1.7472982687231901E-2</v>
      </c>
      <c r="AG30">
        <v>1.7472982687231901E-2</v>
      </c>
      <c r="AH30">
        <v>1.7472982687231901E-2</v>
      </c>
      <c r="AI30">
        <v>1.7472982687231901E-2</v>
      </c>
      <c r="AJ30">
        <v>1.7472982687231901E-2</v>
      </c>
      <c r="AK30">
        <v>1.7472982687231901E-2</v>
      </c>
      <c r="AL30">
        <v>1.7472982687231901E-2</v>
      </c>
    </row>
    <row r="31" spans="1:38" x14ac:dyDescent="0.2">
      <c r="A31" t="s">
        <v>210</v>
      </c>
      <c r="B31" t="s">
        <v>14</v>
      </c>
      <c r="C31" t="s">
        <v>75</v>
      </c>
      <c r="D31" t="s">
        <v>211</v>
      </c>
      <c r="E31" t="s">
        <v>214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3.4945965374463803E-2</v>
      </c>
      <c r="M31">
        <v>3.4945965374463803E-2</v>
      </c>
      <c r="N31">
        <v>3.4945965374463803E-2</v>
      </c>
      <c r="O31">
        <v>3.4945965374463803E-2</v>
      </c>
      <c r="P31">
        <v>3.4945965374463803E-2</v>
      </c>
      <c r="Q31">
        <v>3.4945965374463803E-2</v>
      </c>
      <c r="R31">
        <v>3.4945965374463803E-2</v>
      </c>
      <c r="S31">
        <v>3.4945965374463803E-2</v>
      </c>
      <c r="T31">
        <v>3.4945965374463803E-2</v>
      </c>
      <c r="U31">
        <v>3.4945965374463803E-2</v>
      </c>
      <c r="V31">
        <v>3.4945965374463803E-2</v>
      </c>
      <c r="W31">
        <v>3.4945965374463803E-2</v>
      </c>
      <c r="X31">
        <v>3.4945965374463803E-2</v>
      </c>
      <c r="Y31">
        <v>3.4945965374463803E-2</v>
      </c>
      <c r="Z31">
        <v>3.4945965374463803E-2</v>
      </c>
      <c r="AA31">
        <v>3.4945965374463803E-2</v>
      </c>
      <c r="AB31">
        <v>3.4945965374463803E-2</v>
      </c>
      <c r="AC31">
        <v>3.4945965374463803E-2</v>
      </c>
      <c r="AD31">
        <v>3.4945965374463803E-2</v>
      </c>
      <c r="AE31">
        <v>3.4945965374463803E-2</v>
      </c>
      <c r="AF31">
        <v>3.4945965374463803E-2</v>
      </c>
      <c r="AG31">
        <v>3.4945965374463803E-2</v>
      </c>
      <c r="AH31">
        <v>3.4945965374463803E-2</v>
      </c>
      <c r="AI31">
        <v>3.4945965374463803E-2</v>
      </c>
      <c r="AJ31">
        <v>3.4945965374463803E-2</v>
      </c>
      <c r="AK31">
        <v>3.4945965374463803E-2</v>
      </c>
      <c r="AL31">
        <v>3.4945965374463803E-2</v>
      </c>
    </row>
    <row r="32" spans="1:38" x14ac:dyDescent="0.2">
      <c r="A32" t="s">
        <v>210</v>
      </c>
      <c r="B32" t="s">
        <v>14</v>
      </c>
      <c r="C32" t="s">
        <v>76</v>
      </c>
      <c r="D32" t="s">
        <v>211</v>
      </c>
      <c r="E32" t="s">
        <v>577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2.0062736698630901E-2</v>
      </c>
      <c r="M32">
        <v>2.0062736698630901E-2</v>
      </c>
      <c r="N32">
        <v>2.0062736698630901E-2</v>
      </c>
      <c r="O32">
        <v>2.0062736698630901E-2</v>
      </c>
      <c r="P32">
        <v>2.0062736698630901E-2</v>
      </c>
      <c r="Q32">
        <v>2.0062736698630901E-2</v>
      </c>
      <c r="R32">
        <v>2.0062736698630901E-2</v>
      </c>
      <c r="S32">
        <v>2.0062736698630901E-2</v>
      </c>
      <c r="T32">
        <v>2.0062736698630901E-2</v>
      </c>
      <c r="U32">
        <v>2.0062736698630901E-2</v>
      </c>
      <c r="V32">
        <v>2.0062736698630901E-2</v>
      </c>
      <c r="W32">
        <v>2.0062736698630901E-2</v>
      </c>
      <c r="X32">
        <v>2.0062736698630901E-2</v>
      </c>
      <c r="Y32">
        <v>2.0062736698630901E-2</v>
      </c>
      <c r="Z32">
        <v>2.0062736698630901E-2</v>
      </c>
      <c r="AA32">
        <v>2.0062736698630901E-2</v>
      </c>
      <c r="AB32">
        <v>2.0062736698630901E-2</v>
      </c>
      <c r="AC32">
        <v>2.0062736698630901E-2</v>
      </c>
      <c r="AD32">
        <v>2.0062736698630901E-2</v>
      </c>
      <c r="AE32">
        <v>2.0062736698630901E-2</v>
      </c>
      <c r="AF32">
        <v>2.0062736698630901E-2</v>
      </c>
      <c r="AG32">
        <v>2.0062736698630901E-2</v>
      </c>
      <c r="AH32">
        <v>2.0062736698630901E-2</v>
      </c>
      <c r="AI32">
        <v>2.0062736698630901E-2</v>
      </c>
      <c r="AJ32">
        <v>2.0062736698630901E-2</v>
      </c>
      <c r="AK32">
        <v>2.0062736698630901E-2</v>
      </c>
      <c r="AL32">
        <v>2.0062736698630901E-2</v>
      </c>
    </row>
    <row r="33" spans="1:38" x14ac:dyDescent="0.2">
      <c r="A33" t="s">
        <v>210</v>
      </c>
      <c r="B33" t="s">
        <v>14</v>
      </c>
      <c r="C33" t="s">
        <v>76</v>
      </c>
      <c r="D33" t="s">
        <v>211</v>
      </c>
      <c r="E33" t="s">
        <v>214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4.0125473397261802E-2</v>
      </c>
      <c r="M33">
        <v>4.0125473397261802E-2</v>
      </c>
      <c r="N33">
        <v>4.0125473397261802E-2</v>
      </c>
      <c r="O33">
        <v>4.0125473397261802E-2</v>
      </c>
      <c r="P33">
        <v>4.0125473397261802E-2</v>
      </c>
      <c r="Q33">
        <v>4.0125473397261802E-2</v>
      </c>
      <c r="R33">
        <v>4.0125473397261802E-2</v>
      </c>
      <c r="S33">
        <v>4.0125473397261802E-2</v>
      </c>
      <c r="T33">
        <v>4.0125473397261802E-2</v>
      </c>
      <c r="U33">
        <v>4.0125473397261802E-2</v>
      </c>
      <c r="V33">
        <v>4.0125473397261802E-2</v>
      </c>
      <c r="W33">
        <v>4.0125473397261802E-2</v>
      </c>
      <c r="X33">
        <v>4.0125473397261802E-2</v>
      </c>
      <c r="Y33">
        <v>4.0125473397261802E-2</v>
      </c>
      <c r="Z33">
        <v>4.0125473397261802E-2</v>
      </c>
      <c r="AA33">
        <v>4.0125473397261802E-2</v>
      </c>
      <c r="AB33">
        <v>4.0125473397261802E-2</v>
      </c>
      <c r="AC33">
        <v>4.0125473397261802E-2</v>
      </c>
      <c r="AD33">
        <v>4.0125473397261802E-2</v>
      </c>
      <c r="AE33">
        <v>4.0125473397261802E-2</v>
      </c>
      <c r="AF33">
        <v>4.0125473397261802E-2</v>
      </c>
      <c r="AG33">
        <v>4.0125473397261802E-2</v>
      </c>
      <c r="AH33">
        <v>4.0125473397261802E-2</v>
      </c>
      <c r="AI33">
        <v>4.0125473397261802E-2</v>
      </c>
      <c r="AJ33">
        <v>4.0125473397261802E-2</v>
      </c>
      <c r="AK33">
        <v>4.0125473397261802E-2</v>
      </c>
      <c r="AL33">
        <v>4.0125473397261802E-2</v>
      </c>
    </row>
    <row r="34" spans="1:38" x14ac:dyDescent="0.2">
      <c r="A34" t="s">
        <v>210</v>
      </c>
      <c r="B34" t="s">
        <v>14</v>
      </c>
      <c r="C34" t="s">
        <v>73</v>
      </c>
      <c r="D34" t="s">
        <v>211</v>
      </c>
      <c r="E34" t="s">
        <v>577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</row>
    <row r="35" spans="1:38" x14ac:dyDescent="0.2">
      <c r="A35" t="s">
        <v>210</v>
      </c>
      <c r="B35" t="s">
        <v>14</v>
      </c>
      <c r="C35" t="s">
        <v>73</v>
      </c>
      <c r="D35" t="s">
        <v>211</v>
      </c>
      <c r="E35" t="s">
        <v>214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</row>
    <row r="36" spans="1:38" x14ac:dyDescent="0.2">
      <c r="A36" t="s">
        <v>210</v>
      </c>
      <c r="B36" t="s">
        <v>14</v>
      </c>
      <c r="C36" t="s">
        <v>471</v>
      </c>
      <c r="D36" t="s">
        <v>211</v>
      </c>
      <c r="E36" t="s">
        <v>577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1.79822788422681E-2</v>
      </c>
      <c r="M36">
        <v>1.79822788422681E-2</v>
      </c>
      <c r="N36">
        <v>1.79822788422681E-2</v>
      </c>
      <c r="O36">
        <v>1.79822788422681E-2</v>
      </c>
      <c r="P36">
        <v>1.79822788422681E-2</v>
      </c>
      <c r="Q36">
        <v>1.79822788422681E-2</v>
      </c>
      <c r="R36">
        <v>1.79822788422681E-2</v>
      </c>
      <c r="S36">
        <v>1.79822788422681E-2</v>
      </c>
      <c r="T36">
        <v>1.79822788422681E-2</v>
      </c>
      <c r="U36">
        <v>1.79822788422681E-2</v>
      </c>
      <c r="V36">
        <v>1.79822788422681E-2</v>
      </c>
      <c r="W36">
        <v>1.79822788422681E-2</v>
      </c>
      <c r="X36">
        <v>1.79822788422681E-2</v>
      </c>
      <c r="Y36">
        <v>1.79822788422681E-2</v>
      </c>
      <c r="Z36">
        <v>1.79822788422681E-2</v>
      </c>
      <c r="AA36">
        <v>1.79822788422681E-2</v>
      </c>
      <c r="AB36">
        <v>1.79822788422681E-2</v>
      </c>
      <c r="AC36">
        <v>1.79822788422681E-2</v>
      </c>
      <c r="AD36">
        <v>1.79822788422681E-2</v>
      </c>
      <c r="AE36">
        <v>1.79822788422681E-2</v>
      </c>
      <c r="AF36">
        <v>1.79822788422681E-2</v>
      </c>
      <c r="AG36">
        <v>1.79822788422681E-2</v>
      </c>
      <c r="AH36">
        <v>1.79822788422681E-2</v>
      </c>
      <c r="AI36">
        <v>1.79822788422681E-2</v>
      </c>
      <c r="AJ36">
        <v>1.79822788422681E-2</v>
      </c>
      <c r="AK36">
        <v>1.79822788422681E-2</v>
      </c>
      <c r="AL36">
        <v>1.79822788422681E-2</v>
      </c>
    </row>
    <row r="37" spans="1:38" x14ac:dyDescent="0.2">
      <c r="A37" t="s">
        <v>210</v>
      </c>
      <c r="B37" t="s">
        <v>14</v>
      </c>
      <c r="C37" t="s">
        <v>471</v>
      </c>
      <c r="D37" t="s">
        <v>211</v>
      </c>
      <c r="E37" t="s">
        <v>214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3.5964557684536103E-2</v>
      </c>
      <c r="M37">
        <v>3.5964557684536103E-2</v>
      </c>
      <c r="N37">
        <v>3.5964557684536103E-2</v>
      </c>
      <c r="O37">
        <v>3.5964557684536103E-2</v>
      </c>
      <c r="P37">
        <v>3.5964557684536103E-2</v>
      </c>
      <c r="Q37">
        <v>3.5964557684536103E-2</v>
      </c>
      <c r="R37">
        <v>3.5964557684536103E-2</v>
      </c>
      <c r="S37">
        <v>3.5964557684536103E-2</v>
      </c>
      <c r="T37">
        <v>3.5964557684536103E-2</v>
      </c>
      <c r="U37">
        <v>3.5964557684536103E-2</v>
      </c>
      <c r="V37">
        <v>3.5964557684536103E-2</v>
      </c>
      <c r="W37">
        <v>3.5964557684536103E-2</v>
      </c>
      <c r="X37">
        <v>3.5964557684536103E-2</v>
      </c>
      <c r="Y37">
        <v>3.5964557684536103E-2</v>
      </c>
      <c r="Z37">
        <v>3.5964557684536103E-2</v>
      </c>
      <c r="AA37">
        <v>3.5964557684536103E-2</v>
      </c>
      <c r="AB37">
        <v>3.5964557684536103E-2</v>
      </c>
      <c r="AC37">
        <v>3.5964557684536103E-2</v>
      </c>
      <c r="AD37">
        <v>3.5964557684536103E-2</v>
      </c>
      <c r="AE37">
        <v>3.5964557684536103E-2</v>
      </c>
      <c r="AF37">
        <v>3.5964557684536103E-2</v>
      </c>
      <c r="AG37">
        <v>3.5964557684536103E-2</v>
      </c>
      <c r="AH37">
        <v>3.5964557684536103E-2</v>
      </c>
      <c r="AI37">
        <v>3.5964557684536103E-2</v>
      </c>
      <c r="AJ37">
        <v>3.5964557684536103E-2</v>
      </c>
      <c r="AK37">
        <v>3.5964557684536103E-2</v>
      </c>
      <c r="AL37">
        <v>3.5964557684536103E-2</v>
      </c>
    </row>
    <row r="38" spans="1:38" x14ac:dyDescent="0.2">
      <c r="A38" t="s">
        <v>210</v>
      </c>
      <c r="B38" t="s">
        <v>14</v>
      </c>
      <c r="C38" t="s">
        <v>81</v>
      </c>
      <c r="D38" t="s">
        <v>211</v>
      </c>
      <c r="E38" t="s">
        <v>577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1.1740616638480601E-2</v>
      </c>
      <c r="M38">
        <v>1.1740616638480601E-2</v>
      </c>
      <c r="N38">
        <v>1.1740616638480601E-2</v>
      </c>
      <c r="O38">
        <v>1.1740616638480601E-2</v>
      </c>
      <c r="P38">
        <v>1.1740616638480601E-2</v>
      </c>
      <c r="Q38">
        <v>1.1740616638480601E-2</v>
      </c>
      <c r="R38">
        <v>1.1740616638480601E-2</v>
      </c>
      <c r="S38">
        <v>1.1740616638480601E-2</v>
      </c>
      <c r="T38">
        <v>1.1740616638480601E-2</v>
      </c>
      <c r="U38">
        <v>1.1740616638480601E-2</v>
      </c>
      <c r="V38">
        <v>1.1740616638480601E-2</v>
      </c>
      <c r="W38">
        <v>1.1740616638480601E-2</v>
      </c>
      <c r="X38">
        <v>1.1740616638480601E-2</v>
      </c>
      <c r="Y38">
        <v>1.1740616638480601E-2</v>
      </c>
      <c r="Z38">
        <v>1.1740616638480601E-2</v>
      </c>
      <c r="AA38">
        <v>1.1740616638480601E-2</v>
      </c>
      <c r="AB38">
        <v>1.1740616638480601E-2</v>
      </c>
      <c r="AC38">
        <v>1.1740616638480601E-2</v>
      </c>
      <c r="AD38">
        <v>1.1740616638480601E-2</v>
      </c>
      <c r="AE38">
        <v>1.1740616638480601E-2</v>
      </c>
      <c r="AF38">
        <v>1.1740616638480601E-2</v>
      </c>
      <c r="AG38">
        <v>1.1740616638480601E-2</v>
      </c>
      <c r="AH38">
        <v>1.1740616638480601E-2</v>
      </c>
      <c r="AI38">
        <v>1.1740616638480601E-2</v>
      </c>
      <c r="AJ38">
        <v>1.1740616638480601E-2</v>
      </c>
      <c r="AK38">
        <v>1.1740616638480601E-2</v>
      </c>
      <c r="AL38">
        <v>1.1740616638480601E-2</v>
      </c>
    </row>
    <row r="39" spans="1:38" x14ac:dyDescent="0.2">
      <c r="A39" t="s">
        <v>210</v>
      </c>
      <c r="B39" t="s">
        <v>14</v>
      </c>
      <c r="C39" t="s">
        <v>81</v>
      </c>
      <c r="D39" t="s">
        <v>211</v>
      </c>
      <c r="E39" t="s">
        <v>214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2.3481233276961201E-2</v>
      </c>
      <c r="M39">
        <v>2.3481233276961201E-2</v>
      </c>
      <c r="N39">
        <v>2.3481233276961201E-2</v>
      </c>
      <c r="O39">
        <v>2.3481233276961201E-2</v>
      </c>
      <c r="P39">
        <v>2.3481233276961201E-2</v>
      </c>
      <c r="Q39">
        <v>2.3481233276961201E-2</v>
      </c>
      <c r="R39">
        <v>2.3481233276961201E-2</v>
      </c>
      <c r="S39">
        <v>2.3481233276961201E-2</v>
      </c>
      <c r="T39">
        <v>2.3481233276961201E-2</v>
      </c>
      <c r="U39">
        <v>2.3481233276961201E-2</v>
      </c>
      <c r="V39">
        <v>2.3481233276961201E-2</v>
      </c>
      <c r="W39">
        <v>2.3481233276961201E-2</v>
      </c>
      <c r="X39">
        <v>2.3481233276961201E-2</v>
      </c>
      <c r="Y39">
        <v>2.3481233276961201E-2</v>
      </c>
      <c r="Z39">
        <v>2.3481233276961201E-2</v>
      </c>
      <c r="AA39">
        <v>2.3481233276961201E-2</v>
      </c>
      <c r="AB39">
        <v>2.3481233276961201E-2</v>
      </c>
      <c r="AC39">
        <v>2.3481233276961201E-2</v>
      </c>
      <c r="AD39">
        <v>2.3481233276961201E-2</v>
      </c>
      <c r="AE39">
        <v>2.3481233276961201E-2</v>
      </c>
      <c r="AF39">
        <v>2.3481233276961201E-2</v>
      </c>
      <c r="AG39">
        <v>2.3481233276961201E-2</v>
      </c>
      <c r="AH39">
        <v>2.3481233276961201E-2</v>
      </c>
      <c r="AI39">
        <v>2.3481233276961201E-2</v>
      </c>
      <c r="AJ39">
        <v>2.3481233276961201E-2</v>
      </c>
      <c r="AK39">
        <v>2.3481233276961201E-2</v>
      </c>
      <c r="AL39">
        <v>2.3481233276961201E-2</v>
      </c>
    </row>
    <row r="40" spans="1:38" x14ac:dyDescent="0.2">
      <c r="A40" t="s">
        <v>210</v>
      </c>
      <c r="B40" t="s">
        <v>14</v>
      </c>
      <c r="C40" t="s">
        <v>77</v>
      </c>
      <c r="D40" t="s">
        <v>211</v>
      </c>
      <c r="E40" t="s">
        <v>577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2.18898147836218E-2</v>
      </c>
      <c r="M40">
        <v>2.18898147836218E-2</v>
      </c>
      <c r="N40">
        <v>2.18898147836218E-2</v>
      </c>
      <c r="O40">
        <v>2.18898147836218E-2</v>
      </c>
      <c r="P40">
        <v>2.18898147836218E-2</v>
      </c>
      <c r="Q40">
        <v>2.18898147836218E-2</v>
      </c>
      <c r="R40">
        <v>2.18898147836218E-2</v>
      </c>
      <c r="S40">
        <v>2.18898147836218E-2</v>
      </c>
      <c r="T40">
        <v>2.18898147836218E-2</v>
      </c>
      <c r="U40">
        <v>2.18898147836218E-2</v>
      </c>
      <c r="V40">
        <v>2.18898147836218E-2</v>
      </c>
      <c r="W40">
        <v>2.18898147836218E-2</v>
      </c>
      <c r="X40">
        <v>2.18898147836218E-2</v>
      </c>
      <c r="Y40">
        <v>2.18898147836218E-2</v>
      </c>
      <c r="Z40">
        <v>2.18898147836218E-2</v>
      </c>
      <c r="AA40">
        <v>2.18898147836218E-2</v>
      </c>
      <c r="AB40">
        <v>2.18898147836218E-2</v>
      </c>
      <c r="AC40">
        <v>2.18898147836218E-2</v>
      </c>
      <c r="AD40">
        <v>2.18898147836218E-2</v>
      </c>
      <c r="AE40">
        <v>2.18898147836218E-2</v>
      </c>
      <c r="AF40">
        <v>2.18898147836218E-2</v>
      </c>
      <c r="AG40">
        <v>2.18898147836218E-2</v>
      </c>
      <c r="AH40">
        <v>2.18898147836218E-2</v>
      </c>
      <c r="AI40">
        <v>2.18898147836218E-2</v>
      </c>
      <c r="AJ40">
        <v>2.18898147836218E-2</v>
      </c>
      <c r="AK40">
        <v>2.18898147836218E-2</v>
      </c>
      <c r="AL40">
        <v>2.18898147836218E-2</v>
      </c>
    </row>
    <row r="41" spans="1:38" x14ac:dyDescent="0.2">
      <c r="A41" t="s">
        <v>210</v>
      </c>
      <c r="B41" t="s">
        <v>14</v>
      </c>
      <c r="C41" t="s">
        <v>77</v>
      </c>
      <c r="D41" t="s">
        <v>211</v>
      </c>
      <c r="E41" t="s">
        <v>214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4.3779629567243503E-2</v>
      </c>
      <c r="M41">
        <v>4.3779629567243503E-2</v>
      </c>
      <c r="N41">
        <v>4.3779629567243503E-2</v>
      </c>
      <c r="O41">
        <v>4.3779629567243503E-2</v>
      </c>
      <c r="P41">
        <v>4.3779629567243503E-2</v>
      </c>
      <c r="Q41">
        <v>4.3779629567243503E-2</v>
      </c>
      <c r="R41">
        <v>4.3779629567243503E-2</v>
      </c>
      <c r="S41">
        <v>4.3779629567243503E-2</v>
      </c>
      <c r="T41">
        <v>4.3779629567243503E-2</v>
      </c>
      <c r="U41">
        <v>4.3779629567243503E-2</v>
      </c>
      <c r="V41">
        <v>4.3779629567243503E-2</v>
      </c>
      <c r="W41">
        <v>4.3779629567243503E-2</v>
      </c>
      <c r="X41">
        <v>4.3779629567243503E-2</v>
      </c>
      <c r="Y41">
        <v>4.3779629567243503E-2</v>
      </c>
      <c r="Z41">
        <v>4.3779629567243503E-2</v>
      </c>
      <c r="AA41">
        <v>4.3779629567243503E-2</v>
      </c>
      <c r="AB41">
        <v>4.3779629567243503E-2</v>
      </c>
      <c r="AC41">
        <v>4.3779629567243503E-2</v>
      </c>
      <c r="AD41">
        <v>4.3779629567243503E-2</v>
      </c>
      <c r="AE41">
        <v>4.3779629567243503E-2</v>
      </c>
      <c r="AF41">
        <v>4.3779629567243503E-2</v>
      </c>
      <c r="AG41">
        <v>4.3779629567243503E-2</v>
      </c>
      <c r="AH41">
        <v>4.3779629567243503E-2</v>
      </c>
      <c r="AI41">
        <v>4.3779629567243503E-2</v>
      </c>
      <c r="AJ41">
        <v>4.3779629567243503E-2</v>
      </c>
      <c r="AK41">
        <v>4.3779629567243503E-2</v>
      </c>
      <c r="AL41">
        <v>4.3779629567243503E-2</v>
      </c>
    </row>
    <row r="42" spans="1:38" x14ac:dyDescent="0.2">
      <c r="A42" t="s">
        <v>210</v>
      </c>
      <c r="B42" t="s">
        <v>14</v>
      </c>
      <c r="C42" t="s">
        <v>74</v>
      </c>
      <c r="D42" t="s">
        <v>211</v>
      </c>
      <c r="E42" t="s">
        <v>577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2.41580876508278E-2</v>
      </c>
      <c r="M42">
        <v>2.41580876508278E-2</v>
      </c>
      <c r="N42">
        <v>2.41580876508278E-2</v>
      </c>
      <c r="O42">
        <v>2.41580876508278E-2</v>
      </c>
      <c r="P42">
        <v>2.41580876508278E-2</v>
      </c>
      <c r="Q42">
        <v>2.41580876508278E-2</v>
      </c>
      <c r="R42">
        <v>2.41580876508278E-2</v>
      </c>
      <c r="S42">
        <v>2.41580876508278E-2</v>
      </c>
      <c r="T42">
        <v>2.41580876508278E-2</v>
      </c>
      <c r="U42">
        <v>2.41580876508278E-2</v>
      </c>
      <c r="V42">
        <v>2.41580876508278E-2</v>
      </c>
      <c r="W42">
        <v>2.41580876508278E-2</v>
      </c>
      <c r="X42">
        <v>2.41580876508278E-2</v>
      </c>
      <c r="Y42">
        <v>2.41580876508278E-2</v>
      </c>
      <c r="Z42">
        <v>2.41580876508278E-2</v>
      </c>
      <c r="AA42">
        <v>2.41580876508278E-2</v>
      </c>
      <c r="AB42">
        <v>2.41580876508278E-2</v>
      </c>
      <c r="AC42">
        <v>2.41580876508278E-2</v>
      </c>
      <c r="AD42">
        <v>2.41580876508278E-2</v>
      </c>
      <c r="AE42">
        <v>2.41580876508278E-2</v>
      </c>
      <c r="AF42">
        <v>2.41580876508278E-2</v>
      </c>
      <c r="AG42">
        <v>2.41580876508278E-2</v>
      </c>
      <c r="AH42">
        <v>2.41580876508278E-2</v>
      </c>
      <c r="AI42">
        <v>2.41580876508278E-2</v>
      </c>
      <c r="AJ42">
        <v>2.41580876508278E-2</v>
      </c>
      <c r="AK42">
        <v>2.41580876508278E-2</v>
      </c>
      <c r="AL42">
        <v>2.41580876508278E-2</v>
      </c>
    </row>
    <row r="43" spans="1:38" x14ac:dyDescent="0.2">
      <c r="A43" t="s">
        <v>210</v>
      </c>
      <c r="B43" t="s">
        <v>14</v>
      </c>
      <c r="C43" t="s">
        <v>74</v>
      </c>
      <c r="D43" t="s">
        <v>211</v>
      </c>
      <c r="E43" t="s">
        <v>214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4.8316175301655599E-2</v>
      </c>
      <c r="M43">
        <v>4.8316175301655599E-2</v>
      </c>
      <c r="N43">
        <v>4.8316175301655599E-2</v>
      </c>
      <c r="O43">
        <v>4.8316175301655599E-2</v>
      </c>
      <c r="P43">
        <v>4.8316175301655599E-2</v>
      </c>
      <c r="Q43">
        <v>4.8316175301655599E-2</v>
      </c>
      <c r="R43">
        <v>4.8316175301655599E-2</v>
      </c>
      <c r="S43">
        <v>4.8316175301655599E-2</v>
      </c>
      <c r="T43">
        <v>4.8316175301655599E-2</v>
      </c>
      <c r="U43">
        <v>4.8316175301655599E-2</v>
      </c>
      <c r="V43">
        <v>4.8316175301655599E-2</v>
      </c>
      <c r="W43">
        <v>4.8316175301655599E-2</v>
      </c>
      <c r="X43">
        <v>4.8316175301655599E-2</v>
      </c>
      <c r="Y43">
        <v>4.8316175301655599E-2</v>
      </c>
      <c r="Z43">
        <v>4.8316175301655599E-2</v>
      </c>
      <c r="AA43">
        <v>4.8316175301655599E-2</v>
      </c>
      <c r="AB43">
        <v>4.8316175301655599E-2</v>
      </c>
      <c r="AC43">
        <v>4.8316175301655599E-2</v>
      </c>
      <c r="AD43">
        <v>4.8316175301655599E-2</v>
      </c>
      <c r="AE43">
        <v>4.8316175301655599E-2</v>
      </c>
      <c r="AF43">
        <v>4.8316175301655599E-2</v>
      </c>
      <c r="AG43">
        <v>4.8316175301655599E-2</v>
      </c>
      <c r="AH43">
        <v>4.8316175301655599E-2</v>
      </c>
      <c r="AI43">
        <v>4.8316175301655599E-2</v>
      </c>
      <c r="AJ43">
        <v>4.8316175301655599E-2</v>
      </c>
      <c r="AK43">
        <v>4.8316175301655599E-2</v>
      </c>
      <c r="AL43">
        <v>4.8316175301655599E-2</v>
      </c>
    </row>
    <row r="44" spans="1:38" x14ac:dyDescent="0.2">
      <c r="A44" t="s">
        <v>210</v>
      </c>
      <c r="B44" t="s">
        <v>14</v>
      </c>
      <c r="C44" t="s">
        <v>78</v>
      </c>
      <c r="D44" t="s">
        <v>211</v>
      </c>
      <c r="E44" t="s">
        <v>577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3.6389539420869602E-2</v>
      </c>
      <c r="M44">
        <v>3.6389539420869602E-2</v>
      </c>
      <c r="N44">
        <v>3.6389539420869602E-2</v>
      </c>
      <c r="O44">
        <v>3.6389539420869602E-2</v>
      </c>
      <c r="P44">
        <v>3.6389539420869602E-2</v>
      </c>
      <c r="Q44">
        <v>3.6389539420869602E-2</v>
      </c>
      <c r="R44">
        <v>3.6389539420869602E-2</v>
      </c>
      <c r="S44">
        <v>3.6389539420869602E-2</v>
      </c>
      <c r="T44">
        <v>3.6389539420869602E-2</v>
      </c>
      <c r="U44">
        <v>3.6389539420869602E-2</v>
      </c>
      <c r="V44">
        <v>3.6389539420869602E-2</v>
      </c>
      <c r="W44">
        <v>3.6389539420869602E-2</v>
      </c>
      <c r="X44">
        <v>3.6389539420869602E-2</v>
      </c>
      <c r="Y44">
        <v>3.6389539420869602E-2</v>
      </c>
      <c r="Z44">
        <v>3.6389539420869602E-2</v>
      </c>
      <c r="AA44">
        <v>3.6389539420869602E-2</v>
      </c>
      <c r="AB44">
        <v>3.6389539420869602E-2</v>
      </c>
      <c r="AC44">
        <v>3.6389539420869602E-2</v>
      </c>
      <c r="AD44">
        <v>3.6389539420869602E-2</v>
      </c>
      <c r="AE44">
        <v>3.6389539420869602E-2</v>
      </c>
      <c r="AF44">
        <v>3.6389539420869602E-2</v>
      </c>
      <c r="AG44">
        <v>3.6389539420869602E-2</v>
      </c>
      <c r="AH44">
        <v>3.6389539420869602E-2</v>
      </c>
      <c r="AI44">
        <v>3.6389539420869602E-2</v>
      </c>
      <c r="AJ44">
        <v>3.6389539420869602E-2</v>
      </c>
      <c r="AK44">
        <v>3.6389539420869602E-2</v>
      </c>
      <c r="AL44">
        <v>3.6389539420869602E-2</v>
      </c>
    </row>
    <row r="45" spans="1:38" x14ac:dyDescent="0.2">
      <c r="A45" t="s">
        <v>210</v>
      </c>
      <c r="B45" t="s">
        <v>14</v>
      </c>
      <c r="C45" t="s">
        <v>78</v>
      </c>
      <c r="D45" t="s">
        <v>211</v>
      </c>
      <c r="E45" t="s">
        <v>214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7.27790788417393E-2</v>
      </c>
      <c r="M45">
        <v>7.27790788417393E-2</v>
      </c>
      <c r="N45">
        <v>7.27790788417393E-2</v>
      </c>
      <c r="O45">
        <v>7.27790788417393E-2</v>
      </c>
      <c r="P45">
        <v>7.27790788417393E-2</v>
      </c>
      <c r="Q45">
        <v>7.27790788417393E-2</v>
      </c>
      <c r="R45">
        <v>7.27790788417393E-2</v>
      </c>
      <c r="S45">
        <v>7.27790788417393E-2</v>
      </c>
      <c r="T45">
        <v>7.27790788417393E-2</v>
      </c>
      <c r="U45">
        <v>7.27790788417393E-2</v>
      </c>
      <c r="V45">
        <v>7.27790788417393E-2</v>
      </c>
      <c r="W45">
        <v>7.27790788417393E-2</v>
      </c>
      <c r="X45">
        <v>7.27790788417393E-2</v>
      </c>
      <c r="Y45">
        <v>7.27790788417393E-2</v>
      </c>
      <c r="Z45">
        <v>7.27790788417393E-2</v>
      </c>
      <c r="AA45">
        <v>7.27790788417393E-2</v>
      </c>
      <c r="AB45">
        <v>7.27790788417393E-2</v>
      </c>
      <c r="AC45">
        <v>7.27790788417393E-2</v>
      </c>
      <c r="AD45">
        <v>7.27790788417393E-2</v>
      </c>
      <c r="AE45">
        <v>7.27790788417393E-2</v>
      </c>
      <c r="AF45">
        <v>7.27790788417393E-2</v>
      </c>
      <c r="AG45">
        <v>7.27790788417393E-2</v>
      </c>
      <c r="AH45">
        <v>7.27790788417393E-2</v>
      </c>
      <c r="AI45">
        <v>7.27790788417393E-2</v>
      </c>
      <c r="AJ45">
        <v>7.27790788417393E-2</v>
      </c>
      <c r="AK45">
        <v>7.27790788417393E-2</v>
      </c>
      <c r="AL45">
        <v>7.27790788417393E-2</v>
      </c>
    </row>
    <row r="46" spans="1:38" x14ac:dyDescent="0.2">
      <c r="A46" t="s">
        <v>210</v>
      </c>
      <c r="B46" t="s">
        <v>14</v>
      </c>
      <c r="C46" t="s">
        <v>79</v>
      </c>
      <c r="D46" t="s">
        <v>211</v>
      </c>
      <c r="E46" t="s">
        <v>577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3.6125606450609603E-2</v>
      </c>
      <c r="M46">
        <v>3.6125606450609603E-2</v>
      </c>
      <c r="N46">
        <v>3.6125606450609603E-2</v>
      </c>
      <c r="O46">
        <v>3.6125606450609603E-2</v>
      </c>
      <c r="P46">
        <v>3.6125606450609603E-2</v>
      </c>
      <c r="Q46">
        <v>3.6125606450609603E-2</v>
      </c>
      <c r="R46">
        <v>3.6125606450609603E-2</v>
      </c>
      <c r="S46">
        <v>3.6125606450609603E-2</v>
      </c>
      <c r="T46">
        <v>3.6125606450609603E-2</v>
      </c>
      <c r="U46">
        <v>3.6125606450609603E-2</v>
      </c>
      <c r="V46">
        <v>3.6125606450609603E-2</v>
      </c>
      <c r="W46">
        <v>3.6125606450609603E-2</v>
      </c>
      <c r="X46">
        <v>3.6125606450609603E-2</v>
      </c>
      <c r="Y46">
        <v>3.6125606450609603E-2</v>
      </c>
      <c r="Z46">
        <v>3.6125606450609603E-2</v>
      </c>
      <c r="AA46">
        <v>3.6125606450609603E-2</v>
      </c>
      <c r="AB46">
        <v>3.6125606450609603E-2</v>
      </c>
      <c r="AC46">
        <v>3.6125606450609603E-2</v>
      </c>
      <c r="AD46">
        <v>3.6125606450609603E-2</v>
      </c>
      <c r="AE46">
        <v>3.6125606450609603E-2</v>
      </c>
      <c r="AF46">
        <v>3.6125606450609603E-2</v>
      </c>
      <c r="AG46">
        <v>3.6125606450609603E-2</v>
      </c>
      <c r="AH46">
        <v>3.6125606450609603E-2</v>
      </c>
      <c r="AI46">
        <v>3.6125606450609603E-2</v>
      </c>
      <c r="AJ46">
        <v>3.6125606450609603E-2</v>
      </c>
      <c r="AK46">
        <v>3.6125606450609603E-2</v>
      </c>
      <c r="AL46">
        <v>3.6125606450609603E-2</v>
      </c>
    </row>
    <row r="47" spans="1:38" x14ac:dyDescent="0.2">
      <c r="A47" t="s">
        <v>210</v>
      </c>
      <c r="B47" t="s">
        <v>14</v>
      </c>
      <c r="C47" t="s">
        <v>79</v>
      </c>
      <c r="D47" t="s">
        <v>211</v>
      </c>
      <c r="E47" t="s">
        <v>214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7.2251212901219206E-2</v>
      </c>
      <c r="M47">
        <v>7.2251212901219206E-2</v>
      </c>
      <c r="N47">
        <v>7.2251212901219206E-2</v>
      </c>
      <c r="O47">
        <v>7.2251212901219206E-2</v>
      </c>
      <c r="P47">
        <v>7.2251212901219206E-2</v>
      </c>
      <c r="Q47">
        <v>7.2251212901219206E-2</v>
      </c>
      <c r="R47">
        <v>7.2251212901219206E-2</v>
      </c>
      <c r="S47">
        <v>7.2251212901219206E-2</v>
      </c>
      <c r="T47">
        <v>7.2251212901219206E-2</v>
      </c>
      <c r="U47">
        <v>7.2251212901219206E-2</v>
      </c>
      <c r="V47">
        <v>7.2251212901219206E-2</v>
      </c>
      <c r="W47">
        <v>7.2251212901219206E-2</v>
      </c>
      <c r="X47">
        <v>7.2251212901219206E-2</v>
      </c>
      <c r="Y47">
        <v>7.2251212901219206E-2</v>
      </c>
      <c r="Z47">
        <v>7.2251212901219206E-2</v>
      </c>
      <c r="AA47">
        <v>7.2251212901219206E-2</v>
      </c>
      <c r="AB47">
        <v>7.2251212901219206E-2</v>
      </c>
      <c r="AC47">
        <v>7.2251212901219206E-2</v>
      </c>
      <c r="AD47">
        <v>7.2251212901219206E-2</v>
      </c>
      <c r="AE47">
        <v>7.2251212901219206E-2</v>
      </c>
      <c r="AF47">
        <v>7.2251212901219206E-2</v>
      </c>
      <c r="AG47">
        <v>7.2251212901219206E-2</v>
      </c>
      <c r="AH47">
        <v>7.2251212901219206E-2</v>
      </c>
      <c r="AI47">
        <v>7.2251212901219206E-2</v>
      </c>
      <c r="AJ47">
        <v>7.2251212901219206E-2</v>
      </c>
      <c r="AK47">
        <v>7.2251212901219206E-2</v>
      </c>
      <c r="AL47">
        <v>7.2251212901219206E-2</v>
      </c>
    </row>
    <row r="48" spans="1:38" x14ac:dyDescent="0.2">
      <c r="A48" t="s">
        <v>210</v>
      </c>
      <c r="B48" t="s">
        <v>14</v>
      </c>
      <c r="C48" t="s">
        <v>80</v>
      </c>
      <c r="D48" t="s">
        <v>211</v>
      </c>
      <c r="E48" t="s">
        <v>577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5.83926276287716E-2</v>
      </c>
      <c r="M48">
        <v>5.83926276287716E-2</v>
      </c>
      <c r="N48">
        <v>5.83926276287716E-2</v>
      </c>
      <c r="O48">
        <v>5.83926276287716E-2</v>
      </c>
      <c r="P48">
        <v>5.83926276287716E-2</v>
      </c>
      <c r="Q48">
        <v>5.83926276287716E-2</v>
      </c>
      <c r="R48">
        <v>5.83926276287716E-2</v>
      </c>
      <c r="S48">
        <v>5.83926276287716E-2</v>
      </c>
      <c r="T48">
        <v>5.83926276287716E-2</v>
      </c>
      <c r="U48">
        <v>5.83926276287716E-2</v>
      </c>
      <c r="V48">
        <v>5.83926276287716E-2</v>
      </c>
      <c r="W48">
        <v>5.83926276287716E-2</v>
      </c>
      <c r="X48">
        <v>5.83926276287716E-2</v>
      </c>
      <c r="Y48">
        <v>5.83926276287716E-2</v>
      </c>
      <c r="Z48">
        <v>5.83926276287716E-2</v>
      </c>
      <c r="AA48">
        <v>5.83926276287716E-2</v>
      </c>
      <c r="AB48">
        <v>5.83926276287716E-2</v>
      </c>
      <c r="AC48">
        <v>5.83926276287716E-2</v>
      </c>
      <c r="AD48">
        <v>5.83926276287716E-2</v>
      </c>
      <c r="AE48">
        <v>5.83926276287716E-2</v>
      </c>
      <c r="AF48">
        <v>5.83926276287716E-2</v>
      </c>
      <c r="AG48">
        <v>5.83926276287716E-2</v>
      </c>
      <c r="AH48">
        <v>5.83926276287716E-2</v>
      </c>
      <c r="AI48">
        <v>5.83926276287716E-2</v>
      </c>
      <c r="AJ48">
        <v>5.83926276287716E-2</v>
      </c>
      <c r="AK48">
        <v>5.83926276287716E-2</v>
      </c>
      <c r="AL48">
        <v>5.83926276287716E-2</v>
      </c>
    </row>
    <row r="49" spans="1:38" x14ac:dyDescent="0.2">
      <c r="A49" t="s">
        <v>210</v>
      </c>
      <c r="B49" t="s">
        <v>14</v>
      </c>
      <c r="C49" t="s">
        <v>80</v>
      </c>
      <c r="D49" t="s">
        <v>211</v>
      </c>
      <c r="E49" t="s">
        <v>214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0.11678525525754301</v>
      </c>
      <c r="M49">
        <v>0.11678525525754301</v>
      </c>
      <c r="N49">
        <v>0.11678525525754301</v>
      </c>
      <c r="O49">
        <v>0.11678525525754301</v>
      </c>
      <c r="P49">
        <v>0.11678525525754301</v>
      </c>
      <c r="Q49">
        <v>0.11678525525754301</v>
      </c>
      <c r="R49">
        <v>0.11678525525754301</v>
      </c>
      <c r="S49">
        <v>0.11678525525754301</v>
      </c>
      <c r="T49">
        <v>0.11678525525754301</v>
      </c>
      <c r="U49">
        <v>0.11678525525754301</v>
      </c>
      <c r="V49">
        <v>0.11678525525754301</v>
      </c>
      <c r="W49">
        <v>0.11678525525754301</v>
      </c>
      <c r="X49">
        <v>0.11678525525754301</v>
      </c>
      <c r="Y49">
        <v>0.11678525525754301</v>
      </c>
      <c r="Z49">
        <v>0.11678525525754301</v>
      </c>
      <c r="AA49">
        <v>0.11678525525754301</v>
      </c>
      <c r="AB49">
        <v>0.11678525525754301</v>
      </c>
      <c r="AC49">
        <v>0.11678525525754301</v>
      </c>
      <c r="AD49">
        <v>0.11678525525754301</v>
      </c>
      <c r="AE49">
        <v>0.11678525525754301</v>
      </c>
      <c r="AF49">
        <v>0.11678525525754301</v>
      </c>
      <c r="AG49">
        <v>0.11678525525754301</v>
      </c>
      <c r="AH49">
        <v>0.11678525525754301</v>
      </c>
      <c r="AI49">
        <v>0.11678525525754301</v>
      </c>
      <c r="AJ49">
        <v>0.11678525525754301</v>
      </c>
      <c r="AK49">
        <v>0.11678525525754301</v>
      </c>
      <c r="AL49">
        <v>0.11678525525754301</v>
      </c>
    </row>
    <row r="50" spans="1:38" x14ac:dyDescent="0.2">
      <c r="A50" t="s">
        <v>210</v>
      </c>
      <c r="B50" t="s">
        <v>14</v>
      </c>
      <c r="C50" t="s">
        <v>95</v>
      </c>
      <c r="D50" t="s">
        <v>211</v>
      </c>
      <c r="E50" t="s">
        <v>577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</v>
      </c>
    </row>
    <row r="51" spans="1:38" x14ac:dyDescent="0.2">
      <c r="A51" t="s">
        <v>210</v>
      </c>
      <c r="B51" t="s">
        <v>14</v>
      </c>
      <c r="C51" t="s">
        <v>95</v>
      </c>
      <c r="D51" t="s">
        <v>211</v>
      </c>
      <c r="E51" t="s">
        <v>214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0</v>
      </c>
    </row>
    <row r="52" spans="1:38" x14ac:dyDescent="0.2">
      <c r="A52" t="s">
        <v>210</v>
      </c>
      <c r="B52" t="s">
        <v>14</v>
      </c>
      <c r="C52" t="s">
        <v>94</v>
      </c>
      <c r="D52" t="s">
        <v>211</v>
      </c>
      <c r="E52" t="s">
        <v>577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0.232713501663073</v>
      </c>
    </row>
    <row r="53" spans="1:38" x14ac:dyDescent="0.2">
      <c r="A53" t="s">
        <v>210</v>
      </c>
      <c r="B53" t="s">
        <v>14</v>
      </c>
      <c r="C53" t="s">
        <v>94</v>
      </c>
      <c r="D53" t="s">
        <v>211</v>
      </c>
      <c r="E53" t="s">
        <v>214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0.465427003326146</v>
      </c>
    </row>
    <row r="54" spans="1:38" x14ac:dyDescent="0.2">
      <c r="A54" t="s">
        <v>210</v>
      </c>
      <c r="B54" t="s">
        <v>14</v>
      </c>
      <c r="C54" t="s">
        <v>98</v>
      </c>
      <c r="D54" t="s">
        <v>211</v>
      </c>
      <c r="E54" t="s">
        <v>577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2.1885278852691301E-2</v>
      </c>
    </row>
    <row r="55" spans="1:38" x14ac:dyDescent="0.2">
      <c r="A55" t="s">
        <v>210</v>
      </c>
      <c r="B55" t="s">
        <v>14</v>
      </c>
      <c r="C55" t="s">
        <v>98</v>
      </c>
      <c r="D55" t="s">
        <v>211</v>
      </c>
      <c r="E55" t="s">
        <v>214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4.3770557705382698E-2</v>
      </c>
    </row>
    <row r="56" spans="1:38" x14ac:dyDescent="0.2">
      <c r="A56" t="s">
        <v>210</v>
      </c>
      <c r="B56" t="s">
        <v>14</v>
      </c>
      <c r="C56" t="s">
        <v>99</v>
      </c>
      <c r="D56" t="s">
        <v>211</v>
      </c>
      <c r="E56" t="s">
        <v>577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2.3108674804664601E-2</v>
      </c>
    </row>
    <row r="57" spans="1:38" x14ac:dyDescent="0.2">
      <c r="A57" t="s">
        <v>210</v>
      </c>
      <c r="B57" t="s">
        <v>14</v>
      </c>
      <c r="C57" t="s">
        <v>99</v>
      </c>
      <c r="D57" t="s">
        <v>211</v>
      </c>
      <c r="E57" t="s">
        <v>214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4.6217349609329099E-2</v>
      </c>
    </row>
    <row r="58" spans="1:38" x14ac:dyDescent="0.2">
      <c r="A58" t="s">
        <v>210</v>
      </c>
      <c r="B58" t="s">
        <v>14</v>
      </c>
      <c r="C58" t="s">
        <v>96</v>
      </c>
      <c r="D58" t="s">
        <v>211</v>
      </c>
      <c r="E58" t="s">
        <v>577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0</v>
      </c>
    </row>
    <row r="59" spans="1:38" x14ac:dyDescent="0.2">
      <c r="A59" t="s">
        <v>210</v>
      </c>
      <c r="B59" t="s">
        <v>14</v>
      </c>
      <c r="C59" t="s">
        <v>96</v>
      </c>
      <c r="D59" t="s">
        <v>211</v>
      </c>
      <c r="E59" t="s">
        <v>214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0</v>
      </c>
    </row>
    <row r="60" spans="1:38" x14ac:dyDescent="0.2">
      <c r="A60" t="s">
        <v>210</v>
      </c>
      <c r="B60" t="s">
        <v>14</v>
      </c>
      <c r="C60" t="s">
        <v>472</v>
      </c>
      <c r="D60" t="s">
        <v>211</v>
      </c>
      <c r="E60" t="s">
        <v>577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1.98360020460027E-2</v>
      </c>
    </row>
    <row r="61" spans="1:38" x14ac:dyDescent="0.2">
      <c r="A61" t="s">
        <v>210</v>
      </c>
      <c r="B61" t="s">
        <v>14</v>
      </c>
      <c r="C61" t="s">
        <v>472</v>
      </c>
      <c r="D61" t="s">
        <v>211</v>
      </c>
      <c r="E61" t="s">
        <v>214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3.96720040920054E-2</v>
      </c>
    </row>
    <row r="62" spans="1:38" x14ac:dyDescent="0.2">
      <c r="A62" t="s">
        <v>210</v>
      </c>
      <c r="B62" t="s">
        <v>14</v>
      </c>
      <c r="C62" t="s">
        <v>104</v>
      </c>
      <c r="D62" t="s">
        <v>211</v>
      </c>
      <c r="E62" t="s">
        <v>577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0.101746997380687</v>
      </c>
    </row>
    <row r="63" spans="1:38" x14ac:dyDescent="0.2">
      <c r="A63" t="s">
        <v>210</v>
      </c>
      <c r="B63" t="s">
        <v>14</v>
      </c>
      <c r="C63" t="s">
        <v>104</v>
      </c>
      <c r="D63" t="s">
        <v>211</v>
      </c>
      <c r="E63" t="s">
        <v>214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0.203493994761373</v>
      </c>
    </row>
    <row r="64" spans="1:38" x14ac:dyDescent="0.2">
      <c r="A64" t="s">
        <v>210</v>
      </c>
      <c r="B64" t="s">
        <v>14</v>
      </c>
      <c r="C64" t="s">
        <v>100</v>
      </c>
      <c r="D64" t="s">
        <v>211</v>
      </c>
      <c r="E64" t="s">
        <v>577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2.4093791194994E-2</v>
      </c>
    </row>
    <row r="65" spans="1:38" x14ac:dyDescent="0.2">
      <c r="A65" t="s">
        <v>210</v>
      </c>
      <c r="B65" t="s">
        <v>14</v>
      </c>
      <c r="C65" t="s">
        <v>100</v>
      </c>
      <c r="D65" t="s">
        <v>211</v>
      </c>
      <c r="E65" t="s">
        <v>214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4.8187582389988E-2</v>
      </c>
    </row>
    <row r="66" spans="1:38" x14ac:dyDescent="0.2">
      <c r="A66" t="s">
        <v>210</v>
      </c>
      <c r="B66" t="s">
        <v>14</v>
      </c>
      <c r="C66" t="s">
        <v>97</v>
      </c>
      <c r="D66" t="s">
        <v>211</v>
      </c>
      <c r="E66" t="s">
        <v>577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3.4956359234120798E-2</v>
      </c>
    </row>
    <row r="67" spans="1:38" x14ac:dyDescent="0.2">
      <c r="A67" t="s">
        <v>210</v>
      </c>
      <c r="B67" t="s">
        <v>14</v>
      </c>
      <c r="C67" t="s">
        <v>97</v>
      </c>
      <c r="D67" t="s">
        <v>211</v>
      </c>
      <c r="E67" t="s">
        <v>214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6.9912718468241597E-2</v>
      </c>
    </row>
    <row r="68" spans="1:38" x14ac:dyDescent="0.2">
      <c r="A68" t="s">
        <v>210</v>
      </c>
      <c r="B68" t="s">
        <v>14</v>
      </c>
      <c r="C68" t="s">
        <v>101</v>
      </c>
      <c r="D68" t="s">
        <v>211</v>
      </c>
      <c r="E68" t="s">
        <v>577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5.0800166374851498E-2</v>
      </c>
    </row>
    <row r="69" spans="1:38" x14ac:dyDescent="0.2">
      <c r="A69" t="s">
        <v>210</v>
      </c>
      <c r="B69" t="s">
        <v>14</v>
      </c>
      <c r="C69" t="s">
        <v>101</v>
      </c>
      <c r="D69" t="s">
        <v>211</v>
      </c>
      <c r="E69" t="s">
        <v>214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0.101600332749703</v>
      </c>
    </row>
    <row r="70" spans="1:38" x14ac:dyDescent="0.2">
      <c r="A70" t="s">
        <v>210</v>
      </c>
      <c r="B70" t="s">
        <v>14</v>
      </c>
      <c r="C70" t="s">
        <v>102</v>
      </c>
      <c r="D70" t="s">
        <v>211</v>
      </c>
      <c r="E70" t="s">
        <v>577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6.7418666937767102E-2</v>
      </c>
    </row>
    <row r="71" spans="1:38" x14ac:dyDescent="0.2">
      <c r="A71" t="s">
        <v>210</v>
      </c>
      <c r="B71" t="s">
        <v>14</v>
      </c>
      <c r="C71" t="s">
        <v>102</v>
      </c>
      <c r="D71" t="s">
        <v>211</v>
      </c>
      <c r="E71" t="s">
        <v>214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0.13483733387553401</v>
      </c>
    </row>
    <row r="72" spans="1:38" x14ac:dyDescent="0.2">
      <c r="A72" t="s">
        <v>210</v>
      </c>
      <c r="B72" t="s">
        <v>14</v>
      </c>
      <c r="C72" t="s">
        <v>103</v>
      </c>
      <c r="D72" t="s">
        <v>211</v>
      </c>
      <c r="E72" t="s">
        <v>577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4.7376296571304002E-2</v>
      </c>
    </row>
    <row r="73" spans="1:38" x14ac:dyDescent="0.2">
      <c r="A73" t="s">
        <v>210</v>
      </c>
      <c r="B73" t="s">
        <v>14</v>
      </c>
      <c r="C73" t="s">
        <v>103</v>
      </c>
      <c r="D73" t="s">
        <v>211</v>
      </c>
      <c r="E73" t="s">
        <v>214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9.4752593142608102E-2</v>
      </c>
    </row>
    <row r="74" spans="1:38" x14ac:dyDescent="0.2">
      <c r="A74" t="s">
        <v>210</v>
      </c>
      <c r="B74" t="s">
        <v>14</v>
      </c>
      <c r="C74" t="s">
        <v>61</v>
      </c>
      <c r="D74" t="s">
        <v>211</v>
      </c>
      <c r="E74" t="s">
        <v>577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3.7525684931506799E-2</v>
      </c>
      <c r="M74">
        <v>3.7525684931506799E-2</v>
      </c>
      <c r="N74">
        <v>3.7525684931506799E-2</v>
      </c>
      <c r="O74">
        <v>3.7525684931506799E-2</v>
      </c>
      <c r="P74">
        <v>3.7525684931506799E-2</v>
      </c>
      <c r="Q74">
        <v>3.7525684931506799E-2</v>
      </c>
      <c r="R74">
        <v>3.7525684931506799E-2</v>
      </c>
      <c r="S74">
        <v>3.7525684931506799E-2</v>
      </c>
      <c r="T74">
        <v>3.7525684931506799E-2</v>
      </c>
      <c r="U74">
        <v>3.7525684931506799E-2</v>
      </c>
      <c r="V74">
        <v>3.7525684931506799E-2</v>
      </c>
      <c r="W74">
        <v>3.7525684931506799E-2</v>
      </c>
      <c r="X74">
        <v>3.7525684931506799E-2</v>
      </c>
      <c r="Y74">
        <v>3.7525684931506799E-2</v>
      </c>
      <c r="Z74">
        <v>3.7525684931506799E-2</v>
      </c>
      <c r="AA74">
        <v>3.7525684931506799E-2</v>
      </c>
      <c r="AB74">
        <v>3.7525684931506799E-2</v>
      </c>
      <c r="AC74">
        <v>3.7525684931506799E-2</v>
      </c>
      <c r="AD74">
        <v>3.7525684931506799E-2</v>
      </c>
      <c r="AE74">
        <v>3.7525684931506799E-2</v>
      </c>
      <c r="AF74">
        <v>3.7525684931506799E-2</v>
      </c>
      <c r="AG74">
        <v>3.7525684931506799E-2</v>
      </c>
      <c r="AH74">
        <v>3.7525684931506799E-2</v>
      </c>
      <c r="AI74">
        <v>3.7525684931506799E-2</v>
      </c>
      <c r="AJ74">
        <v>3.7525684931506799E-2</v>
      </c>
      <c r="AK74">
        <v>3.7525684931506799E-2</v>
      </c>
      <c r="AL74">
        <v>3.7525684931506799E-2</v>
      </c>
    </row>
    <row r="75" spans="1:38" x14ac:dyDescent="0.2">
      <c r="A75" t="s">
        <v>210</v>
      </c>
      <c r="B75" t="s">
        <v>14</v>
      </c>
      <c r="C75" t="s">
        <v>61</v>
      </c>
      <c r="D75" t="s">
        <v>211</v>
      </c>
      <c r="E75" t="s">
        <v>214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7.5051369863013695E-2</v>
      </c>
      <c r="M75">
        <v>7.5051369863013695E-2</v>
      </c>
      <c r="N75">
        <v>7.5051369863013695E-2</v>
      </c>
      <c r="O75">
        <v>7.5051369863013695E-2</v>
      </c>
      <c r="P75">
        <v>7.5051369863013695E-2</v>
      </c>
      <c r="Q75">
        <v>7.5051369863013695E-2</v>
      </c>
      <c r="R75">
        <v>7.5051369863013695E-2</v>
      </c>
      <c r="S75">
        <v>7.5051369863013695E-2</v>
      </c>
      <c r="T75">
        <v>7.5051369863013695E-2</v>
      </c>
      <c r="U75">
        <v>7.5051369863013695E-2</v>
      </c>
      <c r="V75">
        <v>7.5051369863013695E-2</v>
      </c>
      <c r="W75">
        <v>7.5051369863013695E-2</v>
      </c>
      <c r="X75">
        <v>7.5051369863013695E-2</v>
      </c>
      <c r="Y75">
        <v>7.5051369863013695E-2</v>
      </c>
      <c r="Z75">
        <v>7.5051369863013695E-2</v>
      </c>
      <c r="AA75">
        <v>7.5051369863013695E-2</v>
      </c>
      <c r="AB75">
        <v>7.5051369863013695E-2</v>
      </c>
      <c r="AC75">
        <v>7.5051369863013695E-2</v>
      </c>
      <c r="AD75">
        <v>7.5051369863013695E-2</v>
      </c>
      <c r="AE75">
        <v>7.5051369863013695E-2</v>
      </c>
      <c r="AF75">
        <v>7.5051369863013695E-2</v>
      </c>
      <c r="AG75">
        <v>7.5051369863013695E-2</v>
      </c>
      <c r="AH75">
        <v>7.5051369863013695E-2</v>
      </c>
      <c r="AI75">
        <v>7.5051369863013695E-2</v>
      </c>
      <c r="AJ75">
        <v>7.5051369863013695E-2</v>
      </c>
      <c r="AK75">
        <v>7.5051369863013695E-2</v>
      </c>
      <c r="AL75">
        <v>7.5051369863013695E-2</v>
      </c>
    </row>
    <row r="76" spans="1:38" x14ac:dyDescent="0.2">
      <c r="A76" t="s">
        <v>210</v>
      </c>
      <c r="B76" t="s">
        <v>14</v>
      </c>
      <c r="C76" t="s">
        <v>60</v>
      </c>
      <c r="D76" t="s">
        <v>211</v>
      </c>
      <c r="E76" t="s">
        <v>577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0.21177612343426899</v>
      </c>
      <c r="M76">
        <v>0.21177612343426899</v>
      </c>
      <c r="N76">
        <v>0.21177612343426899</v>
      </c>
      <c r="O76">
        <v>0.21177612343426899</v>
      </c>
      <c r="P76">
        <v>0.21177612343426899</v>
      </c>
      <c r="Q76">
        <v>0.21177612343426899</v>
      </c>
      <c r="R76">
        <v>0.21177612343426899</v>
      </c>
      <c r="S76">
        <v>0.21177612343426899</v>
      </c>
      <c r="T76">
        <v>0.21177612343426899</v>
      </c>
      <c r="U76">
        <v>0.21177612343426899</v>
      </c>
      <c r="V76">
        <v>0.21177612343426899</v>
      </c>
      <c r="W76">
        <v>0.21177612343426899</v>
      </c>
      <c r="X76">
        <v>0.21177612343426899</v>
      </c>
      <c r="Y76">
        <v>0.21177612343426899</v>
      </c>
      <c r="Z76">
        <v>0.21177612343426899</v>
      </c>
      <c r="AA76">
        <v>0.21177612343426899</v>
      </c>
      <c r="AB76">
        <v>0.21177612343426899</v>
      </c>
      <c r="AC76">
        <v>0.21177612343426899</v>
      </c>
      <c r="AD76">
        <v>0.21177612343426899</v>
      </c>
      <c r="AE76">
        <v>0.21177612343426899</v>
      </c>
      <c r="AF76">
        <v>0.21177612343426899</v>
      </c>
      <c r="AG76">
        <v>0.21177612343426899</v>
      </c>
      <c r="AH76">
        <v>0.21177612343426899</v>
      </c>
      <c r="AI76">
        <v>0.21177612343426899</v>
      </c>
      <c r="AJ76">
        <v>0.21177612343426899</v>
      </c>
      <c r="AK76">
        <v>0.21177612343426899</v>
      </c>
      <c r="AL76">
        <v>0.21177612343426899</v>
      </c>
    </row>
    <row r="77" spans="1:38" x14ac:dyDescent="0.2">
      <c r="A77" t="s">
        <v>210</v>
      </c>
      <c r="B77" t="s">
        <v>14</v>
      </c>
      <c r="C77" t="s">
        <v>60</v>
      </c>
      <c r="D77" t="s">
        <v>211</v>
      </c>
      <c r="E77" t="s">
        <v>214</v>
      </c>
      <c r="F77" t="s">
        <v>211</v>
      </c>
      <c r="G77">
        <v>2018</v>
      </c>
      <c r="H77" t="s">
        <v>211</v>
      </c>
      <c r="I77" t="s">
        <v>211</v>
      </c>
      <c r="J77" t="s">
        <v>211</v>
      </c>
      <c r="K77" t="s">
        <v>211</v>
      </c>
      <c r="L77">
        <v>0.42355224686853699</v>
      </c>
      <c r="M77">
        <v>0.42355224686853699</v>
      </c>
      <c r="N77">
        <v>0.42355224686853699</v>
      </c>
      <c r="O77">
        <v>0.42355224686853699</v>
      </c>
      <c r="P77">
        <v>0.42355224686853699</v>
      </c>
      <c r="Q77">
        <v>0.42355224686853699</v>
      </c>
      <c r="R77">
        <v>0.42355224686853699</v>
      </c>
      <c r="S77">
        <v>0.42355224686853699</v>
      </c>
      <c r="T77">
        <v>0.42355224686853699</v>
      </c>
      <c r="U77">
        <v>0.42355224686853699</v>
      </c>
      <c r="V77">
        <v>0.42355224686853699</v>
      </c>
      <c r="W77">
        <v>0.42355224686853699</v>
      </c>
      <c r="X77">
        <v>0.42355224686853699</v>
      </c>
      <c r="Y77">
        <v>0.42355224686853699</v>
      </c>
      <c r="Z77">
        <v>0.42355224686853699</v>
      </c>
      <c r="AA77">
        <v>0.42355224686853699</v>
      </c>
      <c r="AB77">
        <v>0.42355224686853699</v>
      </c>
      <c r="AC77">
        <v>0.42355224686853699</v>
      </c>
      <c r="AD77">
        <v>0.42355224686853699</v>
      </c>
      <c r="AE77">
        <v>0.42355224686853699</v>
      </c>
      <c r="AF77">
        <v>0.42355224686853699</v>
      </c>
      <c r="AG77">
        <v>0.42355224686853699</v>
      </c>
      <c r="AH77">
        <v>0.42355224686853699</v>
      </c>
      <c r="AI77">
        <v>0.42355224686853699</v>
      </c>
      <c r="AJ77">
        <v>0.42355224686853699</v>
      </c>
      <c r="AK77">
        <v>0.42355224686853699</v>
      </c>
      <c r="AL77">
        <v>0.42355224686853699</v>
      </c>
    </row>
    <row r="78" spans="1:38" x14ac:dyDescent="0.2">
      <c r="A78" t="s">
        <v>210</v>
      </c>
      <c r="B78" t="s">
        <v>14</v>
      </c>
      <c r="C78" t="s">
        <v>64</v>
      </c>
      <c r="D78" t="s">
        <v>211</v>
      </c>
      <c r="E78" t="s">
        <v>577</v>
      </c>
      <c r="F78" t="s">
        <v>211</v>
      </c>
      <c r="G78">
        <v>2018</v>
      </c>
      <c r="H78" t="s">
        <v>211</v>
      </c>
      <c r="I78" t="s">
        <v>211</v>
      </c>
      <c r="J78" t="s">
        <v>211</v>
      </c>
      <c r="K78" t="s">
        <v>211</v>
      </c>
      <c r="L78">
        <v>2.66827409984754E-2</v>
      </c>
      <c r="M78">
        <v>2.66827409984754E-2</v>
      </c>
      <c r="N78">
        <v>2.66827409984754E-2</v>
      </c>
      <c r="O78">
        <v>2.66827409984754E-2</v>
      </c>
      <c r="P78">
        <v>2.66827409984754E-2</v>
      </c>
      <c r="Q78">
        <v>2.66827409984754E-2</v>
      </c>
      <c r="R78">
        <v>2.66827409984754E-2</v>
      </c>
      <c r="S78">
        <v>2.66827409984754E-2</v>
      </c>
      <c r="T78">
        <v>2.66827409984754E-2</v>
      </c>
      <c r="U78">
        <v>2.66827409984754E-2</v>
      </c>
      <c r="V78">
        <v>2.66827409984754E-2</v>
      </c>
      <c r="W78">
        <v>2.66827409984754E-2</v>
      </c>
      <c r="X78">
        <v>2.66827409984754E-2</v>
      </c>
      <c r="Y78">
        <v>2.66827409984754E-2</v>
      </c>
      <c r="Z78">
        <v>2.66827409984754E-2</v>
      </c>
      <c r="AA78">
        <v>2.66827409984754E-2</v>
      </c>
      <c r="AB78">
        <v>2.66827409984754E-2</v>
      </c>
      <c r="AC78">
        <v>2.66827409984754E-2</v>
      </c>
      <c r="AD78">
        <v>2.66827409984754E-2</v>
      </c>
      <c r="AE78">
        <v>2.66827409984754E-2</v>
      </c>
      <c r="AF78">
        <v>2.66827409984754E-2</v>
      </c>
      <c r="AG78">
        <v>2.66827409984754E-2</v>
      </c>
      <c r="AH78">
        <v>2.66827409984754E-2</v>
      </c>
      <c r="AI78">
        <v>2.66827409984754E-2</v>
      </c>
      <c r="AJ78">
        <v>2.66827409984754E-2</v>
      </c>
      <c r="AK78">
        <v>2.66827409984754E-2</v>
      </c>
      <c r="AL78">
        <v>2.66827409984754E-2</v>
      </c>
    </row>
    <row r="79" spans="1:38" x14ac:dyDescent="0.2">
      <c r="A79" t="s">
        <v>210</v>
      </c>
      <c r="B79" t="s">
        <v>14</v>
      </c>
      <c r="C79" t="s">
        <v>64</v>
      </c>
      <c r="D79" t="s">
        <v>211</v>
      </c>
      <c r="E79" t="s">
        <v>214</v>
      </c>
      <c r="F79" t="s">
        <v>211</v>
      </c>
      <c r="G79">
        <v>2018</v>
      </c>
      <c r="H79" t="s">
        <v>211</v>
      </c>
      <c r="I79" t="s">
        <v>211</v>
      </c>
      <c r="J79" t="s">
        <v>211</v>
      </c>
      <c r="K79" t="s">
        <v>211</v>
      </c>
      <c r="L79">
        <v>5.3365481996950702E-2</v>
      </c>
      <c r="M79">
        <v>5.3365481996950702E-2</v>
      </c>
      <c r="N79">
        <v>5.3365481996950702E-2</v>
      </c>
      <c r="O79">
        <v>5.3365481996950702E-2</v>
      </c>
      <c r="P79">
        <v>5.3365481996950702E-2</v>
      </c>
      <c r="Q79">
        <v>5.3365481996950702E-2</v>
      </c>
      <c r="R79">
        <v>5.3365481996950702E-2</v>
      </c>
      <c r="S79">
        <v>5.3365481996950702E-2</v>
      </c>
      <c r="T79">
        <v>5.3365481996950702E-2</v>
      </c>
      <c r="U79">
        <v>5.3365481996950702E-2</v>
      </c>
      <c r="V79">
        <v>5.3365481996950702E-2</v>
      </c>
      <c r="W79">
        <v>5.3365481996950702E-2</v>
      </c>
      <c r="X79">
        <v>5.3365481996950702E-2</v>
      </c>
      <c r="Y79">
        <v>5.3365481996950702E-2</v>
      </c>
      <c r="Z79">
        <v>5.3365481996950702E-2</v>
      </c>
      <c r="AA79">
        <v>5.3365481996950702E-2</v>
      </c>
      <c r="AB79">
        <v>5.3365481996950702E-2</v>
      </c>
      <c r="AC79">
        <v>5.3365481996950702E-2</v>
      </c>
      <c r="AD79">
        <v>5.3365481996950702E-2</v>
      </c>
      <c r="AE79">
        <v>5.3365481996950702E-2</v>
      </c>
      <c r="AF79">
        <v>5.3365481996950702E-2</v>
      </c>
      <c r="AG79">
        <v>5.3365481996950702E-2</v>
      </c>
      <c r="AH79">
        <v>5.3365481996950702E-2</v>
      </c>
      <c r="AI79">
        <v>5.3365481996950702E-2</v>
      </c>
      <c r="AJ79">
        <v>5.3365481996950702E-2</v>
      </c>
      <c r="AK79">
        <v>5.3365481996950702E-2</v>
      </c>
      <c r="AL79">
        <v>5.3365481996950702E-2</v>
      </c>
    </row>
    <row r="80" spans="1:38" x14ac:dyDescent="0.2">
      <c r="A80" t="s">
        <v>210</v>
      </c>
      <c r="B80" t="s">
        <v>14</v>
      </c>
      <c r="C80" t="s">
        <v>65</v>
      </c>
      <c r="D80" t="s">
        <v>211</v>
      </c>
      <c r="E80" t="s">
        <v>577</v>
      </c>
      <c r="F80" t="s">
        <v>211</v>
      </c>
      <c r="G80">
        <v>2018</v>
      </c>
      <c r="H80" t="s">
        <v>211</v>
      </c>
      <c r="I80" t="s">
        <v>211</v>
      </c>
      <c r="J80" t="s">
        <v>211</v>
      </c>
      <c r="K80" t="s">
        <v>211</v>
      </c>
      <c r="L80">
        <v>0.24531665323722299</v>
      </c>
      <c r="M80">
        <v>0.24531665323722299</v>
      </c>
      <c r="N80">
        <v>0.24531665323722299</v>
      </c>
      <c r="O80">
        <v>0.24531665323722299</v>
      </c>
      <c r="P80">
        <v>0.24531665323722299</v>
      </c>
      <c r="Q80">
        <v>0.24531665323722299</v>
      </c>
      <c r="R80">
        <v>0.24531665323722299</v>
      </c>
      <c r="S80">
        <v>0.24531665323722299</v>
      </c>
      <c r="T80">
        <v>0.24531665323722299</v>
      </c>
      <c r="U80">
        <v>0.24531665323722299</v>
      </c>
      <c r="V80">
        <v>0.24531665323722299</v>
      </c>
      <c r="W80">
        <v>0.24531665323722299</v>
      </c>
      <c r="X80">
        <v>0.24531665323722299</v>
      </c>
      <c r="Y80">
        <v>0.24531665323722299</v>
      </c>
      <c r="Z80">
        <v>0.24531665323722299</v>
      </c>
      <c r="AA80">
        <v>0.24531665323722299</v>
      </c>
      <c r="AB80">
        <v>0.24531665323722299</v>
      </c>
      <c r="AC80">
        <v>0.24531665323722299</v>
      </c>
      <c r="AD80">
        <v>0.24531665323722299</v>
      </c>
      <c r="AE80">
        <v>0.24531665323722299</v>
      </c>
      <c r="AF80">
        <v>0.24531665323722299</v>
      </c>
      <c r="AG80">
        <v>0.24531665323722299</v>
      </c>
      <c r="AH80">
        <v>0.24531665323722299</v>
      </c>
      <c r="AI80">
        <v>0.24531665323722299</v>
      </c>
      <c r="AJ80">
        <v>0.24531665323722299</v>
      </c>
      <c r="AK80">
        <v>0.24531665323722299</v>
      </c>
      <c r="AL80">
        <v>0.24531665323722299</v>
      </c>
    </row>
    <row r="81" spans="1:38" x14ac:dyDescent="0.2">
      <c r="A81" t="s">
        <v>210</v>
      </c>
      <c r="B81" t="s">
        <v>14</v>
      </c>
      <c r="C81" t="s">
        <v>65</v>
      </c>
      <c r="D81" t="s">
        <v>211</v>
      </c>
      <c r="E81" t="s">
        <v>214</v>
      </c>
      <c r="F81" t="s">
        <v>211</v>
      </c>
      <c r="G81">
        <v>2018</v>
      </c>
      <c r="H81" t="s">
        <v>211</v>
      </c>
      <c r="I81" t="s">
        <v>211</v>
      </c>
      <c r="J81" t="s">
        <v>211</v>
      </c>
      <c r="K81" t="s">
        <v>211</v>
      </c>
      <c r="L81">
        <v>0.49063330647444497</v>
      </c>
      <c r="M81">
        <v>0.49063330647444497</v>
      </c>
      <c r="N81">
        <v>0.49063330647444497</v>
      </c>
      <c r="O81">
        <v>0.49063330647444497</v>
      </c>
      <c r="P81">
        <v>0.49063330647444497</v>
      </c>
      <c r="Q81">
        <v>0.49063330647444497</v>
      </c>
      <c r="R81">
        <v>0.49063330647444497</v>
      </c>
      <c r="S81">
        <v>0.49063330647444497</v>
      </c>
      <c r="T81">
        <v>0.49063330647444497</v>
      </c>
      <c r="U81">
        <v>0.49063330647444497</v>
      </c>
      <c r="V81">
        <v>0.49063330647444497</v>
      </c>
      <c r="W81">
        <v>0.49063330647444497</v>
      </c>
      <c r="X81">
        <v>0.49063330647444497</v>
      </c>
      <c r="Y81">
        <v>0.49063330647444497</v>
      </c>
      <c r="Z81">
        <v>0.49063330647444497</v>
      </c>
      <c r="AA81">
        <v>0.49063330647444497</v>
      </c>
      <c r="AB81">
        <v>0.49063330647444497</v>
      </c>
      <c r="AC81">
        <v>0.49063330647444497</v>
      </c>
      <c r="AD81">
        <v>0.49063330647444497</v>
      </c>
      <c r="AE81">
        <v>0.49063330647444497</v>
      </c>
      <c r="AF81">
        <v>0.49063330647444497</v>
      </c>
      <c r="AG81">
        <v>0.49063330647444497</v>
      </c>
      <c r="AH81">
        <v>0.49063330647444497</v>
      </c>
      <c r="AI81">
        <v>0.49063330647444497</v>
      </c>
      <c r="AJ81">
        <v>0.49063330647444497</v>
      </c>
      <c r="AK81">
        <v>0.49063330647444497</v>
      </c>
      <c r="AL81">
        <v>0.49063330647444497</v>
      </c>
    </row>
    <row r="82" spans="1:38" x14ac:dyDescent="0.2">
      <c r="A82" t="s">
        <v>210</v>
      </c>
      <c r="B82" t="s">
        <v>14</v>
      </c>
      <c r="C82" t="s">
        <v>62</v>
      </c>
      <c r="D82" t="s">
        <v>211</v>
      </c>
      <c r="E82" t="s">
        <v>577</v>
      </c>
      <c r="F82" t="s">
        <v>211</v>
      </c>
      <c r="G82">
        <v>2018</v>
      </c>
      <c r="H82" t="s">
        <v>211</v>
      </c>
      <c r="I82" t="s">
        <v>211</v>
      </c>
      <c r="J82" t="s">
        <v>211</v>
      </c>
      <c r="K82" t="s">
        <v>211</v>
      </c>
      <c r="L82">
        <v>4.5211187214611898E-2</v>
      </c>
      <c r="M82">
        <v>4.5211187214611898E-2</v>
      </c>
      <c r="N82">
        <v>4.5211187214611898E-2</v>
      </c>
      <c r="O82">
        <v>4.5211187214611898E-2</v>
      </c>
      <c r="P82">
        <v>4.5211187214611898E-2</v>
      </c>
      <c r="Q82">
        <v>4.5211187214611898E-2</v>
      </c>
      <c r="R82">
        <v>4.5211187214611898E-2</v>
      </c>
      <c r="S82">
        <v>4.5211187214611898E-2</v>
      </c>
      <c r="T82">
        <v>4.5211187214611898E-2</v>
      </c>
      <c r="U82">
        <v>4.5211187214611898E-2</v>
      </c>
      <c r="V82">
        <v>4.5211187214611898E-2</v>
      </c>
      <c r="W82">
        <v>4.5211187214611898E-2</v>
      </c>
      <c r="X82">
        <v>4.5211187214611898E-2</v>
      </c>
      <c r="Y82">
        <v>4.5211187214611898E-2</v>
      </c>
      <c r="Z82">
        <v>4.5211187214611898E-2</v>
      </c>
      <c r="AA82">
        <v>4.5211187214611898E-2</v>
      </c>
      <c r="AB82">
        <v>4.5211187214611898E-2</v>
      </c>
      <c r="AC82">
        <v>4.5211187214611898E-2</v>
      </c>
      <c r="AD82">
        <v>4.5211187214611898E-2</v>
      </c>
      <c r="AE82">
        <v>4.5211187214611898E-2</v>
      </c>
      <c r="AF82">
        <v>4.5211187214611898E-2</v>
      </c>
      <c r="AG82">
        <v>4.5211187214611898E-2</v>
      </c>
      <c r="AH82">
        <v>4.5211187214611898E-2</v>
      </c>
      <c r="AI82">
        <v>4.5211187214611898E-2</v>
      </c>
      <c r="AJ82">
        <v>4.5211187214611898E-2</v>
      </c>
      <c r="AK82">
        <v>4.5211187214611898E-2</v>
      </c>
      <c r="AL82">
        <v>4.5211187214611898E-2</v>
      </c>
    </row>
    <row r="83" spans="1:38" x14ac:dyDescent="0.2">
      <c r="A83" t="s">
        <v>210</v>
      </c>
      <c r="B83" t="s">
        <v>14</v>
      </c>
      <c r="C83" t="s">
        <v>62</v>
      </c>
      <c r="D83" t="s">
        <v>211</v>
      </c>
      <c r="E83" t="s">
        <v>214</v>
      </c>
      <c r="F83" t="s">
        <v>211</v>
      </c>
      <c r="G83">
        <v>2018</v>
      </c>
      <c r="H83" t="s">
        <v>211</v>
      </c>
      <c r="I83" t="s">
        <v>211</v>
      </c>
      <c r="J83" t="s">
        <v>211</v>
      </c>
      <c r="K83" t="s">
        <v>211</v>
      </c>
      <c r="L83">
        <v>9.0422374429223698E-2</v>
      </c>
      <c r="M83">
        <v>9.0422374429223698E-2</v>
      </c>
      <c r="N83">
        <v>9.0422374429223698E-2</v>
      </c>
      <c r="O83">
        <v>9.0422374429223698E-2</v>
      </c>
      <c r="P83">
        <v>9.0422374429223698E-2</v>
      </c>
      <c r="Q83">
        <v>9.0422374429223698E-2</v>
      </c>
      <c r="R83">
        <v>9.0422374429223698E-2</v>
      </c>
      <c r="S83">
        <v>9.0422374429223698E-2</v>
      </c>
      <c r="T83">
        <v>9.0422374429223698E-2</v>
      </c>
      <c r="U83">
        <v>9.0422374429223698E-2</v>
      </c>
      <c r="V83">
        <v>9.0422374429223698E-2</v>
      </c>
      <c r="W83">
        <v>9.0422374429223698E-2</v>
      </c>
      <c r="X83">
        <v>9.0422374429223698E-2</v>
      </c>
      <c r="Y83">
        <v>9.0422374429223698E-2</v>
      </c>
      <c r="Z83">
        <v>9.0422374429223698E-2</v>
      </c>
      <c r="AA83">
        <v>9.0422374429223698E-2</v>
      </c>
      <c r="AB83">
        <v>9.0422374429223698E-2</v>
      </c>
      <c r="AC83">
        <v>9.0422374429223698E-2</v>
      </c>
      <c r="AD83">
        <v>9.0422374429223698E-2</v>
      </c>
      <c r="AE83">
        <v>9.0422374429223698E-2</v>
      </c>
      <c r="AF83">
        <v>9.0422374429223698E-2</v>
      </c>
      <c r="AG83">
        <v>9.0422374429223698E-2</v>
      </c>
      <c r="AH83">
        <v>9.0422374429223698E-2</v>
      </c>
      <c r="AI83">
        <v>9.0422374429223698E-2</v>
      </c>
      <c r="AJ83">
        <v>9.0422374429223698E-2</v>
      </c>
      <c r="AK83">
        <v>9.0422374429223698E-2</v>
      </c>
      <c r="AL83">
        <v>9.0422374429223698E-2</v>
      </c>
    </row>
    <row r="84" spans="1:38" x14ac:dyDescent="0.2">
      <c r="A84" t="s">
        <v>210</v>
      </c>
      <c r="B84" t="s">
        <v>14</v>
      </c>
      <c r="C84" t="s">
        <v>473</v>
      </c>
      <c r="D84" t="s">
        <v>211</v>
      </c>
      <c r="E84" t="s">
        <v>577</v>
      </c>
      <c r="F84" t="s">
        <v>211</v>
      </c>
      <c r="G84">
        <v>2018</v>
      </c>
      <c r="H84" t="s">
        <v>211</v>
      </c>
      <c r="I84" t="s">
        <v>211</v>
      </c>
      <c r="J84" t="s">
        <v>211</v>
      </c>
      <c r="K84" t="s">
        <v>211</v>
      </c>
      <c r="L84">
        <v>3.03142770703346E-2</v>
      </c>
      <c r="M84">
        <v>3.03142770703346E-2</v>
      </c>
      <c r="N84">
        <v>3.03142770703346E-2</v>
      </c>
      <c r="O84">
        <v>3.03142770703346E-2</v>
      </c>
      <c r="P84">
        <v>3.03142770703346E-2</v>
      </c>
      <c r="Q84">
        <v>3.03142770703346E-2</v>
      </c>
      <c r="R84">
        <v>3.03142770703346E-2</v>
      </c>
      <c r="S84">
        <v>3.03142770703346E-2</v>
      </c>
      <c r="T84">
        <v>3.03142770703346E-2</v>
      </c>
      <c r="U84">
        <v>3.03142770703346E-2</v>
      </c>
      <c r="V84">
        <v>3.03142770703346E-2</v>
      </c>
      <c r="W84">
        <v>3.03142770703346E-2</v>
      </c>
      <c r="X84">
        <v>3.03142770703346E-2</v>
      </c>
      <c r="Y84">
        <v>3.03142770703346E-2</v>
      </c>
      <c r="Z84">
        <v>3.03142770703346E-2</v>
      </c>
      <c r="AA84">
        <v>3.03142770703346E-2</v>
      </c>
      <c r="AB84">
        <v>3.03142770703346E-2</v>
      </c>
      <c r="AC84">
        <v>3.03142770703346E-2</v>
      </c>
      <c r="AD84">
        <v>3.03142770703346E-2</v>
      </c>
      <c r="AE84">
        <v>3.03142770703346E-2</v>
      </c>
      <c r="AF84">
        <v>3.03142770703346E-2</v>
      </c>
      <c r="AG84">
        <v>3.03142770703346E-2</v>
      </c>
      <c r="AH84">
        <v>3.03142770703346E-2</v>
      </c>
      <c r="AI84">
        <v>3.03142770703346E-2</v>
      </c>
      <c r="AJ84">
        <v>3.03142770703346E-2</v>
      </c>
      <c r="AK84">
        <v>3.03142770703346E-2</v>
      </c>
      <c r="AL84">
        <v>3.03142770703346E-2</v>
      </c>
    </row>
    <row r="85" spans="1:38" x14ac:dyDescent="0.2">
      <c r="A85" t="s">
        <v>210</v>
      </c>
      <c r="B85" t="s">
        <v>14</v>
      </c>
      <c r="C85" t="s">
        <v>473</v>
      </c>
      <c r="D85" t="s">
        <v>211</v>
      </c>
      <c r="E85" t="s">
        <v>214</v>
      </c>
      <c r="F85" t="s">
        <v>211</v>
      </c>
      <c r="G85">
        <v>2018</v>
      </c>
      <c r="H85" t="s">
        <v>211</v>
      </c>
      <c r="I85" t="s">
        <v>211</v>
      </c>
      <c r="J85" t="s">
        <v>211</v>
      </c>
      <c r="K85" t="s">
        <v>211</v>
      </c>
      <c r="L85">
        <v>6.06285541406692E-2</v>
      </c>
      <c r="M85">
        <v>6.06285541406692E-2</v>
      </c>
      <c r="N85">
        <v>6.06285541406692E-2</v>
      </c>
      <c r="O85">
        <v>6.06285541406692E-2</v>
      </c>
      <c r="P85">
        <v>6.06285541406692E-2</v>
      </c>
      <c r="Q85">
        <v>6.06285541406692E-2</v>
      </c>
      <c r="R85">
        <v>6.06285541406692E-2</v>
      </c>
      <c r="S85">
        <v>6.06285541406692E-2</v>
      </c>
      <c r="T85">
        <v>6.06285541406692E-2</v>
      </c>
      <c r="U85">
        <v>6.06285541406692E-2</v>
      </c>
      <c r="V85">
        <v>6.06285541406692E-2</v>
      </c>
      <c r="W85">
        <v>6.06285541406692E-2</v>
      </c>
      <c r="X85">
        <v>6.06285541406692E-2</v>
      </c>
      <c r="Y85">
        <v>6.06285541406692E-2</v>
      </c>
      <c r="Z85">
        <v>6.06285541406692E-2</v>
      </c>
      <c r="AA85">
        <v>6.06285541406692E-2</v>
      </c>
      <c r="AB85">
        <v>6.06285541406692E-2</v>
      </c>
      <c r="AC85">
        <v>6.06285541406692E-2</v>
      </c>
      <c r="AD85">
        <v>6.06285541406692E-2</v>
      </c>
      <c r="AE85">
        <v>6.06285541406692E-2</v>
      </c>
      <c r="AF85">
        <v>6.06285541406692E-2</v>
      </c>
      <c r="AG85">
        <v>6.06285541406692E-2</v>
      </c>
      <c r="AH85">
        <v>6.06285541406692E-2</v>
      </c>
      <c r="AI85">
        <v>6.06285541406692E-2</v>
      </c>
      <c r="AJ85">
        <v>6.06285541406692E-2</v>
      </c>
      <c r="AK85">
        <v>6.06285541406692E-2</v>
      </c>
      <c r="AL85">
        <v>6.06285541406692E-2</v>
      </c>
    </row>
    <row r="86" spans="1:38" x14ac:dyDescent="0.2">
      <c r="A86" t="s">
        <v>210</v>
      </c>
      <c r="B86" t="s">
        <v>14</v>
      </c>
      <c r="C86" t="s">
        <v>70</v>
      </c>
      <c r="D86" t="s">
        <v>211</v>
      </c>
      <c r="E86" t="s">
        <v>577</v>
      </c>
      <c r="F86" t="s">
        <v>211</v>
      </c>
      <c r="G86">
        <v>2018</v>
      </c>
      <c r="H86" t="s">
        <v>211</v>
      </c>
      <c r="I86" t="s">
        <v>211</v>
      </c>
      <c r="J86" t="s">
        <v>211</v>
      </c>
      <c r="K86" t="s">
        <v>211</v>
      </c>
      <c r="L86">
        <v>1.6186597870428E-3</v>
      </c>
      <c r="M86">
        <v>1.6186597870428E-3</v>
      </c>
      <c r="N86">
        <v>1.6186597870428E-3</v>
      </c>
      <c r="O86">
        <v>1.6186597870428E-3</v>
      </c>
      <c r="P86">
        <v>1.6186597870428E-3</v>
      </c>
      <c r="Q86">
        <v>1.6186597870428E-3</v>
      </c>
      <c r="R86">
        <v>1.6186597870428E-3</v>
      </c>
      <c r="S86">
        <v>1.6186597870428E-3</v>
      </c>
      <c r="T86">
        <v>1.6186597870428E-3</v>
      </c>
      <c r="U86">
        <v>1.6186597870428E-3</v>
      </c>
      <c r="V86">
        <v>1.6186597870428E-3</v>
      </c>
      <c r="W86">
        <v>1.6186597870428E-3</v>
      </c>
      <c r="X86">
        <v>1.6186597870428E-3</v>
      </c>
      <c r="Y86">
        <v>1.6186597870428E-3</v>
      </c>
      <c r="Z86">
        <v>1.6186597870428E-3</v>
      </c>
      <c r="AA86">
        <v>1.6186597870428E-3</v>
      </c>
      <c r="AB86">
        <v>1.6186597870428E-3</v>
      </c>
      <c r="AC86">
        <v>1.6186597870428E-3</v>
      </c>
      <c r="AD86">
        <v>1.6186597870428E-3</v>
      </c>
      <c r="AE86">
        <v>1.6186597870428E-3</v>
      </c>
      <c r="AF86">
        <v>1.6186597870428E-3</v>
      </c>
      <c r="AG86">
        <v>1.6186597870428E-3</v>
      </c>
      <c r="AH86">
        <v>1.6186597870428E-3</v>
      </c>
      <c r="AI86">
        <v>1.6186597870428E-3</v>
      </c>
      <c r="AJ86">
        <v>1.6186597870428E-3</v>
      </c>
      <c r="AK86">
        <v>1.6186597870428E-3</v>
      </c>
      <c r="AL86">
        <v>1.6186597870428E-3</v>
      </c>
    </row>
    <row r="87" spans="1:38" x14ac:dyDescent="0.2">
      <c r="A87" t="s">
        <v>210</v>
      </c>
      <c r="B87" t="s">
        <v>14</v>
      </c>
      <c r="C87" t="s">
        <v>70</v>
      </c>
      <c r="D87" t="s">
        <v>211</v>
      </c>
      <c r="E87" t="s">
        <v>214</v>
      </c>
      <c r="F87" t="s">
        <v>211</v>
      </c>
      <c r="G87">
        <v>2018</v>
      </c>
      <c r="H87" t="s">
        <v>211</v>
      </c>
      <c r="I87" t="s">
        <v>211</v>
      </c>
      <c r="J87" t="s">
        <v>211</v>
      </c>
      <c r="K87" t="s">
        <v>211</v>
      </c>
      <c r="L87">
        <v>3.2373195740855901E-3</v>
      </c>
      <c r="M87">
        <v>3.2373195740855901E-3</v>
      </c>
      <c r="N87">
        <v>3.2373195740855901E-3</v>
      </c>
      <c r="O87">
        <v>3.2373195740855901E-3</v>
      </c>
      <c r="P87">
        <v>3.2373195740855901E-3</v>
      </c>
      <c r="Q87">
        <v>3.2373195740855901E-3</v>
      </c>
      <c r="R87">
        <v>3.2373195740855901E-3</v>
      </c>
      <c r="S87">
        <v>3.2373195740855901E-3</v>
      </c>
      <c r="T87">
        <v>3.2373195740855901E-3</v>
      </c>
      <c r="U87">
        <v>3.2373195740855901E-3</v>
      </c>
      <c r="V87">
        <v>3.2373195740855901E-3</v>
      </c>
      <c r="W87">
        <v>3.2373195740855901E-3</v>
      </c>
      <c r="X87">
        <v>3.2373195740855901E-3</v>
      </c>
      <c r="Y87">
        <v>3.2373195740855901E-3</v>
      </c>
      <c r="Z87">
        <v>3.2373195740855901E-3</v>
      </c>
      <c r="AA87">
        <v>3.2373195740855901E-3</v>
      </c>
      <c r="AB87">
        <v>3.2373195740855901E-3</v>
      </c>
      <c r="AC87">
        <v>3.2373195740855901E-3</v>
      </c>
      <c r="AD87">
        <v>3.2373195740855901E-3</v>
      </c>
      <c r="AE87">
        <v>3.2373195740855901E-3</v>
      </c>
      <c r="AF87">
        <v>3.2373195740855901E-3</v>
      </c>
      <c r="AG87">
        <v>3.2373195740855901E-3</v>
      </c>
      <c r="AH87">
        <v>3.2373195740855901E-3</v>
      </c>
      <c r="AI87">
        <v>3.2373195740855901E-3</v>
      </c>
      <c r="AJ87">
        <v>3.2373195740855901E-3</v>
      </c>
      <c r="AK87">
        <v>3.2373195740855901E-3</v>
      </c>
      <c r="AL87">
        <v>3.2373195740855901E-3</v>
      </c>
    </row>
    <row r="88" spans="1:38" x14ac:dyDescent="0.2">
      <c r="A88" t="s">
        <v>210</v>
      </c>
      <c r="B88" t="s">
        <v>14</v>
      </c>
      <c r="C88" t="s">
        <v>66</v>
      </c>
      <c r="D88" t="s">
        <v>211</v>
      </c>
      <c r="E88" t="s">
        <v>577</v>
      </c>
      <c r="F88" t="s">
        <v>211</v>
      </c>
      <c r="G88">
        <v>2018</v>
      </c>
      <c r="H88" t="s">
        <v>211</v>
      </c>
      <c r="I88" t="s">
        <v>211</v>
      </c>
      <c r="J88" t="s">
        <v>211</v>
      </c>
      <c r="K88" t="s">
        <v>211</v>
      </c>
      <c r="L88">
        <v>5.6260059984583603E-2</v>
      </c>
      <c r="M88">
        <v>5.6260059984583603E-2</v>
      </c>
      <c r="N88">
        <v>5.6260059984583603E-2</v>
      </c>
      <c r="O88">
        <v>5.6260059984583603E-2</v>
      </c>
      <c r="P88">
        <v>5.6260059984583603E-2</v>
      </c>
      <c r="Q88">
        <v>5.6260059984583603E-2</v>
      </c>
      <c r="R88">
        <v>5.6260059984583603E-2</v>
      </c>
      <c r="S88">
        <v>5.6260059984583603E-2</v>
      </c>
      <c r="T88">
        <v>5.6260059984583603E-2</v>
      </c>
      <c r="U88">
        <v>5.6260059984583603E-2</v>
      </c>
      <c r="V88">
        <v>5.6260059984583603E-2</v>
      </c>
      <c r="W88">
        <v>5.6260059984583603E-2</v>
      </c>
      <c r="X88">
        <v>5.6260059984583603E-2</v>
      </c>
      <c r="Y88">
        <v>5.6260059984583603E-2</v>
      </c>
      <c r="Z88">
        <v>5.6260059984583603E-2</v>
      </c>
      <c r="AA88">
        <v>5.6260059984583603E-2</v>
      </c>
      <c r="AB88">
        <v>5.6260059984583603E-2</v>
      </c>
      <c r="AC88">
        <v>5.6260059984583603E-2</v>
      </c>
      <c r="AD88">
        <v>5.6260059984583603E-2</v>
      </c>
      <c r="AE88">
        <v>5.6260059984583603E-2</v>
      </c>
      <c r="AF88">
        <v>5.6260059984583603E-2</v>
      </c>
      <c r="AG88">
        <v>5.6260059984583603E-2</v>
      </c>
      <c r="AH88">
        <v>5.6260059984583603E-2</v>
      </c>
      <c r="AI88">
        <v>5.6260059984583603E-2</v>
      </c>
      <c r="AJ88">
        <v>5.6260059984583603E-2</v>
      </c>
      <c r="AK88">
        <v>5.6260059984583603E-2</v>
      </c>
      <c r="AL88">
        <v>5.6260059984583603E-2</v>
      </c>
    </row>
    <row r="89" spans="1:38" x14ac:dyDescent="0.2">
      <c r="A89" t="s">
        <v>210</v>
      </c>
      <c r="B89" t="s">
        <v>14</v>
      </c>
      <c r="C89" t="s">
        <v>66</v>
      </c>
      <c r="D89" t="s">
        <v>211</v>
      </c>
      <c r="E89" t="s">
        <v>214</v>
      </c>
      <c r="F89" t="s">
        <v>211</v>
      </c>
      <c r="G89">
        <v>2018</v>
      </c>
      <c r="H89" t="s">
        <v>211</v>
      </c>
      <c r="I89" t="s">
        <v>211</v>
      </c>
      <c r="J89" t="s">
        <v>211</v>
      </c>
      <c r="K89" t="s">
        <v>211</v>
      </c>
      <c r="L89">
        <v>0.112520119969167</v>
      </c>
      <c r="M89">
        <v>0.112520119969167</v>
      </c>
      <c r="N89">
        <v>0.112520119969167</v>
      </c>
      <c r="O89">
        <v>0.112520119969167</v>
      </c>
      <c r="P89">
        <v>0.112520119969167</v>
      </c>
      <c r="Q89">
        <v>0.112520119969167</v>
      </c>
      <c r="R89">
        <v>0.112520119969167</v>
      </c>
      <c r="S89">
        <v>0.112520119969167</v>
      </c>
      <c r="T89">
        <v>0.112520119969167</v>
      </c>
      <c r="U89">
        <v>0.112520119969167</v>
      </c>
      <c r="V89">
        <v>0.112520119969167</v>
      </c>
      <c r="W89">
        <v>0.112520119969167</v>
      </c>
      <c r="X89">
        <v>0.112520119969167</v>
      </c>
      <c r="Y89">
        <v>0.112520119969167</v>
      </c>
      <c r="Z89">
        <v>0.112520119969167</v>
      </c>
      <c r="AA89">
        <v>0.112520119969167</v>
      </c>
      <c r="AB89">
        <v>0.112520119969167</v>
      </c>
      <c r="AC89">
        <v>0.112520119969167</v>
      </c>
      <c r="AD89">
        <v>0.112520119969167</v>
      </c>
      <c r="AE89">
        <v>0.112520119969167</v>
      </c>
      <c r="AF89">
        <v>0.112520119969167</v>
      </c>
      <c r="AG89">
        <v>0.112520119969167</v>
      </c>
      <c r="AH89">
        <v>0.112520119969167</v>
      </c>
      <c r="AI89">
        <v>0.112520119969167</v>
      </c>
      <c r="AJ89">
        <v>0.112520119969167</v>
      </c>
      <c r="AK89">
        <v>0.112520119969167</v>
      </c>
      <c r="AL89">
        <v>0.112520119969167</v>
      </c>
    </row>
    <row r="90" spans="1:38" x14ac:dyDescent="0.2">
      <c r="A90" t="s">
        <v>210</v>
      </c>
      <c r="B90" t="s">
        <v>14</v>
      </c>
      <c r="C90" t="s">
        <v>63</v>
      </c>
      <c r="D90" t="s">
        <v>211</v>
      </c>
      <c r="E90" t="s">
        <v>577</v>
      </c>
      <c r="F90" t="s">
        <v>211</v>
      </c>
      <c r="G90">
        <v>2018</v>
      </c>
      <c r="H90" t="s">
        <v>211</v>
      </c>
      <c r="I90" t="s">
        <v>211</v>
      </c>
      <c r="J90" t="s">
        <v>211</v>
      </c>
      <c r="K90" t="s">
        <v>211</v>
      </c>
      <c r="L90">
        <v>6.39699079978166E-2</v>
      </c>
      <c r="M90">
        <v>6.39699079978166E-2</v>
      </c>
      <c r="N90">
        <v>6.39699079978166E-2</v>
      </c>
      <c r="O90">
        <v>6.39699079978166E-2</v>
      </c>
      <c r="P90">
        <v>6.39699079978166E-2</v>
      </c>
      <c r="Q90">
        <v>6.39699079978166E-2</v>
      </c>
      <c r="R90">
        <v>6.39699079978166E-2</v>
      </c>
      <c r="S90">
        <v>6.39699079978166E-2</v>
      </c>
      <c r="T90">
        <v>6.39699079978166E-2</v>
      </c>
      <c r="U90">
        <v>6.39699079978166E-2</v>
      </c>
      <c r="V90">
        <v>6.39699079978166E-2</v>
      </c>
      <c r="W90">
        <v>6.39699079978166E-2</v>
      </c>
      <c r="X90">
        <v>6.39699079978166E-2</v>
      </c>
      <c r="Y90">
        <v>6.39699079978166E-2</v>
      </c>
      <c r="Z90">
        <v>6.39699079978166E-2</v>
      </c>
      <c r="AA90">
        <v>6.39699079978166E-2</v>
      </c>
      <c r="AB90">
        <v>6.39699079978166E-2</v>
      </c>
      <c r="AC90">
        <v>6.39699079978166E-2</v>
      </c>
      <c r="AD90">
        <v>6.39699079978166E-2</v>
      </c>
      <c r="AE90">
        <v>6.39699079978166E-2</v>
      </c>
      <c r="AF90">
        <v>6.39699079978166E-2</v>
      </c>
      <c r="AG90">
        <v>6.39699079978166E-2</v>
      </c>
      <c r="AH90">
        <v>6.39699079978166E-2</v>
      </c>
      <c r="AI90">
        <v>6.39699079978166E-2</v>
      </c>
      <c r="AJ90">
        <v>6.39699079978166E-2</v>
      </c>
      <c r="AK90">
        <v>6.39699079978166E-2</v>
      </c>
      <c r="AL90">
        <v>6.39699079978166E-2</v>
      </c>
    </row>
    <row r="91" spans="1:38" x14ac:dyDescent="0.2">
      <c r="A91" t="s">
        <v>210</v>
      </c>
      <c r="B91" t="s">
        <v>14</v>
      </c>
      <c r="C91" t="s">
        <v>63</v>
      </c>
      <c r="D91" t="s">
        <v>211</v>
      </c>
      <c r="E91" t="s">
        <v>214</v>
      </c>
      <c r="F91" t="s">
        <v>211</v>
      </c>
      <c r="G91">
        <v>2018</v>
      </c>
      <c r="H91" t="s">
        <v>211</v>
      </c>
      <c r="I91" t="s">
        <v>211</v>
      </c>
      <c r="J91" t="s">
        <v>211</v>
      </c>
      <c r="K91" t="s">
        <v>211</v>
      </c>
      <c r="L91">
        <v>0.127939815995633</v>
      </c>
      <c r="M91">
        <v>0.127939815995633</v>
      </c>
      <c r="N91">
        <v>0.127939815995633</v>
      </c>
      <c r="O91">
        <v>0.127939815995633</v>
      </c>
      <c r="P91">
        <v>0.127939815995633</v>
      </c>
      <c r="Q91">
        <v>0.127939815995633</v>
      </c>
      <c r="R91">
        <v>0.127939815995633</v>
      </c>
      <c r="S91">
        <v>0.127939815995633</v>
      </c>
      <c r="T91">
        <v>0.127939815995633</v>
      </c>
      <c r="U91">
        <v>0.127939815995633</v>
      </c>
      <c r="V91">
        <v>0.127939815995633</v>
      </c>
      <c r="W91">
        <v>0.127939815995633</v>
      </c>
      <c r="X91">
        <v>0.127939815995633</v>
      </c>
      <c r="Y91">
        <v>0.127939815995633</v>
      </c>
      <c r="Z91">
        <v>0.127939815995633</v>
      </c>
      <c r="AA91">
        <v>0.127939815995633</v>
      </c>
      <c r="AB91">
        <v>0.127939815995633</v>
      </c>
      <c r="AC91">
        <v>0.127939815995633</v>
      </c>
      <c r="AD91">
        <v>0.127939815995633</v>
      </c>
      <c r="AE91">
        <v>0.127939815995633</v>
      </c>
      <c r="AF91">
        <v>0.127939815995633</v>
      </c>
      <c r="AG91">
        <v>0.127939815995633</v>
      </c>
      <c r="AH91">
        <v>0.127939815995633</v>
      </c>
      <c r="AI91">
        <v>0.127939815995633</v>
      </c>
      <c r="AJ91">
        <v>0.127939815995633</v>
      </c>
      <c r="AK91">
        <v>0.127939815995633</v>
      </c>
      <c r="AL91">
        <v>0.127939815995633</v>
      </c>
    </row>
    <row r="92" spans="1:38" x14ac:dyDescent="0.2">
      <c r="A92" t="s">
        <v>210</v>
      </c>
      <c r="B92" t="s">
        <v>14</v>
      </c>
      <c r="C92" t="s">
        <v>67</v>
      </c>
      <c r="D92" t="s">
        <v>211</v>
      </c>
      <c r="E92" t="s">
        <v>577</v>
      </c>
      <c r="F92" t="s">
        <v>211</v>
      </c>
      <c r="G92">
        <v>2018</v>
      </c>
      <c r="H92" t="s">
        <v>211</v>
      </c>
      <c r="I92" t="s">
        <v>211</v>
      </c>
      <c r="J92" t="s">
        <v>211</v>
      </c>
      <c r="K92" t="s">
        <v>211</v>
      </c>
      <c r="L92">
        <v>4.5313597646645602E-2</v>
      </c>
      <c r="M92">
        <v>4.5313597646645602E-2</v>
      </c>
      <c r="N92">
        <v>4.5313597646645602E-2</v>
      </c>
      <c r="O92">
        <v>4.5313597646645602E-2</v>
      </c>
      <c r="P92">
        <v>4.5313597646645602E-2</v>
      </c>
      <c r="Q92">
        <v>4.5313597646645602E-2</v>
      </c>
      <c r="R92">
        <v>4.5313597646645602E-2</v>
      </c>
      <c r="S92">
        <v>4.5313597646645602E-2</v>
      </c>
      <c r="T92">
        <v>4.5313597646645602E-2</v>
      </c>
      <c r="U92">
        <v>4.5313597646645602E-2</v>
      </c>
      <c r="V92">
        <v>4.5313597646645602E-2</v>
      </c>
      <c r="W92">
        <v>4.5313597646645602E-2</v>
      </c>
      <c r="X92">
        <v>4.5313597646645602E-2</v>
      </c>
      <c r="Y92">
        <v>4.5313597646645602E-2</v>
      </c>
      <c r="Z92">
        <v>4.5313597646645602E-2</v>
      </c>
      <c r="AA92">
        <v>4.5313597646645602E-2</v>
      </c>
      <c r="AB92">
        <v>4.5313597646645602E-2</v>
      </c>
      <c r="AC92">
        <v>4.5313597646645602E-2</v>
      </c>
      <c r="AD92">
        <v>4.5313597646645602E-2</v>
      </c>
      <c r="AE92">
        <v>4.5313597646645602E-2</v>
      </c>
      <c r="AF92">
        <v>4.5313597646645602E-2</v>
      </c>
      <c r="AG92">
        <v>4.5313597646645602E-2</v>
      </c>
      <c r="AH92">
        <v>4.5313597646645602E-2</v>
      </c>
      <c r="AI92">
        <v>4.5313597646645602E-2</v>
      </c>
      <c r="AJ92">
        <v>4.5313597646645602E-2</v>
      </c>
      <c r="AK92">
        <v>4.5313597646645602E-2</v>
      </c>
      <c r="AL92">
        <v>4.5313597646645602E-2</v>
      </c>
    </row>
    <row r="93" spans="1:38" x14ac:dyDescent="0.2">
      <c r="A93" t="s">
        <v>210</v>
      </c>
      <c r="B93" t="s">
        <v>14</v>
      </c>
      <c r="C93" t="s">
        <v>67</v>
      </c>
      <c r="D93" t="s">
        <v>211</v>
      </c>
      <c r="E93" t="s">
        <v>214</v>
      </c>
      <c r="F93" t="s">
        <v>211</v>
      </c>
      <c r="G93">
        <v>2018</v>
      </c>
      <c r="H93" t="s">
        <v>211</v>
      </c>
      <c r="I93" t="s">
        <v>211</v>
      </c>
      <c r="J93" t="s">
        <v>211</v>
      </c>
      <c r="K93" t="s">
        <v>211</v>
      </c>
      <c r="L93">
        <v>9.0627195293291204E-2</v>
      </c>
      <c r="M93">
        <v>9.0627195293291204E-2</v>
      </c>
      <c r="N93">
        <v>9.0627195293291204E-2</v>
      </c>
      <c r="O93">
        <v>9.0627195293291204E-2</v>
      </c>
      <c r="P93">
        <v>9.0627195293291204E-2</v>
      </c>
      <c r="Q93">
        <v>9.0627195293291204E-2</v>
      </c>
      <c r="R93">
        <v>9.0627195293291204E-2</v>
      </c>
      <c r="S93">
        <v>9.0627195293291204E-2</v>
      </c>
      <c r="T93">
        <v>9.0627195293291204E-2</v>
      </c>
      <c r="U93">
        <v>9.0627195293291204E-2</v>
      </c>
      <c r="V93">
        <v>9.0627195293291204E-2</v>
      </c>
      <c r="W93">
        <v>9.0627195293291204E-2</v>
      </c>
      <c r="X93">
        <v>9.0627195293291204E-2</v>
      </c>
      <c r="Y93">
        <v>9.0627195293291204E-2</v>
      </c>
      <c r="Z93">
        <v>9.0627195293291204E-2</v>
      </c>
      <c r="AA93">
        <v>9.0627195293291204E-2</v>
      </c>
      <c r="AB93">
        <v>9.0627195293291204E-2</v>
      </c>
      <c r="AC93">
        <v>9.0627195293291204E-2</v>
      </c>
      <c r="AD93">
        <v>9.0627195293291204E-2</v>
      </c>
      <c r="AE93">
        <v>9.0627195293291204E-2</v>
      </c>
      <c r="AF93">
        <v>9.0627195293291204E-2</v>
      </c>
      <c r="AG93">
        <v>9.0627195293291204E-2</v>
      </c>
      <c r="AH93">
        <v>9.0627195293291204E-2</v>
      </c>
      <c r="AI93">
        <v>9.0627195293291204E-2</v>
      </c>
      <c r="AJ93">
        <v>9.0627195293291204E-2</v>
      </c>
      <c r="AK93">
        <v>9.0627195293291204E-2</v>
      </c>
      <c r="AL93">
        <v>9.0627195293291204E-2</v>
      </c>
    </row>
    <row r="94" spans="1:38" x14ac:dyDescent="0.2">
      <c r="A94" t="s">
        <v>210</v>
      </c>
      <c r="B94" t="s">
        <v>14</v>
      </c>
      <c r="C94" t="s">
        <v>68</v>
      </c>
      <c r="D94" t="s">
        <v>211</v>
      </c>
      <c r="E94" t="s">
        <v>577</v>
      </c>
      <c r="F94" t="s">
        <v>211</v>
      </c>
      <c r="G94">
        <v>2018</v>
      </c>
      <c r="H94" t="s">
        <v>211</v>
      </c>
      <c r="I94" t="s">
        <v>211</v>
      </c>
      <c r="J94" t="s">
        <v>211</v>
      </c>
      <c r="K94" t="s">
        <v>211</v>
      </c>
      <c r="L94">
        <v>4.33667604040016E-2</v>
      </c>
      <c r="M94">
        <v>4.33667604040016E-2</v>
      </c>
      <c r="N94">
        <v>4.33667604040016E-2</v>
      </c>
      <c r="O94">
        <v>4.33667604040016E-2</v>
      </c>
      <c r="P94">
        <v>4.33667604040016E-2</v>
      </c>
      <c r="Q94">
        <v>4.33667604040016E-2</v>
      </c>
      <c r="R94">
        <v>4.33667604040016E-2</v>
      </c>
      <c r="S94">
        <v>4.33667604040016E-2</v>
      </c>
      <c r="T94">
        <v>4.33667604040016E-2</v>
      </c>
      <c r="U94">
        <v>4.33667604040016E-2</v>
      </c>
      <c r="V94">
        <v>4.33667604040016E-2</v>
      </c>
      <c r="W94">
        <v>4.33667604040016E-2</v>
      </c>
      <c r="X94">
        <v>4.33667604040016E-2</v>
      </c>
      <c r="Y94">
        <v>4.33667604040016E-2</v>
      </c>
      <c r="Z94">
        <v>4.33667604040016E-2</v>
      </c>
      <c r="AA94">
        <v>4.33667604040016E-2</v>
      </c>
      <c r="AB94">
        <v>4.33667604040016E-2</v>
      </c>
      <c r="AC94">
        <v>4.33667604040016E-2</v>
      </c>
      <c r="AD94">
        <v>4.33667604040016E-2</v>
      </c>
      <c r="AE94">
        <v>4.33667604040016E-2</v>
      </c>
      <c r="AF94">
        <v>4.33667604040016E-2</v>
      </c>
      <c r="AG94">
        <v>4.33667604040016E-2</v>
      </c>
      <c r="AH94">
        <v>4.33667604040016E-2</v>
      </c>
      <c r="AI94">
        <v>4.33667604040016E-2</v>
      </c>
      <c r="AJ94">
        <v>4.33667604040016E-2</v>
      </c>
      <c r="AK94">
        <v>4.33667604040016E-2</v>
      </c>
      <c r="AL94">
        <v>4.33667604040016E-2</v>
      </c>
    </row>
    <row r="95" spans="1:38" x14ac:dyDescent="0.2">
      <c r="A95" t="s">
        <v>210</v>
      </c>
      <c r="B95" t="s">
        <v>14</v>
      </c>
      <c r="C95" t="s">
        <v>68</v>
      </c>
      <c r="D95" t="s">
        <v>211</v>
      </c>
      <c r="E95" t="s">
        <v>214</v>
      </c>
      <c r="F95" t="s">
        <v>211</v>
      </c>
      <c r="G95">
        <v>2018</v>
      </c>
      <c r="H95" t="s">
        <v>211</v>
      </c>
      <c r="I95" t="s">
        <v>211</v>
      </c>
      <c r="J95" t="s">
        <v>211</v>
      </c>
      <c r="K95" t="s">
        <v>211</v>
      </c>
      <c r="L95">
        <v>8.6733520808003201E-2</v>
      </c>
      <c r="M95">
        <v>8.6733520808003201E-2</v>
      </c>
      <c r="N95">
        <v>8.6733520808003201E-2</v>
      </c>
      <c r="O95">
        <v>8.6733520808003201E-2</v>
      </c>
      <c r="P95">
        <v>8.6733520808003201E-2</v>
      </c>
      <c r="Q95">
        <v>8.6733520808003201E-2</v>
      </c>
      <c r="R95">
        <v>8.6733520808003201E-2</v>
      </c>
      <c r="S95">
        <v>8.6733520808003201E-2</v>
      </c>
      <c r="T95">
        <v>8.6733520808003201E-2</v>
      </c>
      <c r="U95">
        <v>8.6733520808003201E-2</v>
      </c>
      <c r="V95">
        <v>8.6733520808003201E-2</v>
      </c>
      <c r="W95">
        <v>8.6733520808003201E-2</v>
      </c>
      <c r="X95">
        <v>8.6733520808003201E-2</v>
      </c>
      <c r="Y95">
        <v>8.6733520808003201E-2</v>
      </c>
      <c r="Z95">
        <v>8.6733520808003201E-2</v>
      </c>
      <c r="AA95">
        <v>8.6733520808003201E-2</v>
      </c>
      <c r="AB95">
        <v>8.6733520808003201E-2</v>
      </c>
      <c r="AC95">
        <v>8.6733520808003201E-2</v>
      </c>
      <c r="AD95">
        <v>8.6733520808003201E-2</v>
      </c>
      <c r="AE95">
        <v>8.6733520808003201E-2</v>
      </c>
      <c r="AF95">
        <v>8.6733520808003201E-2</v>
      </c>
      <c r="AG95">
        <v>8.6733520808003201E-2</v>
      </c>
      <c r="AH95">
        <v>8.6733520808003201E-2</v>
      </c>
      <c r="AI95">
        <v>8.6733520808003201E-2</v>
      </c>
      <c r="AJ95">
        <v>8.6733520808003201E-2</v>
      </c>
      <c r="AK95">
        <v>8.6733520808003201E-2</v>
      </c>
      <c r="AL95">
        <v>8.6733520808003201E-2</v>
      </c>
    </row>
    <row r="96" spans="1:38" x14ac:dyDescent="0.2">
      <c r="A96" t="s">
        <v>210</v>
      </c>
      <c r="B96" t="s">
        <v>14</v>
      </c>
      <c r="C96" t="s">
        <v>130</v>
      </c>
      <c r="D96" t="s">
        <v>211</v>
      </c>
      <c r="E96" t="s">
        <v>577</v>
      </c>
      <c r="F96" t="s">
        <v>211</v>
      </c>
      <c r="G96">
        <v>2018</v>
      </c>
      <c r="H96" t="s">
        <v>211</v>
      </c>
      <c r="I96" t="s">
        <v>211</v>
      </c>
      <c r="J96" t="s">
        <v>211</v>
      </c>
      <c r="K96" t="s">
        <v>211</v>
      </c>
      <c r="L96">
        <v>6.9909361660337802E-2</v>
      </c>
      <c r="M96">
        <v>6.9909361660337802E-2</v>
      </c>
      <c r="N96">
        <v>6.9909361660337802E-2</v>
      </c>
      <c r="O96">
        <v>6.9909361660337802E-2</v>
      </c>
      <c r="P96">
        <v>6.9909361660337802E-2</v>
      </c>
      <c r="Q96">
        <v>6.9909361660337802E-2</v>
      </c>
      <c r="R96">
        <v>6.9909361660337802E-2</v>
      </c>
      <c r="S96">
        <v>6.9909361660337802E-2</v>
      </c>
      <c r="T96">
        <v>6.9909361660337802E-2</v>
      </c>
      <c r="U96">
        <v>6.9909361660337802E-2</v>
      </c>
      <c r="V96">
        <v>6.9909361660337802E-2</v>
      </c>
      <c r="W96">
        <v>6.9909361660337802E-2</v>
      </c>
      <c r="X96">
        <v>6.9909361660337802E-2</v>
      </c>
      <c r="Y96">
        <v>6.9909361660337802E-2</v>
      </c>
      <c r="Z96">
        <v>6.9909361660337802E-2</v>
      </c>
      <c r="AA96">
        <v>6.9909361660337802E-2</v>
      </c>
      <c r="AB96">
        <v>6.9909361660337802E-2</v>
      </c>
      <c r="AC96">
        <v>6.9909361660337802E-2</v>
      </c>
      <c r="AD96">
        <v>6.9909361660337802E-2</v>
      </c>
      <c r="AE96">
        <v>6.9909361660337802E-2</v>
      </c>
      <c r="AF96">
        <v>6.9909361660337802E-2</v>
      </c>
      <c r="AG96">
        <v>6.9909361660337802E-2</v>
      </c>
      <c r="AH96">
        <v>6.9909361660337802E-2</v>
      </c>
      <c r="AI96">
        <v>6.9909361660337802E-2</v>
      </c>
      <c r="AJ96">
        <v>6.9909361660337802E-2</v>
      </c>
      <c r="AK96">
        <v>6.9909361660337802E-2</v>
      </c>
      <c r="AL96">
        <v>6.9909361660337802E-2</v>
      </c>
    </row>
    <row r="97" spans="1:38" x14ac:dyDescent="0.2">
      <c r="A97" t="s">
        <v>210</v>
      </c>
      <c r="B97" t="s">
        <v>14</v>
      </c>
      <c r="C97" t="s">
        <v>130</v>
      </c>
      <c r="D97" t="s">
        <v>211</v>
      </c>
      <c r="E97" t="s">
        <v>214</v>
      </c>
      <c r="F97" t="s">
        <v>211</v>
      </c>
      <c r="G97">
        <v>2018</v>
      </c>
      <c r="H97" t="s">
        <v>211</v>
      </c>
      <c r="I97" t="s">
        <v>211</v>
      </c>
      <c r="J97" t="s">
        <v>211</v>
      </c>
      <c r="K97" t="s">
        <v>211</v>
      </c>
      <c r="L97">
        <v>0.13981872332067599</v>
      </c>
      <c r="M97">
        <v>0.13981872332067599</v>
      </c>
      <c r="N97">
        <v>0.13981872332067599</v>
      </c>
      <c r="O97">
        <v>0.13981872332067599</v>
      </c>
      <c r="P97">
        <v>0.13981872332067599</v>
      </c>
      <c r="Q97">
        <v>0.13981872332067599</v>
      </c>
      <c r="R97">
        <v>0.13981872332067599</v>
      </c>
      <c r="S97">
        <v>0.13981872332067599</v>
      </c>
      <c r="T97">
        <v>0.13981872332067599</v>
      </c>
      <c r="U97">
        <v>0.13981872332067599</v>
      </c>
      <c r="V97">
        <v>0.13981872332067599</v>
      </c>
      <c r="W97">
        <v>0.13981872332067599</v>
      </c>
      <c r="X97">
        <v>0.13981872332067599</v>
      </c>
      <c r="Y97">
        <v>0.13981872332067599</v>
      </c>
      <c r="Z97">
        <v>0.13981872332067599</v>
      </c>
      <c r="AA97">
        <v>0.13981872332067599</v>
      </c>
      <c r="AB97">
        <v>0.13981872332067599</v>
      </c>
      <c r="AC97">
        <v>0.13981872332067599</v>
      </c>
      <c r="AD97">
        <v>0.13981872332067599</v>
      </c>
      <c r="AE97">
        <v>0.13981872332067599</v>
      </c>
      <c r="AF97">
        <v>0.13981872332067599</v>
      </c>
      <c r="AG97">
        <v>0.13981872332067599</v>
      </c>
      <c r="AH97">
        <v>0.13981872332067599</v>
      </c>
      <c r="AI97">
        <v>0.13981872332067599</v>
      </c>
      <c r="AJ97">
        <v>0.13981872332067599</v>
      </c>
      <c r="AK97">
        <v>0.13981872332067599</v>
      </c>
      <c r="AL97">
        <v>0.13981872332067599</v>
      </c>
    </row>
    <row r="98" spans="1:38" x14ac:dyDescent="0.2">
      <c r="A98" t="s">
        <v>210</v>
      </c>
      <c r="B98" t="s">
        <v>14</v>
      </c>
      <c r="C98" t="s">
        <v>69</v>
      </c>
      <c r="D98" t="s">
        <v>211</v>
      </c>
      <c r="E98" t="s">
        <v>577</v>
      </c>
      <c r="F98" t="s">
        <v>211</v>
      </c>
      <c r="G98">
        <v>2018</v>
      </c>
      <c r="H98" t="s">
        <v>211</v>
      </c>
      <c r="I98" t="s">
        <v>211</v>
      </c>
      <c r="J98" t="s">
        <v>211</v>
      </c>
      <c r="K98" t="s">
        <v>211</v>
      </c>
      <c r="L98">
        <v>4.9699149507664402E-2</v>
      </c>
      <c r="M98">
        <v>4.9699149507664402E-2</v>
      </c>
      <c r="N98">
        <v>4.9699149507664402E-2</v>
      </c>
      <c r="O98">
        <v>4.9699149507664402E-2</v>
      </c>
      <c r="P98">
        <v>4.9699149507664402E-2</v>
      </c>
      <c r="Q98">
        <v>4.9699149507664402E-2</v>
      </c>
      <c r="R98">
        <v>4.9699149507664402E-2</v>
      </c>
      <c r="S98">
        <v>4.9699149507664402E-2</v>
      </c>
      <c r="T98">
        <v>4.9699149507664402E-2</v>
      </c>
      <c r="U98">
        <v>4.9699149507664402E-2</v>
      </c>
      <c r="V98">
        <v>4.9699149507664402E-2</v>
      </c>
      <c r="W98">
        <v>4.9699149507664402E-2</v>
      </c>
      <c r="X98">
        <v>4.9699149507664402E-2</v>
      </c>
      <c r="Y98">
        <v>4.9699149507664402E-2</v>
      </c>
      <c r="Z98">
        <v>4.9699149507664402E-2</v>
      </c>
      <c r="AA98">
        <v>4.9699149507664402E-2</v>
      </c>
      <c r="AB98">
        <v>4.9699149507664402E-2</v>
      </c>
      <c r="AC98">
        <v>4.9699149507664402E-2</v>
      </c>
      <c r="AD98">
        <v>4.9699149507664402E-2</v>
      </c>
      <c r="AE98">
        <v>4.9699149507664402E-2</v>
      </c>
      <c r="AF98">
        <v>4.9699149507664402E-2</v>
      </c>
      <c r="AG98">
        <v>4.9699149507664402E-2</v>
      </c>
      <c r="AH98">
        <v>4.9699149507664402E-2</v>
      </c>
      <c r="AI98">
        <v>4.9699149507664402E-2</v>
      </c>
      <c r="AJ98">
        <v>4.9699149507664402E-2</v>
      </c>
      <c r="AK98">
        <v>4.9699149507664402E-2</v>
      </c>
      <c r="AL98">
        <v>4.9699149507664402E-2</v>
      </c>
    </row>
    <row r="99" spans="1:38" x14ac:dyDescent="0.2">
      <c r="A99" t="s">
        <v>210</v>
      </c>
      <c r="B99" t="s">
        <v>14</v>
      </c>
      <c r="C99" t="s">
        <v>69</v>
      </c>
      <c r="D99" t="s">
        <v>211</v>
      </c>
      <c r="E99" t="s">
        <v>214</v>
      </c>
      <c r="F99" t="s">
        <v>211</v>
      </c>
      <c r="G99">
        <v>2018</v>
      </c>
      <c r="H99" t="s">
        <v>211</v>
      </c>
      <c r="I99" t="s">
        <v>211</v>
      </c>
      <c r="J99" t="s">
        <v>211</v>
      </c>
      <c r="K99" t="s">
        <v>211</v>
      </c>
      <c r="L99">
        <v>9.9398299015328706E-2</v>
      </c>
      <c r="M99">
        <v>9.9398299015328706E-2</v>
      </c>
      <c r="N99">
        <v>9.9398299015328706E-2</v>
      </c>
      <c r="O99">
        <v>9.9398299015328706E-2</v>
      </c>
      <c r="P99">
        <v>9.9398299015328706E-2</v>
      </c>
      <c r="Q99">
        <v>9.9398299015328706E-2</v>
      </c>
      <c r="R99">
        <v>9.9398299015328706E-2</v>
      </c>
      <c r="S99">
        <v>9.9398299015328706E-2</v>
      </c>
      <c r="T99">
        <v>9.9398299015328706E-2</v>
      </c>
      <c r="U99">
        <v>9.9398299015328706E-2</v>
      </c>
      <c r="V99">
        <v>9.9398299015328706E-2</v>
      </c>
      <c r="W99">
        <v>9.9398299015328706E-2</v>
      </c>
      <c r="X99">
        <v>9.9398299015328706E-2</v>
      </c>
      <c r="Y99">
        <v>9.9398299015328706E-2</v>
      </c>
      <c r="Z99">
        <v>9.9398299015328706E-2</v>
      </c>
      <c r="AA99">
        <v>9.9398299015328706E-2</v>
      </c>
      <c r="AB99">
        <v>9.9398299015328706E-2</v>
      </c>
      <c r="AC99">
        <v>9.9398299015328706E-2</v>
      </c>
      <c r="AD99">
        <v>9.9398299015328706E-2</v>
      </c>
      <c r="AE99">
        <v>9.9398299015328706E-2</v>
      </c>
      <c r="AF99">
        <v>9.9398299015328706E-2</v>
      </c>
      <c r="AG99">
        <v>9.9398299015328706E-2</v>
      </c>
      <c r="AH99">
        <v>9.9398299015328706E-2</v>
      </c>
      <c r="AI99">
        <v>9.9398299015328706E-2</v>
      </c>
      <c r="AJ99">
        <v>9.9398299015328706E-2</v>
      </c>
      <c r="AK99">
        <v>9.9398299015328706E-2</v>
      </c>
      <c r="AL99">
        <v>9.9398299015328706E-2</v>
      </c>
    </row>
    <row r="100" spans="1:38" x14ac:dyDescent="0.2">
      <c r="A100" t="s">
        <v>210</v>
      </c>
      <c r="B100" t="s">
        <v>14</v>
      </c>
      <c r="C100" t="s">
        <v>84</v>
      </c>
      <c r="D100" t="s">
        <v>211</v>
      </c>
      <c r="E100" t="s">
        <v>577</v>
      </c>
      <c r="F100" t="s">
        <v>211</v>
      </c>
      <c r="G100">
        <v>2018</v>
      </c>
      <c r="H100" t="s">
        <v>211</v>
      </c>
      <c r="I100" t="s">
        <v>211</v>
      </c>
      <c r="J100" t="s">
        <v>211</v>
      </c>
      <c r="K100" t="s">
        <v>211</v>
      </c>
      <c r="L100">
        <v>4.4459665144596601E-2</v>
      </c>
      <c r="M100">
        <v>4.4459665144596601E-2</v>
      </c>
      <c r="N100">
        <v>4.4459665144596601E-2</v>
      </c>
      <c r="O100">
        <v>4.4459665144596601E-2</v>
      </c>
      <c r="P100">
        <v>4.4459665144596601E-2</v>
      </c>
      <c r="Q100">
        <v>4.4459665144596601E-2</v>
      </c>
      <c r="R100">
        <v>4.4459665144596601E-2</v>
      </c>
      <c r="S100">
        <v>4.4459665144596601E-2</v>
      </c>
      <c r="T100">
        <v>4.4459665144596601E-2</v>
      </c>
      <c r="U100">
        <v>4.4459665144596601E-2</v>
      </c>
      <c r="V100">
        <v>4.4459665144596601E-2</v>
      </c>
      <c r="W100">
        <v>4.4459665144596601E-2</v>
      </c>
      <c r="X100">
        <v>4.4459665144596601E-2</v>
      </c>
      <c r="Y100">
        <v>4.4459665144596601E-2</v>
      </c>
      <c r="Z100">
        <v>4.4459665144596601E-2</v>
      </c>
      <c r="AA100">
        <v>4.4459665144596601E-2</v>
      </c>
      <c r="AB100">
        <v>4.4459665144596601E-2</v>
      </c>
      <c r="AC100">
        <v>4.4459665144596601E-2</v>
      </c>
      <c r="AD100">
        <v>4.4459665144596601E-2</v>
      </c>
      <c r="AE100">
        <v>4.4459665144596601E-2</v>
      </c>
      <c r="AF100">
        <v>4.4459665144596601E-2</v>
      </c>
      <c r="AG100">
        <v>4.4459665144596601E-2</v>
      </c>
      <c r="AH100">
        <v>4.4459665144596601E-2</v>
      </c>
      <c r="AI100">
        <v>4.4459665144596601E-2</v>
      </c>
      <c r="AJ100">
        <v>4.4459665144596601E-2</v>
      </c>
      <c r="AK100">
        <v>4.4459665144596601E-2</v>
      </c>
      <c r="AL100">
        <v>4.4459665144596601E-2</v>
      </c>
    </row>
    <row r="101" spans="1:38" x14ac:dyDescent="0.2">
      <c r="A101" t="s">
        <v>210</v>
      </c>
      <c r="B101" t="s">
        <v>14</v>
      </c>
      <c r="C101" t="s">
        <v>84</v>
      </c>
      <c r="D101" t="s">
        <v>211</v>
      </c>
      <c r="E101" t="s">
        <v>214</v>
      </c>
      <c r="F101" t="s">
        <v>211</v>
      </c>
      <c r="G101">
        <v>2018</v>
      </c>
      <c r="H101" t="s">
        <v>211</v>
      </c>
      <c r="I101" t="s">
        <v>211</v>
      </c>
      <c r="J101" t="s">
        <v>211</v>
      </c>
      <c r="K101" t="s">
        <v>211</v>
      </c>
      <c r="L101">
        <v>8.8919330289193299E-2</v>
      </c>
      <c r="M101">
        <v>8.8919330289193299E-2</v>
      </c>
      <c r="N101">
        <v>8.8919330289193299E-2</v>
      </c>
      <c r="O101">
        <v>8.8919330289193299E-2</v>
      </c>
      <c r="P101">
        <v>8.8919330289193299E-2</v>
      </c>
      <c r="Q101">
        <v>8.8919330289193299E-2</v>
      </c>
      <c r="R101">
        <v>8.8919330289193299E-2</v>
      </c>
      <c r="S101">
        <v>8.8919330289193299E-2</v>
      </c>
      <c r="T101">
        <v>8.8919330289193299E-2</v>
      </c>
      <c r="U101">
        <v>8.8919330289193299E-2</v>
      </c>
      <c r="V101">
        <v>8.8919330289193299E-2</v>
      </c>
      <c r="W101">
        <v>8.8919330289193299E-2</v>
      </c>
      <c r="X101">
        <v>8.8919330289193299E-2</v>
      </c>
      <c r="Y101">
        <v>8.8919330289193299E-2</v>
      </c>
      <c r="Z101">
        <v>8.8919330289193299E-2</v>
      </c>
      <c r="AA101">
        <v>8.8919330289193299E-2</v>
      </c>
      <c r="AB101">
        <v>8.8919330289193299E-2</v>
      </c>
      <c r="AC101">
        <v>8.8919330289193299E-2</v>
      </c>
      <c r="AD101">
        <v>8.8919330289193299E-2</v>
      </c>
      <c r="AE101">
        <v>8.8919330289193299E-2</v>
      </c>
      <c r="AF101">
        <v>8.8919330289193299E-2</v>
      </c>
      <c r="AG101">
        <v>8.8919330289193299E-2</v>
      </c>
      <c r="AH101">
        <v>8.8919330289193299E-2</v>
      </c>
      <c r="AI101">
        <v>8.8919330289193299E-2</v>
      </c>
      <c r="AJ101">
        <v>8.8919330289193299E-2</v>
      </c>
      <c r="AK101">
        <v>8.8919330289193299E-2</v>
      </c>
      <c r="AL101">
        <v>8.8919330289193299E-2</v>
      </c>
    </row>
    <row r="102" spans="1:38" x14ac:dyDescent="0.2">
      <c r="A102" t="s">
        <v>210</v>
      </c>
      <c r="B102" t="s">
        <v>14</v>
      </c>
      <c r="C102" t="s">
        <v>83</v>
      </c>
      <c r="D102" t="s">
        <v>211</v>
      </c>
      <c r="E102" t="s">
        <v>577</v>
      </c>
      <c r="F102" t="s">
        <v>211</v>
      </c>
      <c r="G102">
        <v>2018</v>
      </c>
      <c r="H102" t="s">
        <v>211</v>
      </c>
      <c r="I102" t="s">
        <v>211</v>
      </c>
      <c r="J102" t="s">
        <v>211</v>
      </c>
      <c r="K102" t="s">
        <v>211</v>
      </c>
      <c r="L102">
        <v>5.0699710181751699E-2</v>
      </c>
      <c r="M102">
        <v>5.0699710181751699E-2</v>
      </c>
      <c r="N102">
        <v>5.0699710181751699E-2</v>
      </c>
      <c r="O102">
        <v>5.0699710181751699E-2</v>
      </c>
      <c r="P102">
        <v>5.0699710181751699E-2</v>
      </c>
      <c r="Q102">
        <v>5.0699710181751699E-2</v>
      </c>
      <c r="R102">
        <v>5.0699710181751699E-2</v>
      </c>
      <c r="S102">
        <v>5.0699710181751699E-2</v>
      </c>
      <c r="T102">
        <v>5.0699710181751699E-2</v>
      </c>
      <c r="U102">
        <v>5.0699710181751699E-2</v>
      </c>
      <c r="V102">
        <v>5.0699710181751699E-2</v>
      </c>
      <c r="W102">
        <v>5.0699710181751699E-2</v>
      </c>
      <c r="X102">
        <v>5.0699710181751699E-2</v>
      </c>
      <c r="Y102">
        <v>5.0699710181751699E-2</v>
      </c>
      <c r="Z102">
        <v>5.0699710181751699E-2</v>
      </c>
      <c r="AA102">
        <v>5.0699710181751699E-2</v>
      </c>
      <c r="AB102">
        <v>5.0699710181751699E-2</v>
      </c>
      <c r="AC102">
        <v>5.0699710181751699E-2</v>
      </c>
      <c r="AD102">
        <v>5.0699710181751699E-2</v>
      </c>
      <c r="AE102">
        <v>5.0699710181751699E-2</v>
      </c>
      <c r="AF102">
        <v>5.0699710181751699E-2</v>
      </c>
      <c r="AG102">
        <v>5.0699710181751699E-2</v>
      </c>
      <c r="AH102">
        <v>5.0699710181751699E-2</v>
      </c>
      <c r="AI102">
        <v>5.0699710181751699E-2</v>
      </c>
      <c r="AJ102">
        <v>5.0699710181751699E-2</v>
      </c>
      <c r="AK102">
        <v>5.0699710181751699E-2</v>
      </c>
      <c r="AL102">
        <v>5.0699710181751699E-2</v>
      </c>
    </row>
    <row r="103" spans="1:38" x14ac:dyDescent="0.2">
      <c r="A103" t="s">
        <v>210</v>
      </c>
      <c r="B103" t="s">
        <v>14</v>
      </c>
      <c r="C103" t="s">
        <v>83</v>
      </c>
      <c r="D103" t="s">
        <v>211</v>
      </c>
      <c r="E103" t="s">
        <v>214</v>
      </c>
      <c r="F103" t="s">
        <v>211</v>
      </c>
      <c r="G103">
        <v>2018</v>
      </c>
      <c r="H103" t="s">
        <v>211</v>
      </c>
      <c r="I103" t="s">
        <v>211</v>
      </c>
      <c r="J103" t="s">
        <v>211</v>
      </c>
      <c r="K103" t="s">
        <v>211</v>
      </c>
      <c r="L103">
        <v>0.101399420363503</v>
      </c>
      <c r="M103">
        <v>0.101399420363503</v>
      </c>
      <c r="N103">
        <v>0.101399420363503</v>
      </c>
      <c r="O103">
        <v>0.101399420363503</v>
      </c>
      <c r="P103">
        <v>0.101399420363503</v>
      </c>
      <c r="Q103">
        <v>0.101399420363503</v>
      </c>
      <c r="R103">
        <v>0.101399420363503</v>
      </c>
      <c r="S103">
        <v>0.101399420363503</v>
      </c>
      <c r="T103">
        <v>0.101399420363503</v>
      </c>
      <c r="U103">
        <v>0.101399420363503</v>
      </c>
      <c r="V103">
        <v>0.101399420363503</v>
      </c>
      <c r="W103">
        <v>0.101399420363503</v>
      </c>
      <c r="X103">
        <v>0.101399420363503</v>
      </c>
      <c r="Y103">
        <v>0.101399420363503</v>
      </c>
      <c r="Z103">
        <v>0.101399420363503</v>
      </c>
      <c r="AA103">
        <v>0.101399420363503</v>
      </c>
      <c r="AB103">
        <v>0.101399420363503</v>
      </c>
      <c r="AC103">
        <v>0.101399420363503</v>
      </c>
      <c r="AD103">
        <v>0.101399420363503</v>
      </c>
      <c r="AE103">
        <v>0.101399420363503</v>
      </c>
      <c r="AF103">
        <v>0.101399420363503</v>
      </c>
      <c r="AG103">
        <v>0.101399420363503</v>
      </c>
      <c r="AH103">
        <v>0.101399420363503</v>
      </c>
      <c r="AI103">
        <v>0.101399420363503</v>
      </c>
      <c r="AJ103">
        <v>0.101399420363503</v>
      </c>
      <c r="AK103">
        <v>0.101399420363503</v>
      </c>
      <c r="AL103">
        <v>0.101399420363503</v>
      </c>
    </row>
    <row r="104" spans="1:38" x14ac:dyDescent="0.2">
      <c r="A104" t="s">
        <v>210</v>
      </c>
      <c r="B104" t="s">
        <v>14</v>
      </c>
      <c r="C104" t="s">
        <v>87</v>
      </c>
      <c r="D104" t="s">
        <v>211</v>
      </c>
      <c r="E104" t="s">
        <v>577</v>
      </c>
      <c r="F104" t="s">
        <v>211</v>
      </c>
      <c r="G104">
        <v>2018</v>
      </c>
      <c r="H104" t="s">
        <v>211</v>
      </c>
      <c r="I104" t="s">
        <v>211</v>
      </c>
      <c r="J104" t="s">
        <v>211</v>
      </c>
      <c r="K104" t="s">
        <v>211</v>
      </c>
      <c r="L104">
        <v>3.0914157514940602E-2</v>
      </c>
      <c r="M104">
        <v>3.0914157514940602E-2</v>
      </c>
      <c r="N104">
        <v>3.0914157514940602E-2</v>
      </c>
      <c r="O104">
        <v>3.0914157514940602E-2</v>
      </c>
      <c r="P104">
        <v>3.0914157514940602E-2</v>
      </c>
      <c r="Q104">
        <v>3.0914157514940602E-2</v>
      </c>
      <c r="R104">
        <v>3.0914157514940602E-2</v>
      </c>
      <c r="S104">
        <v>3.0914157514940602E-2</v>
      </c>
      <c r="T104">
        <v>3.0914157514940602E-2</v>
      </c>
      <c r="U104">
        <v>3.0914157514940602E-2</v>
      </c>
      <c r="V104">
        <v>3.0914157514940602E-2</v>
      </c>
      <c r="W104">
        <v>3.0914157514940602E-2</v>
      </c>
      <c r="X104">
        <v>3.0914157514940602E-2</v>
      </c>
      <c r="Y104">
        <v>3.0914157514940602E-2</v>
      </c>
      <c r="Z104">
        <v>3.0914157514940602E-2</v>
      </c>
      <c r="AA104">
        <v>3.0914157514940602E-2</v>
      </c>
      <c r="AB104">
        <v>3.0914157514940602E-2</v>
      </c>
      <c r="AC104">
        <v>3.0914157514940602E-2</v>
      </c>
      <c r="AD104">
        <v>3.0914157514940602E-2</v>
      </c>
      <c r="AE104">
        <v>3.0914157514940602E-2</v>
      </c>
      <c r="AF104">
        <v>3.0914157514940602E-2</v>
      </c>
      <c r="AG104">
        <v>3.0914157514940602E-2</v>
      </c>
      <c r="AH104">
        <v>3.0914157514940602E-2</v>
      </c>
      <c r="AI104">
        <v>3.0914157514940602E-2</v>
      </c>
      <c r="AJ104">
        <v>3.0914157514940602E-2</v>
      </c>
      <c r="AK104">
        <v>3.0914157514940602E-2</v>
      </c>
      <c r="AL104">
        <v>3.0914157514940602E-2</v>
      </c>
    </row>
    <row r="105" spans="1:38" x14ac:dyDescent="0.2">
      <c r="A105" t="s">
        <v>210</v>
      </c>
      <c r="B105" t="s">
        <v>14</v>
      </c>
      <c r="C105" t="s">
        <v>87</v>
      </c>
      <c r="D105" t="s">
        <v>211</v>
      </c>
      <c r="E105" t="s">
        <v>214</v>
      </c>
      <c r="F105" t="s">
        <v>211</v>
      </c>
      <c r="G105">
        <v>2018</v>
      </c>
      <c r="H105" t="s">
        <v>211</v>
      </c>
      <c r="I105" t="s">
        <v>211</v>
      </c>
      <c r="J105" t="s">
        <v>211</v>
      </c>
      <c r="K105" t="s">
        <v>211</v>
      </c>
      <c r="L105">
        <v>6.1828315029881203E-2</v>
      </c>
      <c r="M105">
        <v>6.1828315029881203E-2</v>
      </c>
      <c r="N105">
        <v>6.1828315029881203E-2</v>
      </c>
      <c r="O105">
        <v>6.1828315029881203E-2</v>
      </c>
      <c r="P105">
        <v>6.1828315029881203E-2</v>
      </c>
      <c r="Q105">
        <v>6.1828315029881203E-2</v>
      </c>
      <c r="R105">
        <v>6.1828315029881203E-2</v>
      </c>
      <c r="S105">
        <v>6.1828315029881203E-2</v>
      </c>
      <c r="T105">
        <v>6.1828315029881203E-2</v>
      </c>
      <c r="U105">
        <v>6.1828315029881203E-2</v>
      </c>
      <c r="V105">
        <v>6.1828315029881203E-2</v>
      </c>
      <c r="W105">
        <v>6.1828315029881203E-2</v>
      </c>
      <c r="X105">
        <v>6.1828315029881203E-2</v>
      </c>
      <c r="Y105">
        <v>6.1828315029881203E-2</v>
      </c>
      <c r="Z105">
        <v>6.1828315029881203E-2</v>
      </c>
      <c r="AA105">
        <v>6.1828315029881203E-2</v>
      </c>
      <c r="AB105">
        <v>6.1828315029881203E-2</v>
      </c>
      <c r="AC105">
        <v>6.1828315029881203E-2</v>
      </c>
      <c r="AD105">
        <v>6.1828315029881203E-2</v>
      </c>
      <c r="AE105">
        <v>6.1828315029881203E-2</v>
      </c>
      <c r="AF105">
        <v>6.1828315029881203E-2</v>
      </c>
      <c r="AG105">
        <v>6.1828315029881203E-2</v>
      </c>
      <c r="AH105">
        <v>6.1828315029881203E-2</v>
      </c>
      <c r="AI105">
        <v>6.1828315029881203E-2</v>
      </c>
      <c r="AJ105">
        <v>6.1828315029881203E-2</v>
      </c>
      <c r="AK105">
        <v>6.1828315029881203E-2</v>
      </c>
      <c r="AL105">
        <v>6.1828315029881203E-2</v>
      </c>
    </row>
    <row r="106" spans="1:38" x14ac:dyDescent="0.2">
      <c r="A106" t="s">
        <v>210</v>
      </c>
      <c r="B106" t="s">
        <v>14</v>
      </c>
      <c r="C106" t="s">
        <v>88</v>
      </c>
      <c r="D106" t="s">
        <v>211</v>
      </c>
      <c r="E106" t="s">
        <v>577</v>
      </c>
      <c r="F106" t="s">
        <v>211</v>
      </c>
      <c r="G106">
        <v>2018</v>
      </c>
      <c r="H106" t="s">
        <v>211</v>
      </c>
      <c r="I106" t="s">
        <v>211</v>
      </c>
      <c r="J106" t="s">
        <v>211</v>
      </c>
      <c r="K106" t="s">
        <v>211</v>
      </c>
      <c r="L106">
        <v>9.9878584070472301E-2</v>
      </c>
      <c r="M106">
        <v>9.9878584070472301E-2</v>
      </c>
      <c r="N106">
        <v>9.9878584070472301E-2</v>
      </c>
      <c r="O106">
        <v>9.9878584070472301E-2</v>
      </c>
      <c r="P106">
        <v>9.9878584070472301E-2</v>
      </c>
      <c r="Q106">
        <v>9.9878584070472301E-2</v>
      </c>
      <c r="R106">
        <v>9.9878584070472301E-2</v>
      </c>
      <c r="S106">
        <v>9.9878584070472301E-2</v>
      </c>
      <c r="T106">
        <v>9.9878584070472301E-2</v>
      </c>
      <c r="U106">
        <v>9.9878584070472301E-2</v>
      </c>
      <c r="V106">
        <v>9.9878584070472301E-2</v>
      </c>
      <c r="W106">
        <v>9.9878584070472301E-2</v>
      </c>
      <c r="X106">
        <v>9.9878584070472301E-2</v>
      </c>
      <c r="Y106">
        <v>9.9878584070472301E-2</v>
      </c>
      <c r="Z106">
        <v>9.9878584070472301E-2</v>
      </c>
      <c r="AA106">
        <v>9.9878584070472301E-2</v>
      </c>
      <c r="AB106">
        <v>9.9878584070472301E-2</v>
      </c>
      <c r="AC106">
        <v>9.9878584070472301E-2</v>
      </c>
      <c r="AD106">
        <v>9.9878584070472301E-2</v>
      </c>
      <c r="AE106">
        <v>9.9878584070472301E-2</v>
      </c>
      <c r="AF106">
        <v>9.9878584070472301E-2</v>
      </c>
      <c r="AG106">
        <v>9.9878584070472301E-2</v>
      </c>
      <c r="AH106">
        <v>9.9878584070472301E-2</v>
      </c>
      <c r="AI106">
        <v>9.9878584070472301E-2</v>
      </c>
      <c r="AJ106">
        <v>9.9878584070472301E-2</v>
      </c>
      <c r="AK106">
        <v>9.9878584070472301E-2</v>
      </c>
      <c r="AL106">
        <v>9.9878584070472301E-2</v>
      </c>
    </row>
    <row r="107" spans="1:38" x14ac:dyDescent="0.2">
      <c r="A107" t="s">
        <v>210</v>
      </c>
      <c r="B107" t="s">
        <v>14</v>
      </c>
      <c r="C107" t="s">
        <v>88</v>
      </c>
      <c r="D107" t="s">
        <v>211</v>
      </c>
      <c r="E107" t="s">
        <v>214</v>
      </c>
      <c r="F107" t="s">
        <v>211</v>
      </c>
      <c r="G107">
        <v>2018</v>
      </c>
      <c r="H107" t="s">
        <v>211</v>
      </c>
      <c r="I107" t="s">
        <v>211</v>
      </c>
      <c r="J107" t="s">
        <v>211</v>
      </c>
      <c r="K107" t="s">
        <v>211</v>
      </c>
      <c r="L107">
        <v>0.19975716814094499</v>
      </c>
      <c r="M107">
        <v>0.19975716814094499</v>
      </c>
      <c r="N107">
        <v>0.19975716814094499</v>
      </c>
      <c r="O107">
        <v>0.19975716814094499</v>
      </c>
      <c r="P107">
        <v>0.19975716814094499</v>
      </c>
      <c r="Q107">
        <v>0.19975716814094499</v>
      </c>
      <c r="R107">
        <v>0.19975716814094499</v>
      </c>
      <c r="S107">
        <v>0.19975716814094499</v>
      </c>
      <c r="T107">
        <v>0.19975716814094499</v>
      </c>
      <c r="U107">
        <v>0.19975716814094499</v>
      </c>
      <c r="V107">
        <v>0.19975716814094499</v>
      </c>
      <c r="W107">
        <v>0.19975716814094499</v>
      </c>
      <c r="X107">
        <v>0.19975716814094499</v>
      </c>
      <c r="Y107">
        <v>0.19975716814094499</v>
      </c>
      <c r="Z107">
        <v>0.19975716814094499</v>
      </c>
      <c r="AA107">
        <v>0.19975716814094499</v>
      </c>
      <c r="AB107">
        <v>0.19975716814094499</v>
      </c>
      <c r="AC107">
        <v>0.19975716814094499</v>
      </c>
      <c r="AD107">
        <v>0.19975716814094499</v>
      </c>
      <c r="AE107">
        <v>0.19975716814094499</v>
      </c>
      <c r="AF107">
        <v>0.19975716814094499</v>
      </c>
      <c r="AG107">
        <v>0.19975716814094499</v>
      </c>
      <c r="AH107">
        <v>0.19975716814094499</v>
      </c>
      <c r="AI107">
        <v>0.19975716814094499</v>
      </c>
      <c r="AJ107">
        <v>0.19975716814094499</v>
      </c>
      <c r="AK107">
        <v>0.19975716814094499</v>
      </c>
      <c r="AL107">
        <v>0.19975716814094499</v>
      </c>
    </row>
    <row r="108" spans="1:38" x14ac:dyDescent="0.2">
      <c r="A108" t="s">
        <v>210</v>
      </c>
      <c r="B108" t="s">
        <v>14</v>
      </c>
      <c r="C108" t="s">
        <v>85</v>
      </c>
      <c r="D108" t="s">
        <v>211</v>
      </c>
      <c r="E108" t="s">
        <v>577</v>
      </c>
      <c r="F108" t="s">
        <v>211</v>
      </c>
      <c r="G108">
        <v>2018</v>
      </c>
      <c r="H108" t="s">
        <v>211</v>
      </c>
      <c r="I108" t="s">
        <v>211</v>
      </c>
      <c r="J108" t="s">
        <v>211</v>
      </c>
      <c r="K108" t="s">
        <v>211</v>
      </c>
      <c r="L108">
        <v>3.36061643835616E-2</v>
      </c>
      <c r="M108">
        <v>3.36061643835616E-2</v>
      </c>
      <c r="N108">
        <v>3.36061643835616E-2</v>
      </c>
      <c r="O108">
        <v>3.36061643835616E-2</v>
      </c>
      <c r="P108">
        <v>3.36061643835616E-2</v>
      </c>
      <c r="Q108">
        <v>3.36061643835616E-2</v>
      </c>
      <c r="R108">
        <v>3.36061643835616E-2</v>
      </c>
      <c r="S108">
        <v>3.36061643835616E-2</v>
      </c>
      <c r="T108">
        <v>3.36061643835616E-2</v>
      </c>
      <c r="U108">
        <v>3.36061643835616E-2</v>
      </c>
      <c r="V108">
        <v>3.36061643835616E-2</v>
      </c>
      <c r="W108">
        <v>3.36061643835616E-2</v>
      </c>
      <c r="X108">
        <v>3.36061643835616E-2</v>
      </c>
      <c r="Y108">
        <v>3.36061643835616E-2</v>
      </c>
      <c r="Z108">
        <v>3.36061643835616E-2</v>
      </c>
      <c r="AA108">
        <v>3.36061643835616E-2</v>
      </c>
      <c r="AB108">
        <v>3.36061643835616E-2</v>
      </c>
      <c r="AC108">
        <v>3.36061643835616E-2</v>
      </c>
      <c r="AD108">
        <v>3.36061643835616E-2</v>
      </c>
      <c r="AE108">
        <v>3.36061643835616E-2</v>
      </c>
      <c r="AF108">
        <v>3.36061643835616E-2</v>
      </c>
      <c r="AG108">
        <v>3.36061643835616E-2</v>
      </c>
      <c r="AH108">
        <v>3.36061643835616E-2</v>
      </c>
      <c r="AI108">
        <v>3.36061643835616E-2</v>
      </c>
      <c r="AJ108">
        <v>3.36061643835616E-2</v>
      </c>
      <c r="AK108">
        <v>3.36061643835616E-2</v>
      </c>
      <c r="AL108">
        <v>3.36061643835616E-2</v>
      </c>
    </row>
    <row r="109" spans="1:38" x14ac:dyDescent="0.2">
      <c r="A109" t="s">
        <v>210</v>
      </c>
      <c r="B109" t="s">
        <v>14</v>
      </c>
      <c r="C109" t="s">
        <v>85</v>
      </c>
      <c r="D109" t="s">
        <v>211</v>
      </c>
      <c r="E109" t="s">
        <v>214</v>
      </c>
      <c r="F109" t="s">
        <v>211</v>
      </c>
      <c r="G109">
        <v>2018</v>
      </c>
      <c r="H109" t="s">
        <v>211</v>
      </c>
      <c r="I109" t="s">
        <v>211</v>
      </c>
      <c r="J109" t="s">
        <v>211</v>
      </c>
      <c r="K109" t="s">
        <v>211</v>
      </c>
      <c r="L109">
        <v>6.7212328767123297E-2</v>
      </c>
      <c r="M109">
        <v>6.7212328767123297E-2</v>
      </c>
      <c r="N109">
        <v>6.7212328767123297E-2</v>
      </c>
      <c r="O109">
        <v>6.7212328767123297E-2</v>
      </c>
      <c r="P109">
        <v>6.7212328767123297E-2</v>
      </c>
      <c r="Q109">
        <v>6.7212328767123297E-2</v>
      </c>
      <c r="R109">
        <v>6.7212328767123297E-2</v>
      </c>
      <c r="S109">
        <v>6.7212328767123297E-2</v>
      </c>
      <c r="T109">
        <v>6.7212328767123297E-2</v>
      </c>
      <c r="U109">
        <v>6.7212328767123297E-2</v>
      </c>
      <c r="V109">
        <v>6.7212328767123297E-2</v>
      </c>
      <c r="W109">
        <v>6.7212328767123297E-2</v>
      </c>
      <c r="X109">
        <v>6.7212328767123297E-2</v>
      </c>
      <c r="Y109">
        <v>6.7212328767123297E-2</v>
      </c>
      <c r="Z109">
        <v>6.7212328767123297E-2</v>
      </c>
      <c r="AA109">
        <v>6.7212328767123297E-2</v>
      </c>
      <c r="AB109">
        <v>6.7212328767123297E-2</v>
      </c>
      <c r="AC109">
        <v>6.7212328767123297E-2</v>
      </c>
      <c r="AD109">
        <v>6.7212328767123297E-2</v>
      </c>
      <c r="AE109">
        <v>6.7212328767123297E-2</v>
      </c>
      <c r="AF109">
        <v>6.7212328767123297E-2</v>
      </c>
      <c r="AG109">
        <v>6.7212328767123297E-2</v>
      </c>
      <c r="AH109">
        <v>6.7212328767123297E-2</v>
      </c>
      <c r="AI109">
        <v>6.7212328767123297E-2</v>
      </c>
      <c r="AJ109">
        <v>6.7212328767123297E-2</v>
      </c>
      <c r="AK109">
        <v>6.7212328767123297E-2</v>
      </c>
      <c r="AL109">
        <v>6.7212328767123297E-2</v>
      </c>
    </row>
    <row r="110" spans="1:38" x14ac:dyDescent="0.2">
      <c r="A110" t="s">
        <v>210</v>
      </c>
      <c r="B110" t="s">
        <v>14</v>
      </c>
      <c r="C110" t="s">
        <v>469</v>
      </c>
      <c r="D110" t="s">
        <v>211</v>
      </c>
      <c r="E110" t="s">
        <v>577</v>
      </c>
      <c r="F110" t="s">
        <v>211</v>
      </c>
      <c r="G110">
        <v>2018</v>
      </c>
      <c r="H110" t="s">
        <v>211</v>
      </c>
      <c r="I110" t="s">
        <v>211</v>
      </c>
      <c r="J110" t="s">
        <v>211</v>
      </c>
      <c r="K110" t="s">
        <v>211</v>
      </c>
      <c r="L110">
        <v>2.4696761657422999E-2</v>
      </c>
      <c r="M110">
        <v>2.4696761657422999E-2</v>
      </c>
      <c r="N110">
        <v>2.4696761657422999E-2</v>
      </c>
      <c r="O110">
        <v>2.4696761657422999E-2</v>
      </c>
      <c r="P110">
        <v>2.4696761657422999E-2</v>
      </c>
      <c r="Q110">
        <v>2.4696761657422999E-2</v>
      </c>
      <c r="R110">
        <v>2.4696761657422999E-2</v>
      </c>
      <c r="S110">
        <v>2.4696761657422999E-2</v>
      </c>
      <c r="T110">
        <v>2.4696761657422999E-2</v>
      </c>
      <c r="U110">
        <v>2.4696761657422999E-2</v>
      </c>
      <c r="V110">
        <v>2.4696761657422999E-2</v>
      </c>
      <c r="W110">
        <v>2.4696761657422999E-2</v>
      </c>
      <c r="X110">
        <v>2.4696761657422999E-2</v>
      </c>
      <c r="Y110">
        <v>2.4696761657422999E-2</v>
      </c>
      <c r="Z110">
        <v>2.4696761657422999E-2</v>
      </c>
      <c r="AA110">
        <v>2.4696761657422999E-2</v>
      </c>
      <c r="AB110">
        <v>2.4696761657422999E-2</v>
      </c>
      <c r="AC110">
        <v>2.4696761657422999E-2</v>
      </c>
      <c r="AD110">
        <v>2.4696761657422999E-2</v>
      </c>
      <c r="AE110">
        <v>2.4696761657422999E-2</v>
      </c>
      <c r="AF110">
        <v>2.4696761657422999E-2</v>
      </c>
      <c r="AG110">
        <v>2.4696761657422999E-2</v>
      </c>
      <c r="AH110">
        <v>2.4696761657422999E-2</v>
      </c>
      <c r="AI110">
        <v>2.4696761657422999E-2</v>
      </c>
      <c r="AJ110">
        <v>2.4696761657422999E-2</v>
      </c>
      <c r="AK110">
        <v>2.4696761657422999E-2</v>
      </c>
      <c r="AL110">
        <v>2.4696761657422999E-2</v>
      </c>
    </row>
    <row r="111" spans="1:38" x14ac:dyDescent="0.2">
      <c r="A111" t="s">
        <v>210</v>
      </c>
      <c r="B111" t="s">
        <v>14</v>
      </c>
      <c r="C111" t="s">
        <v>469</v>
      </c>
      <c r="D111" t="s">
        <v>211</v>
      </c>
      <c r="E111" t="s">
        <v>214</v>
      </c>
      <c r="F111" t="s">
        <v>211</v>
      </c>
      <c r="G111">
        <v>2018</v>
      </c>
      <c r="H111" t="s">
        <v>211</v>
      </c>
      <c r="I111" t="s">
        <v>211</v>
      </c>
      <c r="J111" t="s">
        <v>211</v>
      </c>
      <c r="K111" t="s">
        <v>211</v>
      </c>
      <c r="L111">
        <v>4.9393523314846102E-2</v>
      </c>
      <c r="M111">
        <v>4.9393523314846102E-2</v>
      </c>
      <c r="N111">
        <v>4.9393523314846102E-2</v>
      </c>
      <c r="O111">
        <v>4.9393523314846102E-2</v>
      </c>
      <c r="P111">
        <v>4.9393523314846102E-2</v>
      </c>
      <c r="Q111">
        <v>4.9393523314846102E-2</v>
      </c>
      <c r="R111">
        <v>4.9393523314846102E-2</v>
      </c>
      <c r="S111">
        <v>4.9393523314846102E-2</v>
      </c>
      <c r="T111">
        <v>4.9393523314846102E-2</v>
      </c>
      <c r="U111">
        <v>4.9393523314846102E-2</v>
      </c>
      <c r="V111">
        <v>4.9393523314846102E-2</v>
      </c>
      <c r="W111">
        <v>4.9393523314846102E-2</v>
      </c>
      <c r="X111">
        <v>4.9393523314846102E-2</v>
      </c>
      <c r="Y111">
        <v>4.9393523314846102E-2</v>
      </c>
      <c r="Z111">
        <v>4.9393523314846102E-2</v>
      </c>
      <c r="AA111">
        <v>4.9393523314846102E-2</v>
      </c>
      <c r="AB111">
        <v>4.9393523314846102E-2</v>
      </c>
      <c r="AC111">
        <v>4.9393523314846102E-2</v>
      </c>
      <c r="AD111">
        <v>4.9393523314846102E-2</v>
      </c>
      <c r="AE111">
        <v>4.9393523314846102E-2</v>
      </c>
      <c r="AF111">
        <v>4.9393523314846102E-2</v>
      </c>
      <c r="AG111">
        <v>4.9393523314846102E-2</v>
      </c>
      <c r="AH111">
        <v>4.9393523314846102E-2</v>
      </c>
      <c r="AI111">
        <v>4.9393523314846102E-2</v>
      </c>
      <c r="AJ111">
        <v>4.9393523314846102E-2</v>
      </c>
      <c r="AK111">
        <v>4.9393523314846102E-2</v>
      </c>
      <c r="AL111">
        <v>4.9393523314846102E-2</v>
      </c>
    </row>
    <row r="112" spans="1:38" x14ac:dyDescent="0.2">
      <c r="A112" t="s">
        <v>210</v>
      </c>
      <c r="B112" t="s">
        <v>14</v>
      </c>
      <c r="C112" t="s">
        <v>93</v>
      </c>
      <c r="D112" t="s">
        <v>211</v>
      </c>
      <c r="E112" t="s">
        <v>577</v>
      </c>
      <c r="F112" t="s">
        <v>211</v>
      </c>
      <c r="G112">
        <v>2018</v>
      </c>
      <c r="H112" t="s">
        <v>211</v>
      </c>
      <c r="I112" t="s">
        <v>211</v>
      </c>
      <c r="J112" t="s">
        <v>211</v>
      </c>
      <c r="K112" t="s">
        <v>211</v>
      </c>
      <c r="L112">
        <v>2.43972921309717E-3</v>
      </c>
      <c r="M112">
        <v>2.43972921309717E-3</v>
      </c>
      <c r="N112">
        <v>2.43972921309717E-3</v>
      </c>
      <c r="O112">
        <v>2.43972921309717E-3</v>
      </c>
      <c r="P112">
        <v>2.43972921309717E-3</v>
      </c>
      <c r="Q112">
        <v>2.43972921309717E-3</v>
      </c>
      <c r="R112">
        <v>2.43972921309717E-3</v>
      </c>
      <c r="S112">
        <v>2.43972921309717E-3</v>
      </c>
      <c r="T112">
        <v>2.43972921309717E-3</v>
      </c>
      <c r="U112">
        <v>2.43972921309717E-3</v>
      </c>
      <c r="V112">
        <v>2.43972921309717E-3</v>
      </c>
      <c r="W112">
        <v>2.43972921309717E-3</v>
      </c>
      <c r="X112">
        <v>2.43972921309717E-3</v>
      </c>
      <c r="Y112">
        <v>2.43972921309717E-3</v>
      </c>
      <c r="Z112">
        <v>2.43972921309717E-3</v>
      </c>
      <c r="AA112">
        <v>2.43972921309717E-3</v>
      </c>
      <c r="AB112">
        <v>2.43972921309717E-3</v>
      </c>
      <c r="AC112">
        <v>2.43972921309717E-3</v>
      </c>
      <c r="AD112">
        <v>2.43972921309717E-3</v>
      </c>
      <c r="AE112">
        <v>2.43972921309717E-3</v>
      </c>
      <c r="AF112">
        <v>2.43972921309717E-3</v>
      </c>
      <c r="AG112">
        <v>2.43972921309717E-3</v>
      </c>
      <c r="AH112">
        <v>2.43972921309717E-3</v>
      </c>
      <c r="AI112">
        <v>2.43972921309717E-3</v>
      </c>
      <c r="AJ112">
        <v>2.43972921309717E-3</v>
      </c>
      <c r="AK112">
        <v>2.43972921309717E-3</v>
      </c>
      <c r="AL112">
        <v>2.43972921309717E-3</v>
      </c>
    </row>
    <row r="113" spans="1:38" x14ac:dyDescent="0.2">
      <c r="A113" t="s">
        <v>210</v>
      </c>
      <c r="B113" t="s">
        <v>14</v>
      </c>
      <c r="C113" t="s">
        <v>93</v>
      </c>
      <c r="D113" t="s">
        <v>211</v>
      </c>
      <c r="E113" t="s">
        <v>214</v>
      </c>
      <c r="F113" t="s">
        <v>211</v>
      </c>
      <c r="G113">
        <v>2018</v>
      </c>
      <c r="H113" t="s">
        <v>211</v>
      </c>
      <c r="I113" t="s">
        <v>211</v>
      </c>
      <c r="J113" t="s">
        <v>211</v>
      </c>
      <c r="K113" t="s">
        <v>211</v>
      </c>
      <c r="L113">
        <v>4.8794584261943399E-3</v>
      </c>
      <c r="M113">
        <v>4.8794584261943399E-3</v>
      </c>
      <c r="N113">
        <v>4.8794584261943399E-3</v>
      </c>
      <c r="O113">
        <v>4.8794584261943399E-3</v>
      </c>
      <c r="P113">
        <v>4.8794584261943399E-3</v>
      </c>
      <c r="Q113">
        <v>4.8794584261943399E-3</v>
      </c>
      <c r="R113">
        <v>4.8794584261943399E-3</v>
      </c>
      <c r="S113">
        <v>4.8794584261943399E-3</v>
      </c>
      <c r="T113">
        <v>4.8794584261943399E-3</v>
      </c>
      <c r="U113">
        <v>4.8794584261943399E-3</v>
      </c>
      <c r="V113">
        <v>4.8794584261943399E-3</v>
      </c>
      <c r="W113">
        <v>4.8794584261943399E-3</v>
      </c>
      <c r="X113">
        <v>4.8794584261943399E-3</v>
      </c>
      <c r="Y113">
        <v>4.8794584261943399E-3</v>
      </c>
      <c r="Z113">
        <v>4.8794584261943399E-3</v>
      </c>
      <c r="AA113">
        <v>4.8794584261943399E-3</v>
      </c>
      <c r="AB113">
        <v>4.8794584261943399E-3</v>
      </c>
      <c r="AC113">
        <v>4.8794584261943399E-3</v>
      </c>
      <c r="AD113">
        <v>4.8794584261943399E-3</v>
      </c>
      <c r="AE113">
        <v>4.8794584261943399E-3</v>
      </c>
      <c r="AF113">
        <v>4.8794584261943399E-3</v>
      </c>
      <c r="AG113">
        <v>4.8794584261943399E-3</v>
      </c>
      <c r="AH113">
        <v>4.8794584261943399E-3</v>
      </c>
      <c r="AI113">
        <v>4.8794584261943399E-3</v>
      </c>
      <c r="AJ113">
        <v>4.8794584261943399E-3</v>
      </c>
      <c r="AK113">
        <v>4.8794584261943399E-3</v>
      </c>
      <c r="AL113">
        <v>4.8794584261943399E-3</v>
      </c>
    </row>
    <row r="114" spans="1:38" x14ac:dyDescent="0.2">
      <c r="A114" t="s">
        <v>210</v>
      </c>
      <c r="B114" t="s">
        <v>14</v>
      </c>
      <c r="C114" t="s">
        <v>89</v>
      </c>
      <c r="D114" t="s">
        <v>211</v>
      </c>
      <c r="E114" t="s">
        <v>577</v>
      </c>
      <c r="F114" t="s">
        <v>211</v>
      </c>
      <c r="G114">
        <v>2018</v>
      </c>
      <c r="H114" t="s">
        <v>211</v>
      </c>
      <c r="I114" t="s">
        <v>211</v>
      </c>
      <c r="J114" t="s">
        <v>211</v>
      </c>
      <c r="K114" t="s">
        <v>211</v>
      </c>
      <c r="L114">
        <v>3.4897755275647202E-2</v>
      </c>
      <c r="M114">
        <v>3.4897755275647202E-2</v>
      </c>
      <c r="N114">
        <v>3.4897755275647202E-2</v>
      </c>
      <c r="O114">
        <v>3.4897755275647202E-2</v>
      </c>
      <c r="P114">
        <v>3.4897755275647202E-2</v>
      </c>
      <c r="Q114">
        <v>3.4897755275647202E-2</v>
      </c>
      <c r="R114">
        <v>3.4897755275647202E-2</v>
      </c>
      <c r="S114">
        <v>3.4897755275647202E-2</v>
      </c>
      <c r="T114">
        <v>3.4897755275647202E-2</v>
      </c>
      <c r="U114">
        <v>3.4897755275647202E-2</v>
      </c>
      <c r="V114">
        <v>3.4897755275647202E-2</v>
      </c>
      <c r="W114">
        <v>3.4897755275647202E-2</v>
      </c>
      <c r="X114">
        <v>3.4897755275647202E-2</v>
      </c>
      <c r="Y114">
        <v>3.4897755275647202E-2</v>
      </c>
      <c r="Z114">
        <v>3.4897755275647202E-2</v>
      </c>
      <c r="AA114">
        <v>3.4897755275647202E-2</v>
      </c>
      <c r="AB114">
        <v>3.4897755275647202E-2</v>
      </c>
      <c r="AC114">
        <v>3.4897755275647202E-2</v>
      </c>
      <c r="AD114">
        <v>3.4897755275647202E-2</v>
      </c>
      <c r="AE114">
        <v>3.4897755275647202E-2</v>
      </c>
      <c r="AF114">
        <v>3.4897755275647202E-2</v>
      </c>
      <c r="AG114">
        <v>3.4897755275647202E-2</v>
      </c>
      <c r="AH114">
        <v>3.4897755275647202E-2</v>
      </c>
      <c r="AI114">
        <v>3.4897755275647202E-2</v>
      </c>
      <c r="AJ114">
        <v>3.4897755275647202E-2</v>
      </c>
      <c r="AK114">
        <v>3.4897755275647202E-2</v>
      </c>
      <c r="AL114">
        <v>3.4897755275647202E-2</v>
      </c>
    </row>
    <row r="115" spans="1:38" x14ac:dyDescent="0.2">
      <c r="A115" t="s">
        <v>210</v>
      </c>
      <c r="B115" t="s">
        <v>14</v>
      </c>
      <c r="C115" t="s">
        <v>89</v>
      </c>
      <c r="D115" t="s">
        <v>211</v>
      </c>
      <c r="E115" t="s">
        <v>214</v>
      </c>
      <c r="F115" t="s">
        <v>211</v>
      </c>
      <c r="G115">
        <v>2018</v>
      </c>
      <c r="H115" t="s">
        <v>211</v>
      </c>
      <c r="I115" t="s">
        <v>211</v>
      </c>
      <c r="J115" t="s">
        <v>211</v>
      </c>
      <c r="K115" t="s">
        <v>211</v>
      </c>
      <c r="L115">
        <v>6.9795510551294404E-2</v>
      </c>
      <c r="M115">
        <v>6.9795510551294404E-2</v>
      </c>
      <c r="N115">
        <v>6.9795510551294404E-2</v>
      </c>
      <c r="O115">
        <v>6.9795510551294404E-2</v>
      </c>
      <c r="P115">
        <v>6.9795510551294404E-2</v>
      </c>
      <c r="Q115">
        <v>6.9795510551294404E-2</v>
      </c>
      <c r="R115">
        <v>6.9795510551294404E-2</v>
      </c>
      <c r="S115">
        <v>6.9795510551294404E-2</v>
      </c>
      <c r="T115">
        <v>6.9795510551294404E-2</v>
      </c>
      <c r="U115">
        <v>6.9795510551294404E-2</v>
      </c>
      <c r="V115">
        <v>6.9795510551294404E-2</v>
      </c>
      <c r="W115">
        <v>6.9795510551294404E-2</v>
      </c>
      <c r="X115">
        <v>6.9795510551294404E-2</v>
      </c>
      <c r="Y115">
        <v>6.9795510551294404E-2</v>
      </c>
      <c r="Z115">
        <v>6.9795510551294404E-2</v>
      </c>
      <c r="AA115">
        <v>6.9795510551294404E-2</v>
      </c>
      <c r="AB115">
        <v>6.9795510551294404E-2</v>
      </c>
      <c r="AC115">
        <v>6.9795510551294404E-2</v>
      </c>
      <c r="AD115">
        <v>6.9795510551294404E-2</v>
      </c>
      <c r="AE115">
        <v>6.9795510551294404E-2</v>
      </c>
      <c r="AF115">
        <v>6.9795510551294404E-2</v>
      </c>
      <c r="AG115">
        <v>6.9795510551294404E-2</v>
      </c>
      <c r="AH115">
        <v>6.9795510551294404E-2</v>
      </c>
      <c r="AI115">
        <v>6.9795510551294404E-2</v>
      </c>
      <c r="AJ115">
        <v>6.9795510551294404E-2</v>
      </c>
      <c r="AK115">
        <v>6.9795510551294404E-2</v>
      </c>
      <c r="AL115">
        <v>6.9795510551294404E-2</v>
      </c>
    </row>
    <row r="116" spans="1:38" x14ac:dyDescent="0.2">
      <c r="A116" t="s">
        <v>210</v>
      </c>
      <c r="B116" t="s">
        <v>14</v>
      </c>
      <c r="C116" t="s">
        <v>86</v>
      </c>
      <c r="D116" t="s">
        <v>211</v>
      </c>
      <c r="E116" t="s">
        <v>577</v>
      </c>
      <c r="F116" t="s">
        <v>211</v>
      </c>
      <c r="G116">
        <v>2018</v>
      </c>
      <c r="H116" t="s">
        <v>211</v>
      </c>
      <c r="I116" t="s">
        <v>211</v>
      </c>
      <c r="J116" t="s">
        <v>211</v>
      </c>
      <c r="K116" t="s">
        <v>211</v>
      </c>
      <c r="L116">
        <v>4.8862252808455901E-2</v>
      </c>
      <c r="M116">
        <v>4.8862252808455901E-2</v>
      </c>
      <c r="N116">
        <v>4.8862252808455901E-2</v>
      </c>
      <c r="O116">
        <v>4.8862252808455901E-2</v>
      </c>
      <c r="P116">
        <v>4.8862252808455901E-2</v>
      </c>
      <c r="Q116">
        <v>4.8862252808455901E-2</v>
      </c>
      <c r="R116">
        <v>4.8862252808455901E-2</v>
      </c>
      <c r="S116">
        <v>4.8862252808455901E-2</v>
      </c>
      <c r="T116">
        <v>4.8862252808455901E-2</v>
      </c>
      <c r="U116">
        <v>4.8862252808455901E-2</v>
      </c>
      <c r="V116">
        <v>4.8862252808455901E-2</v>
      </c>
      <c r="W116">
        <v>4.8862252808455901E-2</v>
      </c>
      <c r="X116">
        <v>4.8862252808455901E-2</v>
      </c>
      <c r="Y116">
        <v>4.8862252808455901E-2</v>
      </c>
      <c r="Z116">
        <v>4.8862252808455901E-2</v>
      </c>
      <c r="AA116">
        <v>4.8862252808455901E-2</v>
      </c>
      <c r="AB116">
        <v>4.8862252808455901E-2</v>
      </c>
      <c r="AC116">
        <v>4.8862252808455901E-2</v>
      </c>
      <c r="AD116">
        <v>4.8862252808455901E-2</v>
      </c>
      <c r="AE116">
        <v>4.8862252808455901E-2</v>
      </c>
      <c r="AF116">
        <v>4.8862252808455901E-2</v>
      </c>
      <c r="AG116">
        <v>4.8862252808455901E-2</v>
      </c>
      <c r="AH116">
        <v>4.8862252808455901E-2</v>
      </c>
      <c r="AI116">
        <v>4.8862252808455901E-2</v>
      </c>
      <c r="AJ116">
        <v>4.8862252808455901E-2</v>
      </c>
      <c r="AK116">
        <v>4.8862252808455901E-2</v>
      </c>
      <c r="AL116">
        <v>4.8862252808455901E-2</v>
      </c>
    </row>
    <row r="117" spans="1:38" x14ac:dyDescent="0.2">
      <c r="A117" t="s">
        <v>210</v>
      </c>
      <c r="B117" t="s">
        <v>14</v>
      </c>
      <c r="C117" t="s">
        <v>86</v>
      </c>
      <c r="D117" t="s">
        <v>211</v>
      </c>
      <c r="E117" t="s">
        <v>214</v>
      </c>
      <c r="F117" t="s">
        <v>211</v>
      </c>
      <c r="G117">
        <v>2018</v>
      </c>
      <c r="H117" t="s">
        <v>211</v>
      </c>
      <c r="I117" t="s">
        <v>211</v>
      </c>
      <c r="J117" t="s">
        <v>211</v>
      </c>
      <c r="K117" t="s">
        <v>211</v>
      </c>
      <c r="L117">
        <v>9.7724505616911705E-2</v>
      </c>
      <c r="M117">
        <v>9.7724505616911705E-2</v>
      </c>
      <c r="N117">
        <v>9.7724505616911705E-2</v>
      </c>
      <c r="O117">
        <v>9.7724505616911705E-2</v>
      </c>
      <c r="P117">
        <v>9.7724505616911705E-2</v>
      </c>
      <c r="Q117">
        <v>9.7724505616911705E-2</v>
      </c>
      <c r="R117">
        <v>9.7724505616911705E-2</v>
      </c>
      <c r="S117">
        <v>9.7724505616911705E-2</v>
      </c>
      <c r="T117">
        <v>9.7724505616911705E-2</v>
      </c>
      <c r="U117">
        <v>9.7724505616911705E-2</v>
      </c>
      <c r="V117">
        <v>9.7724505616911705E-2</v>
      </c>
      <c r="W117">
        <v>9.7724505616911705E-2</v>
      </c>
      <c r="X117">
        <v>9.7724505616911705E-2</v>
      </c>
      <c r="Y117">
        <v>9.7724505616911705E-2</v>
      </c>
      <c r="Z117">
        <v>9.7724505616911705E-2</v>
      </c>
      <c r="AA117">
        <v>9.7724505616911705E-2</v>
      </c>
      <c r="AB117">
        <v>9.7724505616911705E-2</v>
      </c>
      <c r="AC117">
        <v>9.7724505616911705E-2</v>
      </c>
      <c r="AD117">
        <v>9.7724505616911705E-2</v>
      </c>
      <c r="AE117">
        <v>9.7724505616911705E-2</v>
      </c>
      <c r="AF117">
        <v>9.7724505616911705E-2</v>
      </c>
      <c r="AG117">
        <v>9.7724505616911705E-2</v>
      </c>
      <c r="AH117">
        <v>9.7724505616911705E-2</v>
      </c>
      <c r="AI117">
        <v>9.7724505616911705E-2</v>
      </c>
      <c r="AJ117">
        <v>9.7724505616911705E-2</v>
      </c>
      <c r="AK117">
        <v>9.7724505616911705E-2</v>
      </c>
      <c r="AL117">
        <v>9.7724505616911705E-2</v>
      </c>
    </row>
    <row r="118" spans="1:38" x14ac:dyDescent="0.2">
      <c r="A118" t="s">
        <v>210</v>
      </c>
      <c r="B118" t="s">
        <v>14</v>
      </c>
      <c r="C118" t="s">
        <v>90</v>
      </c>
      <c r="D118" t="s">
        <v>211</v>
      </c>
      <c r="E118" t="s">
        <v>577</v>
      </c>
      <c r="F118" t="s">
        <v>211</v>
      </c>
      <c r="G118">
        <v>2018</v>
      </c>
      <c r="H118" t="s">
        <v>211</v>
      </c>
      <c r="I118" t="s">
        <v>211</v>
      </c>
      <c r="J118" t="s">
        <v>211</v>
      </c>
      <c r="K118" t="s">
        <v>211</v>
      </c>
      <c r="L118">
        <v>3.4472154462551002E-2</v>
      </c>
      <c r="M118">
        <v>3.4472154462551002E-2</v>
      </c>
      <c r="N118">
        <v>3.4472154462551002E-2</v>
      </c>
      <c r="O118">
        <v>3.4472154462551002E-2</v>
      </c>
      <c r="P118">
        <v>3.4472154462551002E-2</v>
      </c>
      <c r="Q118">
        <v>3.4472154462551002E-2</v>
      </c>
      <c r="R118">
        <v>3.4472154462551002E-2</v>
      </c>
      <c r="S118">
        <v>3.4472154462551002E-2</v>
      </c>
      <c r="T118">
        <v>3.4472154462551002E-2</v>
      </c>
      <c r="U118">
        <v>3.4472154462551002E-2</v>
      </c>
      <c r="V118">
        <v>3.4472154462551002E-2</v>
      </c>
      <c r="W118">
        <v>3.4472154462551002E-2</v>
      </c>
      <c r="X118">
        <v>3.4472154462551002E-2</v>
      </c>
      <c r="Y118">
        <v>3.4472154462551002E-2</v>
      </c>
      <c r="Z118">
        <v>3.4472154462551002E-2</v>
      </c>
      <c r="AA118">
        <v>3.4472154462551002E-2</v>
      </c>
      <c r="AB118">
        <v>3.4472154462551002E-2</v>
      </c>
      <c r="AC118">
        <v>3.4472154462551002E-2</v>
      </c>
      <c r="AD118">
        <v>3.4472154462551002E-2</v>
      </c>
      <c r="AE118">
        <v>3.4472154462551002E-2</v>
      </c>
      <c r="AF118">
        <v>3.4472154462551002E-2</v>
      </c>
      <c r="AG118">
        <v>3.4472154462551002E-2</v>
      </c>
      <c r="AH118">
        <v>3.4472154462551002E-2</v>
      </c>
      <c r="AI118">
        <v>3.4472154462551002E-2</v>
      </c>
      <c r="AJ118">
        <v>3.4472154462551002E-2</v>
      </c>
      <c r="AK118">
        <v>3.4472154462551002E-2</v>
      </c>
      <c r="AL118">
        <v>3.4472154462551002E-2</v>
      </c>
    </row>
    <row r="119" spans="1:38" x14ac:dyDescent="0.2">
      <c r="A119" t="s">
        <v>210</v>
      </c>
      <c r="B119" t="s">
        <v>14</v>
      </c>
      <c r="C119" t="s">
        <v>90</v>
      </c>
      <c r="D119" t="s">
        <v>211</v>
      </c>
      <c r="E119" t="s">
        <v>214</v>
      </c>
      <c r="F119" t="s">
        <v>211</v>
      </c>
      <c r="G119">
        <v>2018</v>
      </c>
      <c r="H119" t="s">
        <v>211</v>
      </c>
      <c r="I119" t="s">
        <v>211</v>
      </c>
      <c r="J119" t="s">
        <v>211</v>
      </c>
      <c r="K119" t="s">
        <v>211</v>
      </c>
      <c r="L119">
        <v>6.8944308925102102E-2</v>
      </c>
      <c r="M119">
        <v>6.8944308925102102E-2</v>
      </c>
      <c r="N119">
        <v>6.8944308925102102E-2</v>
      </c>
      <c r="O119">
        <v>6.8944308925102102E-2</v>
      </c>
      <c r="P119">
        <v>6.8944308925102102E-2</v>
      </c>
      <c r="Q119">
        <v>6.8944308925102102E-2</v>
      </c>
      <c r="R119">
        <v>6.8944308925102102E-2</v>
      </c>
      <c r="S119">
        <v>6.8944308925102102E-2</v>
      </c>
      <c r="T119">
        <v>6.8944308925102102E-2</v>
      </c>
      <c r="U119">
        <v>6.8944308925102102E-2</v>
      </c>
      <c r="V119">
        <v>6.8944308925102102E-2</v>
      </c>
      <c r="W119">
        <v>6.8944308925102102E-2</v>
      </c>
      <c r="X119">
        <v>6.8944308925102102E-2</v>
      </c>
      <c r="Y119">
        <v>6.8944308925102102E-2</v>
      </c>
      <c r="Z119">
        <v>6.8944308925102102E-2</v>
      </c>
      <c r="AA119">
        <v>6.8944308925102102E-2</v>
      </c>
      <c r="AB119">
        <v>6.8944308925102102E-2</v>
      </c>
      <c r="AC119">
        <v>6.8944308925102102E-2</v>
      </c>
      <c r="AD119">
        <v>6.8944308925102102E-2</v>
      </c>
      <c r="AE119">
        <v>6.8944308925102102E-2</v>
      </c>
      <c r="AF119">
        <v>6.8944308925102102E-2</v>
      </c>
      <c r="AG119">
        <v>6.8944308925102102E-2</v>
      </c>
      <c r="AH119">
        <v>6.8944308925102102E-2</v>
      </c>
      <c r="AI119">
        <v>6.8944308925102102E-2</v>
      </c>
      <c r="AJ119">
        <v>6.8944308925102102E-2</v>
      </c>
      <c r="AK119">
        <v>6.8944308925102102E-2</v>
      </c>
      <c r="AL119">
        <v>6.8944308925102102E-2</v>
      </c>
    </row>
    <row r="120" spans="1:38" x14ac:dyDescent="0.2">
      <c r="A120" t="s">
        <v>210</v>
      </c>
      <c r="B120" t="s">
        <v>14</v>
      </c>
      <c r="C120" t="s">
        <v>91</v>
      </c>
      <c r="D120" t="s">
        <v>211</v>
      </c>
      <c r="E120" t="s">
        <v>577</v>
      </c>
      <c r="F120" t="s">
        <v>211</v>
      </c>
      <c r="G120">
        <v>2018</v>
      </c>
      <c r="H120" t="s">
        <v>211</v>
      </c>
      <c r="I120" t="s">
        <v>211</v>
      </c>
      <c r="J120" t="s">
        <v>211</v>
      </c>
      <c r="K120" t="s">
        <v>211</v>
      </c>
      <c r="L120">
        <v>2.85211728273734E-2</v>
      </c>
      <c r="M120">
        <v>2.85211728273734E-2</v>
      </c>
      <c r="N120">
        <v>2.85211728273734E-2</v>
      </c>
      <c r="O120">
        <v>2.85211728273734E-2</v>
      </c>
      <c r="P120">
        <v>2.85211728273734E-2</v>
      </c>
      <c r="Q120">
        <v>2.85211728273734E-2</v>
      </c>
      <c r="R120">
        <v>2.85211728273734E-2</v>
      </c>
      <c r="S120">
        <v>2.85211728273734E-2</v>
      </c>
      <c r="T120">
        <v>2.85211728273734E-2</v>
      </c>
      <c r="U120">
        <v>2.85211728273734E-2</v>
      </c>
      <c r="V120">
        <v>2.85211728273734E-2</v>
      </c>
      <c r="W120">
        <v>2.85211728273734E-2</v>
      </c>
      <c r="X120">
        <v>2.85211728273734E-2</v>
      </c>
      <c r="Y120">
        <v>2.85211728273734E-2</v>
      </c>
      <c r="Z120">
        <v>2.85211728273734E-2</v>
      </c>
      <c r="AA120">
        <v>2.85211728273734E-2</v>
      </c>
      <c r="AB120">
        <v>2.85211728273734E-2</v>
      </c>
      <c r="AC120">
        <v>2.85211728273734E-2</v>
      </c>
      <c r="AD120">
        <v>2.85211728273734E-2</v>
      </c>
      <c r="AE120">
        <v>2.85211728273734E-2</v>
      </c>
      <c r="AF120">
        <v>2.85211728273734E-2</v>
      </c>
      <c r="AG120">
        <v>2.85211728273734E-2</v>
      </c>
      <c r="AH120">
        <v>2.85211728273734E-2</v>
      </c>
      <c r="AI120">
        <v>2.85211728273734E-2</v>
      </c>
      <c r="AJ120">
        <v>2.85211728273734E-2</v>
      </c>
      <c r="AK120">
        <v>2.85211728273734E-2</v>
      </c>
      <c r="AL120">
        <v>2.85211728273734E-2</v>
      </c>
    </row>
    <row r="121" spans="1:38" x14ac:dyDescent="0.2">
      <c r="A121" t="s">
        <v>210</v>
      </c>
      <c r="B121" t="s">
        <v>14</v>
      </c>
      <c r="C121" t="s">
        <v>91</v>
      </c>
      <c r="D121" t="s">
        <v>211</v>
      </c>
      <c r="E121" t="s">
        <v>214</v>
      </c>
      <c r="F121" t="s">
        <v>211</v>
      </c>
      <c r="G121">
        <v>2018</v>
      </c>
      <c r="H121" t="s">
        <v>211</v>
      </c>
      <c r="I121" t="s">
        <v>211</v>
      </c>
      <c r="J121" t="s">
        <v>211</v>
      </c>
      <c r="K121" t="s">
        <v>211</v>
      </c>
      <c r="L121">
        <v>5.70423456547468E-2</v>
      </c>
      <c r="M121">
        <v>5.70423456547468E-2</v>
      </c>
      <c r="N121">
        <v>5.70423456547468E-2</v>
      </c>
      <c r="O121">
        <v>5.70423456547468E-2</v>
      </c>
      <c r="P121">
        <v>5.70423456547468E-2</v>
      </c>
      <c r="Q121">
        <v>5.70423456547468E-2</v>
      </c>
      <c r="R121">
        <v>5.70423456547468E-2</v>
      </c>
      <c r="S121">
        <v>5.70423456547468E-2</v>
      </c>
      <c r="T121">
        <v>5.70423456547468E-2</v>
      </c>
      <c r="U121">
        <v>5.70423456547468E-2</v>
      </c>
      <c r="V121">
        <v>5.70423456547468E-2</v>
      </c>
      <c r="W121">
        <v>5.70423456547468E-2</v>
      </c>
      <c r="X121">
        <v>5.70423456547468E-2</v>
      </c>
      <c r="Y121">
        <v>5.70423456547468E-2</v>
      </c>
      <c r="Z121">
        <v>5.70423456547468E-2</v>
      </c>
      <c r="AA121">
        <v>5.70423456547468E-2</v>
      </c>
      <c r="AB121">
        <v>5.70423456547468E-2</v>
      </c>
      <c r="AC121">
        <v>5.70423456547468E-2</v>
      </c>
      <c r="AD121">
        <v>5.70423456547468E-2</v>
      </c>
      <c r="AE121">
        <v>5.70423456547468E-2</v>
      </c>
      <c r="AF121">
        <v>5.70423456547468E-2</v>
      </c>
      <c r="AG121">
        <v>5.70423456547468E-2</v>
      </c>
      <c r="AH121">
        <v>5.70423456547468E-2</v>
      </c>
      <c r="AI121">
        <v>5.70423456547468E-2</v>
      </c>
      <c r="AJ121">
        <v>5.70423456547468E-2</v>
      </c>
      <c r="AK121">
        <v>5.70423456547468E-2</v>
      </c>
      <c r="AL121">
        <v>5.70423456547468E-2</v>
      </c>
    </row>
    <row r="122" spans="1:38" x14ac:dyDescent="0.2">
      <c r="A122" t="s">
        <v>210</v>
      </c>
      <c r="B122" t="s">
        <v>14</v>
      </c>
      <c r="C122" t="s">
        <v>212</v>
      </c>
      <c r="D122" t="s">
        <v>211</v>
      </c>
      <c r="E122" t="s">
        <v>577</v>
      </c>
      <c r="F122" t="s">
        <v>211</v>
      </c>
      <c r="G122">
        <v>2018</v>
      </c>
      <c r="H122" t="s">
        <v>211</v>
      </c>
      <c r="I122" t="s">
        <v>211</v>
      </c>
      <c r="J122" t="s">
        <v>211</v>
      </c>
      <c r="K122" t="s">
        <v>211</v>
      </c>
      <c r="L122">
        <v>0.108715616840156</v>
      </c>
      <c r="M122">
        <v>0.108715616840156</v>
      </c>
      <c r="N122">
        <v>0.108715616840156</v>
      </c>
      <c r="O122">
        <v>0.108715616840156</v>
      </c>
      <c r="P122">
        <v>0.108715616840156</v>
      </c>
      <c r="Q122">
        <v>0.108715616840156</v>
      </c>
      <c r="R122">
        <v>0.108715616840156</v>
      </c>
      <c r="S122">
        <v>0.108715616840156</v>
      </c>
      <c r="T122">
        <v>0.108715616840156</v>
      </c>
      <c r="U122">
        <v>0.108715616840156</v>
      </c>
      <c r="V122">
        <v>0.108715616840156</v>
      </c>
      <c r="W122">
        <v>0.108715616840156</v>
      </c>
      <c r="X122">
        <v>0.108715616840156</v>
      </c>
      <c r="Y122">
        <v>0.108715616840156</v>
      </c>
      <c r="Z122">
        <v>0.108715616840156</v>
      </c>
      <c r="AA122">
        <v>0.108715616840156</v>
      </c>
      <c r="AB122">
        <v>0.108715616840156</v>
      </c>
      <c r="AC122">
        <v>0.108715616840156</v>
      </c>
      <c r="AD122">
        <v>0.108715616840156</v>
      </c>
      <c r="AE122">
        <v>0.108715616840156</v>
      </c>
      <c r="AF122">
        <v>0.108715616840156</v>
      </c>
      <c r="AG122">
        <v>0.108715616840156</v>
      </c>
      <c r="AH122">
        <v>0.108715616840156</v>
      </c>
      <c r="AI122">
        <v>0.108715616840156</v>
      </c>
      <c r="AJ122">
        <v>0.108715616840156</v>
      </c>
      <c r="AK122">
        <v>0.108715616840156</v>
      </c>
      <c r="AL122">
        <v>0.108715616840156</v>
      </c>
    </row>
    <row r="123" spans="1:38" x14ac:dyDescent="0.2">
      <c r="A123" t="s">
        <v>210</v>
      </c>
      <c r="B123" t="s">
        <v>14</v>
      </c>
      <c r="C123" t="s">
        <v>212</v>
      </c>
      <c r="D123" t="s">
        <v>211</v>
      </c>
      <c r="E123" t="s">
        <v>214</v>
      </c>
      <c r="F123" t="s">
        <v>211</v>
      </c>
      <c r="G123">
        <v>2018</v>
      </c>
      <c r="H123" t="s">
        <v>211</v>
      </c>
      <c r="I123" t="s">
        <v>211</v>
      </c>
      <c r="J123" t="s">
        <v>211</v>
      </c>
      <c r="K123" t="s">
        <v>211</v>
      </c>
      <c r="L123">
        <v>0.217431233680313</v>
      </c>
      <c r="M123">
        <v>0.217431233680313</v>
      </c>
      <c r="N123">
        <v>0.217431233680313</v>
      </c>
      <c r="O123">
        <v>0.217431233680313</v>
      </c>
      <c r="P123">
        <v>0.217431233680313</v>
      </c>
      <c r="Q123">
        <v>0.217431233680313</v>
      </c>
      <c r="R123">
        <v>0.217431233680313</v>
      </c>
      <c r="S123">
        <v>0.217431233680313</v>
      </c>
      <c r="T123">
        <v>0.217431233680313</v>
      </c>
      <c r="U123">
        <v>0.217431233680313</v>
      </c>
      <c r="V123">
        <v>0.217431233680313</v>
      </c>
      <c r="W123">
        <v>0.217431233680313</v>
      </c>
      <c r="X123">
        <v>0.217431233680313</v>
      </c>
      <c r="Y123">
        <v>0.217431233680313</v>
      </c>
      <c r="Z123">
        <v>0.217431233680313</v>
      </c>
      <c r="AA123">
        <v>0.217431233680313</v>
      </c>
      <c r="AB123">
        <v>0.217431233680313</v>
      </c>
      <c r="AC123">
        <v>0.217431233680313</v>
      </c>
      <c r="AD123">
        <v>0.217431233680313</v>
      </c>
      <c r="AE123">
        <v>0.217431233680313</v>
      </c>
      <c r="AF123">
        <v>0.217431233680313</v>
      </c>
      <c r="AG123">
        <v>0.217431233680313</v>
      </c>
      <c r="AH123">
        <v>0.217431233680313</v>
      </c>
      <c r="AI123">
        <v>0.217431233680313</v>
      </c>
      <c r="AJ123">
        <v>0.217431233680313</v>
      </c>
      <c r="AK123">
        <v>0.217431233680313</v>
      </c>
      <c r="AL123">
        <v>0.217431233680313</v>
      </c>
    </row>
    <row r="124" spans="1:38" x14ac:dyDescent="0.2">
      <c r="A124" t="s">
        <v>210</v>
      </c>
      <c r="B124" t="s">
        <v>14</v>
      </c>
      <c r="C124" t="s">
        <v>92</v>
      </c>
      <c r="D124" t="s">
        <v>211</v>
      </c>
      <c r="E124" t="s">
        <v>577</v>
      </c>
      <c r="F124" t="s">
        <v>211</v>
      </c>
      <c r="G124">
        <v>2018</v>
      </c>
      <c r="H124" t="s">
        <v>211</v>
      </c>
      <c r="I124" t="s">
        <v>211</v>
      </c>
      <c r="J124" t="s">
        <v>211</v>
      </c>
      <c r="K124" t="s">
        <v>211</v>
      </c>
      <c r="L124">
        <v>3.3356108178259E-2</v>
      </c>
      <c r="M124">
        <v>3.3356108178259E-2</v>
      </c>
      <c r="N124">
        <v>3.3356108178259E-2</v>
      </c>
      <c r="O124">
        <v>3.3356108178259E-2</v>
      </c>
      <c r="P124">
        <v>3.3356108178259E-2</v>
      </c>
      <c r="Q124">
        <v>3.3356108178259E-2</v>
      </c>
      <c r="R124">
        <v>3.3356108178259E-2</v>
      </c>
      <c r="S124">
        <v>3.3356108178259E-2</v>
      </c>
      <c r="T124">
        <v>3.3356108178259E-2</v>
      </c>
      <c r="U124">
        <v>3.3356108178259E-2</v>
      </c>
      <c r="V124">
        <v>3.3356108178259E-2</v>
      </c>
      <c r="W124">
        <v>3.3356108178259E-2</v>
      </c>
      <c r="X124">
        <v>3.3356108178259E-2</v>
      </c>
      <c r="Y124">
        <v>3.3356108178259E-2</v>
      </c>
      <c r="Z124">
        <v>3.3356108178259E-2</v>
      </c>
      <c r="AA124">
        <v>3.3356108178259E-2</v>
      </c>
      <c r="AB124">
        <v>3.3356108178259E-2</v>
      </c>
      <c r="AC124">
        <v>3.3356108178259E-2</v>
      </c>
      <c r="AD124">
        <v>3.3356108178259E-2</v>
      </c>
      <c r="AE124">
        <v>3.3356108178259E-2</v>
      </c>
      <c r="AF124">
        <v>3.3356108178259E-2</v>
      </c>
      <c r="AG124">
        <v>3.3356108178259E-2</v>
      </c>
      <c r="AH124">
        <v>3.3356108178259E-2</v>
      </c>
      <c r="AI124">
        <v>3.3356108178259E-2</v>
      </c>
      <c r="AJ124">
        <v>3.3356108178259E-2</v>
      </c>
      <c r="AK124">
        <v>3.3356108178259E-2</v>
      </c>
      <c r="AL124">
        <v>3.3356108178259E-2</v>
      </c>
    </row>
    <row r="125" spans="1:38" x14ac:dyDescent="0.2">
      <c r="A125" t="s">
        <v>210</v>
      </c>
      <c r="B125" t="s">
        <v>14</v>
      </c>
      <c r="C125" t="s">
        <v>92</v>
      </c>
      <c r="D125" t="s">
        <v>211</v>
      </c>
      <c r="E125" t="s">
        <v>214</v>
      </c>
      <c r="F125" t="s">
        <v>211</v>
      </c>
      <c r="G125">
        <v>2018</v>
      </c>
      <c r="H125" t="s">
        <v>211</v>
      </c>
      <c r="I125" t="s">
        <v>211</v>
      </c>
      <c r="J125" t="s">
        <v>211</v>
      </c>
      <c r="K125" t="s">
        <v>211</v>
      </c>
      <c r="L125">
        <v>6.6712216356517903E-2</v>
      </c>
      <c r="M125">
        <v>6.6712216356517903E-2</v>
      </c>
      <c r="N125">
        <v>6.6712216356517903E-2</v>
      </c>
      <c r="O125">
        <v>6.6712216356517903E-2</v>
      </c>
      <c r="P125">
        <v>6.6712216356517903E-2</v>
      </c>
      <c r="Q125">
        <v>6.6712216356517903E-2</v>
      </c>
      <c r="R125">
        <v>6.6712216356517903E-2</v>
      </c>
      <c r="S125">
        <v>6.6712216356517903E-2</v>
      </c>
      <c r="T125">
        <v>6.6712216356517903E-2</v>
      </c>
      <c r="U125">
        <v>6.6712216356517903E-2</v>
      </c>
      <c r="V125">
        <v>6.6712216356517903E-2</v>
      </c>
      <c r="W125">
        <v>6.6712216356517903E-2</v>
      </c>
      <c r="X125">
        <v>6.6712216356517903E-2</v>
      </c>
      <c r="Y125">
        <v>6.6712216356517903E-2</v>
      </c>
      <c r="Z125">
        <v>6.6712216356517903E-2</v>
      </c>
      <c r="AA125">
        <v>6.6712216356517903E-2</v>
      </c>
      <c r="AB125">
        <v>6.6712216356517903E-2</v>
      </c>
      <c r="AC125">
        <v>6.6712216356517903E-2</v>
      </c>
      <c r="AD125">
        <v>6.6712216356517903E-2</v>
      </c>
      <c r="AE125">
        <v>6.6712216356517903E-2</v>
      </c>
      <c r="AF125">
        <v>6.6712216356517903E-2</v>
      </c>
      <c r="AG125">
        <v>6.6712216356517903E-2</v>
      </c>
      <c r="AH125">
        <v>6.6712216356517903E-2</v>
      </c>
      <c r="AI125">
        <v>6.6712216356517903E-2</v>
      </c>
      <c r="AJ125">
        <v>6.6712216356517903E-2</v>
      </c>
      <c r="AK125">
        <v>6.6712216356517903E-2</v>
      </c>
      <c r="AL125">
        <v>6.6712216356517903E-2</v>
      </c>
    </row>
    <row r="126" spans="1:38" x14ac:dyDescent="0.2">
      <c r="A126" t="s">
        <v>210</v>
      </c>
      <c r="B126" t="s">
        <v>14</v>
      </c>
      <c r="C126" t="s">
        <v>107</v>
      </c>
      <c r="D126" t="s">
        <v>211</v>
      </c>
      <c r="E126" t="s">
        <v>577</v>
      </c>
      <c r="F126" t="s">
        <v>211</v>
      </c>
      <c r="G126">
        <v>2018</v>
      </c>
      <c r="H126" t="s">
        <v>211</v>
      </c>
      <c r="I126" t="s">
        <v>211</v>
      </c>
      <c r="J126" t="s">
        <v>211</v>
      </c>
      <c r="K126" t="s">
        <v>211</v>
      </c>
      <c r="L126">
        <v>2.1164383561643799E-2</v>
      </c>
    </row>
    <row r="127" spans="1:38" x14ac:dyDescent="0.2">
      <c r="A127" t="s">
        <v>210</v>
      </c>
      <c r="B127" t="s">
        <v>14</v>
      </c>
      <c r="C127" t="s">
        <v>107</v>
      </c>
      <c r="D127" t="s">
        <v>211</v>
      </c>
      <c r="E127" t="s">
        <v>214</v>
      </c>
      <c r="F127" t="s">
        <v>211</v>
      </c>
      <c r="G127">
        <v>2018</v>
      </c>
      <c r="H127" t="s">
        <v>211</v>
      </c>
      <c r="I127" t="s">
        <v>211</v>
      </c>
      <c r="J127" t="s">
        <v>211</v>
      </c>
      <c r="K127" t="s">
        <v>211</v>
      </c>
      <c r="L127">
        <v>4.2328767123287703E-2</v>
      </c>
    </row>
    <row r="128" spans="1:38" x14ac:dyDescent="0.2">
      <c r="A128" t="s">
        <v>210</v>
      </c>
      <c r="B128" t="s">
        <v>14</v>
      </c>
      <c r="C128" t="s">
        <v>106</v>
      </c>
      <c r="D128" t="s">
        <v>211</v>
      </c>
      <c r="E128" t="s">
        <v>577</v>
      </c>
      <c r="F128" t="s">
        <v>211</v>
      </c>
      <c r="G128">
        <v>2018</v>
      </c>
      <c r="H128" t="s">
        <v>211</v>
      </c>
      <c r="I128" t="s">
        <v>211</v>
      </c>
      <c r="J128" t="s">
        <v>211</v>
      </c>
      <c r="K128" t="s">
        <v>211</v>
      </c>
      <c r="L128">
        <v>3.54205406301316E-2</v>
      </c>
    </row>
    <row r="129" spans="1:12" x14ac:dyDescent="0.2">
      <c r="A129" t="s">
        <v>210</v>
      </c>
      <c r="B129" t="s">
        <v>14</v>
      </c>
      <c r="C129" t="s">
        <v>106</v>
      </c>
      <c r="D129" t="s">
        <v>211</v>
      </c>
      <c r="E129" t="s">
        <v>214</v>
      </c>
      <c r="F129" t="s">
        <v>211</v>
      </c>
      <c r="G129">
        <v>2018</v>
      </c>
      <c r="H129" t="s">
        <v>211</v>
      </c>
      <c r="I129" t="s">
        <v>211</v>
      </c>
      <c r="J129" t="s">
        <v>211</v>
      </c>
      <c r="K129" t="s">
        <v>211</v>
      </c>
      <c r="L129">
        <v>7.0841081260263103E-2</v>
      </c>
    </row>
    <row r="130" spans="1:12" x14ac:dyDescent="0.2">
      <c r="A130" t="s">
        <v>210</v>
      </c>
      <c r="B130" t="s">
        <v>14</v>
      </c>
      <c r="C130" t="s">
        <v>110</v>
      </c>
      <c r="D130" t="s">
        <v>211</v>
      </c>
      <c r="E130" t="s">
        <v>577</v>
      </c>
      <c r="F130" t="s">
        <v>211</v>
      </c>
      <c r="G130">
        <v>2018</v>
      </c>
      <c r="H130" t="s">
        <v>211</v>
      </c>
      <c r="I130" t="s">
        <v>211</v>
      </c>
      <c r="J130" t="s">
        <v>211</v>
      </c>
      <c r="K130" t="s">
        <v>211</v>
      </c>
      <c r="L130">
        <v>2.23416753727004E-2</v>
      </c>
    </row>
    <row r="131" spans="1:12" x14ac:dyDescent="0.2">
      <c r="A131" t="s">
        <v>210</v>
      </c>
      <c r="B131" t="s">
        <v>14</v>
      </c>
      <c r="C131" t="s">
        <v>110</v>
      </c>
      <c r="D131" t="s">
        <v>211</v>
      </c>
      <c r="E131" t="s">
        <v>214</v>
      </c>
      <c r="F131" t="s">
        <v>211</v>
      </c>
      <c r="G131">
        <v>2018</v>
      </c>
      <c r="H131" t="s">
        <v>211</v>
      </c>
      <c r="I131" t="s">
        <v>211</v>
      </c>
      <c r="J131" t="s">
        <v>211</v>
      </c>
      <c r="K131" t="s">
        <v>211</v>
      </c>
      <c r="L131">
        <v>4.46833507454008E-2</v>
      </c>
    </row>
    <row r="132" spans="1:12" x14ac:dyDescent="0.2">
      <c r="A132" t="s">
        <v>210</v>
      </c>
      <c r="B132" t="s">
        <v>14</v>
      </c>
      <c r="C132" t="s">
        <v>111</v>
      </c>
      <c r="D132" t="s">
        <v>211</v>
      </c>
      <c r="E132" t="s">
        <v>577</v>
      </c>
      <c r="F132" t="s">
        <v>211</v>
      </c>
      <c r="G132">
        <v>2018</v>
      </c>
      <c r="H132" t="s">
        <v>211</v>
      </c>
      <c r="I132" t="s">
        <v>211</v>
      </c>
      <c r="J132" t="s">
        <v>211</v>
      </c>
      <c r="K132" t="s">
        <v>211</v>
      </c>
      <c r="L132">
        <v>5.7380413222349401E-2</v>
      </c>
    </row>
    <row r="133" spans="1:12" x14ac:dyDescent="0.2">
      <c r="A133" t="s">
        <v>210</v>
      </c>
      <c r="B133" t="s">
        <v>14</v>
      </c>
      <c r="C133" t="s">
        <v>111</v>
      </c>
      <c r="D133" t="s">
        <v>211</v>
      </c>
      <c r="E133" t="s">
        <v>214</v>
      </c>
      <c r="F133" t="s">
        <v>211</v>
      </c>
      <c r="G133">
        <v>2018</v>
      </c>
      <c r="H133" t="s">
        <v>211</v>
      </c>
      <c r="I133" t="s">
        <v>211</v>
      </c>
      <c r="J133" t="s">
        <v>211</v>
      </c>
      <c r="K133" t="s">
        <v>211</v>
      </c>
      <c r="L133">
        <v>0.114760826444699</v>
      </c>
    </row>
    <row r="134" spans="1:12" x14ac:dyDescent="0.2">
      <c r="A134" t="s">
        <v>210</v>
      </c>
      <c r="B134" t="s">
        <v>14</v>
      </c>
      <c r="C134" t="s">
        <v>108</v>
      </c>
      <c r="D134" t="s">
        <v>211</v>
      </c>
      <c r="E134" t="s">
        <v>577</v>
      </c>
      <c r="F134" t="s">
        <v>211</v>
      </c>
      <c r="G134">
        <v>2018</v>
      </c>
      <c r="H134" t="s">
        <v>211</v>
      </c>
      <c r="I134" t="s">
        <v>211</v>
      </c>
      <c r="J134" t="s">
        <v>211</v>
      </c>
      <c r="K134" t="s">
        <v>211</v>
      </c>
      <c r="L134">
        <v>2.3973672945205499E-2</v>
      </c>
    </row>
    <row r="135" spans="1:12" x14ac:dyDescent="0.2">
      <c r="A135" t="s">
        <v>210</v>
      </c>
      <c r="B135" t="s">
        <v>14</v>
      </c>
      <c r="C135" t="s">
        <v>108</v>
      </c>
      <c r="D135" t="s">
        <v>211</v>
      </c>
      <c r="E135" t="s">
        <v>214</v>
      </c>
      <c r="F135" t="s">
        <v>211</v>
      </c>
      <c r="G135">
        <v>2018</v>
      </c>
      <c r="H135" t="s">
        <v>211</v>
      </c>
      <c r="I135" t="s">
        <v>211</v>
      </c>
      <c r="J135" t="s">
        <v>211</v>
      </c>
      <c r="K135" t="s">
        <v>211</v>
      </c>
      <c r="L135">
        <v>4.7947345890410997E-2</v>
      </c>
    </row>
    <row r="136" spans="1:12" x14ac:dyDescent="0.2">
      <c r="A136" t="s">
        <v>210</v>
      </c>
      <c r="B136" t="s">
        <v>14</v>
      </c>
      <c r="C136" t="s">
        <v>468</v>
      </c>
      <c r="D136" t="s">
        <v>211</v>
      </c>
      <c r="E136" t="s">
        <v>577</v>
      </c>
      <c r="F136" t="s">
        <v>211</v>
      </c>
      <c r="G136">
        <v>2018</v>
      </c>
      <c r="H136" t="s">
        <v>211</v>
      </c>
      <c r="I136" t="s">
        <v>211</v>
      </c>
      <c r="J136" t="s">
        <v>211</v>
      </c>
      <c r="K136" t="s">
        <v>211</v>
      </c>
      <c r="L136">
        <v>2.1222902236361401E-2</v>
      </c>
    </row>
    <row r="137" spans="1:12" x14ac:dyDescent="0.2">
      <c r="A137" t="s">
        <v>210</v>
      </c>
      <c r="B137" t="s">
        <v>14</v>
      </c>
      <c r="C137" t="s">
        <v>468</v>
      </c>
      <c r="D137" t="s">
        <v>211</v>
      </c>
      <c r="E137" t="s">
        <v>214</v>
      </c>
      <c r="F137" t="s">
        <v>211</v>
      </c>
      <c r="G137">
        <v>2018</v>
      </c>
      <c r="H137" t="s">
        <v>211</v>
      </c>
      <c r="I137" t="s">
        <v>211</v>
      </c>
      <c r="J137" t="s">
        <v>211</v>
      </c>
      <c r="K137" t="s">
        <v>211</v>
      </c>
      <c r="L137">
        <v>4.2445804472722802E-2</v>
      </c>
    </row>
    <row r="138" spans="1:12" x14ac:dyDescent="0.2">
      <c r="A138" t="s">
        <v>210</v>
      </c>
      <c r="B138" t="s">
        <v>14</v>
      </c>
      <c r="C138" t="s">
        <v>116</v>
      </c>
      <c r="D138" t="s">
        <v>211</v>
      </c>
      <c r="E138" t="s">
        <v>577</v>
      </c>
      <c r="F138" t="s">
        <v>211</v>
      </c>
      <c r="G138">
        <v>2018</v>
      </c>
      <c r="H138" t="s">
        <v>211</v>
      </c>
      <c r="I138" t="s">
        <v>211</v>
      </c>
      <c r="J138" t="s">
        <v>211</v>
      </c>
      <c r="K138" t="s">
        <v>211</v>
      </c>
      <c r="L138">
        <v>2.5516164682279599E-3</v>
      </c>
    </row>
    <row r="139" spans="1:12" x14ac:dyDescent="0.2">
      <c r="A139" t="s">
        <v>210</v>
      </c>
      <c r="B139" t="s">
        <v>14</v>
      </c>
      <c r="C139" t="s">
        <v>116</v>
      </c>
      <c r="D139" t="s">
        <v>211</v>
      </c>
      <c r="E139" t="s">
        <v>214</v>
      </c>
      <c r="F139" t="s">
        <v>211</v>
      </c>
      <c r="G139">
        <v>2018</v>
      </c>
      <c r="H139" t="s">
        <v>211</v>
      </c>
      <c r="I139" t="s">
        <v>211</v>
      </c>
      <c r="J139" t="s">
        <v>211</v>
      </c>
      <c r="K139" t="s">
        <v>211</v>
      </c>
      <c r="L139">
        <v>5.1032329364559198E-3</v>
      </c>
    </row>
    <row r="140" spans="1:12" x14ac:dyDescent="0.2">
      <c r="A140" t="s">
        <v>210</v>
      </c>
      <c r="B140" t="s">
        <v>14</v>
      </c>
      <c r="C140" t="s">
        <v>112</v>
      </c>
      <c r="D140" t="s">
        <v>211</v>
      </c>
      <c r="E140" t="s">
        <v>577</v>
      </c>
      <c r="F140" t="s">
        <v>211</v>
      </c>
      <c r="G140">
        <v>2018</v>
      </c>
      <c r="H140" t="s">
        <v>211</v>
      </c>
      <c r="I140" t="s">
        <v>211</v>
      </c>
      <c r="J140" t="s">
        <v>211</v>
      </c>
      <c r="K140" t="s">
        <v>211</v>
      </c>
      <c r="L140">
        <v>2.6841401392523501E-2</v>
      </c>
    </row>
    <row r="141" spans="1:12" x14ac:dyDescent="0.2">
      <c r="A141" t="s">
        <v>210</v>
      </c>
      <c r="B141" t="s">
        <v>14</v>
      </c>
      <c r="C141" t="s">
        <v>112</v>
      </c>
      <c r="D141" t="s">
        <v>211</v>
      </c>
      <c r="E141" t="s">
        <v>214</v>
      </c>
      <c r="F141" t="s">
        <v>211</v>
      </c>
      <c r="G141">
        <v>2018</v>
      </c>
      <c r="H141" t="s">
        <v>211</v>
      </c>
      <c r="I141" t="s">
        <v>211</v>
      </c>
      <c r="J141" t="s">
        <v>211</v>
      </c>
      <c r="K141" t="s">
        <v>211</v>
      </c>
      <c r="L141">
        <v>5.3682802785046897E-2</v>
      </c>
    </row>
    <row r="142" spans="1:12" x14ac:dyDescent="0.2">
      <c r="A142" t="s">
        <v>210</v>
      </c>
      <c r="B142" t="s">
        <v>14</v>
      </c>
      <c r="C142" t="s">
        <v>109</v>
      </c>
      <c r="D142" t="s">
        <v>211</v>
      </c>
      <c r="E142" t="s">
        <v>577</v>
      </c>
      <c r="F142" t="s">
        <v>211</v>
      </c>
      <c r="G142">
        <v>2018</v>
      </c>
      <c r="H142" t="s">
        <v>211</v>
      </c>
      <c r="I142" t="s">
        <v>211</v>
      </c>
      <c r="J142" t="s">
        <v>211</v>
      </c>
      <c r="K142" t="s">
        <v>211</v>
      </c>
      <c r="L142">
        <v>3.3747121956413703E-2</v>
      </c>
    </row>
    <row r="143" spans="1:12" x14ac:dyDescent="0.2">
      <c r="A143" t="s">
        <v>210</v>
      </c>
      <c r="B143" t="s">
        <v>14</v>
      </c>
      <c r="C143" t="s">
        <v>109</v>
      </c>
      <c r="D143" t="s">
        <v>211</v>
      </c>
      <c r="E143" t="s">
        <v>214</v>
      </c>
      <c r="F143" t="s">
        <v>211</v>
      </c>
      <c r="G143">
        <v>2018</v>
      </c>
      <c r="H143" t="s">
        <v>211</v>
      </c>
      <c r="I143" t="s">
        <v>211</v>
      </c>
      <c r="J143" t="s">
        <v>211</v>
      </c>
      <c r="K143" t="s">
        <v>211</v>
      </c>
      <c r="L143">
        <v>6.7494243912827406E-2</v>
      </c>
    </row>
    <row r="144" spans="1:12" x14ac:dyDescent="0.2">
      <c r="A144" t="s">
        <v>210</v>
      </c>
      <c r="B144" t="s">
        <v>14</v>
      </c>
      <c r="C144" t="s">
        <v>113</v>
      </c>
      <c r="D144" t="s">
        <v>211</v>
      </c>
      <c r="E144" t="s">
        <v>577</v>
      </c>
      <c r="F144" t="s">
        <v>211</v>
      </c>
      <c r="G144">
        <v>2018</v>
      </c>
      <c r="H144" t="s">
        <v>211</v>
      </c>
      <c r="I144" t="s">
        <v>211</v>
      </c>
      <c r="J144" t="s">
        <v>211</v>
      </c>
      <c r="K144" t="s">
        <v>211</v>
      </c>
      <c r="L144">
        <v>1.18060507903239E-2</v>
      </c>
    </row>
    <row r="145" spans="1:12" x14ac:dyDescent="0.2">
      <c r="A145" t="s">
        <v>210</v>
      </c>
      <c r="B145" t="s">
        <v>14</v>
      </c>
      <c r="C145" t="s">
        <v>113</v>
      </c>
      <c r="D145" t="s">
        <v>211</v>
      </c>
      <c r="E145" t="s">
        <v>214</v>
      </c>
      <c r="F145" t="s">
        <v>211</v>
      </c>
      <c r="G145">
        <v>2018</v>
      </c>
      <c r="H145" t="s">
        <v>211</v>
      </c>
      <c r="I145" t="s">
        <v>211</v>
      </c>
      <c r="J145" t="s">
        <v>211</v>
      </c>
      <c r="K145" t="s">
        <v>211</v>
      </c>
      <c r="L145">
        <v>2.36121015806477E-2</v>
      </c>
    </row>
    <row r="146" spans="1:12" x14ac:dyDescent="0.2">
      <c r="A146" t="s">
        <v>210</v>
      </c>
      <c r="B146" t="s">
        <v>14</v>
      </c>
      <c r="C146" t="s">
        <v>114</v>
      </c>
      <c r="D146" t="s">
        <v>211</v>
      </c>
      <c r="E146" t="s">
        <v>577</v>
      </c>
      <c r="F146" t="s">
        <v>211</v>
      </c>
      <c r="G146">
        <v>2018</v>
      </c>
      <c r="H146" t="s">
        <v>211</v>
      </c>
      <c r="I146" t="s">
        <v>211</v>
      </c>
      <c r="J146" t="s">
        <v>211</v>
      </c>
      <c r="K146" t="s">
        <v>211</v>
      </c>
      <c r="L146">
        <v>2.1862274394018302E-2</v>
      </c>
    </row>
    <row r="147" spans="1:12" x14ac:dyDescent="0.2">
      <c r="A147" t="s">
        <v>210</v>
      </c>
      <c r="B147" t="s">
        <v>14</v>
      </c>
      <c r="C147" t="s">
        <v>114</v>
      </c>
      <c r="D147" t="s">
        <v>211</v>
      </c>
      <c r="E147" t="s">
        <v>214</v>
      </c>
      <c r="F147" t="s">
        <v>211</v>
      </c>
      <c r="G147">
        <v>2018</v>
      </c>
      <c r="H147" t="s">
        <v>211</v>
      </c>
      <c r="I147" t="s">
        <v>211</v>
      </c>
      <c r="J147" t="s">
        <v>211</v>
      </c>
      <c r="K147" t="s">
        <v>211</v>
      </c>
      <c r="L147">
        <v>4.3724548788036603E-2</v>
      </c>
    </row>
    <row r="148" spans="1:12" x14ac:dyDescent="0.2">
      <c r="A148" t="s">
        <v>210</v>
      </c>
      <c r="B148" t="s">
        <v>14</v>
      </c>
      <c r="C148" t="s">
        <v>213</v>
      </c>
      <c r="D148" t="s">
        <v>211</v>
      </c>
      <c r="E148" t="s">
        <v>577</v>
      </c>
      <c r="F148" t="s">
        <v>211</v>
      </c>
      <c r="G148">
        <v>2018</v>
      </c>
      <c r="H148" t="s">
        <v>211</v>
      </c>
      <c r="I148" t="s">
        <v>211</v>
      </c>
      <c r="J148" t="s">
        <v>211</v>
      </c>
      <c r="K148" t="s">
        <v>211</v>
      </c>
      <c r="L148">
        <v>7.2288150456288905E-2</v>
      </c>
    </row>
    <row r="149" spans="1:12" x14ac:dyDescent="0.2">
      <c r="A149" t="s">
        <v>210</v>
      </c>
      <c r="B149" t="s">
        <v>14</v>
      </c>
      <c r="C149" t="s">
        <v>213</v>
      </c>
      <c r="D149" t="s">
        <v>211</v>
      </c>
      <c r="E149" t="s">
        <v>214</v>
      </c>
      <c r="F149" t="s">
        <v>211</v>
      </c>
      <c r="G149">
        <v>2018</v>
      </c>
      <c r="H149" t="s">
        <v>211</v>
      </c>
      <c r="I149" t="s">
        <v>211</v>
      </c>
      <c r="J149" t="s">
        <v>211</v>
      </c>
      <c r="K149" t="s">
        <v>211</v>
      </c>
      <c r="L149">
        <v>0.144576300912578</v>
      </c>
    </row>
    <row r="150" spans="1:12" x14ac:dyDescent="0.2">
      <c r="A150" t="s">
        <v>210</v>
      </c>
      <c r="B150" t="s">
        <v>14</v>
      </c>
      <c r="C150" t="s">
        <v>115</v>
      </c>
      <c r="D150" t="s">
        <v>211</v>
      </c>
      <c r="E150" t="s">
        <v>577</v>
      </c>
      <c r="F150" t="s">
        <v>211</v>
      </c>
      <c r="G150">
        <v>2018</v>
      </c>
      <c r="H150" t="s">
        <v>211</v>
      </c>
      <c r="I150" t="s">
        <v>211</v>
      </c>
      <c r="J150" t="s">
        <v>211</v>
      </c>
      <c r="K150" t="s">
        <v>211</v>
      </c>
      <c r="L150">
        <v>2.8301071477560599E-2</v>
      </c>
    </row>
    <row r="151" spans="1:12" x14ac:dyDescent="0.2">
      <c r="A151" t="s">
        <v>210</v>
      </c>
      <c r="B151" t="s">
        <v>14</v>
      </c>
      <c r="C151" t="s">
        <v>115</v>
      </c>
      <c r="D151" t="s">
        <v>211</v>
      </c>
      <c r="E151" t="s">
        <v>214</v>
      </c>
      <c r="F151" t="s">
        <v>211</v>
      </c>
      <c r="G151">
        <v>2018</v>
      </c>
      <c r="H151" t="s">
        <v>211</v>
      </c>
      <c r="I151" t="s">
        <v>211</v>
      </c>
      <c r="J151" t="s">
        <v>211</v>
      </c>
      <c r="K151" t="s">
        <v>211</v>
      </c>
      <c r="L151">
        <v>5.6602142955121303E-2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sheetPr codeName="Sheet4"/>
  <dimension ref="A1:AL76"/>
  <sheetViews>
    <sheetView workbookViewId="0">
      <selection activeCell="C10" sqref="C10"/>
    </sheetView>
  </sheetViews>
  <sheetFormatPr defaultRowHeight="12.75" x14ac:dyDescent="0.2"/>
  <cols>
    <col min="3" max="3" width="19.7109375" customWidth="1"/>
  </cols>
  <sheetData>
    <row r="1" spans="1:38" x14ac:dyDescent="0.2">
      <c r="A1" t="s">
        <v>197</v>
      </c>
      <c r="B1" t="s">
        <v>198</v>
      </c>
      <c r="C1" t="s">
        <v>199</v>
      </c>
      <c r="D1" t="s">
        <v>200</v>
      </c>
      <c r="E1" t="s">
        <v>201</v>
      </c>
      <c r="F1" t="s">
        <v>202</v>
      </c>
      <c r="G1" t="s">
        <v>203</v>
      </c>
      <c r="H1" t="s">
        <v>204</v>
      </c>
      <c r="I1" t="s">
        <v>205</v>
      </c>
      <c r="J1" t="s">
        <v>206</v>
      </c>
      <c r="K1" t="s">
        <v>207</v>
      </c>
      <c r="L1" t="s">
        <v>208</v>
      </c>
      <c r="M1" t="s">
        <v>388</v>
      </c>
      <c r="N1" t="s">
        <v>386</v>
      </c>
      <c r="O1" t="s">
        <v>390</v>
      </c>
      <c r="P1" t="s">
        <v>384</v>
      </c>
      <c r="Q1" t="s">
        <v>394</v>
      </c>
      <c r="R1" t="s">
        <v>392</v>
      </c>
      <c r="S1" t="s">
        <v>396</v>
      </c>
      <c r="T1" t="s">
        <v>400</v>
      </c>
      <c r="U1" t="s">
        <v>402</v>
      </c>
      <c r="V1" t="s">
        <v>398</v>
      </c>
      <c r="W1" t="s">
        <v>410</v>
      </c>
      <c r="X1" t="s">
        <v>412</v>
      </c>
      <c r="Y1" t="s">
        <v>408</v>
      </c>
      <c r="Z1" t="s">
        <v>406</v>
      </c>
      <c r="AA1" t="s">
        <v>404</v>
      </c>
      <c r="AB1" t="s">
        <v>416</v>
      </c>
      <c r="AC1" t="s">
        <v>418</v>
      </c>
      <c r="AD1" t="s">
        <v>414</v>
      </c>
      <c r="AE1" t="s">
        <v>420</v>
      </c>
      <c r="AF1" t="s">
        <v>422</v>
      </c>
      <c r="AG1" t="s">
        <v>424</v>
      </c>
      <c r="AH1" t="s">
        <v>426</v>
      </c>
      <c r="AI1" t="s">
        <v>428</v>
      </c>
      <c r="AJ1" t="s">
        <v>430</v>
      </c>
      <c r="AK1" t="s">
        <v>434</v>
      </c>
      <c r="AL1" t="s">
        <v>432</v>
      </c>
    </row>
    <row r="2" spans="1:38" x14ac:dyDescent="0.2">
      <c r="A2" t="s">
        <v>210</v>
      </c>
      <c r="B2" t="s">
        <v>5</v>
      </c>
      <c r="C2" t="s">
        <v>49</v>
      </c>
      <c r="D2" t="s">
        <v>211</v>
      </c>
      <c r="E2" t="s">
        <v>211</v>
      </c>
      <c r="F2" t="s">
        <v>211</v>
      </c>
      <c r="G2">
        <v>2018</v>
      </c>
      <c r="H2" t="s">
        <v>211</v>
      </c>
      <c r="I2" t="s">
        <v>211</v>
      </c>
      <c r="J2" t="s">
        <v>211</v>
      </c>
      <c r="K2" t="s">
        <v>211</v>
      </c>
      <c r="L2">
        <v>4.7124430144340999E-3</v>
      </c>
      <c r="M2">
        <v>4.7124430144340999E-3</v>
      </c>
      <c r="N2">
        <v>4.7124430144340999E-3</v>
      </c>
      <c r="O2">
        <v>4.7124430144340999E-3</v>
      </c>
      <c r="P2">
        <v>4.7124430144340999E-3</v>
      </c>
      <c r="Q2">
        <v>4.7124430144340999E-3</v>
      </c>
      <c r="R2">
        <v>4.7124430144340999E-3</v>
      </c>
      <c r="S2">
        <v>4.7124430144340999E-3</v>
      </c>
      <c r="T2">
        <v>4.7124430144340999E-3</v>
      </c>
      <c r="U2">
        <v>4.7124430144340999E-3</v>
      </c>
      <c r="V2">
        <v>4.7124430144340999E-3</v>
      </c>
      <c r="W2">
        <v>4.7124430144340999E-3</v>
      </c>
      <c r="X2">
        <v>4.7124430144340999E-3</v>
      </c>
      <c r="Y2">
        <v>4.7124430144340999E-3</v>
      </c>
      <c r="Z2">
        <v>4.7124430144340999E-3</v>
      </c>
      <c r="AA2">
        <v>4.7124430144340999E-3</v>
      </c>
      <c r="AB2">
        <v>4.7124430144340999E-3</v>
      </c>
      <c r="AC2">
        <v>4.7124430144340999E-3</v>
      </c>
      <c r="AD2">
        <v>4.7124430144340999E-3</v>
      </c>
      <c r="AE2">
        <v>4.7124430144340999E-3</v>
      </c>
      <c r="AF2">
        <v>4.7124430144340999E-3</v>
      </c>
      <c r="AG2">
        <v>4.7124430144340999E-3</v>
      </c>
      <c r="AH2">
        <v>4.7124430144340999E-3</v>
      </c>
      <c r="AI2">
        <v>4.7124430144340999E-3</v>
      </c>
      <c r="AJ2">
        <v>4.7124430144340999E-3</v>
      </c>
      <c r="AK2">
        <v>4.7124430144340999E-3</v>
      </c>
      <c r="AL2">
        <v>4.7124430144340999E-3</v>
      </c>
    </row>
    <row r="3" spans="1:38" x14ac:dyDescent="0.2">
      <c r="A3" t="s">
        <v>210</v>
      </c>
      <c r="B3" t="s">
        <v>5</v>
      </c>
      <c r="C3" t="s">
        <v>48</v>
      </c>
      <c r="D3" t="s">
        <v>211</v>
      </c>
      <c r="E3" t="s">
        <v>211</v>
      </c>
      <c r="F3" t="s">
        <v>211</v>
      </c>
      <c r="G3">
        <v>2018</v>
      </c>
      <c r="H3" t="s">
        <v>211</v>
      </c>
      <c r="I3" t="s">
        <v>211</v>
      </c>
      <c r="J3" t="s">
        <v>211</v>
      </c>
      <c r="K3" t="s">
        <v>211</v>
      </c>
      <c r="L3">
        <v>0.457106972400108</v>
      </c>
      <c r="M3">
        <v>0.457106972400108</v>
      </c>
      <c r="N3">
        <v>0.457106972400108</v>
      </c>
      <c r="O3">
        <v>0.457106972400108</v>
      </c>
      <c r="P3">
        <v>0.457106972400108</v>
      </c>
      <c r="Q3">
        <v>0.457106972400108</v>
      </c>
      <c r="R3">
        <v>0.457106972400108</v>
      </c>
      <c r="S3">
        <v>0.457106972400108</v>
      </c>
      <c r="T3">
        <v>0.457106972400108</v>
      </c>
      <c r="U3">
        <v>0.457106972400108</v>
      </c>
      <c r="V3">
        <v>0.457106972400108</v>
      </c>
      <c r="W3">
        <v>0.457106972400108</v>
      </c>
      <c r="X3">
        <v>0.457106972400108</v>
      </c>
      <c r="Y3">
        <v>0.457106972400108</v>
      </c>
      <c r="Z3">
        <v>0.457106972400108</v>
      </c>
      <c r="AA3">
        <v>0.457106972400108</v>
      </c>
      <c r="AB3">
        <v>0.457106972400108</v>
      </c>
      <c r="AC3">
        <v>0.457106972400108</v>
      </c>
      <c r="AD3">
        <v>0.457106972400108</v>
      </c>
      <c r="AE3">
        <v>0.457106972400108</v>
      </c>
      <c r="AF3">
        <v>0.457106972400108</v>
      </c>
      <c r="AG3">
        <v>0.457106972400108</v>
      </c>
      <c r="AH3">
        <v>0.457106972400108</v>
      </c>
      <c r="AI3">
        <v>0.457106972400108</v>
      </c>
      <c r="AJ3">
        <v>0.457106972400108</v>
      </c>
      <c r="AK3">
        <v>0.457106972400108</v>
      </c>
      <c r="AL3">
        <v>0.457106972400108</v>
      </c>
    </row>
    <row r="4" spans="1:38" x14ac:dyDescent="0.2">
      <c r="A4" t="s">
        <v>210</v>
      </c>
      <c r="B4" t="s">
        <v>5</v>
      </c>
      <c r="C4" t="s">
        <v>52</v>
      </c>
      <c r="D4" t="s">
        <v>211</v>
      </c>
      <c r="E4" t="s">
        <v>211</v>
      </c>
      <c r="F4" t="s">
        <v>211</v>
      </c>
      <c r="G4">
        <v>2018</v>
      </c>
      <c r="H4" t="s">
        <v>211</v>
      </c>
      <c r="I4" t="s">
        <v>211</v>
      </c>
      <c r="J4" t="s">
        <v>211</v>
      </c>
      <c r="K4" t="s">
        <v>211</v>
      </c>
      <c r="L4">
        <v>68.736761962285698</v>
      </c>
      <c r="M4">
        <v>68.736761962285698</v>
      </c>
      <c r="N4">
        <v>68.736761962285698</v>
      </c>
      <c r="O4">
        <v>68.736761962285698</v>
      </c>
      <c r="P4">
        <v>68.736761962285698</v>
      </c>
      <c r="Q4">
        <v>68.736761962285698</v>
      </c>
      <c r="R4">
        <v>68.736761962285698</v>
      </c>
      <c r="S4">
        <v>68.736761962285698</v>
      </c>
      <c r="T4">
        <v>68.736761962285698</v>
      </c>
      <c r="U4">
        <v>68.736761962285698</v>
      </c>
      <c r="V4">
        <v>68.736761962285698</v>
      </c>
      <c r="W4">
        <v>68.736761962285698</v>
      </c>
      <c r="X4">
        <v>68.736761962285698</v>
      </c>
      <c r="Y4">
        <v>68.736761962285698</v>
      </c>
      <c r="Z4">
        <v>68.736761962285698</v>
      </c>
      <c r="AA4">
        <v>68.736761962285698</v>
      </c>
      <c r="AB4">
        <v>68.736761962285698</v>
      </c>
      <c r="AC4">
        <v>68.736761962285698</v>
      </c>
      <c r="AD4">
        <v>68.736761962285698</v>
      </c>
      <c r="AE4">
        <v>68.736761962285698</v>
      </c>
      <c r="AF4">
        <v>68.736761962285698</v>
      </c>
      <c r="AG4">
        <v>68.736761962285698</v>
      </c>
      <c r="AH4">
        <v>68.736761962285698</v>
      </c>
      <c r="AI4">
        <v>68.736761962285698</v>
      </c>
      <c r="AJ4">
        <v>68.736761962285698</v>
      </c>
      <c r="AK4">
        <v>68.736761962285698</v>
      </c>
      <c r="AL4">
        <v>68.736761962285698</v>
      </c>
    </row>
    <row r="5" spans="1:38" x14ac:dyDescent="0.2">
      <c r="A5" t="s">
        <v>210</v>
      </c>
      <c r="B5" t="s">
        <v>5</v>
      </c>
      <c r="C5" t="s">
        <v>53</v>
      </c>
      <c r="D5" t="s">
        <v>211</v>
      </c>
      <c r="E5" t="s">
        <v>211</v>
      </c>
      <c r="F5" t="s">
        <v>211</v>
      </c>
      <c r="G5">
        <v>2018</v>
      </c>
      <c r="H5" t="s">
        <v>211</v>
      </c>
      <c r="I5" t="s">
        <v>211</v>
      </c>
      <c r="J5" t="s">
        <v>211</v>
      </c>
      <c r="K5" t="s">
        <v>211</v>
      </c>
      <c r="L5">
        <v>32.346711511663898</v>
      </c>
      <c r="M5">
        <v>32.346711511663898</v>
      </c>
      <c r="N5">
        <v>32.346711511663898</v>
      </c>
      <c r="O5">
        <v>32.346711511663898</v>
      </c>
      <c r="P5">
        <v>32.346711511663898</v>
      </c>
      <c r="Q5">
        <v>32.346711511663898</v>
      </c>
      <c r="R5">
        <v>32.346711511663898</v>
      </c>
      <c r="S5">
        <v>32.346711511663898</v>
      </c>
      <c r="T5">
        <v>32.346711511663898</v>
      </c>
      <c r="U5">
        <v>32.346711511663898</v>
      </c>
      <c r="V5">
        <v>32.346711511663898</v>
      </c>
      <c r="W5">
        <v>32.346711511663898</v>
      </c>
      <c r="X5">
        <v>32.346711511663898</v>
      </c>
      <c r="Y5">
        <v>32.346711511663898</v>
      </c>
      <c r="Z5">
        <v>32.346711511663898</v>
      </c>
      <c r="AA5">
        <v>32.346711511663898</v>
      </c>
      <c r="AB5">
        <v>32.346711511663898</v>
      </c>
      <c r="AC5">
        <v>32.346711511663898</v>
      </c>
      <c r="AD5">
        <v>32.346711511663898</v>
      </c>
      <c r="AE5">
        <v>32.346711511663898</v>
      </c>
      <c r="AF5">
        <v>32.346711511663898</v>
      </c>
      <c r="AG5">
        <v>32.346711511663898</v>
      </c>
      <c r="AH5">
        <v>32.346711511663898</v>
      </c>
      <c r="AI5">
        <v>32.346711511663898</v>
      </c>
      <c r="AJ5">
        <v>32.346711511663898</v>
      </c>
      <c r="AK5">
        <v>32.346711511663898</v>
      </c>
      <c r="AL5">
        <v>32.346711511663898</v>
      </c>
    </row>
    <row r="6" spans="1:38" x14ac:dyDescent="0.2">
      <c r="A6" t="s">
        <v>210</v>
      </c>
      <c r="B6" t="s">
        <v>5</v>
      </c>
      <c r="C6" t="s">
        <v>50</v>
      </c>
      <c r="D6" t="s">
        <v>211</v>
      </c>
      <c r="E6" t="s">
        <v>211</v>
      </c>
      <c r="F6" t="s">
        <v>211</v>
      </c>
      <c r="G6">
        <v>2018</v>
      </c>
      <c r="H6" t="s">
        <v>211</v>
      </c>
      <c r="I6" t="s">
        <v>211</v>
      </c>
      <c r="J6" t="s">
        <v>211</v>
      </c>
      <c r="K6" t="s">
        <v>211</v>
      </c>
      <c r="L6">
        <v>1.5708143381447E-3</v>
      </c>
      <c r="M6">
        <v>1.5708143381447E-3</v>
      </c>
      <c r="N6">
        <v>1.5708143381447E-3</v>
      </c>
      <c r="O6">
        <v>1.5708143381447E-3</v>
      </c>
      <c r="P6">
        <v>1.5708143381447E-3</v>
      </c>
      <c r="Q6">
        <v>1.5708143381447E-3</v>
      </c>
      <c r="R6">
        <v>1.5708143381447E-3</v>
      </c>
      <c r="S6">
        <v>1.5708143381447E-3</v>
      </c>
      <c r="T6">
        <v>1.5708143381447E-3</v>
      </c>
      <c r="U6">
        <v>1.5708143381447E-3</v>
      </c>
      <c r="V6">
        <v>1.5708143381447E-3</v>
      </c>
      <c r="W6">
        <v>1.5708143381447E-3</v>
      </c>
      <c r="X6">
        <v>1.5708143381447E-3</v>
      </c>
      <c r="Y6">
        <v>1.5708143381447E-3</v>
      </c>
      <c r="Z6">
        <v>1.5708143381447E-3</v>
      </c>
      <c r="AA6">
        <v>1.5708143381447E-3</v>
      </c>
      <c r="AB6">
        <v>1.5708143381447E-3</v>
      </c>
      <c r="AC6">
        <v>1.5708143381447E-3</v>
      </c>
      <c r="AD6">
        <v>1.5708143381447E-3</v>
      </c>
      <c r="AE6">
        <v>1.5708143381447E-3</v>
      </c>
      <c r="AF6">
        <v>1.5708143381447E-3</v>
      </c>
      <c r="AG6">
        <v>1.5708143381447E-3</v>
      </c>
      <c r="AH6">
        <v>1.5708143381447E-3</v>
      </c>
      <c r="AI6">
        <v>1.5708143381447E-3</v>
      </c>
      <c r="AJ6">
        <v>1.5708143381447E-3</v>
      </c>
      <c r="AK6">
        <v>1.5708143381447E-3</v>
      </c>
      <c r="AL6">
        <v>1.5708143381447E-3</v>
      </c>
    </row>
    <row r="7" spans="1:38" x14ac:dyDescent="0.2">
      <c r="A7" t="s">
        <v>210</v>
      </c>
      <c r="B7" t="s">
        <v>5</v>
      </c>
      <c r="C7" t="s">
        <v>470</v>
      </c>
      <c r="D7" t="s">
        <v>211</v>
      </c>
      <c r="E7" t="s">
        <v>211</v>
      </c>
      <c r="F7" t="s">
        <v>211</v>
      </c>
      <c r="G7">
        <v>2018</v>
      </c>
      <c r="H7" t="s">
        <v>211</v>
      </c>
      <c r="I7" t="s">
        <v>211</v>
      </c>
      <c r="J7" t="s">
        <v>211</v>
      </c>
      <c r="K7" t="s">
        <v>211</v>
      </c>
      <c r="L7">
        <v>86.261269379216202</v>
      </c>
      <c r="M7">
        <v>86.261269379216202</v>
      </c>
      <c r="N7">
        <v>86.261269379216202</v>
      </c>
      <c r="O7">
        <v>86.261269379216202</v>
      </c>
      <c r="P7">
        <v>86.261269379216202</v>
      </c>
      <c r="Q7">
        <v>86.261269379216202</v>
      </c>
      <c r="R7">
        <v>86.261269379216202</v>
      </c>
      <c r="S7">
        <v>86.261269379216202</v>
      </c>
      <c r="T7">
        <v>86.261269379216202</v>
      </c>
      <c r="U7">
        <v>86.261269379216202</v>
      </c>
      <c r="V7">
        <v>86.261269379216202</v>
      </c>
      <c r="W7">
        <v>86.261269379216202</v>
      </c>
      <c r="X7">
        <v>86.261269379216202</v>
      </c>
      <c r="Y7">
        <v>86.261269379216202</v>
      </c>
      <c r="Z7">
        <v>86.261269379216202</v>
      </c>
      <c r="AA7">
        <v>86.261269379216202</v>
      </c>
      <c r="AB7">
        <v>86.261269379216202</v>
      </c>
      <c r="AC7">
        <v>86.261269379216202</v>
      </c>
      <c r="AD7">
        <v>86.261269379216202</v>
      </c>
      <c r="AE7">
        <v>86.261269379216202</v>
      </c>
      <c r="AF7">
        <v>86.261269379216202</v>
      </c>
      <c r="AG7">
        <v>86.261269379216202</v>
      </c>
      <c r="AH7">
        <v>86.261269379216202</v>
      </c>
      <c r="AI7">
        <v>86.261269379216202</v>
      </c>
      <c r="AJ7">
        <v>86.261269379216202</v>
      </c>
      <c r="AK7">
        <v>86.261269379216202</v>
      </c>
      <c r="AL7">
        <v>86.261269379216202</v>
      </c>
    </row>
    <row r="8" spans="1:38" x14ac:dyDescent="0.2">
      <c r="A8" t="s">
        <v>210</v>
      </c>
      <c r="B8" t="s">
        <v>5</v>
      </c>
      <c r="C8" t="s">
        <v>58</v>
      </c>
      <c r="D8" t="s">
        <v>211</v>
      </c>
      <c r="E8" t="s">
        <v>211</v>
      </c>
      <c r="F8" t="s">
        <v>211</v>
      </c>
      <c r="G8">
        <v>2018</v>
      </c>
      <c r="H8" t="s">
        <v>211</v>
      </c>
      <c r="I8" t="s">
        <v>211</v>
      </c>
      <c r="J8" t="s">
        <v>211</v>
      </c>
      <c r="K8" t="s">
        <v>211</v>
      </c>
      <c r="L8">
        <v>13.7713293025146</v>
      </c>
      <c r="M8">
        <v>13.7713293025146</v>
      </c>
      <c r="N8">
        <v>13.7713293025146</v>
      </c>
      <c r="O8">
        <v>13.7713293025146</v>
      </c>
      <c r="P8">
        <v>13.7713293025146</v>
      </c>
      <c r="Q8">
        <v>13.7713293025146</v>
      </c>
      <c r="R8">
        <v>13.7713293025146</v>
      </c>
      <c r="S8">
        <v>13.7713293025146</v>
      </c>
      <c r="T8">
        <v>13.7713293025146</v>
      </c>
      <c r="U8">
        <v>13.7713293025146</v>
      </c>
      <c r="V8">
        <v>13.7713293025146</v>
      </c>
      <c r="W8">
        <v>13.7713293025146</v>
      </c>
      <c r="X8">
        <v>13.7713293025146</v>
      </c>
      <c r="Y8">
        <v>13.7713293025146</v>
      </c>
      <c r="Z8">
        <v>13.7713293025146</v>
      </c>
      <c r="AA8">
        <v>13.7713293025146</v>
      </c>
      <c r="AB8">
        <v>13.7713293025146</v>
      </c>
      <c r="AC8">
        <v>13.7713293025146</v>
      </c>
      <c r="AD8">
        <v>13.7713293025146</v>
      </c>
      <c r="AE8">
        <v>13.7713293025146</v>
      </c>
      <c r="AF8">
        <v>13.7713293025146</v>
      </c>
      <c r="AG8">
        <v>13.7713293025146</v>
      </c>
      <c r="AH8">
        <v>13.7713293025146</v>
      </c>
      <c r="AI8">
        <v>13.7713293025146</v>
      </c>
      <c r="AJ8">
        <v>13.7713293025146</v>
      </c>
      <c r="AK8">
        <v>13.7713293025146</v>
      </c>
      <c r="AL8">
        <v>13.7713293025146</v>
      </c>
    </row>
    <row r="9" spans="1:38" x14ac:dyDescent="0.2">
      <c r="A9" t="s">
        <v>210</v>
      </c>
      <c r="B9" t="s">
        <v>5</v>
      </c>
      <c r="C9" t="s">
        <v>54</v>
      </c>
      <c r="D9" t="s">
        <v>211</v>
      </c>
      <c r="E9" t="s">
        <v>211</v>
      </c>
      <c r="F9" t="s">
        <v>211</v>
      </c>
      <c r="G9">
        <v>2018</v>
      </c>
      <c r="H9" t="s">
        <v>211</v>
      </c>
      <c r="I9" t="s">
        <v>211</v>
      </c>
      <c r="J9" t="s">
        <v>211</v>
      </c>
      <c r="K9" t="s">
        <v>211</v>
      </c>
      <c r="L9">
        <v>6.1623046485416602</v>
      </c>
      <c r="M9">
        <v>6.1623046485416602</v>
      </c>
      <c r="N9">
        <v>6.1623046485416602</v>
      </c>
      <c r="O9">
        <v>6.1623046485416602</v>
      </c>
      <c r="P9">
        <v>6.1623046485416602</v>
      </c>
      <c r="Q9">
        <v>6.1623046485416602</v>
      </c>
      <c r="R9">
        <v>6.1623046485416602</v>
      </c>
      <c r="S9">
        <v>6.1623046485416602</v>
      </c>
      <c r="T9">
        <v>6.1623046485416602</v>
      </c>
      <c r="U9">
        <v>6.1623046485416602</v>
      </c>
      <c r="V9">
        <v>6.1623046485416602</v>
      </c>
      <c r="W9">
        <v>6.1623046485416602</v>
      </c>
      <c r="X9">
        <v>6.1623046485416602</v>
      </c>
      <c r="Y9">
        <v>6.1623046485416602</v>
      </c>
      <c r="Z9">
        <v>6.1623046485416602</v>
      </c>
      <c r="AA9">
        <v>6.1623046485416602</v>
      </c>
      <c r="AB9">
        <v>6.1623046485416602</v>
      </c>
      <c r="AC9">
        <v>6.1623046485416602</v>
      </c>
      <c r="AD9">
        <v>6.1623046485416602</v>
      </c>
      <c r="AE9">
        <v>6.1623046485416602</v>
      </c>
      <c r="AF9">
        <v>6.1623046485416602</v>
      </c>
      <c r="AG9">
        <v>6.1623046485416602</v>
      </c>
      <c r="AH9">
        <v>6.1623046485416602</v>
      </c>
      <c r="AI9">
        <v>6.1623046485416602</v>
      </c>
      <c r="AJ9">
        <v>6.1623046485416602</v>
      </c>
      <c r="AK9">
        <v>6.1623046485416602</v>
      </c>
      <c r="AL9">
        <v>6.1623046485416602</v>
      </c>
    </row>
    <row r="10" spans="1:38" x14ac:dyDescent="0.2">
      <c r="A10" t="s">
        <v>210</v>
      </c>
      <c r="B10" t="s">
        <v>5</v>
      </c>
      <c r="C10" t="s">
        <v>51</v>
      </c>
      <c r="D10" t="s">
        <v>211</v>
      </c>
      <c r="E10" t="s">
        <v>211</v>
      </c>
      <c r="F10" t="s">
        <v>211</v>
      </c>
      <c r="G10">
        <v>2018</v>
      </c>
      <c r="H10" t="s">
        <v>211</v>
      </c>
      <c r="I10" t="s">
        <v>211</v>
      </c>
      <c r="J10" t="s">
        <v>211</v>
      </c>
      <c r="K10" t="s">
        <v>211</v>
      </c>
      <c r="L10">
        <v>2.9939721285037999</v>
      </c>
      <c r="M10">
        <v>2.9939721285037999</v>
      </c>
      <c r="N10">
        <v>2.9939721285037999</v>
      </c>
      <c r="O10">
        <v>2.9939721285037999</v>
      </c>
      <c r="P10">
        <v>2.9939721285037999</v>
      </c>
      <c r="Q10">
        <v>2.9939721285037999</v>
      </c>
      <c r="R10">
        <v>2.9939721285037999</v>
      </c>
      <c r="S10">
        <v>2.9939721285037999</v>
      </c>
      <c r="T10">
        <v>2.9939721285037999</v>
      </c>
      <c r="U10">
        <v>2.9939721285037999</v>
      </c>
      <c r="V10">
        <v>2.9939721285037999</v>
      </c>
      <c r="W10">
        <v>2.9939721285037999</v>
      </c>
      <c r="X10">
        <v>2.9939721285037999</v>
      </c>
      <c r="Y10">
        <v>2.9939721285037999</v>
      </c>
      <c r="Z10">
        <v>2.9939721285037999</v>
      </c>
      <c r="AA10">
        <v>2.9939721285037999</v>
      </c>
      <c r="AB10">
        <v>2.9939721285037999</v>
      </c>
      <c r="AC10">
        <v>2.9939721285037999</v>
      </c>
      <c r="AD10">
        <v>2.9939721285037999</v>
      </c>
      <c r="AE10">
        <v>2.9939721285037999</v>
      </c>
      <c r="AF10">
        <v>2.9939721285037999</v>
      </c>
      <c r="AG10">
        <v>2.9939721285037999</v>
      </c>
      <c r="AH10">
        <v>2.9939721285037999</v>
      </c>
      <c r="AI10">
        <v>2.9939721285037999</v>
      </c>
      <c r="AJ10">
        <v>2.9939721285037999</v>
      </c>
      <c r="AK10">
        <v>2.9939721285037999</v>
      </c>
      <c r="AL10">
        <v>2.9939721285037999</v>
      </c>
    </row>
    <row r="11" spans="1:38" x14ac:dyDescent="0.2">
      <c r="A11" t="s">
        <v>210</v>
      </c>
      <c r="B11" t="s">
        <v>5</v>
      </c>
      <c r="C11" t="s">
        <v>55</v>
      </c>
      <c r="D11" t="s">
        <v>211</v>
      </c>
      <c r="E11" t="s">
        <v>211</v>
      </c>
      <c r="F11" t="s">
        <v>211</v>
      </c>
      <c r="G11">
        <v>2018</v>
      </c>
      <c r="H11" t="s">
        <v>211</v>
      </c>
      <c r="I11" t="s">
        <v>211</v>
      </c>
      <c r="J11" t="s">
        <v>211</v>
      </c>
      <c r="K11" t="s">
        <v>211</v>
      </c>
      <c r="L11">
        <v>2.19914007340258E-2</v>
      </c>
      <c r="M11">
        <v>2.19914007340258E-2</v>
      </c>
      <c r="N11">
        <v>2.19914007340258E-2</v>
      </c>
      <c r="O11">
        <v>2.19914007340258E-2</v>
      </c>
      <c r="P11">
        <v>2.19914007340258E-2</v>
      </c>
      <c r="Q11">
        <v>2.19914007340258E-2</v>
      </c>
      <c r="R11">
        <v>2.19914007340258E-2</v>
      </c>
      <c r="S11">
        <v>2.19914007340258E-2</v>
      </c>
      <c r="T11">
        <v>2.19914007340258E-2</v>
      </c>
      <c r="U11">
        <v>2.19914007340258E-2</v>
      </c>
      <c r="V11">
        <v>2.19914007340258E-2</v>
      </c>
      <c r="W11">
        <v>2.19914007340258E-2</v>
      </c>
      <c r="X11">
        <v>2.19914007340258E-2</v>
      </c>
      <c r="Y11">
        <v>2.19914007340258E-2</v>
      </c>
      <c r="Z11">
        <v>2.19914007340258E-2</v>
      </c>
      <c r="AA11">
        <v>2.19914007340258E-2</v>
      </c>
      <c r="AB11">
        <v>2.19914007340258E-2</v>
      </c>
      <c r="AC11">
        <v>2.19914007340258E-2</v>
      </c>
      <c r="AD11">
        <v>2.19914007340258E-2</v>
      </c>
      <c r="AE11">
        <v>2.19914007340258E-2</v>
      </c>
      <c r="AF11">
        <v>2.19914007340258E-2</v>
      </c>
      <c r="AG11">
        <v>2.19914007340258E-2</v>
      </c>
      <c r="AH11">
        <v>2.19914007340258E-2</v>
      </c>
      <c r="AI11">
        <v>2.19914007340258E-2</v>
      </c>
      <c r="AJ11">
        <v>2.19914007340258E-2</v>
      </c>
      <c r="AK11">
        <v>2.19914007340258E-2</v>
      </c>
      <c r="AL11">
        <v>2.19914007340258E-2</v>
      </c>
    </row>
    <row r="12" spans="1:38" x14ac:dyDescent="0.2">
      <c r="A12" t="s">
        <v>210</v>
      </c>
      <c r="B12" t="s">
        <v>5</v>
      </c>
      <c r="C12" t="s">
        <v>56</v>
      </c>
      <c r="D12" t="s">
        <v>211</v>
      </c>
      <c r="E12" t="s">
        <v>211</v>
      </c>
      <c r="F12" t="s">
        <v>211</v>
      </c>
      <c r="G12">
        <v>2018</v>
      </c>
      <c r="H12" t="s">
        <v>211</v>
      </c>
      <c r="I12" t="s">
        <v>211</v>
      </c>
      <c r="J12" t="s">
        <v>211</v>
      </c>
      <c r="K12" t="s">
        <v>211</v>
      </c>
      <c r="L12">
        <v>0.68801668010737804</v>
      </c>
      <c r="M12">
        <v>0.68801668010737804</v>
      </c>
      <c r="N12">
        <v>0.68801668010737804</v>
      </c>
      <c r="O12">
        <v>0.68801668010737804</v>
      </c>
      <c r="P12">
        <v>0.68801668010737804</v>
      </c>
      <c r="Q12">
        <v>0.68801668010737804</v>
      </c>
      <c r="R12">
        <v>0.68801668010737804</v>
      </c>
      <c r="S12">
        <v>0.68801668010737804</v>
      </c>
      <c r="T12">
        <v>0.68801668010737804</v>
      </c>
      <c r="U12">
        <v>0.68801668010737804</v>
      </c>
      <c r="V12">
        <v>0.68801668010737804</v>
      </c>
      <c r="W12">
        <v>0.68801668010737804</v>
      </c>
      <c r="X12">
        <v>0.68801668010737804</v>
      </c>
      <c r="Y12">
        <v>0.68801668010737804</v>
      </c>
      <c r="Z12">
        <v>0.68801668010737804</v>
      </c>
      <c r="AA12">
        <v>0.68801668010737804</v>
      </c>
      <c r="AB12">
        <v>0.68801668010737804</v>
      </c>
      <c r="AC12">
        <v>0.68801668010737804</v>
      </c>
      <c r="AD12">
        <v>0.68801668010737804</v>
      </c>
      <c r="AE12">
        <v>0.68801668010737804</v>
      </c>
      <c r="AF12">
        <v>0.68801668010737804</v>
      </c>
      <c r="AG12">
        <v>0.68801668010737804</v>
      </c>
      <c r="AH12">
        <v>0.68801668010737804</v>
      </c>
      <c r="AI12">
        <v>0.68801668010737804</v>
      </c>
      <c r="AJ12">
        <v>0.68801668010737804</v>
      </c>
      <c r="AK12">
        <v>0.68801668010737804</v>
      </c>
      <c r="AL12">
        <v>0.68801668010737804</v>
      </c>
    </row>
    <row r="13" spans="1:38" x14ac:dyDescent="0.2">
      <c r="A13" t="s">
        <v>210</v>
      </c>
      <c r="B13" t="s">
        <v>5</v>
      </c>
      <c r="C13" t="s">
        <v>57</v>
      </c>
      <c r="D13" t="s">
        <v>211</v>
      </c>
      <c r="E13" t="s">
        <v>211</v>
      </c>
      <c r="F13" t="s">
        <v>211</v>
      </c>
      <c r="G13">
        <v>2018</v>
      </c>
      <c r="H13" t="s">
        <v>211</v>
      </c>
      <c r="I13" t="s">
        <v>211</v>
      </c>
      <c r="J13" t="s">
        <v>211</v>
      </c>
      <c r="K13" t="s">
        <v>211</v>
      </c>
      <c r="L13">
        <v>0.29374228123305901</v>
      </c>
      <c r="M13">
        <v>0.29374228123305901</v>
      </c>
      <c r="N13">
        <v>0.29374228123305901</v>
      </c>
      <c r="O13">
        <v>0.29374228123305901</v>
      </c>
      <c r="P13">
        <v>0.29374228123305901</v>
      </c>
      <c r="Q13">
        <v>0.29374228123305901</v>
      </c>
      <c r="R13">
        <v>0.29374228123305901</v>
      </c>
      <c r="S13">
        <v>0.29374228123305901</v>
      </c>
      <c r="T13">
        <v>0.29374228123305901</v>
      </c>
      <c r="U13">
        <v>0.29374228123305901</v>
      </c>
      <c r="V13">
        <v>0.29374228123305901</v>
      </c>
      <c r="W13">
        <v>0.29374228123305901</v>
      </c>
      <c r="X13">
        <v>0.29374228123305901</v>
      </c>
      <c r="Y13">
        <v>0.29374228123305901</v>
      </c>
      <c r="Z13">
        <v>0.29374228123305901</v>
      </c>
      <c r="AA13">
        <v>0.29374228123305901</v>
      </c>
      <c r="AB13">
        <v>0.29374228123305901</v>
      </c>
      <c r="AC13">
        <v>0.29374228123305901</v>
      </c>
      <c r="AD13">
        <v>0.29374228123305901</v>
      </c>
      <c r="AE13">
        <v>0.29374228123305901</v>
      </c>
      <c r="AF13">
        <v>0.29374228123305901</v>
      </c>
      <c r="AG13">
        <v>0.29374228123305901</v>
      </c>
      <c r="AH13">
        <v>0.29374228123305901</v>
      </c>
      <c r="AI13">
        <v>0.29374228123305901</v>
      </c>
      <c r="AJ13">
        <v>0.29374228123305901</v>
      </c>
      <c r="AK13">
        <v>0.29374228123305901</v>
      </c>
      <c r="AL13">
        <v>0.29374228123305901</v>
      </c>
    </row>
    <row r="14" spans="1:38" x14ac:dyDescent="0.2">
      <c r="A14" t="s">
        <v>210</v>
      </c>
      <c r="B14" t="s">
        <v>5</v>
      </c>
      <c r="C14" t="s">
        <v>72</v>
      </c>
      <c r="D14" t="s">
        <v>211</v>
      </c>
      <c r="E14" t="s">
        <v>211</v>
      </c>
      <c r="F14" t="s">
        <v>211</v>
      </c>
      <c r="G14">
        <v>2018</v>
      </c>
      <c r="H14" t="s">
        <v>211</v>
      </c>
      <c r="I14" t="s">
        <v>211</v>
      </c>
      <c r="J14" t="s">
        <v>211</v>
      </c>
      <c r="K14" t="s">
        <v>211</v>
      </c>
      <c r="L14">
        <v>1.8703337799503099E-3</v>
      </c>
      <c r="M14">
        <v>1.8703337799503099E-3</v>
      </c>
      <c r="N14">
        <v>1.8703337799503099E-3</v>
      </c>
      <c r="O14">
        <v>1.8703337799503099E-3</v>
      </c>
      <c r="P14">
        <v>1.8703337799503099E-3</v>
      </c>
      <c r="Q14">
        <v>1.8703337799503099E-3</v>
      </c>
      <c r="R14">
        <v>1.8703337799503099E-3</v>
      </c>
      <c r="S14">
        <v>1.8703337799503099E-3</v>
      </c>
      <c r="T14">
        <v>1.8703337799503099E-3</v>
      </c>
      <c r="U14">
        <v>1.8703337799503099E-3</v>
      </c>
      <c r="V14">
        <v>1.8703337799503099E-3</v>
      </c>
      <c r="W14">
        <v>1.8703337799503099E-3</v>
      </c>
      <c r="X14">
        <v>1.8703337799503099E-3</v>
      </c>
      <c r="Y14">
        <v>1.8703337799503099E-3</v>
      </c>
      <c r="Z14">
        <v>1.8703337799503099E-3</v>
      </c>
      <c r="AA14">
        <v>1.8703337799503099E-3</v>
      </c>
      <c r="AB14">
        <v>1.8703337799503099E-3</v>
      </c>
      <c r="AC14">
        <v>1.8703337799503099E-3</v>
      </c>
      <c r="AD14">
        <v>1.8703337799503099E-3</v>
      </c>
      <c r="AE14">
        <v>1.8703337799503099E-3</v>
      </c>
      <c r="AF14">
        <v>1.8703337799503099E-3</v>
      </c>
      <c r="AG14">
        <v>1.8703337799503099E-3</v>
      </c>
      <c r="AH14">
        <v>1.8703337799503099E-3</v>
      </c>
      <c r="AI14">
        <v>1.8703337799503099E-3</v>
      </c>
      <c r="AJ14">
        <v>1.8703337799503099E-3</v>
      </c>
      <c r="AK14">
        <v>1.8703337799503099E-3</v>
      </c>
      <c r="AL14">
        <v>1.8703337799503099E-3</v>
      </c>
    </row>
    <row r="15" spans="1:38" x14ac:dyDescent="0.2">
      <c r="A15" t="s">
        <v>210</v>
      </c>
      <c r="B15" t="s">
        <v>5</v>
      </c>
      <c r="C15" t="s">
        <v>71</v>
      </c>
      <c r="D15" t="s">
        <v>211</v>
      </c>
      <c r="E15" t="s">
        <v>211</v>
      </c>
      <c r="F15" t="s">
        <v>211</v>
      </c>
      <c r="G15">
        <v>2018</v>
      </c>
      <c r="H15" t="s">
        <v>211</v>
      </c>
      <c r="I15" t="s">
        <v>211</v>
      </c>
      <c r="J15" t="s">
        <v>211</v>
      </c>
      <c r="K15" t="s">
        <v>211</v>
      </c>
      <c r="L15">
        <v>12.856674403378401</v>
      </c>
      <c r="M15">
        <v>12.856674403378401</v>
      </c>
      <c r="N15">
        <v>12.856674403378401</v>
      </c>
      <c r="O15">
        <v>12.856674403378401</v>
      </c>
      <c r="P15">
        <v>12.856674403378401</v>
      </c>
      <c r="Q15">
        <v>12.856674403378401</v>
      </c>
      <c r="R15">
        <v>12.856674403378401</v>
      </c>
      <c r="S15">
        <v>12.856674403378401</v>
      </c>
      <c r="T15">
        <v>12.856674403378401</v>
      </c>
      <c r="U15">
        <v>12.856674403378401</v>
      </c>
      <c r="V15">
        <v>12.856674403378401</v>
      </c>
      <c r="W15">
        <v>12.856674403378401</v>
      </c>
      <c r="X15">
        <v>12.856674403378401</v>
      </c>
      <c r="Y15">
        <v>12.856674403378401</v>
      </c>
      <c r="Z15">
        <v>12.856674403378401</v>
      </c>
      <c r="AA15">
        <v>12.856674403378401</v>
      </c>
      <c r="AB15">
        <v>12.856674403378401</v>
      </c>
      <c r="AC15">
        <v>12.856674403378401</v>
      </c>
      <c r="AD15">
        <v>12.856674403378401</v>
      </c>
      <c r="AE15">
        <v>12.856674403378401</v>
      </c>
      <c r="AF15">
        <v>12.856674403378401</v>
      </c>
      <c r="AG15">
        <v>12.856674403378401</v>
      </c>
      <c r="AH15">
        <v>12.856674403378401</v>
      </c>
      <c r="AI15">
        <v>12.856674403378401</v>
      </c>
      <c r="AJ15">
        <v>12.856674403378401</v>
      </c>
      <c r="AK15">
        <v>12.856674403378401</v>
      </c>
      <c r="AL15">
        <v>12.856674403378401</v>
      </c>
    </row>
    <row r="16" spans="1:38" x14ac:dyDescent="0.2">
      <c r="A16" t="s">
        <v>210</v>
      </c>
      <c r="B16" t="s">
        <v>5</v>
      </c>
      <c r="C16" t="s">
        <v>75</v>
      </c>
      <c r="D16" t="s">
        <v>211</v>
      </c>
      <c r="E16" t="s">
        <v>211</v>
      </c>
      <c r="F16" t="s">
        <v>211</v>
      </c>
      <c r="G16">
        <v>2018</v>
      </c>
      <c r="H16" t="s">
        <v>211</v>
      </c>
      <c r="I16" t="s">
        <v>211</v>
      </c>
      <c r="J16" t="s">
        <v>211</v>
      </c>
      <c r="K16" t="s">
        <v>211</v>
      </c>
      <c r="L16">
        <v>42.241301386799798</v>
      </c>
      <c r="M16">
        <v>42.241301386799798</v>
      </c>
      <c r="N16">
        <v>42.241301386799798</v>
      </c>
      <c r="O16">
        <v>42.241301386799798</v>
      </c>
      <c r="P16">
        <v>42.241301386799798</v>
      </c>
      <c r="Q16">
        <v>42.241301386799798</v>
      </c>
      <c r="R16">
        <v>42.241301386799798</v>
      </c>
      <c r="S16">
        <v>42.241301386799798</v>
      </c>
      <c r="T16">
        <v>42.241301386799798</v>
      </c>
      <c r="U16">
        <v>42.241301386799798</v>
      </c>
      <c r="V16">
        <v>42.241301386799798</v>
      </c>
      <c r="W16">
        <v>42.241301386799798</v>
      </c>
      <c r="X16">
        <v>42.241301386799798</v>
      </c>
      <c r="Y16">
        <v>42.241301386799798</v>
      </c>
      <c r="Z16">
        <v>42.241301386799798</v>
      </c>
      <c r="AA16">
        <v>42.241301386799798</v>
      </c>
      <c r="AB16">
        <v>42.241301386799798</v>
      </c>
      <c r="AC16">
        <v>42.241301386799798</v>
      </c>
      <c r="AD16">
        <v>42.241301386799798</v>
      </c>
      <c r="AE16">
        <v>42.241301386799798</v>
      </c>
      <c r="AF16">
        <v>42.241301386799798</v>
      </c>
      <c r="AG16">
        <v>42.241301386799798</v>
      </c>
      <c r="AH16">
        <v>42.241301386799798</v>
      </c>
      <c r="AI16">
        <v>42.241301386799798</v>
      </c>
      <c r="AJ16">
        <v>42.241301386799798</v>
      </c>
      <c r="AK16">
        <v>42.241301386799798</v>
      </c>
      <c r="AL16">
        <v>42.241301386799798</v>
      </c>
    </row>
    <row r="17" spans="1:38" x14ac:dyDescent="0.2">
      <c r="A17" t="s">
        <v>210</v>
      </c>
      <c r="B17" t="s">
        <v>5</v>
      </c>
      <c r="C17" t="s">
        <v>76</v>
      </c>
      <c r="D17" t="s">
        <v>211</v>
      </c>
      <c r="E17" t="s">
        <v>211</v>
      </c>
      <c r="F17" t="s">
        <v>211</v>
      </c>
      <c r="G17">
        <v>2018</v>
      </c>
      <c r="H17" t="s">
        <v>211</v>
      </c>
      <c r="I17" t="s">
        <v>211</v>
      </c>
      <c r="J17" t="s">
        <v>211</v>
      </c>
      <c r="K17" t="s">
        <v>211</v>
      </c>
      <c r="L17">
        <v>22.7453161313537</v>
      </c>
      <c r="M17">
        <v>22.7453161313537</v>
      </c>
      <c r="N17">
        <v>22.7453161313537</v>
      </c>
      <c r="O17">
        <v>22.7453161313537</v>
      </c>
      <c r="P17">
        <v>22.7453161313537</v>
      </c>
      <c r="Q17">
        <v>22.7453161313537</v>
      </c>
      <c r="R17">
        <v>22.7453161313537</v>
      </c>
      <c r="S17">
        <v>22.7453161313537</v>
      </c>
      <c r="T17">
        <v>22.7453161313537</v>
      </c>
      <c r="U17">
        <v>22.7453161313537</v>
      </c>
      <c r="V17">
        <v>22.7453161313537</v>
      </c>
      <c r="W17">
        <v>22.7453161313537</v>
      </c>
      <c r="X17">
        <v>22.7453161313537</v>
      </c>
      <c r="Y17">
        <v>22.7453161313537</v>
      </c>
      <c r="Z17">
        <v>22.7453161313537</v>
      </c>
      <c r="AA17">
        <v>22.7453161313537</v>
      </c>
      <c r="AB17">
        <v>22.7453161313537</v>
      </c>
      <c r="AC17">
        <v>22.7453161313537</v>
      </c>
      <c r="AD17">
        <v>22.7453161313537</v>
      </c>
      <c r="AE17">
        <v>22.7453161313537</v>
      </c>
      <c r="AF17">
        <v>22.7453161313537</v>
      </c>
      <c r="AG17">
        <v>22.7453161313537</v>
      </c>
      <c r="AH17">
        <v>22.7453161313537</v>
      </c>
      <c r="AI17">
        <v>22.7453161313537</v>
      </c>
      <c r="AJ17">
        <v>22.7453161313537</v>
      </c>
      <c r="AK17">
        <v>22.7453161313537</v>
      </c>
      <c r="AL17">
        <v>22.7453161313537</v>
      </c>
    </row>
    <row r="18" spans="1:38" x14ac:dyDescent="0.2">
      <c r="A18" t="s">
        <v>210</v>
      </c>
      <c r="B18" t="s">
        <v>5</v>
      </c>
      <c r="C18" t="s">
        <v>73</v>
      </c>
      <c r="D18" t="s">
        <v>211</v>
      </c>
      <c r="E18" t="s">
        <v>211</v>
      </c>
      <c r="F18" t="s">
        <v>211</v>
      </c>
      <c r="G18">
        <v>2018</v>
      </c>
      <c r="H18" t="s">
        <v>211</v>
      </c>
      <c r="I18" t="s">
        <v>211</v>
      </c>
      <c r="J18" t="s">
        <v>211</v>
      </c>
      <c r="K18" t="s">
        <v>211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</row>
    <row r="19" spans="1:38" x14ac:dyDescent="0.2">
      <c r="A19" t="s">
        <v>210</v>
      </c>
      <c r="B19" t="s">
        <v>5</v>
      </c>
      <c r="C19" t="s">
        <v>471</v>
      </c>
      <c r="D19" t="s">
        <v>211</v>
      </c>
      <c r="E19" t="s">
        <v>211</v>
      </c>
      <c r="F19" t="s">
        <v>211</v>
      </c>
      <c r="G19">
        <v>2018</v>
      </c>
      <c r="H19" t="s">
        <v>211</v>
      </c>
      <c r="I19" t="s">
        <v>211</v>
      </c>
      <c r="J19" t="s">
        <v>211</v>
      </c>
      <c r="K19" t="s">
        <v>211</v>
      </c>
      <c r="L19">
        <v>421.52460532252098</v>
      </c>
      <c r="M19">
        <v>421.52460532252098</v>
      </c>
      <c r="N19">
        <v>421.52460532252098</v>
      </c>
      <c r="O19">
        <v>421.52460532252098</v>
      </c>
      <c r="P19">
        <v>421.52460532252098</v>
      </c>
      <c r="Q19">
        <v>421.52460532252098</v>
      </c>
      <c r="R19">
        <v>421.52460532252098</v>
      </c>
      <c r="S19">
        <v>421.52460532252098</v>
      </c>
      <c r="T19">
        <v>421.52460532252098</v>
      </c>
      <c r="U19">
        <v>421.52460532252098</v>
      </c>
      <c r="V19">
        <v>421.52460532252098</v>
      </c>
      <c r="W19">
        <v>421.52460532252098</v>
      </c>
      <c r="X19">
        <v>421.52460532252098</v>
      </c>
      <c r="Y19">
        <v>421.52460532252098</v>
      </c>
      <c r="Z19">
        <v>421.52460532252098</v>
      </c>
      <c r="AA19">
        <v>421.52460532252098</v>
      </c>
      <c r="AB19">
        <v>421.52460532252098</v>
      </c>
      <c r="AC19">
        <v>421.52460532252098</v>
      </c>
      <c r="AD19">
        <v>421.52460532252098</v>
      </c>
      <c r="AE19">
        <v>421.52460532252098</v>
      </c>
      <c r="AF19">
        <v>421.52460532252098</v>
      </c>
      <c r="AG19">
        <v>421.52460532252098</v>
      </c>
      <c r="AH19">
        <v>421.52460532252098</v>
      </c>
      <c r="AI19">
        <v>421.52460532252098</v>
      </c>
      <c r="AJ19">
        <v>421.52460532252098</v>
      </c>
      <c r="AK19">
        <v>421.52460532252098</v>
      </c>
      <c r="AL19">
        <v>421.52460532252098</v>
      </c>
    </row>
    <row r="20" spans="1:38" x14ac:dyDescent="0.2">
      <c r="A20" t="s">
        <v>210</v>
      </c>
      <c r="B20" t="s">
        <v>5</v>
      </c>
      <c r="C20" t="s">
        <v>81</v>
      </c>
      <c r="D20" t="s">
        <v>211</v>
      </c>
      <c r="E20" t="s">
        <v>211</v>
      </c>
      <c r="F20" t="s">
        <v>211</v>
      </c>
      <c r="G20">
        <v>2018</v>
      </c>
      <c r="H20" t="s">
        <v>211</v>
      </c>
      <c r="I20" t="s">
        <v>211</v>
      </c>
      <c r="J20" t="s">
        <v>211</v>
      </c>
      <c r="K20" t="s">
        <v>211</v>
      </c>
      <c r="L20">
        <v>1.90212945420947</v>
      </c>
      <c r="M20">
        <v>1.90212945420947</v>
      </c>
      <c r="N20">
        <v>1.90212945420947</v>
      </c>
      <c r="O20">
        <v>1.90212945420947</v>
      </c>
      <c r="P20">
        <v>1.90212945420947</v>
      </c>
      <c r="Q20">
        <v>1.90212945420947</v>
      </c>
      <c r="R20">
        <v>1.90212945420947</v>
      </c>
      <c r="S20">
        <v>1.90212945420947</v>
      </c>
      <c r="T20">
        <v>1.90212945420947</v>
      </c>
      <c r="U20">
        <v>1.90212945420947</v>
      </c>
      <c r="V20">
        <v>1.90212945420947</v>
      </c>
      <c r="W20">
        <v>1.90212945420947</v>
      </c>
      <c r="X20">
        <v>1.90212945420947</v>
      </c>
      <c r="Y20">
        <v>1.90212945420947</v>
      </c>
      <c r="Z20">
        <v>1.90212945420947</v>
      </c>
      <c r="AA20">
        <v>1.90212945420947</v>
      </c>
      <c r="AB20">
        <v>1.90212945420947</v>
      </c>
      <c r="AC20">
        <v>1.90212945420947</v>
      </c>
      <c r="AD20">
        <v>1.90212945420947</v>
      </c>
      <c r="AE20">
        <v>1.90212945420947</v>
      </c>
      <c r="AF20">
        <v>1.90212945420947</v>
      </c>
      <c r="AG20">
        <v>1.90212945420947</v>
      </c>
      <c r="AH20">
        <v>1.90212945420947</v>
      </c>
      <c r="AI20">
        <v>1.90212945420947</v>
      </c>
      <c r="AJ20">
        <v>1.90212945420947</v>
      </c>
      <c r="AK20">
        <v>1.90212945420947</v>
      </c>
      <c r="AL20">
        <v>1.90212945420947</v>
      </c>
    </row>
    <row r="21" spans="1:38" x14ac:dyDescent="0.2">
      <c r="A21" t="s">
        <v>210</v>
      </c>
      <c r="B21" t="s">
        <v>5</v>
      </c>
      <c r="C21" t="s">
        <v>77</v>
      </c>
      <c r="D21" t="s">
        <v>211</v>
      </c>
      <c r="E21" t="s">
        <v>211</v>
      </c>
      <c r="F21" t="s">
        <v>211</v>
      </c>
      <c r="G21">
        <v>2018</v>
      </c>
      <c r="H21" t="s">
        <v>211</v>
      </c>
      <c r="I21" t="s">
        <v>211</v>
      </c>
      <c r="J21" t="s">
        <v>211</v>
      </c>
      <c r="K21" t="s">
        <v>211</v>
      </c>
      <c r="L21">
        <v>232.51428452208299</v>
      </c>
      <c r="M21">
        <v>232.51428452208299</v>
      </c>
      <c r="N21">
        <v>232.51428452208299</v>
      </c>
      <c r="O21">
        <v>232.51428452208299</v>
      </c>
      <c r="P21">
        <v>232.51428452208299</v>
      </c>
      <c r="Q21">
        <v>232.51428452208299</v>
      </c>
      <c r="R21">
        <v>232.51428452208299</v>
      </c>
      <c r="S21">
        <v>232.51428452208299</v>
      </c>
      <c r="T21">
        <v>232.51428452208299</v>
      </c>
      <c r="U21">
        <v>232.51428452208299</v>
      </c>
      <c r="V21">
        <v>232.51428452208299</v>
      </c>
      <c r="W21">
        <v>232.51428452208299</v>
      </c>
      <c r="X21">
        <v>232.51428452208299</v>
      </c>
      <c r="Y21">
        <v>232.51428452208299</v>
      </c>
      <c r="Z21">
        <v>232.51428452208299</v>
      </c>
      <c r="AA21">
        <v>232.51428452208299</v>
      </c>
      <c r="AB21">
        <v>232.51428452208299</v>
      </c>
      <c r="AC21">
        <v>232.51428452208299</v>
      </c>
      <c r="AD21">
        <v>232.51428452208299</v>
      </c>
      <c r="AE21">
        <v>232.51428452208299</v>
      </c>
      <c r="AF21">
        <v>232.51428452208299</v>
      </c>
      <c r="AG21">
        <v>232.51428452208299</v>
      </c>
      <c r="AH21">
        <v>232.51428452208299</v>
      </c>
      <c r="AI21">
        <v>232.51428452208299</v>
      </c>
      <c r="AJ21">
        <v>232.51428452208299</v>
      </c>
      <c r="AK21">
        <v>232.51428452208299</v>
      </c>
      <c r="AL21">
        <v>232.51428452208299</v>
      </c>
    </row>
    <row r="22" spans="1:38" x14ac:dyDescent="0.2">
      <c r="A22" t="s">
        <v>210</v>
      </c>
      <c r="B22" t="s">
        <v>5</v>
      </c>
      <c r="C22" t="s">
        <v>74</v>
      </c>
      <c r="D22" t="s">
        <v>211</v>
      </c>
      <c r="E22" t="s">
        <v>211</v>
      </c>
      <c r="F22" t="s">
        <v>211</v>
      </c>
      <c r="G22">
        <v>2018</v>
      </c>
      <c r="H22" t="s">
        <v>211</v>
      </c>
      <c r="I22" t="s">
        <v>211</v>
      </c>
      <c r="J22" t="s">
        <v>211</v>
      </c>
      <c r="K22" t="s">
        <v>211</v>
      </c>
      <c r="L22">
        <v>8.6652564025097796</v>
      </c>
      <c r="M22">
        <v>8.6652564025097796</v>
      </c>
      <c r="N22">
        <v>8.6652564025097796</v>
      </c>
      <c r="O22">
        <v>8.6652564025097796</v>
      </c>
      <c r="P22">
        <v>8.6652564025097796</v>
      </c>
      <c r="Q22">
        <v>8.6652564025097796</v>
      </c>
      <c r="R22">
        <v>8.6652564025097796</v>
      </c>
      <c r="S22">
        <v>8.6652564025097796</v>
      </c>
      <c r="T22">
        <v>8.6652564025097796</v>
      </c>
      <c r="U22">
        <v>8.6652564025097796</v>
      </c>
      <c r="V22">
        <v>8.6652564025097796</v>
      </c>
      <c r="W22">
        <v>8.6652564025097796</v>
      </c>
      <c r="X22">
        <v>8.6652564025097796</v>
      </c>
      <c r="Y22">
        <v>8.6652564025097796</v>
      </c>
      <c r="Z22">
        <v>8.6652564025097796</v>
      </c>
      <c r="AA22">
        <v>8.6652564025097796</v>
      </c>
      <c r="AB22">
        <v>8.6652564025097796</v>
      </c>
      <c r="AC22">
        <v>8.6652564025097796</v>
      </c>
      <c r="AD22">
        <v>8.6652564025097796</v>
      </c>
      <c r="AE22">
        <v>8.6652564025097796</v>
      </c>
      <c r="AF22">
        <v>8.6652564025097796</v>
      </c>
      <c r="AG22">
        <v>8.6652564025097796</v>
      </c>
      <c r="AH22">
        <v>8.6652564025097796</v>
      </c>
      <c r="AI22">
        <v>8.6652564025097796</v>
      </c>
      <c r="AJ22">
        <v>8.6652564025097796</v>
      </c>
      <c r="AK22">
        <v>8.6652564025097796</v>
      </c>
      <c r="AL22">
        <v>8.6652564025097796</v>
      </c>
    </row>
    <row r="23" spans="1:38" x14ac:dyDescent="0.2">
      <c r="A23" t="s">
        <v>210</v>
      </c>
      <c r="B23" t="s">
        <v>5</v>
      </c>
      <c r="C23" t="s">
        <v>78</v>
      </c>
      <c r="D23" t="s">
        <v>211</v>
      </c>
      <c r="E23" t="s">
        <v>211</v>
      </c>
      <c r="F23" t="s">
        <v>211</v>
      </c>
      <c r="G23">
        <v>2018</v>
      </c>
      <c r="H23" t="s">
        <v>211</v>
      </c>
      <c r="I23" t="s">
        <v>211</v>
      </c>
      <c r="J23" t="s">
        <v>211</v>
      </c>
      <c r="K23" t="s">
        <v>211</v>
      </c>
      <c r="L23">
        <v>1.1577366097892401</v>
      </c>
      <c r="M23">
        <v>1.1577366097892401</v>
      </c>
      <c r="N23">
        <v>1.1577366097892401</v>
      </c>
      <c r="O23">
        <v>1.1577366097892401</v>
      </c>
      <c r="P23">
        <v>1.1577366097892401</v>
      </c>
      <c r="Q23">
        <v>1.1577366097892401</v>
      </c>
      <c r="R23">
        <v>1.1577366097892401</v>
      </c>
      <c r="S23">
        <v>1.1577366097892401</v>
      </c>
      <c r="T23">
        <v>1.1577366097892401</v>
      </c>
      <c r="U23">
        <v>1.1577366097892401</v>
      </c>
      <c r="V23">
        <v>1.1577366097892401</v>
      </c>
      <c r="W23">
        <v>1.1577366097892401</v>
      </c>
      <c r="X23">
        <v>1.1577366097892401</v>
      </c>
      <c r="Y23">
        <v>1.1577366097892401</v>
      </c>
      <c r="Z23">
        <v>1.1577366097892401</v>
      </c>
      <c r="AA23">
        <v>1.1577366097892401</v>
      </c>
      <c r="AB23">
        <v>1.1577366097892401</v>
      </c>
      <c r="AC23">
        <v>1.1577366097892401</v>
      </c>
      <c r="AD23">
        <v>1.1577366097892401</v>
      </c>
      <c r="AE23">
        <v>1.1577366097892401</v>
      </c>
      <c r="AF23">
        <v>1.1577366097892401</v>
      </c>
      <c r="AG23">
        <v>1.1577366097892401</v>
      </c>
      <c r="AH23">
        <v>1.1577366097892401</v>
      </c>
      <c r="AI23">
        <v>1.1577366097892401</v>
      </c>
      <c r="AJ23">
        <v>1.1577366097892401</v>
      </c>
      <c r="AK23">
        <v>1.1577366097892401</v>
      </c>
      <c r="AL23">
        <v>1.1577366097892401</v>
      </c>
    </row>
    <row r="24" spans="1:38" x14ac:dyDescent="0.2">
      <c r="A24" t="s">
        <v>210</v>
      </c>
      <c r="B24" t="s">
        <v>5</v>
      </c>
      <c r="C24" t="s">
        <v>79</v>
      </c>
      <c r="D24" t="s">
        <v>211</v>
      </c>
      <c r="E24" t="s">
        <v>211</v>
      </c>
      <c r="F24" t="s">
        <v>211</v>
      </c>
      <c r="G24">
        <v>2018</v>
      </c>
      <c r="H24" t="s">
        <v>211</v>
      </c>
      <c r="I24" t="s">
        <v>211</v>
      </c>
      <c r="J24" t="s">
        <v>211</v>
      </c>
      <c r="K24" t="s">
        <v>211</v>
      </c>
      <c r="L24">
        <v>31.591807877140699</v>
      </c>
      <c r="M24">
        <v>31.591807877140699</v>
      </c>
      <c r="N24">
        <v>31.591807877140699</v>
      </c>
      <c r="O24">
        <v>31.591807877140699</v>
      </c>
      <c r="P24">
        <v>31.591807877140699</v>
      </c>
      <c r="Q24">
        <v>31.591807877140699</v>
      </c>
      <c r="R24">
        <v>31.591807877140699</v>
      </c>
      <c r="S24">
        <v>31.591807877140699</v>
      </c>
      <c r="T24">
        <v>31.591807877140699</v>
      </c>
      <c r="U24">
        <v>31.591807877140699</v>
      </c>
      <c r="V24">
        <v>31.591807877140699</v>
      </c>
      <c r="W24">
        <v>31.591807877140699</v>
      </c>
      <c r="X24">
        <v>31.591807877140699</v>
      </c>
      <c r="Y24">
        <v>31.591807877140699</v>
      </c>
      <c r="Z24">
        <v>31.591807877140699</v>
      </c>
      <c r="AA24">
        <v>31.591807877140699</v>
      </c>
      <c r="AB24">
        <v>31.591807877140699</v>
      </c>
      <c r="AC24">
        <v>31.591807877140699</v>
      </c>
      <c r="AD24">
        <v>31.591807877140699</v>
      </c>
      <c r="AE24">
        <v>31.591807877140699</v>
      </c>
      <c r="AF24">
        <v>31.591807877140699</v>
      </c>
      <c r="AG24">
        <v>31.591807877140699</v>
      </c>
      <c r="AH24">
        <v>31.591807877140699</v>
      </c>
      <c r="AI24">
        <v>31.591807877140699</v>
      </c>
      <c r="AJ24">
        <v>31.591807877140699</v>
      </c>
      <c r="AK24">
        <v>31.591807877140699</v>
      </c>
      <c r="AL24">
        <v>31.591807877140699</v>
      </c>
    </row>
    <row r="25" spans="1:38" x14ac:dyDescent="0.2">
      <c r="A25" t="s">
        <v>210</v>
      </c>
      <c r="B25" t="s">
        <v>5</v>
      </c>
      <c r="C25" t="s">
        <v>80</v>
      </c>
      <c r="D25" t="s">
        <v>211</v>
      </c>
      <c r="E25" t="s">
        <v>211</v>
      </c>
      <c r="F25" t="s">
        <v>211</v>
      </c>
      <c r="G25">
        <v>2018</v>
      </c>
      <c r="H25" t="s">
        <v>211</v>
      </c>
      <c r="I25" t="s">
        <v>211</v>
      </c>
      <c r="J25" t="s">
        <v>211</v>
      </c>
      <c r="K25" t="s">
        <v>211</v>
      </c>
      <c r="L25">
        <v>0.90337121571599999</v>
      </c>
      <c r="M25">
        <v>0.90337121571599999</v>
      </c>
      <c r="N25">
        <v>0.90337121571599999</v>
      </c>
      <c r="O25">
        <v>0.90337121571599999</v>
      </c>
      <c r="P25">
        <v>0.90337121571599999</v>
      </c>
      <c r="Q25">
        <v>0.90337121571599999</v>
      </c>
      <c r="R25">
        <v>0.90337121571599999</v>
      </c>
      <c r="S25">
        <v>0.90337121571599999</v>
      </c>
      <c r="T25">
        <v>0.90337121571599999</v>
      </c>
      <c r="U25">
        <v>0.90337121571599999</v>
      </c>
      <c r="V25">
        <v>0.90337121571599999</v>
      </c>
      <c r="W25">
        <v>0.90337121571599999</v>
      </c>
      <c r="X25">
        <v>0.90337121571599999</v>
      </c>
      <c r="Y25">
        <v>0.90337121571599999</v>
      </c>
      <c r="Z25">
        <v>0.90337121571599999</v>
      </c>
      <c r="AA25">
        <v>0.90337121571599999</v>
      </c>
      <c r="AB25">
        <v>0.90337121571599999</v>
      </c>
      <c r="AC25">
        <v>0.90337121571599999</v>
      </c>
      <c r="AD25">
        <v>0.90337121571599999</v>
      </c>
      <c r="AE25">
        <v>0.90337121571599999</v>
      </c>
      <c r="AF25">
        <v>0.90337121571599999</v>
      </c>
      <c r="AG25">
        <v>0.90337121571599999</v>
      </c>
      <c r="AH25">
        <v>0.90337121571599999</v>
      </c>
      <c r="AI25">
        <v>0.90337121571599999</v>
      </c>
      <c r="AJ25">
        <v>0.90337121571599999</v>
      </c>
      <c r="AK25">
        <v>0.90337121571599999</v>
      </c>
      <c r="AL25">
        <v>0.90337121571599999</v>
      </c>
    </row>
    <row r="26" spans="1:38" x14ac:dyDescent="0.2">
      <c r="A26" t="s">
        <v>210</v>
      </c>
      <c r="B26" t="s">
        <v>5</v>
      </c>
      <c r="C26" t="s">
        <v>95</v>
      </c>
      <c r="D26" t="s">
        <v>211</v>
      </c>
      <c r="E26" t="s">
        <v>211</v>
      </c>
      <c r="F26" t="s">
        <v>211</v>
      </c>
      <c r="G26">
        <v>2018</v>
      </c>
      <c r="H26" t="s">
        <v>211</v>
      </c>
      <c r="I26" t="s">
        <v>211</v>
      </c>
      <c r="J26" t="s">
        <v>211</v>
      </c>
      <c r="K26" t="s">
        <v>211</v>
      </c>
      <c r="L26">
        <v>0</v>
      </c>
    </row>
    <row r="27" spans="1:38" x14ac:dyDescent="0.2">
      <c r="A27" t="s">
        <v>210</v>
      </c>
      <c r="B27" t="s">
        <v>5</v>
      </c>
      <c r="C27" t="s">
        <v>94</v>
      </c>
      <c r="D27" t="s">
        <v>211</v>
      </c>
      <c r="E27" t="s">
        <v>211</v>
      </c>
      <c r="F27" t="s">
        <v>211</v>
      </c>
      <c r="G27">
        <v>2018</v>
      </c>
      <c r="H27" t="s">
        <v>211</v>
      </c>
      <c r="I27" t="s">
        <v>211</v>
      </c>
      <c r="J27" t="s">
        <v>211</v>
      </c>
      <c r="K27" t="s">
        <v>211</v>
      </c>
      <c r="L27">
        <v>4.3828550552632599</v>
      </c>
    </row>
    <row r="28" spans="1:38" x14ac:dyDescent="0.2">
      <c r="A28" t="s">
        <v>210</v>
      </c>
      <c r="B28" t="s">
        <v>5</v>
      </c>
      <c r="C28" t="s">
        <v>98</v>
      </c>
      <c r="D28" t="s">
        <v>211</v>
      </c>
      <c r="E28" t="s">
        <v>211</v>
      </c>
      <c r="F28" t="s">
        <v>211</v>
      </c>
      <c r="G28">
        <v>2018</v>
      </c>
      <c r="H28" t="s">
        <v>211</v>
      </c>
      <c r="I28" t="s">
        <v>211</v>
      </c>
      <c r="J28" t="s">
        <v>211</v>
      </c>
      <c r="K28" t="s">
        <v>211</v>
      </c>
      <c r="L28">
        <v>34.421212444987603</v>
      </c>
    </row>
    <row r="29" spans="1:38" x14ac:dyDescent="0.2">
      <c r="A29" t="s">
        <v>210</v>
      </c>
      <c r="B29" t="s">
        <v>5</v>
      </c>
      <c r="C29" t="s">
        <v>99</v>
      </c>
      <c r="D29" t="s">
        <v>211</v>
      </c>
      <c r="E29" t="s">
        <v>211</v>
      </c>
      <c r="F29" t="s">
        <v>211</v>
      </c>
      <c r="G29">
        <v>2018</v>
      </c>
      <c r="H29" t="s">
        <v>211</v>
      </c>
      <c r="I29" t="s">
        <v>211</v>
      </c>
      <c r="J29" t="s">
        <v>211</v>
      </c>
      <c r="K29" t="s">
        <v>211</v>
      </c>
      <c r="L29">
        <v>14.751948190708999</v>
      </c>
    </row>
    <row r="30" spans="1:38" x14ac:dyDescent="0.2">
      <c r="A30" t="s">
        <v>210</v>
      </c>
      <c r="B30" t="s">
        <v>5</v>
      </c>
      <c r="C30" t="s">
        <v>96</v>
      </c>
      <c r="D30" t="s">
        <v>211</v>
      </c>
      <c r="E30" t="s">
        <v>211</v>
      </c>
      <c r="F30" t="s">
        <v>211</v>
      </c>
      <c r="G30">
        <v>2018</v>
      </c>
      <c r="H30" t="s">
        <v>211</v>
      </c>
      <c r="I30" t="s">
        <v>211</v>
      </c>
      <c r="J30" t="s">
        <v>211</v>
      </c>
      <c r="K30" t="s">
        <v>211</v>
      </c>
      <c r="L30">
        <v>0</v>
      </c>
    </row>
    <row r="31" spans="1:38" x14ac:dyDescent="0.2">
      <c r="A31" t="s">
        <v>210</v>
      </c>
      <c r="B31" t="s">
        <v>5</v>
      </c>
      <c r="C31" t="s">
        <v>472</v>
      </c>
      <c r="D31" t="s">
        <v>211</v>
      </c>
      <c r="E31" t="s">
        <v>211</v>
      </c>
      <c r="F31" t="s">
        <v>211</v>
      </c>
      <c r="G31">
        <v>2018</v>
      </c>
      <c r="H31" t="s">
        <v>211</v>
      </c>
      <c r="I31" t="s">
        <v>211</v>
      </c>
      <c r="J31" t="s">
        <v>211</v>
      </c>
      <c r="K31" t="s">
        <v>211</v>
      </c>
      <c r="L31">
        <v>114.451596179793</v>
      </c>
    </row>
    <row r="32" spans="1:38" x14ac:dyDescent="0.2">
      <c r="A32" t="s">
        <v>210</v>
      </c>
      <c r="B32" t="s">
        <v>5</v>
      </c>
      <c r="C32" t="s">
        <v>104</v>
      </c>
      <c r="D32" t="s">
        <v>211</v>
      </c>
      <c r="E32" t="s">
        <v>211</v>
      </c>
      <c r="F32" t="s">
        <v>211</v>
      </c>
      <c r="G32">
        <v>2018</v>
      </c>
      <c r="H32" t="s">
        <v>211</v>
      </c>
      <c r="I32" t="s">
        <v>211</v>
      </c>
      <c r="J32" t="s">
        <v>211</v>
      </c>
      <c r="K32" t="s">
        <v>211</v>
      </c>
      <c r="L32">
        <v>0.52209558652038901</v>
      </c>
    </row>
    <row r="33" spans="1:38" x14ac:dyDescent="0.2">
      <c r="A33" t="s">
        <v>210</v>
      </c>
      <c r="B33" t="s">
        <v>5</v>
      </c>
      <c r="C33" t="s">
        <v>100</v>
      </c>
      <c r="D33" t="s">
        <v>211</v>
      </c>
      <c r="E33" t="s">
        <v>211</v>
      </c>
      <c r="F33" t="s">
        <v>211</v>
      </c>
      <c r="G33">
        <v>2018</v>
      </c>
      <c r="H33" t="s">
        <v>211</v>
      </c>
      <c r="I33" t="s">
        <v>211</v>
      </c>
      <c r="J33" t="s">
        <v>211</v>
      </c>
      <c r="K33" t="s">
        <v>211</v>
      </c>
      <c r="L33">
        <v>507.169148488921</v>
      </c>
    </row>
    <row r="34" spans="1:38" x14ac:dyDescent="0.2">
      <c r="A34" t="s">
        <v>210</v>
      </c>
      <c r="B34" t="s">
        <v>5</v>
      </c>
      <c r="C34" t="s">
        <v>97</v>
      </c>
      <c r="D34" t="s">
        <v>211</v>
      </c>
      <c r="E34" t="s">
        <v>211</v>
      </c>
      <c r="F34" t="s">
        <v>211</v>
      </c>
      <c r="G34">
        <v>2018</v>
      </c>
      <c r="H34" t="s">
        <v>211</v>
      </c>
      <c r="I34" t="s">
        <v>211</v>
      </c>
      <c r="J34" t="s">
        <v>211</v>
      </c>
      <c r="K34" t="s">
        <v>211</v>
      </c>
      <c r="L34">
        <v>16.091535550860002</v>
      </c>
    </row>
    <row r="35" spans="1:38" x14ac:dyDescent="0.2">
      <c r="A35" t="s">
        <v>210</v>
      </c>
      <c r="B35" t="s">
        <v>5</v>
      </c>
      <c r="C35" t="s">
        <v>101</v>
      </c>
      <c r="D35" t="s">
        <v>211</v>
      </c>
      <c r="E35" t="s">
        <v>211</v>
      </c>
      <c r="F35" t="s">
        <v>211</v>
      </c>
      <c r="G35">
        <v>2018</v>
      </c>
      <c r="H35" t="s">
        <v>211</v>
      </c>
      <c r="I35" t="s">
        <v>211</v>
      </c>
      <c r="J35" t="s">
        <v>211</v>
      </c>
      <c r="K35" t="s">
        <v>211</v>
      </c>
      <c r="L35">
        <v>2.1186089326695798</v>
      </c>
    </row>
    <row r="36" spans="1:38" x14ac:dyDescent="0.2">
      <c r="A36" t="s">
        <v>210</v>
      </c>
      <c r="B36" t="s">
        <v>5</v>
      </c>
      <c r="C36" t="s">
        <v>102</v>
      </c>
      <c r="D36" t="s">
        <v>211</v>
      </c>
      <c r="E36" t="s">
        <v>211</v>
      </c>
      <c r="F36" t="s">
        <v>211</v>
      </c>
      <c r="G36">
        <v>2018</v>
      </c>
      <c r="H36" t="s">
        <v>211</v>
      </c>
      <c r="I36" t="s">
        <v>211</v>
      </c>
      <c r="J36" t="s">
        <v>211</v>
      </c>
      <c r="K36" t="s">
        <v>211</v>
      </c>
      <c r="L36">
        <v>31.971484995603799</v>
      </c>
    </row>
    <row r="37" spans="1:38" x14ac:dyDescent="0.2">
      <c r="A37" t="s">
        <v>210</v>
      </c>
      <c r="B37" t="s">
        <v>5</v>
      </c>
      <c r="C37" t="s">
        <v>103</v>
      </c>
      <c r="D37" t="s">
        <v>211</v>
      </c>
      <c r="E37" t="s">
        <v>211</v>
      </c>
      <c r="F37" t="s">
        <v>211</v>
      </c>
      <c r="G37">
        <v>2018</v>
      </c>
      <c r="H37" t="s">
        <v>211</v>
      </c>
      <c r="I37" t="s">
        <v>211</v>
      </c>
      <c r="J37" t="s">
        <v>211</v>
      </c>
      <c r="K37" t="s">
        <v>211</v>
      </c>
      <c r="L37">
        <v>3.61894677603869</v>
      </c>
    </row>
    <row r="38" spans="1:38" x14ac:dyDescent="0.2">
      <c r="A38" t="s">
        <v>210</v>
      </c>
      <c r="B38" t="s">
        <v>5</v>
      </c>
      <c r="C38" t="s">
        <v>61</v>
      </c>
      <c r="D38" t="s">
        <v>211</v>
      </c>
      <c r="E38" t="s">
        <v>211</v>
      </c>
      <c r="F38" t="s">
        <v>211</v>
      </c>
      <c r="G38">
        <v>2018</v>
      </c>
      <c r="H38" t="s">
        <v>211</v>
      </c>
      <c r="I38" t="s">
        <v>211</v>
      </c>
      <c r="J38" t="s">
        <v>211</v>
      </c>
      <c r="K38" t="s">
        <v>211</v>
      </c>
      <c r="L38">
        <v>6.3131379276540498E-3</v>
      </c>
      <c r="M38">
        <v>6.3131379276540498E-3</v>
      </c>
      <c r="N38">
        <v>6.3131379276540498E-3</v>
      </c>
      <c r="O38">
        <v>6.3131379276540498E-3</v>
      </c>
      <c r="P38">
        <v>6.3131379276540498E-3</v>
      </c>
      <c r="Q38">
        <v>6.3131379276540498E-3</v>
      </c>
      <c r="R38">
        <v>6.3131379276540498E-3</v>
      </c>
      <c r="S38">
        <v>6.3131379276540498E-3</v>
      </c>
      <c r="T38">
        <v>6.3131379276540498E-3</v>
      </c>
      <c r="U38">
        <v>6.3131379276540498E-3</v>
      </c>
      <c r="V38">
        <v>6.3131379276540498E-3</v>
      </c>
      <c r="W38">
        <v>6.3131379276540498E-3</v>
      </c>
      <c r="X38">
        <v>6.3131379276540498E-3</v>
      </c>
      <c r="Y38">
        <v>6.3131379276540498E-3</v>
      </c>
      <c r="Z38">
        <v>6.3131379276540498E-3</v>
      </c>
      <c r="AA38">
        <v>6.3131379276540498E-3</v>
      </c>
      <c r="AB38">
        <v>6.3131379276540498E-3</v>
      </c>
      <c r="AC38">
        <v>6.3131379276540498E-3</v>
      </c>
      <c r="AD38">
        <v>6.3131379276540498E-3</v>
      </c>
      <c r="AE38">
        <v>6.3131379276540498E-3</v>
      </c>
      <c r="AF38">
        <v>6.3131379276540498E-3</v>
      </c>
      <c r="AG38">
        <v>6.3131379276540498E-3</v>
      </c>
      <c r="AH38">
        <v>6.3131379276540498E-3</v>
      </c>
      <c r="AI38">
        <v>6.3131379276540498E-3</v>
      </c>
      <c r="AJ38">
        <v>6.3131379276540498E-3</v>
      </c>
      <c r="AK38">
        <v>6.3131379276540498E-3</v>
      </c>
      <c r="AL38">
        <v>6.3131379276540498E-3</v>
      </c>
    </row>
    <row r="39" spans="1:38" x14ac:dyDescent="0.2">
      <c r="A39" t="s">
        <v>210</v>
      </c>
      <c r="B39" t="s">
        <v>5</v>
      </c>
      <c r="C39" t="s">
        <v>60</v>
      </c>
      <c r="D39" t="s">
        <v>211</v>
      </c>
      <c r="E39" t="s">
        <v>211</v>
      </c>
      <c r="F39" t="s">
        <v>211</v>
      </c>
      <c r="G39">
        <v>2018</v>
      </c>
      <c r="H39" t="s">
        <v>211</v>
      </c>
      <c r="I39" t="s">
        <v>211</v>
      </c>
      <c r="J39" t="s">
        <v>211</v>
      </c>
      <c r="K39" t="s">
        <v>211</v>
      </c>
      <c r="L39">
        <v>7.4725006142253803E-2</v>
      </c>
      <c r="M39">
        <v>7.4725006142253803E-2</v>
      </c>
      <c r="N39">
        <v>7.4725006142253803E-2</v>
      </c>
      <c r="O39">
        <v>7.4725006142253803E-2</v>
      </c>
      <c r="P39">
        <v>7.4725006142253803E-2</v>
      </c>
      <c r="Q39">
        <v>7.4725006142253803E-2</v>
      </c>
      <c r="R39">
        <v>7.4725006142253803E-2</v>
      </c>
      <c r="S39">
        <v>7.4725006142253803E-2</v>
      </c>
      <c r="T39">
        <v>7.4725006142253803E-2</v>
      </c>
      <c r="U39">
        <v>7.4725006142253803E-2</v>
      </c>
      <c r="V39">
        <v>7.4725006142253803E-2</v>
      </c>
      <c r="W39">
        <v>7.4725006142253803E-2</v>
      </c>
      <c r="X39">
        <v>7.4725006142253803E-2</v>
      </c>
      <c r="Y39">
        <v>7.4725006142253803E-2</v>
      </c>
      <c r="Z39">
        <v>7.4725006142253803E-2</v>
      </c>
      <c r="AA39">
        <v>7.4725006142253803E-2</v>
      </c>
      <c r="AB39">
        <v>7.4725006142253803E-2</v>
      </c>
      <c r="AC39">
        <v>7.4725006142253803E-2</v>
      </c>
      <c r="AD39">
        <v>7.4725006142253803E-2</v>
      </c>
      <c r="AE39">
        <v>7.4725006142253803E-2</v>
      </c>
      <c r="AF39">
        <v>7.4725006142253803E-2</v>
      </c>
      <c r="AG39">
        <v>7.4725006142253803E-2</v>
      </c>
      <c r="AH39">
        <v>7.4725006142253803E-2</v>
      </c>
      <c r="AI39">
        <v>7.4725006142253803E-2</v>
      </c>
      <c r="AJ39">
        <v>7.4725006142253803E-2</v>
      </c>
      <c r="AK39">
        <v>7.4725006142253803E-2</v>
      </c>
      <c r="AL39">
        <v>7.4725006142253803E-2</v>
      </c>
    </row>
    <row r="40" spans="1:38" x14ac:dyDescent="0.2">
      <c r="A40" t="s">
        <v>210</v>
      </c>
      <c r="B40" t="s">
        <v>5</v>
      </c>
      <c r="C40" t="s">
        <v>64</v>
      </c>
      <c r="D40" t="s">
        <v>211</v>
      </c>
      <c r="E40" t="s">
        <v>211</v>
      </c>
      <c r="F40" t="s">
        <v>211</v>
      </c>
      <c r="G40">
        <v>2018</v>
      </c>
      <c r="H40" t="s">
        <v>211</v>
      </c>
      <c r="I40" t="s">
        <v>211</v>
      </c>
      <c r="J40" t="s">
        <v>211</v>
      </c>
      <c r="K40" t="s">
        <v>211</v>
      </c>
      <c r="L40">
        <v>68.743988872820907</v>
      </c>
      <c r="M40">
        <v>68.743988872820907</v>
      </c>
      <c r="N40">
        <v>68.743988872820907</v>
      </c>
      <c r="O40">
        <v>68.743988872820907</v>
      </c>
      <c r="P40">
        <v>68.743988872820907</v>
      </c>
      <c r="Q40">
        <v>68.743988872820907</v>
      </c>
      <c r="R40">
        <v>68.743988872820907</v>
      </c>
      <c r="S40">
        <v>68.743988872820907</v>
      </c>
      <c r="T40">
        <v>68.743988872820907</v>
      </c>
      <c r="U40">
        <v>68.743988872820907</v>
      </c>
      <c r="V40">
        <v>68.743988872820907</v>
      </c>
      <c r="W40">
        <v>68.743988872820907</v>
      </c>
      <c r="X40">
        <v>68.743988872820907</v>
      </c>
      <c r="Y40">
        <v>68.743988872820907</v>
      </c>
      <c r="Z40">
        <v>68.743988872820907</v>
      </c>
      <c r="AA40">
        <v>68.743988872820907</v>
      </c>
      <c r="AB40">
        <v>68.743988872820907</v>
      </c>
      <c r="AC40">
        <v>68.743988872820907</v>
      </c>
      <c r="AD40">
        <v>68.743988872820907</v>
      </c>
      <c r="AE40">
        <v>68.743988872820907</v>
      </c>
      <c r="AF40">
        <v>68.743988872820907</v>
      </c>
      <c r="AG40">
        <v>68.743988872820907</v>
      </c>
      <c r="AH40">
        <v>68.743988872820907</v>
      </c>
      <c r="AI40">
        <v>68.743988872820907</v>
      </c>
      <c r="AJ40">
        <v>68.743988872820907</v>
      </c>
      <c r="AK40">
        <v>68.743988872820907</v>
      </c>
      <c r="AL40">
        <v>68.743988872820907</v>
      </c>
    </row>
    <row r="41" spans="1:38" x14ac:dyDescent="0.2">
      <c r="A41" t="s">
        <v>210</v>
      </c>
      <c r="B41" t="s">
        <v>5</v>
      </c>
      <c r="C41" t="s">
        <v>65</v>
      </c>
      <c r="D41" t="s">
        <v>211</v>
      </c>
      <c r="E41" t="s">
        <v>211</v>
      </c>
      <c r="F41" t="s">
        <v>211</v>
      </c>
      <c r="G41">
        <v>2018</v>
      </c>
      <c r="H41" t="s">
        <v>211</v>
      </c>
      <c r="I41" t="s">
        <v>211</v>
      </c>
      <c r="J41" t="s">
        <v>211</v>
      </c>
      <c r="K41" t="s">
        <v>211</v>
      </c>
      <c r="L41">
        <v>32.189973301014803</v>
      </c>
      <c r="M41">
        <v>32.189973301014803</v>
      </c>
      <c r="N41">
        <v>32.189973301014803</v>
      </c>
      <c r="O41">
        <v>32.189973301014803</v>
      </c>
      <c r="P41">
        <v>32.189973301014803</v>
      </c>
      <c r="Q41">
        <v>32.189973301014803</v>
      </c>
      <c r="R41">
        <v>32.189973301014803</v>
      </c>
      <c r="S41">
        <v>32.189973301014803</v>
      </c>
      <c r="T41">
        <v>32.189973301014803</v>
      </c>
      <c r="U41">
        <v>32.189973301014803</v>
      </c>
      <c r="V41">
        <v>32.189973301014803</v>
      </c>
      <c r="W41">
        <v>32.189973301014803</v>
      </c>
      <c r="X41">
        <v>32.189973301014803</v>
      </c>
      <c r="Y41">
        <v>32.189973301014803</v>
      </c>
      <c r="Z41">
        <v>32.189973301014803</v>
      </c>
      <c r="AA41">
        <v>32.189973301014803</v>
      </c>
      <c r="AB41">
        <v>32.189973301014803</v>
      </c>
      <c r="AC41">
        <v>32.189973301014803</v>
      </c>
      <c r="AD41">
        <v>32.189973301014803</v>
      </c>
      <c r="AE41">
        <v>32.189973301014803</v>
      </c>
      <c r="AF41">
        <v>32.189973301014803</v>
      </c>
      <c r="AG41">
        <v>32.189973301014803</v>
      </c>
      <c r="AH41">
        <v>32.189973301014803</v>
      </c>
      <c r="AI41">
        <v>32.189973301014803</v>
      </c>
      <c r="AJ41">
        <v>32.189973301014803</v>
      </c>
      <c r="AK41">
        <v>32.189973301014803</v>
      </c>
      <c r="AL41">
        <v>32.189973301014803</v>
      </c>
    </row>
    <row r="42" spans="1:38" x14ac:dyDescent="0.2">
      <c r="A42" t="s">
        <v>210</v>
      </c>
      <c r="B42" t="s">
        <v>5</v>
      </c>
      <c r="C42" t="s">
        <v>62</v>
      </c>
      <c r="D42" t="s">
        <v>211</v>
      </c>
      <c r="E42" t="s">
        <v>211</v>
      </c>
      <c r="F42" t="s">
        <v>211</v>
      </c>
      <c r="G42">
        <v>2018</v>
      </c>
      <c r="H42" t="s">
        <v>211</v>
      </c>
      <c r="I42" t="s">
        <v>211</v>
      </c>
      <c r="J42" t="s">
        <v>211</v>
      </c>
      <c r="K42" t="s">
        <v>211</v>
      </c>
      <c r="L42">
        <v>4.7348534457405398E-3</v>
      </c>
      <c r="M42">
        <v>4.7348534457405398E-3</v>
      </c>
      <c r="N42">
        <v>4.7348534457405398E-3</v>
      </c>
      <c r="O42">
        <v>4.7348534457405398E-3</v>
      </c>
      <c r="P42">
        <v>4.7348534457405398E-3</v>
      </c>
      <c r="Q42">
        <v>4.7348534457405398E-3</v>
      </c>
      <c r="R42">
        <v>4.7348534457405398E-3</v>
      </c>
      <c r="S42">
        <v>4.7348534457405398E-3</v>
      </c>
      <c r="T42">
        <v>4.7348534457405398E-3</v>
      </c>
      <c r="U42">
        <v>4.7348534457405398E-3</v>
      </c>
      <c r="V42">
        <v>4.7348534457405398E-3</v>
      </c>
      <c r="W42">
        <v>4.7348534457405398E-3</v>
      </c>
      <c r="X42">
        <v>4.7348534457405398E-3</v>
      </c>
      <c r="Y42">
        <v>4.7348534457405398E-3</v>
      </c>
      <c r="Z42">
        <v>4.7348534457405398E-3</v>
      </c>
      <c r="AA42">
        <v>4.7348534457405398E-3</v>
      </c>
      <c r="AB42">
        <v>4.7348534457405398E-3</v>
      </c>
      <c r="AC42">
        <v>4.7348534457405398E-3</v>
      </c>
      <c r="AD42">
        <v>4.7348534457405398E-3</v>
      </c>
      <c r="AE42">
        <v>4.7348534457405398E-3</v>
      </c>
      <c r="AF42">
        <v>4.7348534457405398E-3</v>
      </c>
      <c r="AG42">
        <v>4.7348534457405398E-3</v>
      </c>
      <c r="AH42">
        <v>4.7348534457405398E-3</v>
      </c>
      <c r="AI42">
        <v>4.7348534457405398E-3</v>
      </c>
      <c r="AJ42">
        <v>4.7348534457405398E-3</v>
      </c>
      <c r="AK42">
        <v>4.7348534457405398E-3</v>
      </c>
      <c r="AL42">
        <v>4.7348534457405398E-3</v>
      </c>
    </row>
    <row r="43" spans="1:38" x14ac:dyDescent="0.2">
      <c r="A43" t="s">
        <v>210</v>
      </c>
      <c r="B43" t="s">
        <v>5</v>
      </c>
      <c r="C43" t="s">
        <v>473</v>
      </c>
      <c r="D43" t="s">
        <v>211</v>
      </c>
      <c r="E43" t="s">
        <v>211</v>
      </c>
      <c r="F43" t="s">
        <v>211</v>
      </c>
      <c r="G43">
        <v>2018</v>
      </c>
      <c r="H43" t="s">
        <v>211</v>
      </c>
      <c r="I43" t="s">
        <v>211</v>
      </c>
      <c r="J43" t="s">
        <v>211</v>
      </c>
      <c r="K43" t="s">
        <v>211</v>
      </c>
      <c r="L43">
        <v>85.712440994769395</v>
      </c>
      <c r="M43">
        <v>85.712440994769395</v>
      </c>
      <c r="N43">
        <v>85.712440994769395</v>
      </c>
      <c r="O43">
        <v>85.712440994769395</v>
      </c>
      <c r="P43">
        <v>85.712440994769395</v>
      </c>
      <c r="Q43">
        <v>85.712440994769395</v>
      </c>
      <c r="R43">
        <v>85.712440994769395</v>
      </c>
      <c r="S43">
        <v>85.712440994769395</v>
      </c>
      <c r="T43">
        <v>85.712440994769395</v>
      </c>
      <c r="U43">
        <v>85.712440994769395</v>
      </c>
      <c r="V43">
        <v>85.712440994769395</v>
      </c>
      <c r="W43">
        <v>85.712440994769395</v>
      </c>
      <c r="X43">
        <v>85.712440994769395</v>
      </c>
      <c r="Y43">
        <v>85.712440994769395</v>
      </c>
      <c r="Z43">
        <v>85.712440994769395</v>
      </c>
      <c r="AA43">
        <v>85.712440994769395</v>
      </c>
      <c r="AB43">
        <v>85.712440994769395</v>
      </c>
      <c r="AC43">
        <v>85.712440994769395</v>
      </c>
      <c r="AD43">
        <v>85.712440994769395</v>
      </c>
      <c r="AE43">
        <v>85.712440994769395</v>
      </c>
      <c r="AF43">
        <v>85.712440994769395</v>
      </c>
      <c r="AG43">
        <v>85.712440994769395</v>
      </c>
      <c r="AH43">
        <v>85.712440994769395</v>
      </c>
      <c r="AI43">
        <v>85.712440994769395</v>
      </c>
      <c r="AJ43">
        <v>85.712440994769395</v>
      </c>
      <c r="AK43">
        <v>85.712440994769395</v>
      </c>
      <c r="AL43">
        <v>85.712440994769395</v>
      </c>
    </row>
    <row r="44" spans="1:38" x14ac:dyDescent="0.2">
      <c r="A44" t="s">
        <v>210</v>
      </c>
      <c r="B44" t="s">
        <v>5</v>
      </c>
      <c r="C44" t="s">
        <v>70</v>
      </c>
      <c r="D44" t="s">
        <v>211</v>
      </c>
      <c r="E44" t="s">
        <v>211</v>
      </c>
      <c r="F44" t="s">
        <v>211</v>
      </c>
      <c r="G44">
        <v>2018</v>
      </c>
      <c r="H44" t="s">
        <v>211</v>
      </c>
      <c r="I44" t="s">
        <v>211</v>
      </c>
      <c r="J44" t="s">
        <v>211</v>
      </c>
      <c r="K44" t="s">
        <v>211</v>
      </c>
      <c r="L44">
        <v>13.534335067900701</v>
      </c>
      <c r="M44">
        <v>13.534335067900701</v>
      </c>
      <c r="N44">
        <v>13.534335067900701</v>
      </c>
      <c r="O44">
        <v>13.534335067900701</v>
      </c>
      <c r="P44">
        <v>13.534335067900701</v>
      </c>
      <c r="Q44">
        <v>13.534335067900701</v>
      </c>
      <c r="R44">
        <v>13.534335067900701</v>
      </c>
      <c r="S44">
        <v>13.534335067900701</v>
      </c>
      <c r="T44">
        <v>13.534335067900701</v>
      </c>
      <c r="U44">
        <v>13.534335067900701</v>
      </c>
      <c r="V44">
        <v>13.534335067900701</v>
      </c>
      <c r="W44">
        <v>13.534335067900701</v>
      </c>
      <c r="X44">
        <v>13.534335067900701</v>
      </c>
      <c r="Y44">
        <v>13.534335067900701</v>
      </c>
      <c r="Z44">
        <v>13.534335067900701</v>
      </c>
      <c r="AA44">
        <v>13.534335067900701</v>
      </c>
      <c r="AB44">
        <v>13.534335067900701</v>
      </c>
      <c r="AC44">
        <v>13.534335067900701</v>
      </c>
      <c r="AD44">
        <v>13.534335067900701</v>
      </c>
      <c r="AE44">
        <v>13.534335067900701</v>
      </c>
      <c r="AF44">
        <v>13.534335067900701</v>
      </c>
      <c r="AG44">
        <v>13.534335067900701</v>
      </c>
      <c r="AH44">
        <v>13.534335067900701</v>
      </c>
      <c r="AI44">
        <v>13.534335067900701</v>
      </c>
      <c r="AJ44">
        <v>13.534335067900701</v>
      </c>
      <c r="AK44">
        <v>13.534335067900701</v>
      </c>
      <c r="AL44">
        <v>13.534335067900701</v>
      </c>
    </row>
    <row r="45" spans="1:38" x14ac:dyDescent="0.2">
      <c r="A45" t="s">
        <v>210</v>
      </c>
      <c r="B45" t="s">
        <v>5</v>
      </c>
      <c r="C45" t="s">
        <v>66</v>
      </c>
      <c r="D45" t="s">
        <v>211</v>
      </c>
      <c r="E45" t="s">
        <v>211</v>
      </c>
      <c r="F45" t="s">
        <v>211</v>
      </c>
      <c r="G45">
        <v>2018</v>
      </c>
      <c r="H45" t="s">
        <v>211</v>
      </c>
      <c r="I45" t="s">
        <v>211</v>
      </c>
      <c r="J45" t="s">
        <v>211</v>
      </c>
      <c r="K45" t="s">
        <v>211</v>
      </c>
      <c r="L45">
        <v>5.7044657531277503</v>
      </c>
      <c r="M45">
        <v>5.7044657531277503</v>
      </c>
      <c r="N45">
        <v>5.7044657531277503</v>
      </c>
      <c r="O45">
        <v>5.7044657531277503</v>
      </c>
      <c r="P45">
        <v>5.7044657531277503</v>
      </c>
      <c r="Q45">
        <v>5.7044657531277503</v>
      </c>
      <c r="R45">
        <v>5.7044657531277503</v>
      </c>
      <c r="S45">
        <v>5.7044657531277503</v>
      </c>
      <c r="T45">
        <v>5.7044657531277503</v>
      </c>
      <c r="U45">
        <v>5.7044657531277503</v>
      </c>
      <c r="V45">
        <v>5.7044657531277503</v>
      </c>
      <c r="W45">
        <v>5.7044657531277503</v>
      </c>
      <c r="X45">
        <v>5.7044657531277503</v>
      </c>
      <c r="Y45">
        <v>5.7044657531277503</v>
      </c>
      <c r="Z45">
        <v>5.7044657531277503</v>
      </c>
      <c r="AA45">
        <v>5.7044657531277503</v>
      </c>
      <c r="AB45">
        <v>5.7044657531277503</v>
      </c>
      <c r="AC45">
        <v>5.7044657531277503</v>
      </c>
      <c r="AD45">
        <v>5.7044657531277503</v>
      </c>
      <c r="AE45">
        <v>5.7044657531277503</v>
      </c>
      <c r="AF45">
        <v>5.7044657531277503</v>
      </c>
      <c r="AG45">
        <v>5.7044657531277503</v>
      </c>
      <c r="AH45">
        <v>5.7044657531277503</v>
      </c>
      <c r="AI45">
        <v>5.7044657531277503</v>
      </c>
      <c r="AJ45">
        <v>5.7044657531277503</v>
      </c>
      <c r="AK45">
        <v>5.7044657531277503</v>
      </c>
      <c r="AL45">
        <v>5.7044657531277503</v>
      </c>
    </row>
    <row r="46" spans="1:38" x14ac:dyDescent="0.2">
      <c r="A46" t="s">
        <v>210</v>
      </c>
      <c r="B46" t="s">
        <v>5</v>
      </c>
      <c r="C46" t="s">
        <v>63</v>
      </c>
      <c r="D46" t="s">
        <v>211</v>
      </c>
      <c r="E46" t="s">
        <v>211</v>
      </c>
      <c r="F46" t="s">
        <v>211</v>
      </c>
      <c r="G46">
        <v>2018</v>
      </c>
      <c r="H46" t="s">
        <v>211</v>
      </c>
      <c r="I46" t="s">
        <v>211</v>
      </c>
      <c r="J46" t="s">
        <v>211</v>
      </c>
      <c r="K46" t="s">
        <v>211</v>
      </c>
      <c r="L46">
        <v>2.7357126426484402</v>
      </c>
      <c r="M46">
        <v>2.7357126426484402</v>
      </c>
      <c r="N46">
        <v>2.7357126426484402</v>
      </c>
      <c r="O46">
        <v>2.7357126426484402</v>
      </c>
      <c r="P46">
        <v>2.7357126426484402</v>
      </c>
      <c r="Q46">
        <v>2.7357126426484402</v>
      </c>
      <c r="R46">
        <v>2.7357126426484402</v>
      </c>
      <c r="S46">
        <v>2.7357126426484402</v>
      </c>
      <c r="T46">
        <v>2.7357126426484402</v>
      </c>
      <c r="U46">
        <v>2.7357126426484402</v>
      </c>
      <c r="V46">
        <v>2.7357126426484402</v>
      </c>
      <c r="W46">
        <v>2.7357126426484402</v>
      </c>
      <c r="X46">
        <v>2.7357126426484402</v>
      </c>
      <c r="Y46">
        <v>2.7357126426484402</v>
      </c>
      <c r="Z46">
        <v>2.7357126426484402</v>
      </c>
      <c r="AA46">
        <v>2.7357126426484402</v>
      </c>
      <c r="AB46">
        <v>2.7357126426484402</v>
      </c>
      <c r="AC46">
        <v>2.7357126426484402</v>
      </c>
      <c r="AD46">
        <v>2.7357126426484402</v>
      </c>
      <c r="AE46">
        <v>2.7357126426484402</v>
      </c>
      <c r="AF46">
        <v>2.7357126426484402</v>
      </c>
      <c r="AG46">
        <v>2.7357126426484402</v>
      </c>
      <c r="AH46">
        <v>2.7357126426484402</v>
      </c>
      <c r="AI46">
        <v>2.7357126426484402</v>
      </c>
      <c r="AJ46">
        <v>2.7357126426484402</v>
      </c>
      <c r="AK46">
        <v>2.7357126426484402</v>
      </c>
      <c r="AL46">
        <v>2.7357126426484402</v>
      </c>
    </row>
    <row r="47" spans="1:38" x14ac:dyDescent="0.2">
      <c r="A47" t="s">
        <v>210</v>
      </c>
      <c r="B47" t="s">
        <v>5</v>
      </c>
      <c r="C47" t="s">
        <v>67</v>
      </c>
      <c r="D47" t="s">
        <v>211</v>
      </c>
      <c r="E47" t="s">
        <v>211</v>
      </c>
      <c r="F47" t="s">
        <v>211</v>
      </c>
      <c r="G47">
        <v>2018</v>
      </c>
      <c r="H47" t="s">
        <v>211</v>
      </c>
      <c r="I47" t="s">
        <v>211</v>
      </c>
      <c r="J47" t="s">
        <v>211</v>
      </c>
      <c r="K47" t="s">
        <v>211</v>
      </c>
      <c r="L47">
        <v>2.0517698264875699E-2</v>
      </c>
      <c r="M47">
        <v>2.0517698264875699E-2</v>
      </c>
      <c r="N47">
        <v>2.0517698264875699E-2</v>
      </c>
      <c r="O47">
        <v>2.0517698264875699E-2</v>
      </c>
      <c r="P47">
        <v>2.0517698264875699E-2</v>
      </c>
      <c r="Q47">
        <v>2.0517698264875699E-2</v>
      </c>
      <c r="R47">
        <v>2.0517698264875699E-2</v>
      </c>
      <c r="S47">
        <v>2.0517698264875699E-2</v>
      </c>
      <c r="T47">
        <v>2.0517698264875699E-2</v>
      </c>
      <c r="U47">
        <v>2.0517698264875699E-2</v>
      </c>
      <c r="V47">
        <v>2.0517698264875699E-2</v>
      </c>
      <c r="W47">
        <v>2.0517698264875699E-2</v>
      </c>
      <c r="X47">
        <v>2.0517698264875699E-2</v>
      </c>
      <c r="Y47">
        <v>2.0517698264875699E-2</v>
      </c>
      <c r="Z47">
        <v>2.0517698264875699E-2</v>
      </c>
      <c r="AA47">
        <v>2.0517698264875699E-2</v>
      </c>
      <c r="AB47">
        <v>2.0517698264875699E-2</v>
      </c>
      <c r="AC47">
        <v>2.0517698264875699E-2</v>
      </c>
      <c r="AD47">
        <v>2.0517698264875699E-2</v>
      </c>
      <c r="AE47">
        <v>2.0517698264875699E-2</v>
      </c>
      <c r="AF47">
        <v>2.0517698264875699E-2</v>
      </c>
      <c r="AG47">
        <v>2.0517698264875699E-2</v>
      </c>
      <c r="AH47">
        <v>2.0517698264875699E-2</v>
      </c>
      <c r="AI47">
        <v>2.0517698264875699E-2</v>
      </c>
      <c r="AJ47">
        <v>2.0517698264875699E-2</v>
      </c>
      <c r="AK47">
        <v>2.0517698264875699E-2</v>
      </c>
      <c r="AL47">
        <v>2.0517698264875699E-2</v>
      </c>
    </row>
    <row r="48" spans="1:38" x14ac:dyDescent="0.2">
      <c r="A48" t="s">
        <v>210</v>
      </c>
      <c r="B48" t="s">
        <v>5</v>
      </c>
      <c r="C48" t="s">
        <v>68</v>
      </c>
      <c r="D48" t="s">
        <v>211</v>
      </c>
      <c r="E48" t="s">
        <v>211</v>
      </c>
      <c r="F48" t="s">
        <v>211</v>
      </c>
      <c r="G48">
        <v>2018</v>
      </c>
      <c r="H48" t="s">
        <v>211</v>
      </c>
      <c r="I48" t="s">
        <v>211</v>
      </c>
      <c r="J48" t="s">
        <v>211</v>
      </c>
      <c r="K48" t="s">
        <v>211</v>
      </c>
      <c r="L48">
        <v>0.61553094794626995</v>
      </c>
      <c r="M48">
        <v>0.61553094794626995</v>
      </c>
      <c r="N48">
        <v>0.61553094794626995</v>
      </c>
      <c r="O48">
        <v>0.61553094794626995</v>
      </c>
      <c r="P48">
        <v>0.61553094794626995</v>
      </c>
      <c r="Q48">
        <v>0.61553094794626995</v>
      </c>
      <c r="R48">
        <v>0.61553094794626995</v>
      </c>
      <c r="S48">
        <v>0.61553094794626995</v>
      </c>
      <c r="T48">
        <v>0.61553094794626995</v>
      </c>
      <c r="U48">
        <v>0.61553094794626995</v>
      </c>
      <c r="V48">
        <v>0.61553094794626995</v>
      </c>
      <c r="W48">
        <v>0.61553094794626995</v>
      </c>
      <c r="X48">
        <v>0.61553094794626995</v>
      </c>
      <c r="Y48">
        <v>0.61553094794626995</v>
      </c>
      <c r="Z48">
        <v>0.61553094794626995</v>
      </c>
      <c r="AA48">
        <v>0.61553094794626995</v>
      </c>
      <c r="AB48">
        <v>0.61553094794626995</v>
      </c>
      <c r="AC48">
        <v>0.61553094794626995</v>
      </c>
      <c r="AD48">
        <v>0.61553094794626995</v>
      </c>
      <c r="AE48">
        <v>0.61553094794626995</v>
      </c>
      <c r="AF48">
        <v>0.61553094794626995</v>
      </c>
      <c r="AG48">
        <v>0.61553094794626995</v>
      </c>
      <c r="AH48">
        <v>0.61553094794626995</v>
      </c>
      <c r="AI48">
        <v>0.61553094794626995</v>
      </c>
      <c r="AJ48">
        <v>0.61553094794626995</v>
      </c>
      <c r="AK48">
        <v>0.61553094794626995</v>
      </c>
      <c r="AL48">
        <v>0.61553094794626995</v>
      </c>
    </row>
    <row r="49" spans="1:38" x14ac:dyDescent="0.2">
      <c r="A49" t="s">
        <v>210</v>
      </c>
      <c r="B49" t="s">
        <v>5</v>
      </c>
      <c r="C49" t="s">
        <v>130</v>
      </c>
      <c r="D49" t="s">
        <v>211</v>
      </c>
      <c r="E49" t="s">
        <v>211</v>
      </c>
      <c r="F49" t="s">
        <v>211</v>
      </c>
      <c r="G49">
        <v>2018</v>
      </c>
      <c r="H49" t="s">
        <v>211</v>
      </c>
      <c r="I49" t="s">
        <v>211</v>
      </c>
      <c r="J49" t="s">
        <v>211</v>
      </c>
      <c r="K49" t="s">
        <v>211</v>
      </c>
      <c r="L49">
        <v>2.1173948952455302</v>
      </c>
      <c r="M49">
        <v>2.1173948952455302</v>
      </c>
      <c r="N49">
        <v>2.1173948952455302</v>
      </c>
      <c r="O49">
        <v>2.1173948952455302</v>
      </c>
      <c r="P49">
        <v>2.1173948952455302</v>
      </c>
      <c r="Q49">
        <v>2.1173948952455302</v>
      </c>
      <c r="R49">
        <v>2.1173948952455302</v>
      </c>
      <c r="S49">
        <v>2.1173948952455302</v>
      </c>
      <c r="T49">
        <v>2.1173948952455302</v>
      </c>
      <c r="U49">
        <v>2.1173948952455302</v>
      </c>
      <c r="V49">
        <v>2.1173948952455302</v>
      </c>
      <c r="W49">
        <v>2.1173948952455302</v>
      </c>
      <c r="X49">
        <v>2.1173948952455302</v>
      </c>
      <c r="Y49">
        <v>2.1173948952455302</v>
      </c>
      <c r="Z49">
        <v>2.1173948952455302</v>
      </c>
      <c r="AA49">
        <v>2.1173948952455302</v>
      </c>
      <c r="AB49">
        <v>2.1173948952455302</v>
      </c>
      <c r="AC49">
        <v>2.1173948952455302</v>
      </c>
      <c r="AD49">
        <v>2.1173948952455302</v>
      </c>
      <c r="AE49">
        <v>2.1173948952455302</v>
      </c>
      <c r="AF49">
        <v>2.1173948952455302</v>
      </c>
      <c r="AG49">
        <v>2.1173948952455302</v>
      </c>
      <c r="AH49">
        <v>2.1173948952455302</v>
      </c>
      <c r="AI49">
        <v>2.1173948952455302</v>
      </c>
      <c r="AJ49">
        <v>2.1173948952455302</v>
      </c>
      <c r="AK49">
        <v>2.1173948952455302</v>
      </c>
      <c r="AL49">
        <v>2.1173948952455302</v>
      </c>
    </row>
    <row r="50" spans="1:38" x14ac:dyDescent="0.2">
      <c r="A50" t="s">
        <v>210</v>
      </c>
      <c r="B50" t="s">
        <v>5</v>
      </c>
      <c r="C50" t="s">
        <v>69</v>
      </c>
      <c r="D50" t="s">
        <v>211</v>
      </c>
      <c r="E50" t="s">
        <v>211</v>
      </c>
      <c r="F50" t="s">
        <v>211</v>
      </c>
      <c r="G50">
        <v>2018</v>
      </c>
      <c r="H50" t="s">
        <v>211</v>
      </c>
      <c r="I50" t="s">
        <v>211</v>
      </c>
      <c r="J50" t="s">
        <v>211</v>
      </c>
      <c r="K50" t="s">
        <v>211</v>
      </c>
      <c r="L50">
        <v>0.27935635329869202</v>
      </c>
      <c r="M50">
        <v>0.27935635329869202</v>
      </c>
      <c r="N50">
        <v>0.27935635329869202</v>
      </c>
      <c r="O50">
        <v>0.27935635329869202</v>
      </c>
      <c r="P50">
        <v>0.27935635329869202</v>
      </c>
      <c r="Q50">
        <v>0.27935635329869202</v>
      </c>
      <c r="R50">
        <v>0.27935635329869202</v>
      </c>
      <c r="S50">
        <v>0.27935635329869202</v>
      </c>
      <c r="T50">
        <v>0.27935635329869202</v>
      </c>
      <c r="U50">
        <v>0.27935635329869202</v>
      </c>
      <c r="V50">
        <v>0.27935635329869202</v>
      </c>
      <c r="W50">
        <v>0.27935635329869202</v>
      </c>
      <c r="X50">
        <v>0.27935635329869202</v>
      </c>
      <c r="Y50">
        <v>0.27935635329869202</v>
      </c>
      <c r="Z50">
        <v>0.27935635329869202</v>
      </c>
      <c r="AA50">
        <v>0.27935635329869202</v>
      </c>
      <c r="AB50">
        <v>0.27935635329869202</v>
      </c>
      <c r="AC50">
        <v>0.27935635329869202</v>
      </c>
      <c r="AD50">
        <v>0.27935635329869202</v>
      </c>
      <c r="AE50">
        <v>0.27935635329869202</v>
      </c>
      <c r="AF50">
        <v>0.27935635329869202</v>
      </c>
      <c r="AG50">
        <v>0.27935635329869202</v>
      </c>
      <c r="AH50">
        <v>0.27935635329869202</v>
      </c>
      <c r="AI50">
        <v>0.27935635329869202</v>
      </c>
      <c r="AJ50">
        <v>0.27935635329869202</v>
      </c>
      <c r="AK50">
        <v>0.27935635329869202</v>
      </c>
      <c r="AL50">
        <v>0.27935635329869202</v>
      </c>
    </row>
    <row r="51" spans="1:38" x14ac:dyDescent="0.2">
      <c r="A51" t="s">
        <v>210</v>
      </c>
      <c r="B51" t="s">
        <v>5</v>
      </c>
      <c r="C51" t="s">
        <v>84</v>
      </c>
      <c r="D51" t="s">
        <v>211</v>
      </c>
      <c r="E51" t="s">
        <v>211</v>
      </c>
      <c r="F51" t="s">
        <v>211</v>
      </c>
      <c r="G51">
        <v>2018</v>
      </c>
      <c r="H51" t="s">
        <v>211</v>
      </c>
      <c r="I51" t="s">
        <v>211</v>
      </c>
      <c r="J51" t="s">
        <v>211</v>
      </c>
      <c r="K51" t="s">
        <v>211</v>
      </c>
      <c r="L51">
        <v>5.6450248051366798E-3</v>
      </c>
      <c r="M51">
        <v>5.6450248051366798E-3</v>
      </c>
      <c r="N51">
        <v>5.6450248051366798E-3</v>
      </c>
      <c r="O51">
        <v>5.6450248051366798E-3</v>
      </c>
      <c r="P51">
        <v>5.6450248051366798E-3</v>
      </c>
      <c r="Q51">
        <v>5.6450248051366798E-3</v>
      </c>
      <c r="R51">
        <v>5.6450248051366798E-3</v>
      </c>
      <c r="S51">
        <v>5.6450248051366798E-3</v>
      </c>
      <c r="T51">
        <v>5.6450248051366798E-3</v>
      </c>
      <c r="U51">
        <v>5.6450248051366798E-3</v>
      </c>
      <c r="V51">
        <v>5.6450248051366798E-3</v>
      </c>
      <c r="W51">
        <v>5.6450248051366798E-3</v>
      </c>
      <c r="X51">
        <v>5.6450248051366798E-3</v>
      </c>
      <c r="Y51">
        <v>5.6450248051366798E-3</v>
      </c>
      <c r="Z51">
        <v>5.6450248051366798E-3</v>
      </c>
      <c r="AA51">
        <v>5.6450248051366798E-3</v>
      </c>
      <c r="AB51">
        <v>5.6450248051366798E-3</v>
      </c>
      <c r="AC51">
        <v>5.6450248051366798E-3</v>
      </c>
      <c r="AD51">
        <v>5.6450248051366798E-3</v>
      </c>
      <c r="AE51">
        <v>5.6450248051366798E-3</v>
      </c>
      <c r="AF51">
        <v>5.6450248051366798E-3</v>
      </c>
      <c r="AG51">
        <v>5.6450248051366798E-3</v>
      </c>
      <c r="AH51">
        <v>5.6450248051366798E-3</v>
      </c>
      <c r="AI51">
        <v>5.6450248051366798E-3</v>
      </c>
      <c r="AJ51">
        <v>5.6450248051366798E-3</v>
      </c>
      <c r="AK51">
        <v>5.6450248051366798E-3</v>
      </c>
      <c r="AL51">
        <v>5.6450248051366798E-3</v>
      </c>
    </row>
    <row r="52" spans="1:38" x14ac:dyDescent="0.2">
      <c r="A52" t="s">
        <v>210</v>
      </c>
      <c r="B52" t="s">
        <v>5</v>
      </c>
      <c r="C52" t="s">
        <v>83</v>
      </c>
      <c r="D52" t="s">
        <v>211</v>
      </c>
      <c r="E52" t="s">
        <v>211</v>
      </c>
      <c r="F52" t="s">
        <v>211</v>
      </c>
      <c r="G52">
        <v>2018</v>
      </c>
      <c r="H52" t="s">
        <v>211</v>
      </c>
      <c r="I52" t="s">
        <v>211</v>
      </c>
      <c r="J52" t="s">
        <v>211</v>
      </c>
      <c r="K52" t="s">
        <v>211</v>
      </c>
      <c r="L52">
        <v>10.870022131272499</v>
      </c>
      <c r="M52">
        <v>10.870022131272499</v>
      </c>
      <c r="N52">
        <v>10.870022131272499</v>
      </c>
      <c r="O52">
        <v>10.870022131272499</v>
      </c>
      <c r="P52">
        <v>10.870022131272499</v>
      </c>
      <c r="Q52">
        <v>10.870022131272499</v>
      </c>
      <c r="R52">
        <v>10.870022131272499</v>
      </c>
      <c r="S52">
        <v>10.870022131272499</v>
      </c>
      <c r="T52">
        <v>10.870022131272499</v>
      </c>
      <c r="U52">
        <v>10.870022131272499</v>
      </c>
      <c r="V52">
        <v>10.870022131272499</v>
      </c>
      <c r="W52">
        <v>10.870022131272499</v>
      </c>
      <c r="X52">
        <v>10.870022131272499</v>
      </c>
      <c r="Y52">
        <v>10.870022131272499</v>
      </c>
      <c r="Z52">
        <v>10.870022131272499</v>
      </c>
      <c r="AA52">
        <v>10.870022131272499</v>
      </c>
      <c r="AB52">
        <v>10.870022131272499</v>
      </c>
      <c r="AC52">
        <v>10.870022131272499</v>
      </c>
      <c r="AD52">
        <v>10.870022131272499</v>
      </c>
      <c r="AE52">
        <v>10.870022131272499</v>
      </c>
      <c r="AF52">
        <v>10.870022131272499</v>
      </c>
      <c r="AG52">
        <v>10.870022131272499</v>
      </c>
      <c r="AH52">
        <v>10.870022131272499</v>
      </c>
      <c r="AI52">
        <v>10.870022131272499</v>
      </c>
      <c r="AJ52">
        <v>10.870022131272499</v>
      </c>
      <c r="AK52">
        <v>10.870022131272499</v>
      </c>
      <c r="AL52">
        <v>10.870022131272499</v>
      </c>
    </row>
    <row r="53" spans="1:38" x14ac:dyDescent="0.2">
      <c r="A53" t="s">
        <v>210</v>
      </c>
      <c r="B53" t="s">
        <v>5</v>
      </c>
      <c r="C53" t="s">
        <v>87</v>
      </c>
      <c r="D53" t="s">
        <v>211</v>
      </c>
      <c r="E53" t="s">
        <v>211</v>
      </c>
      <c r="F53" t="s">
        <v>211</v>
      </c>
      <c r="G53">
        <v>2018</v>
      </c>
      <c r="H53" t="s">
        <v>211</v>
      </c>
      <c r="I53" t="s">
        <v>211</v>
      </c>
      <c r="J53" t="s">
        <v>211</v>
      </c>
      <c r="K53" t="s">
        <v>211</v>
      </c>
      <c r="L53">
        <v>41.0144545907023</v>
      </c>
      <c r="M53">
        <v>41.0144545907023</v>
      </c>
      <c r="N53">
        <v>41.0144545907023</v>
      </c>
      <c r="O53">
        <v>41.0144545907023</v>
      </c>
      <c r="P53">
        <v>41.0144545907023</v>
      </c>
      <c r="Q53">
        <v>41.0144545907023</v>
      </c>
      <c r="R53">
        <v>41.0144545907023</v>
      </c>
      <c r="S53">
        <v>41.0144545907023</v>
      </c>
      <c r="T53">
        <v>41.0144545907023</v>
      </c>
      <c r="U53">
        <v>41.0144545907023</v>
      </c>
      <c r="V53">
        <v>41.0144545907023</v>
      </c>
      <c r="W53">
        <v>41.0144545907023</v>
      </c>
      <c r="X53">
        <v>41.0144545907023</v>
      </c>
      <c r="Y53">
        <v>41.0144545907023</v>
      </c>
      <c r="Z53">
        <v>41.0144545907023</v>
      </c>
      <c r="AA53">
        <v>41.0144545907023</v>
      </c>
      <c r="AB53">
        <v>41.0144545907023</v>
      </c>
      <c r="AC53">
        <v>41.0144545907023</v>
      </c>
      <c r="AD53">
        <v>41.0144545907023</v>
      </c>
      <c r="AE53">
        <v>41.0144545907023</v>
      </c>
      <c r="AF53">
        <v>41.0144545907023</v>
      </c>
      <c r="AG53">
        <v>41.0144545907023</v>
      </c>
      <c r="AH53">
        <v>41.0144545907023</v>
      </c>
      <c r="AI53">
        <v>41.0144545907023</v>
      </c>
      <c r="AJ53">
        <v>41.0144545907023</v>
      </c>
      <c r="AK53">
        <v>41.0144545907023</v>
      </c>
      <c r="AL53">
        <v>41.0144545907023</v>
      </c>
    </row>
    <row r="54" spans="1:38" x14ac:dyDescent="0.2">
      <c r="A54" t="s">
        <v>210</v>
      </c>
      <c r="B54" t="s">
        <v>5</v>
      </c>
      <c r="C54" t="s">
        <v>88</v>
      </c>
      <c r="D54" t="s">
        <v>211</v>
      </c>
      <c r="E54" t="s">
        <v>211</v>
      </c>
      <c r="F54" t="s">
        <v>211</v>
      </c>
      <c r="G54">
        <v>2018</v>
      </c>
      <c r="H54" t="s">
        <v>211</v>
      </c>
      <c r="I54" t="s">
        <v>211</v>
      </c>
      <c r="J54" t="s">
        <v>211</v>
      </c>
      <c r="K54" t="s">
        <v>211</v>
      </c>
      <c r="L54">
        <v>21.572989161811599</v>
      </c>
      <c r="M54">
        <v>21.572989161811599</v>
      </c>
      <c r="N54">
        <v>21.572989161811599</v>
      </c>
      <c r="O54">
        <v>21.572989161811599</v>
      </c>
      <c r="P54">
        <v>21.572989161811599</v>
      </c>
      <c r="Q54">
        <v>21.572989161811599</v>
      </c>
      <c r="R54">
        <v>21.572989161811599</v>
      </c>
      <c r="S54">
        <v>21.572989161811599</v>
      </c>
      <c r="T54">
        <v>21.572989161811599</v>
      </c>
      <c r="U54">
        <v>21.572989161811599</v>
      </c>
      <c r="V54">
        <v>21.572989161811599</v>
      </c>
      <c r="W54">
        <v>21.572989161811599</v>
      </c>
      <c r="X54">
        <v>21.572989161811599</v>
      </c>
      <c r="Y54">
        <v>21.572989161811599</v>
      </c>
      <c r="Z54">
        <v>21.572989161811599</v>
      </c>
      <c r="AA54">
        <v>21.572989161811599</v>
      </c>
      <c r="AB54">
        <v>21.572989161811599</v>
      </c>
      <c r="AC54">
        <v>21.572989161811599</v>
      </c>
      <c r="AD54">
        <v>21.572989161811599</v>
      </c>
      <c r="AE54">
        <v>21.572989161811599</v>
      </c>
      <c r="AF54">
        <v>21.572989161811599</v>
      </c>
      <c r="AG54">
        <v>21.572989161811599</v>
      </c>
      <c r="AH54">
        <v>21.572989161811599</v>
      </c>
      <c r="AI54">
        <v>21.572989161811599</v>
      </c>
      <c r="AJ54">
        <v>21.572989161811599</v>
      </c>
      <c r="AK54">
        <v>21.572989161811599</v>
      </c>
      <c r="AL54">
        <v>21.572989161811599</v>
      </c>
    </row>
    <row r="55" spans="1:38" x14ac:dyDescent="0.2">
      <c r="A55" t="s">
        <v>210</v>
      </c>
      <c r="B55" t="s">
        <v>5</v>
      </c>
      <c r="C55" t="s">
        <v>85</v>
      </c>
      <c r="D55" t="s">
        <v>211</v>
      </c>
      <c r="E55" t="s">
        <v>211</v>
      </c>
      <c r="F55" t="s">
        <v>211</v>
      </c>
      <c r="G55">
        <v>2018</v>
      </c>
      <c r="H55" t="s">
        <v>211</v>
      </c>
      <c r="I55" t="s">
        <v>211</v>
      </c>
      <c r="J55" t="s">
        <v>211</v>
      </c>
      <c r="K55" t="s">
        <v>211</v>
      </c>
      <c r="L55">
        <v>1.8816749350455599E-3</v>
      </c>
      <c r="M55">
        <v>1.8816749350455599E-3</v>
      </c>
      <c r="N55">
        <v>1.8816749350455599E-3</v>
      </c>
      <c r="O55">
        <v>1.8816749350455599E-3</v>
      </c>
      <c r="P55">
        <v>1.8816749350455599E-3</v>
      </c>
      <c r="Q55">
        <v>1.8816749350455599E-3</v>
      </c>
      <c r="R55">
        <v>1.8816749350455599E-3</v>
      </c>
      <c r="S55">
        <v>1.8816749350455599E-3</v>
      </c>
      <c r="T55">
        <v>1.8816749350455599E-3</v>
      </c>
      <c r="U55">
        <v>1.8816749350455599E-3</v>
      </c>
      <c r="V55">
        <v>1.8816749350455599E-3</v>
      </c>
      <c r="W55">
        <v>1.8816749350455599E-3</v>
      </c>
      <c r="X55">
        <v>1.8816749350455599E-3</v>
      </c>
      <c r="Y55">
        <v>1.8816749350455599E-3</v>
      </c>
      <c r="Z55">
        <v>1.8816749350455599E-3</v>
      </c>
      <c r="AA55">
        <v>1.8816749350455599E-3</v>
      </c>
      <c r="AB55">
        <v>1.8816749350455599E-3</v>
      </c>
      <c r="AC55">
        <v>1.8816749350455599E-3</v>
      </c>
      <c r="AD55">
        <v>1.8816749350455599E-3</v>
      </c>
      <c r="AE55">
        <v>1.8816749350455599E-3</v>
      </c>
      <c r="AF55">
        <v>1.8816749350455599E-3</v>
      </c>
      <c r="AG55">
        <v>1.8816749350455599E-3</v>
      </c>
      <c r="AH55">
        <v>1.8816749350455599E-3</v>
      </c>
      <c r="AI55">
        <v>1.8816749350455599E-3</v>
      </c>
      <c r="AJ55">
        <v>1.8816749350455599E-3</v>
      </c>
      <c r="AK55">
        <v>1.8816749350455599E-3</v>
      </c>
      <c r="AL55">
        <v>1.8816749350455599E-3</v>
      </c>
    </row>
    <row r="56" spans="1:38" x14ac:dyDescent="0.2">
      <c r="A56" t="s">
        <v>210</v>
      </c>
      <c r="B56" t="s">
        <v>5</v>
      </c>
      <c r="C56" t="s">
        <v>469</v>
      </c>
      <c r="D56" t="s">
        <v>211</v>
      </c>
      <c r="E56" t="s">
        <v>211</v>
      </c>
      <c r="F56" t="s">
        <v>211</v>
      </c>
      <c r="G56">
        <v>2018</v>
      </c>
      <c r="H56" t="s">
        <v>211</v>
      </c>
      <c r="I56" t="s">
        <v>211</v>
      </c>
      <c r="J56" t="s">
        <v>211</v>
      </c>
      <c r="K56" t="s">
        <v>211</v>
      </c>
      <c r="L56">
        <v>421.43267620886297</v>
      </c>
      <c r="M56">
        <v>421.43267620886297</v>
      </c>
      <c r="N56">
        <v>421.43267620886297</v>
      </c>
      <c r="O56">
        <v>421.43267620886297</v>
      </c>
      <c r="P56">
        <v>421.43267620886297</v>
      </c>
      <c r="Q56">
        <v>421.43267620886297</v>
      </c>
      <c r="R56">
        <v>421.43267620886297</v>
      </c>
      <c r="S56">
        <v>421.43267620886297</v>
      </c>
      <c r="T56">
        <v>421.43267620886297</v>
      </c>
      <c r="U56">
        <v>421.43267620886297</v>
      </c>
      <c r="V56">
        <v>421.43267620886297</v>
      </c>
      <c r="W56">
        <v>421.43267620886297</v>
      </c>
      <c r="X56">
        <v>421.43267620886297</v>
      </c>
      <c r="Y56">
        <v>421.43267620886297</v>
      </c>
      <c r="Z56">
        <v>421.43267620886297</v>
      </c>
      <c r="AA56">
        <v>421.43267620886297</v>
      </c>
      <c r="AB56">
        <v>421.43267620886297</v>
      </c>
      <c r="AC56">
        <v>421.43267620886297</v>
      </c>
      <c r="AD56">
        <v>421.43267620886297</v>
      </c>
      <c r="AE56">
        <v>421.43267620886297</v>
      </c>
      <c r="AF56">
        <v>421.43267620886297</v>
      </c>
      <c r="AG56">
        <v>421.43267620886297</v>
      </c>
      <c r="AH56">
        <v>421.43267620886297</v>
      </c>
      <c r="AI56">
        <v>421.43267620886297</v>
      </c>
      <c r="AJ56">
        <v>421.43267620886297</v>
      </c>
      <c r="AK56">
        <v>421.43267620886297</v>
      </c>
      <c r="AL56">
        <v>421.43267620886297</v>
      </c>
    </row>
    <row r="57" spans="1:38" x14ac:dyDescent="0.2">
      <c r="A57" t="s">
        <v>210</v>
      </c>
      <c r="B57" t="s">
        <v>5</v>
      </c>
      <c r="C57" t="s">
        <v>93</v>
      </c>
      <c r="D57" t="s">
        <v>211</v>
      </c>
      <c r="E57" t="s">
        <v>211</v>
      </c>
      <c r="F57" t="s">
        <v>211</v>
      </c>
      <c r="G57">
        <v>2018</v>
      </c>
      <c r="H57" t="s">
        <v>211</v>
      </c>
      <c r="I57" t="s">
        <v>211</v>
      </c>
      <c r="J57" t="s">
        <v>211</v>
      </c>
      <c r="K57" t="s">
        <v>211</v>
      </c>
      <c r="L57">
        <v>1.91366340894133</v>
      </c>
      <c r="M57">
        <v>1.91366340894133</v>
      </c>
      <c r="N57">
        <v>1.91366340894133</v>
      </c>
      <c r="O57">
        <v>1.91366340894133</v>
      </c>
      <c r="P57">
        <v>1.91366340894133</v>
      </c>
      <c r="Q57">
        <v>1.91366340894133</v>
      </c>
      <c r="R57">
        <v>1.91366340894133</v>
      </c>
      <c r="S57">
        <v>1.91366340894133</v>
      </c>
      <c r="T57">
        <v>1.91366340894133</v>
      </c>
      <c r="U57">
        <v>1.91366340894133</v>
      </c>
      <c r="V57">
        <v>1.91366340894133</v>
      </c>
      <c r="W57">
        <v>1.91366340894133</v>
      </c>
      <c r="X57">
        <v>1.91366340894133</v>
      </c>
      <c r="Y57">
        <v>1.91366340894133</v>
      </c>
      <c r="Z57">
        <v>1.91366340894133</v>
      </c>
      <c r="AA57">
        <v>1.91366340894133</v>
      </c>
      <c r="AB57">
        <v>1.91366340894133</v>
      </c>
      <c r="AC57">
        <v>1.91366340894133</v>
      </c>
      <c r="AD57">
        <v>1.91366340894133</v>
      </c>
      <c r="AE57">
        <v>1.91366340894133</v>
      </c>
      <c r="AF57">
        <v>1.91366340894133</v>
      </c>
      <c r="AG57">
        <v>1.91366340894133</v>
      </c>
      <c r="AH57">
        <v>1.91366340894133</v>
      </c>
      <c r="AI57">
        <v>1.91366340894133</v>
      </c>
      <c r="AJ57">
        <v>1.91366340894133</v>
      </c>
      <c r="AK57">
        <v>1.91366340894133</v>
      </c>
      <c r="AL57">
        <v>1.91366340894133</v>
      </c>
    </row>
    <row r="58" spans="1:38" x14ac:dyDescent="0.2">
      <c r="A58" t="s">
        <v>210</v>
      </c>
      <c r="B58" t="s">
        <v>5</v>
      </c>
      <c r="C58" t="s">
        <v>89</v>
      </c>
      <c r="D58" t="s">
        <v>211</v>
      </c>
      <c r="E58" t="s">
        <v>211</v>
      </c>
      <c r="F58" t="s">
        <v>211</v>
      </c>
      <c r="G58">
        <v>2018</v>
      </c>
      <c r="H58" t="s">
        <v>211</v>
      </c>
      <c r="I58" t="s">
        <v>211</v>
      </c>
      <c r="J58" t="s">
        <v>211</v>
      </c>
      <c r="K58" t="s">
        <v>211</v>
      </c>
      <c r="L58">
        <v>231.42114126796201</v>
      </c>
      <c r="M58">
        <v>231.42114126796201</v>
      </c>
      <c r="N58">
        <v>231.42114126796201</v>
      </c>
      <c r="O58">
        <v>231.42114126796201</v>
      </c>
      <c r="P58">
        <v>231.42114126796201</v>
      </c>
      <c r="Q58">
        <v>231.42114126796201</v>
      </c>
      <c r="R58">
        <v>231.42114126796201</v>
      </c>
      <c r="S58">
        <v>231.42114126796201</v>
      </c>
      <c r="T58">
        <v>231.42114126796201</v>
      </c>
      <c r="U58">
        <v>231.42114126796201</v>
      </c>
      <c r="V58">
        <v>231.42114126796201</v>
      </c>
      <c r="W58">
        <v>231.42114126796201</v>
      </c>
      <c r="X58">
        <v>231.42114126796201</v>
      </c>
      <c r="Y58">
        <v>231.42114126796201</v>
      </c>
      <c r="Z58">
        <v>231.42114126796201</v>
      </c>
      <c r="AA58">
        <v>231.42114126796201</v>
      </c>
      <c r="AB58">
        <v>231.42114126796201</v>
      </c>
      <c r="AC58">
        <v>231.42114126796201</v>
      </c>
      <c r="AD58">
        <v>231.42114126796201</v>
      </c>
      <c r="AE58">
        <v>231.42114126796201</v>
      </c>
      <c r="AF58">
        <v>231.42114126796201</v>
      </c>
      <c r="AG58">
        <v>231.42114126796201</v>
      </c>
      <c r="AH58">
        <v>231.42114126796201</v>
      </c>
      <c r="AI58">
        <v>231.42114126796201</v>
      </c>
      <c r="AJ58">
        <v>231.42114126796201</v>
      </c>
      <c r="AK58">
        <v>231.42114126796201</v>
      </c>
      <c r="AL58">
        <v>231.42114126796201</v>
      </c>
    </row>
    <row r="59" spans="1:38" x14ac:dyDescent="0.2">
      <c r="A59" t="s">
        <v>210</v>
      </c>
      <c r="B59" t="s">
        <v>5</v>
      </c>
      <c r="C59" t="s">
        <v>86</v>
      </c>
      <c r="D59" t="s">
        <v>211</v>
      </c>
      <c r="E59" t="s">
        <v>211</v>
      </c>
      <c r="F59" t="s">
        <v>211</v>
      </c>
      <c r="G59">
        <v>2018</v>
      </c>
      <c r="H59" t="s">
        <v>211</v>
      </c>
      <c r="I59" t="s">
        <v>211</v>
      </c>
      <c r="J59" t="s">
        <v>211</v>
      </c>
      <c r="K59" t="s">
        <v>211</v>
      </c>
      <c r="L59">
        <v>7.7163349401361296</v>
      </c>
      <c r="M59">
        <v>7.7163349401361296</v>
      </c>
      <c r="N59">
        <v>7.7163349401361296</v>
      </c>
      <c r="O59">
        <v>7.7163349401361296</v>
      </c>
      <c r="P59">
        <v>7.7163349401361296</v>
      </c>
      <c r="Q59">
        <v>7.7163349401361296</v>
      </c>
      <c r="R59">
        <v>7.7163349401361296</v>
      </c>
      <c r="S59">
        <v>7.7163349401361296</v>
      </c>
      <c r="T59">
        <v>7.7163349401361296</v>
      </c>
      <c r="U59">
        <v>7.7163349401361296</v>
      </c>
      <c r="V59">
        <v>7.7163349401361296</v>
      </c>
      <c r="W59">
        <v>7.7163349401361296</v>
      </c>
      <c r="X59">
        <v>7.7163349401361296</v>
      </c>
      <c r="Y59">
        <v>7.7163349401361296</v>
      </c>
      <c r="Z59">
        <v>7.7163349401361296</v>
      </c>
      <c r="AA59">
        <v>7.7163349401361296</v>
      </c>
      <c r="AB59">
        <v>7.7163349401361296</v>
      </c>
      <c r="AC59">
        <v>7.7163349401361296</v>
      </c>
      <c r="AD59">
        <v>7.7163349401361296</v>
      </c>
      <c r="AE59">
        <v>7.7163349401361296</v>
      </c>
      <c r="AF59">
        <v>7.7163349401361296</v>
      </c>
      <c r="AG59">
        <v>7.7163349401361296</v>
      </c>
      <c r="AH59">
        <v>7.7163349401361296</v>
      </c>
      <c r="AI59">
        <v>7.7163349401361296</v>
      </c>
      <c r="AJ59">
        <v>7.7163349401361296</v>
      </c>
      <c r="AK59">
        <v>7.7163349401361296</v>
      </c>
      <c r="AL59">
        <v>7.7163349401361296</v>
      </c>
    </row>
    <row r="60" spans="1:38" x14ac:dyDescent="0.2">
      <c r="A60" t="s">
        <v>210</v>
      </c>
      <c r="B60" t="s">
        <v>5</v>
      </c>
      <c r="C60" t="s">
        <v>90</v>
      </c>
      <c r="D60" t="s">
        <v>211</v>
      </c>
      <c r="E60" t="s">
        <v>211</v>
      </c>
      <c r="F60" t="s">
        <v>211</v>
      </c>
      <c r="G60">
        <v>2018</v>
      </c>
      <c r="H60" t="s">
        <v>211</v>
      </c>
      <c r="I60" t="s">
        <v>211</v>
      </c>
      <c r="J60" t="s">
        <v>211</v>
      </c>
      <c r="K60" t="s">
        <v>211</v>
      </c>
      <c r="L60">
        <v>1.2042719584291599</v>
      </c>
      <c r="M60">
        <v>1.2042719584291599</v>
      </c>
      <c r="N60">
        <v>1.2042719584291599</v>
      </c>
      <c r="O60">
        <v>1.2042719584291599</v>
      </c>
      <c r="P60">
        <v>1.2042719584291599</v>
      </c>
      <c r="Q60">
        <v>1.2042719584291599</v>
      </c>
      <c r="R60">
        <v>1.2042719584291599</v>
      </c>
      <c r="S60">
        <v>1.2042719584291599</v>
      </c>
      <c r="T60">
        <v>1.2042719584291599</v>
      </c>
      <c r="U60">
        <v>1.2042719584291599</v>
      </c>
      <c r="V60">
        <v>1.2042719584291599</v>
      </c>
      <c r="W60">
        <v>1.2042719584291599</v>
      </c>
      <c r="X60">
        <v>1.2042719584291599</v>
      </c>
      <c r="Y60">
        <v>1.2042719584291599</v>
      </c>
      <c r="Z60">
        <v>1.2042719584291599</v>
      </c>
      <c r="AA60">
        <v>1.2042719584291599</v>
      </c>
      <c r="AB60">
        <v>1.2042719584291599</v>
      </c>
      <c r="AC60">
        <v>1.2042719584291599</v>
      </c>
      <c r="AD60">
        <v>1.2042719584291599</v>
      </c>
      <c r="AE60">
        <v>1.2042719584291599</v>
      </c>
      <c r="AF60">
        <v>1.2042719584291599</v>
      </c>
      <c r="AG60">
        <v>1.2042719584291599</v>
      </c>
      <c r="AH60">
        <v>1.2042719584291599</v>
      </c>
      <c r="AI60">
        <v>1.2042719584291599</v>
      </c>
      <c r="AJ60">
        <v>1.2042719584291599</v>
      </c>
      <c r="AK60">
        <v>1.2042719584291599</v>
      </c>
      <c r="AL60">
        <v>1.2042719584291599</v>
      </c>
    </row>
    <row r="61" spans="1:38" x14ac:dyDescent="0.2">
      <c r="A61" t="s">
        <v>210</v>
      </c>
      <c r="B61" t="s">
        <v>5</v>
      </c>
      <c r="C61" t="s">
        <v>91</v>
      </c>
      <c r="D61" t="s">
        <v>211</v>
      </c>
      <c r="E61" t="s">
        <v>211</v>
      </c>
      <c r="F61" t="s">
        <v>211</v>
      </c>
      <c r="G61">
        <v>2018</v>
      </c>
      <c r="H61" t="s">
        <v>211</v>
      </c>
      <c r="I61" t="s">
        <v>211</v>
      </c>
      <c r="J61" t="s">
        <v>211</v>
      </c>
      <c r="K61" t="s">
        <v>211</v>
      </c>
      <c r="L61">
        <v>30.2776174113324</v>
      </c>
      <c r="M61">
        <v>30.2776174113324</v>
      </c>
      <c r="N61">
        <v>30.2776174113324</v>
      </c>
      <c r="O61">
        <v>30.2776174113324</v>
      </c>
      <c r="P61">
        <v>30.2776174113324</v>
      </c>
      <c r="Q61">
        <v>30.2776174113324</v>
      </c>
      <c r="R61">
        <v>30.2776174113324</v>
      </c>
      <c r="S61">
        <v>30.2776174113324</v>
      </c>
      <c r="T61">
        <v>30.2776174113324</v>
      </c>
      <c r="U61">
        <v>30.2776174113324</v>
      </c>
      <c r="V61">
        <v>30.2776174113324</v>
      </c>
      <c r="W61">
        <v>30.2776174113324</v>
      </c>
      <c r="X61">
        <v>30.2776174113324</v>
      </c>
      <c r="Y61">
        <v>30.2776174113324</v>
      </c>
      <c r="Z61">
        <v>30.2776174113324</v>
      </c>
      <c r="AA61">
        <v>30.2776174113324</v>
      </c>
      <c r="AB61">
        <v>30.2776174113324</v>
      </c>
      <c r="AC61">
        <v>30.2776174113324</v>
      </c>
      <c r="AD61">
        <v>30.2776174113324</v>
      </c>
      <c r="AE61">
        <v>30.2776174113324</v>
      </c>
      <c r="AF61">
        <v>30.2776174113324</v>
      </c>
      <c r="AG61">
        <v>30.2776174113324</v>
      </c>
      <c r="AH61">
        <v>30.2776174113324</v>
      </c>
      <c r="AI61">
        <v>30.2776174113324</v>
      </c>
      <c r="AJ61">
        <v>30.2776174113324</v>
      </c>
      <c r="AK61">
        <v>30.2776174113324</v>
      </c>
      <c r="AL61">
        <v>30.2776174113324</v>
      </c>
    </row>
    <row r="62" spans="1:38" x14ac:dyDescent="0.2">
      <c r="A62" t="s">
        <v>210</v>
      </c>
      <c r="B62" t="s">
        <v>5</v>
      </c>
      <c r="C62" t="s">
        <v>212</v>
      </c>
      <c r="D62" t="s">
        <v>211</v>
      </c>
      <c r="E62" t="s">
        <v>211</v>
      </c>
      <c r="F62" t="s">
        <v>211</v>
      </c>
      <c r="G62">
        <v>2018</v>
      </c>
      <c r="H62" t="s">
        <v>211</v>
      </c>
      <c r="I62" t="s">
        <v>211</v>
      </c>
      <c r="J62" t="s">
        <v>211</v>
      </c>
      <c r="K62" t="s">
        <v>211</v>
      </c>
      <c r="L62">
        <v>7.7610435365928101</v>
      </c>
      <c r="M62">
        <v>7.7610435365928101</v>
      </c>
      <c r="N62">
        <v>7.7610435365928101</v>
      </c>
      <c r="O62">
        <v>7.7610435365928101</v>
      </c>
      <c r="P62">
        <v>7.7610435365928101</v>
      </c>
      <c r="Q62">
        <v>7.7610435365928101</v>
      </c>
      <c r="R62">
        <v>7.7610435365928101</v>
      </c>
      <c r="S62">
        <v>7.7610435365928101</v>
      </c>
      <c r="T62">
        <v>7.7610435365928101</v>
      </c>
      <c r="U62">
        <v>7.7610435365928101</v>
      </c>
      <c r="V62">
        <v>7.7610435365928101</v>
      </c>
      <c r="W62">
        <v>7.7610435365928101</v>
      </c>
      <c r="X62">
        <v>7.7610435365928101</v>
      </c>
      <c r="Y62">
        <v>7.7610435365928101</v>
      </c>
      <c r="Z62">
        <v>7.7610435365928101</v>
      </c>
      <c r="AA62">
        <v>7.7610435365928101</v>
      </c>
      <c r="AB62">
        <v>7.7610435365928101</v>
      </c>
      <c r="AC62">
        <v>7.7610435365928101</v>
      </c>
      <c r="AD62">
        <v>7.7610435365928101</v>
      </c>
      <c r="AE62">
        <v>7.7610435365928101</v>
      </c>
      <c r="AF62">
        <v>7.7610435365928101</v>
      </c>
      <c r="AG62">
        <v>7.7610435365928101</v>
      </c>
      <c r="AH62">
        <v>7.7610435365928101</v>
      </c>
      <c r="AI62">
        <v>7.7610435365928101</v>
      </c>
      <c r="AJ62">
        <v>7.7610435365928101</v>
      </c>
      <c r="AK62">
        <v>7.7610435365928101</v>
      </c>
      <c r="AL62">
        <v>7.7610435365928101</v>
      </c>
    </row>
    <row r="63" spans="1:38" x14ac:dyDescent="0.2">
      <c r="A63" t="s">
        <v>210</v>
      </c>
      <c r="B63" t="s">
        <v>5</v>
      </c>
      <c r="C63" t="s">
        <v>92</v>
      </c>
      <c r="D63" t="s">
        <v>211</v>
      </c>
      <c r="E63" t="s">
        <v>211</v>
      </c>
      <c r="F63" t="s">
        <v>211</v>
      </c>
      <c r="G63">
        <v>2018</v>
      </c>
      <c r="H63" t="s">
        <v>211</v>
      </c>
      <c r="I63" t="s">
        <v>211</v>
      </c>
      <c r="J63" t="s">
        <v>211</v>
      </c>
      <c r="K63" t="s">
        <v>211</v>
      </c>
      <c r="L63">
        <v>0.91261234349709597</v>
      </c>
      <c r="M63">
        <v>0.91261234349709597</v>
      </c>
      <c r="N63">
        <v>0.91261234349709597</v>
      </c>
      <c r="O63">
        <v>0.91261234349709597</v>
      </c>
      <c r="P63">
        <v>0.91261234349709597</v>
      </c>
      <c r="Q63">
        <v>0.91261234349709597</v>
      </c>
      <c r="R63">
        <v>0.91261234349709597</v>
      </c>
      <c r="S63">
        <v>0.91261234349709597</v>
      </c>
      <c r="T63">
        <v>0.91261234349709597</v>
      </c>
      <c r="U63">
        <v>0.91261234349709597</v>
      </c>
      <c r="V63">
        <v>0.91261234349709597</v>
      </c>
      <c r="W63">
        <v>0.91261234349709597</v>
      </c>
      <c r="X63">
        <v>0.91261234349709597</v>
      </c>
      <c r="Y63">
        <v>0.91261234349709597</v>
      </c>
      <c r="Z63">
        <v>0.91261234349709597</v>
      </c>
      <c r="AA63">
        <v>0.91261234349709597</v>
      </c>
      <c r="AB63">
        <v>0.91261234349709597</v>
      </c>
      <c r="AC63">
        <v>0.91261234349709597</v>
      </c>
      <c r="AD63">
        <v>0.91261234349709597</v>
      </c>
      <c r="AE63">
        <v>0.91261234349709597</v>
      </c>
      <c r="AF63">
        <v>0.91261234349709597</v>
      </c>
      <c r="AG63">
        <v>0.91261234349709597</v>
      </c>
      <c r="AH63">
        <v>0.91261234349709597</v>
      </c>
      <c r="AI63">
        <v>0.91261234349709597</v>
      </c>
      <c r="AJ63">
        <v>0.91261234349709597</v>
      </c>
      <c r="AK63">
        <v>0.91261234349709597</v>
      </c>
      <c r="AL63">
        <v>0.91261234349709597</v>
      </c>
    </row>
    <row r="64" spans="1:38" x14ac:dyDescent="0.2">
      <c r="A64" t="s">
        <v>210</v>
      </c>
      <c r="B64" t="s">
        <v>5</v>
      </c>
      <c r="C64" t="s">
        <v>107</v>
      </c>
      <c r="D64" t="s">
        <v>211</v>
      </c>
      <c r="E64" t="s">
        <v>211</v>
      </c>
      <c r="F64" t="s">
        <v>211</v>
      </c>
      <c r="G64">
        <v>2018</v>
      </c>
      <c r="H64" t="s">
        <v>211</v>
      </c>
      <c r="I64" t="s">
        <v>211</v>
      </c>
      <c r="J64" t="s">
        <v>211</v>
      </c>
      <c r="K64" t="s">
        <v>211</v>
      </c>
      <c r="L64">
        <v>5.55142919697405E-3</v>
      </c>
    </row>
    <row r="65" spans="1:12" x14ac:dyDescent="0.2">
      <c r="A65" t="s">
        <v>210</v>
      </c>
      <c r="B65" t="s">
        <v>5</v>
      </c>
      <c r="C65" t="s">
        <v>106</v>
      </c>
      <c r="D65" t="s">
        <v>211</v>
      </c>
      <c r="E65" t="s">
        <v>211</v>
      </c>
      <c r="F65" t="s">
        <v>211</v>
      </c>
      <c r="G65">
        <v>2018</v>
      </c>
      <c r="H65" t="s">
        <v>211</v>
      </c>
      <c r="I65" t="s">
        <v>211</v>
      </c>
      <c r="J65" t="s">
        <v>211</v>
      </c>
      <c r="K65" t="s">
        <v>211</v>
      </c>
      <c r="L65">
        <v>3.1186541371300902</v>
      </c>
    </row>
    <row r="66" spans="1:12" x14ac:dyDescent="0.2">
      <c r="A66" t="s">
        <v>210</v>
      </c>
      <c r="B66" t="s">
        <v>5</v>
      </c>
      <c r="C66" t="s">
        <v>110</v>
      </c>
      <c r="D66" t="s">
        <v>211</v>
      </c>
      <c r="E66" t="s">
        <v>211</v>
      </c>
      <c r="F66" t="s">
        <v>211</v>
      </c>
      <c r="G66">
        <v>2018</v>
      </c>
      <c r="H66" t="s">
        <v>211</v>
      </c>
      <c r="I66" t="s">
        <v>211</v>
      </c>
      <c r="J66" t="s">
        <v>211</v>
      </c>
      <c r="K66" t="s">
        <v>211</v>
      </c>
      <c r="L66">
        <v>33.589893856400899</v>
      </c>
    </row>
    <row r="67" spans="1:12" x14ac:dyDescent="0.2">
      <c r="A67" t="s">
        <v>210</v>
      </c>
      <c r="B67" t="s">
        <v>5</v>
      </c>
      <c r="C67" t="s">
        <v>111</v>
      </c>
      <c r="D67" t="s">
        <v>211</v>
      </c>
      <c r="E67" t="s">
        <v>211</v>
      </c>
      <c r="F67" t="s">
        <v>211</v>
      </c>
      <c r="G67">
        <v>2018</v>
      </c>
      <c r="H67" t="s">
        <v>211</v>
      </c>
      <c r="I67" t="s">
        <v>211</v>
      </c>
      <c r="J67" t="s">
        <v>211</v>
      </c>
      <c r="K67" t="s">
        <v>211</v>
      </c>
      <c r="L67">
        <v>13.800159055027899</v>
      </c>
    </row>
    <row r="68" spans="1:12" x14ac:dyDescent="0.2">
      <c r="A68" t="s">
        <v>210</v>
      </c>
      <c r="B68" t="s">
        <v>5</v>
      </c>
      <c r="C68" t="s">
        <v>108</v>
      </c>
      <c r="D68" t="s">
        <v>211</v>
      </c>
      <c r="E68" t="s">
        <v>211</v>
      </c>
      <c r="F68" t="s">
        <v>211</v>
      </c>
      <c r="G68">
        <v>2018</v>
      </c>
      <c r="H68" t="s">
        <v>211</v>
      </c>
      <c r="I68" t="s">
        <v>211</v>
      </c>
      <c r="J68" t="s">
        <v>211</v>
      </c>
      <c r="K68" t="s">
        <v>211</v>
      </c>
      <c r="L68">
        <v>5.55142919697405E-3</v>
      </c>
    </row>
    <row r="69" spans="1:12" x14ac:dyDescent="0.2">
      <c r="A69" t="s">
        <v>210</v>
      </c>
      <c r="B69" t="s">
        <v>5</v>
      </c>
      <c r="C69" t="s">
        <v>468</v>
      </c>
      <c r="D69" t="s">
        <v>211</v>
      </c>
      <c r="E69" t="s">
        <v>211</v>
      </c>
      <c r="F69" t="s">
        <v>211</v>
      </c>
      <c r="G69">
        <v>2018</v>
      </c>
      <c r="H69" t="s">
        <v>211</v>
      </c>
      <c r="I69" t="s">
        <v>211</v>
      </c>
      <c r="J69" t="s">
        <v>211</v>
      </c>
      <c r="K69" t="s">
        <v>211</v>
      </c>
      <c r="L69">
        <v>114.261042375149</v>
      </c>
    </row>
    <row r="70" spans="1:12" x14ac:dyDescent="0.2">
      <c r="A70" t="s">
        <v>210</v>
      </c>
      <c r="B70" t="s">
        <v>5</v>
      </c>
      <c r="C70" t="s">
        <v>116</v>
      </c>
      <c r="D70" t="s">
        <v>211</v>
      </c>
      <c r="E70" t="s">
        <v>211</v>
      </c>
      <c r="F70" t="s">
        <v>211</v>
      </c>
      <c r="G70">
        <v>2018</v>
      </c>
      <c r="H70" t="s">
        <v>211</v>
      </c>
      <c r="I70" t="s">
        <v>211</v>
      </c>
      <c r="J70" t="s">
        <v>211</v>
      </c>
      <c r="K70" t="s">
        <v>211</v>
      </c>
      <c r="L70">
        <v>0.52738577371253403</v>
      </c>
    </row>
    <row r="71" spans="1:12" x14ac:dyDescent="0.2">
      <c r="A71" t="s">
        <v>210</v>
      </c>
      <c r="B71" t="s">
        <v>5</v>
      </c>
      <c r="C71" t="s">
        <v>112</v>
      </c>
      <c r="D71" t="s">
        <v>211</v>
      </c>
      <c r="E71" t="s">
        <v>211</v>
      </c>
      <c r="F71" t="s">
        <v>211</v>
      </c>
      <c r="G71">
        <v>2018</v>
      </c>
      <c r="H71" t="s">
        <v>211</v>
      </c>
      <c r="I71" t="s">
        <v>211</v>
      </c>
      <c r="J71" t="s">
        <v>211</v>
      </c>
      <c r="K71" t="s">
        <v>211</v>
      </c>
      <c r="L71">
        <v>507.36051952747999</v>
      </c>
    </row>
    <row r="72" spans="1:12" x14ac:dyDescent="0.2">
      <c r="A72" t="s">
        <v>210</v>
      </c>
      <c r="B72" t="s">
        <v>5</v>
      </c>
      <c r="C72" t="s">
        <v>109</v>
      </c>
      <c r="D72" t="s">
        <v>211</v>
      </c>
      <c r="E72" t="s">
        <v>211</v>
      </c>
      <c r="F72" t="s">
        <v>211</v>
      </c>
      <c r="G72">
        <v>2018</v>
      </c>
      <c r="H72" t="s">
        <v>211</v>
      </c>
      <c r="I72" t="s">
        <v>211</v>
      </c>
      <c r="J72" t="s">
        <v>211</v>
      </c>
      <c r="K72" t="s">
        <v>211</v>
      </c>
      <c r="L72">
        <v>15.154152636169799</v>
      </c>
    </row>
    <row r="73" spans="1:12" x14ac:dyDescent="0.2">
      <c r="A73" t="s">
        <v>210</v>
      </c>
      <c r="B73" t="s">
        <v>5</v>
      </c>
      <c r="C73" t="s">
        <v>113</v>
      </c>
      <c r="D73" t="s">
        <v>211</v>
      </c>
      <c r="E73" t="s">
        <v>211</v>
      </c>
      <c r="F73" t="s">
        <v>211</v>
      </c>
      <c r="G73">
        <v>2018</v>
      </c>
      <c r="H73" t="s">
        <v>211</v>
      </c>
      <c r="I73" t="s">
        <v>211</v>
      </c>
      <c r="J73" t="s">
        <v>211</v>
      </c>
      <c r="K73" t="s">
        <v>211</v>
      </c>
      <c r="L73">
        <v>2.19836596200172</v>
      </c>
    </row>
    <row r="74" spans="1:12" x14ac:dyDescent="0.2">
      <c r="A74" t="s">
        <v>210</v>
      </c>
      <c r="B74" t="s">
        <v>5</v>
      </c>
      <c r="C74" t="s">
        <v>114</v>
      </c>
      <c r="D74" t="s">
        <v>211</v>
      </c>
      <c r="E74" t="s">
        <v>211</v>
      </c>
      <c r="F74" t="s">
        <v>211</v>
      </c>
      <c r="G74">
        <v>2018</v>
      </c>
      <c r="H74" t="s">
        <v>211</v>
      </c>
      <c r="I74" t="s">
        <v>211</v>
      </c>
      <c r="J74" t="s">
        <v>211</v>
      </c>
      <c r="K74" t="s">
        <v>211</v>
      </c>
      <c r="L74">
        <v>28.644125584816699</v>
      </c>
    </row>
    <row r="75" spans="1:12" x14ac:dyDescent="0.2">
      <c r="A75" t="s">
        <v>210</v>
      </c>
      <c r="B75" t="s">
        <v>5</v>
      </c>
      <c r="C75" t="s">
        <v>213</v>
      </c>
      <c r="D75" t="s">
        <v>211</v>
      </c>
      <c r="E75" t="s">
        <v>211</v>
      </c>
      <c r="F75" t="s">
        <v>211</v>
      </c>
      <c r="G75">
        <v>2018</v>
      </c>
      <c r="H75" t="s">
        <v>211</v>
      </c>
      <c r="I75" t="s">
        <v>211</v>
      </c>
      <c r="J75" t="s">
        <v>211</v>
      </c>
      <c r="K75" t="s">
        <v>211</v>
      </c>
      <c r="L75">
        <v>7.2949943220136699</v>
      </c>
    </row>
    <row r="76" spans="1:12" x14ac:dyDescent="0.2">
      <c r="A76" t="s">
        <v>210</v>
      </c>
      <c r="B76" t="s">
        <v>5</v>
      </c>
      <c r="C76" t="s">
        <v>115</v>
      </c>
      <c r="D76" t="s">
        <v>211</v>
      </c>
      <c r="E76" t="s">
        <v>211</v>
      </c>
      <c r="F76" t="s">
        <v>211</v>
      </c>
      <c r="G76">
        <v>2018</v>
      </c>
      <c r="H76" t="s">
        <v>211</v>
      </c>
      <c r="I76" t="s">
        <v>211</v>
      </c>
      <c r="J76" t="s">
        <v>211</v>
      </c>
      <c r="K76" t="s">
        <v>211</v>
      </c>
      <c r="L76">
        <v>3.5390361130709498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>
    <tabColor rgb="FFFFFF00"/>
  </sheetPr>
  <dimension ref="A1:M13"/>
  <sheetViews>
    <sheetView workbookViewId="0"/>
  </sheetViews>
  <sheetFormatPr defaultColWidth="9.140625" defaultRowHeight="15" x14ac:dyDescent="0.2"/>
  <cols>
    <col min="1" max="1" width="16.140625" style="13" customWidth="1"/>
    <col min="2" max="2" width="27.140625" style="13" customWidth="1"/>
    <col min="3" max="3" width="9.85546875" style="13" customWidth="1"/>
    <col min="4" max="5" width="6.28515625" style="13" customWidth="1"/>
    <col min="6" max="6" width="7.42578125" style="13" customWidth="1"/>
    <col min="7" max="7" width="19" style="13" customWidth="1"/>
    <col min="8" max="8" width="56.85546875" style="13" customWidth="1"/>
    <col min="9" max="9" width="87.28515625" style="13" bestFit="1" customWidth="1"/>
    <col min="10" max="10" width="6.7109375" style="13" customWidth="1"/>
    <col min="11" max="13" width="5.85546875" style="13" customWidth="1"/>
    <col min="14" max="14" width="27.5703125" style="13" customWidth="1"/>
    <col min="15" max="15" width="70.42578125" style="13" customWidth="1"/>
    <col min="16" max="16" width="99.28515625" style="13" bestFit="1" customWidth="1"/>
    <col min="17" max="16384" width="9.140625" style="13"/>
  </cols>
  <sheetData>
    <row r="1" spans="1:13" ht="21" x14ac:dyDescent="0.2">
      <c r="A1" s="1" t="s">
        <v>47</v>
      </c>
    </row>
    <row r="2" spans="1:13" ht="21" x14ac:dyDescent="0.2">
      <c r="A2" s="1"/>
    </row>
    <row r="3" spans="1:13" x14ac:dyDescent="0.2">
      <c r="A3" s="2" t="s">
        <v>16</v>
      </c>
      <c r="B3" s="13" t="s">
        <v>22</v>
      </c>
    </row>
    <row r="4" spans="1:13" x14ac:dyDescent="0.2">
      <c r="A4" s="2" t="s">
        <v>17</v>
      </c>
      <c r="B4" s="3" t="s">
        <v>46</v>
      </c>
      <c r="D4" s="3"/>
      <c r="E4" s="3"/>
      <c r="F4" s="3"/>
      <c r="G4" s="3"/>
      <c r="H4" s="3"/>
      <c r="I4" s="3"/>
      <c r="J4" s="3"/>
      <c r="K4" s="3"/>
      <c r="L4" s="3"/>
      <c r="M4" s="3"/>
    </row>
    <row r="5" spans="1:13" ht="51.75" customHeight="1" x14ac:dyDescent="0.2">
      <c r="A5" s="2" t="s">
        <v>18</v>
      </c>
    </row>
    <row r="6" spans="1:13" x14ac:dyDescent="0.2">
      <c r="A6" s="2" t="s">
        <v>19</v>
      </c>
      <c r="B6" s="14">
        <v>43437</v>
      </c>
    </row>
    <row r="7" spans="1:13" x14ac:dyDescent="0.2">
      <c r="A7" s="2" t="s">
        <v>20</v>
      </c>
      <c r="B7" s="14" t="s">
        <v>23</v>
      </c>
    </row>
    <row r="8" spans="1:13" x14ac:dyDescent="0.2">
      <c r="A8" s="4" t="s">
        <v>21</v>
      </c>
      <c r="B8" s="15" t="s">
        <v>24</v>
      </c>
      <c r="C8" s="15"/>
      <c r="D8" s="15"/>
      <c r="E8" s="15"/>
      <c r="F8" s="15"/>
      <c r="G8" s="15"/>
      <c r="H8" s="15"/>
      <c r="I8" s="15"/>
    </row>
    <row r="11" spans="1:13" ht="18.75" x14ac:dyDescent="0.2">
      <c r="A11" s="10" t="s">
        <v>42</v>
      </c>
      <c r="B11" s="11"/>
    </row>
    <row r="12" spans="1:13" x14ac:dyDescent="0.2">
      <c r="A12" s="12"/>
      <c r="B12" s="16" t="s">
        <v>40</v>
      </c>
    </row>
    <row r="13" spans="1:13" x14ac:dyDescent="0.2">
      <c r="A13" s="9"/>
      <c r="B13" s="17" t="s">
        <v>41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0C23BB-BD1D-4E3C-825F-499578E9EF99}">
  <dimension ref="A1:AV201"/>
  <sheetViews>
    <sheetView tabSelected="1" topLeftCell="A3" zoomScale="80" zoomScaleNormal="80" workbookViewId="0">
      <selection activeCell="I26" sqref="I26"/>
    </sheetView>
  </sheetViews>
  <sheetFormatPr defaultRowHeight="12.75" x14ac:dyDescent="0.2"/>
  <cols>
    <col min="2" max="2" width="27.42578125" bestFit="1" customWidth="1"/>
    <col min="3" max="3" width="11.85546875" bestFit="1" customWidth="1"/>
    <col min="4" max="4" width="53" customWidth="1"/>
    <col min="6" max="6" width="18.7109375" customWidth="1"/>
    <col min="7" max="7" width="8.28515625" customWidth="1"/>
    <col min="8" max="8" width="6" customWidth="1"/>
    <col min="9" max="9" width="9.42578125" customWidth="1"/>
    <col min="10" max="10" width="9.5703125" customWidth="1"/>
    <col min="11" max="11" width="13.28515625" customWidth="1"/>
    <col min="12" max="12" width="16" customWidth="1"/>
    <col min="13" max="13" width="66.7109375" bestFit="1" customWidth="1"/>
    <col min="15" max="15" width="12.140625" customWidth="1"/>
    <col min="19" max="19" width="20.140625" customWidth="1"/>
    <col min="29" max="29" width="17.7109375" customWidth="1"/>
    <col min="39" max="39" width="17.42578125" customWidth="1"/>
  </cols>
  <sheetData>
    <row r="1" spans="1:36" x14ac:dyDescent="0.2">
      <c r="A1" t="s">
        <v>579</v>
      </c>
    </row>
    <row r="2" spans="1:36" ht="15" x14ac:dyDescent="0.25">
      <c r="B2" s="133" t="s">
        <v>625</v>
      </c>
    </row>
    <row r="3" spans="1:36" ht="15" x14ac:dyDescent="0.25">
      <c r="B3" s="133" t="s">
        <v>28</v>
      </c>
    </row>
    <row r="4" spans="1:36" x14ac:dyDescent="0.2">
      <c r="I4" t="s">
        <v>580</v>
      </c>
      <c r="AJ4" t="s">
        <v>581</v>
      </c>
    </row>
    <row r="5" spans="1:36" ht="21.75" thickBot="1" x14ac:dyDescent="0.25">
      <c r="B5" s="175" t="s">
        <v>11</v>
      </c>
      <c r="C5" s="176" t="s">
        <v>582</v>
      </c>
      <c r="D5" s="176" t="s">
        <v>30</v>
      </c>
      <c r="E5" s="176" t="s">
        <v>583</v>
      </c>
      <c r="F5" s="176" t="s">
        <v>6</v>
      </c>
      <c r="G5" s="177" t="s">
        <v>294</v>
      </c>
      <c r="H5" s="177" t="s">
        <v>2</v>
      </c>
      <c r="I5" s="177" t="s">
        <v>0</v>
      </c>
      <c r="J5" s="177" t="s">
        <v>584</v>
      </c>
      <c r="K5" s="177" t="s">
        <v>585</v>
      </c>
      <c r="L5" s="177" t="s">
        <v>29</v>
      </c>
      <c r="M5" s="175" t="s">
        <v>27</v>
      </c>
      <c r="Q5" s="188" t="s">
        <v>586</v>
      </c>
      <c r="R5" s="188"/>
      <c r="S5" s="188"/>
      <c r="U5" s="188" t="s">
        <v>587</v>
      </c>
      <c r="V5" s="188"/>
      <c r="W5" s="188"/>
      <c r="X5" s="188"/>
      <c r="Y5" s="188"/>
      <c r="AA5" s="188" t="s">
        <v>588</v>
      </c>
      <c r="AB5" s="188"/>
      <c r="AC5" s="188"/>
      <c r="AE5" s="188" t="s">
        <v>589</v>
      </c>
      <c r="AF5" s="188"/>
      <c r="AG5" s="188"/>
    </row>
    <row r="6" spans="1:36" ht="15.75" thickBot="1" x14ac:dyDescent="0.25">
      <c r="B6" s="178" t="s">
        <v>645</v>
      </c>
      <c r="C6" s="179"/>
      <c r="D6" s="179" t="s">
        <v>646</v>
      </c>
      <c r="E6" s="179"/>
      <c r="F6" s="179" t="s">
        <v>647</v>
      </c>
      <c r="G6" s="179"/>
      <c r="H6" s="179">
        <v>2019</v>
      </c>
      <c r="I6" s="178" t="s">
        <v>214</v>
      </c>
      <c r="J6" s="179">
        <v>0</v>
      </c>
      <c r="K6" s="179">
        <v>1</v>
      </c>
      <c r="L6" s="179">
        <v>5</v>
      </c>
      <c r="M6" s="179" t="s">
        <v>662</v>
      </c>
      <c r="O6" s="170" t="s">
        <v>629</v>
      </c>
      <c r="Q6" s="134" t="s">
        <v>590</v>
      </c>
      <c r="R6" s="134" t="s">
        <v>591</v>
      </c>
      <c r="S6" s="134" t="s">
        <v>592</v>
      </c>
      <c r="U6" s="135" t="s">
        <v>593</v>
      </c>
      <c r="V6" s="134" t="s">
        <v>590</v>
      </c>
      <c r="W6" s="134" t="s">
        <v>591</v>
      </c>
      <c r="X6" s="134" t="s">
        <v>592</v>
      </c>
      <c r="Y6" s="136" t="s">
        <v>594</v>
      </c>
      <c r="AA6" s="137" t="s">
        <v>590</v>
      </c>
      <c r="AB6" s="138" t="s">
        <v>591</v>
      </c>
      <c r="AC6" s="139" t="s">
        <v>592</v>
      </c>
      <c r="AE6" s="137" t="s">
        <v>590</v>
      </c>
      <c r="AF6" s="138" t="s">
        <v>591</v>
      </c>
      <c r="AG6" s="139" t="s">
        <v>592</v>
      </c>
    </row>
    <row r="7" spans="1:36" ht="15" x14ac:dyDescent="0.2">
      <c r="B7" s="172" t="s">
        <v>630</v>
      </c>
      <c r="C7" s="173"/>
      <c r="D7" s="173" t="s">
        <v>631</v>
      </c>
      <c r="E7" s="173"/>
      <c r="F7" s="173" t="s">
        <v>481</v>
      </c>
      <c r="G7" s="173"/>
      <c r="H7" s="173">
        <v>2019</v>
      </c>
      <c r="I7" s="172" t="s">
        <v>214</v>
      </c>
      <c r="J7" s="173" cm="1">
        <f t="array" ref="J7">INDEX(-$U$33:$AA$38,MATCH(F7,$S$33:$S$38,0),MATCH($O$7,$U$27:$AA$27,0))</f>
        <v>-0.5138907043261417</v>
      </c>
      <c r="K7" s="173">
        <v>1</v>
      </c>
      <c r="L7" s="173">
        <v>5</v>
      </c>
      <c r="M7" s="173" t="s">
        <v>632</v>
      </c>
      <c r="O7" s="171">
        <v>2</v>
      </c>
      <c r="P7" s="140" t="s">
        <v>596</v>
      </c>
      <c r="Q7" s="141">
        <v>68452</v>
      </c>
      <c r="R7" s="141">
        <v>94025</v>
      </c>
      <c r="S7" s="141">
        <v>31885</v>
      </c>
      <c r="U7" s="140" t="s">
        <v>597</v>
      </c>
      <c r="V7" s="142">
        <v>9418.8988568067343</v>
      </c>
      <c r="W7" s="142">
        <v>15472.073727176739</v>
      </c>
      <c r="X7" s="142">
        <v>20378.706337556119</v>
      </c>
      <c r="Y7" s="143">
        <v>45269.678921539591</v>
      </c>
      <c r="AA7" s="144">
        <v>1.0049999999999999</v>
      </c>
      <c r="AB7" s="144">
        <v>1.149</v>
      </c>
      <c r="AC7" s="144">
        <v>1.36</v>
      </c>
      <c r="AE7" s="144">
        <v>0.27300000000000002</v>
      </c>
      <c r="AF7" s="144">
        <v>0.34200000000000003</v>
      </c>
      <c r="AG7" s="144">
        <v>0.21299999999999999</v>
      </c>
    </row>
    <row r="8" spans="1:36" ht="15" x14ac:dyDescent="0.2">
      <c r="B8" s="172" t="s">
        <v>637</v>
      </c>
      <c r="C8" s="173"/>
      <c r="D8" s="173" t="s">
        <v>633</v>
      </c>
      <c r="E8" s="173"/>
      <c r="F8" s="173" t="s">
        <v>482</v>
      </c>
      <c r="G8" s="173"/>
      <c r="H8" s="173">
        <v>2019</v>
      </c>
      <c r="I8" s="172" t="s">
        <v>214</v>
      </c>
      <c r="J8" s="173" cm="1">
        <f t="array" ref="J8">INDEX(-$U$33:$AA$38,MATCH(F8,$S$33:$S$38,0),MATCH($O$7,$U$27:$AA$27,0))</f>
        <v>-0.37584533679027893</v>
      </c>
      <c r="K8" s="173">
        <v>1</v>
      </c>
      <c r="L8" s="173">
        <v>5</v>
      </c>
      <c r="M8" s="173" t="s">
        <v>641</v>
      </c>
      <c r="P8" s="145" t="s">
        <v>598</v>
      </c>
      <c r="Q8" s="146">
        <v>96213</v>
      </c>
      <c r="R8" s="146">
        <v>187505</v>
      </c>
      <c r="S8" s="146">
        <v>72100</v>
      </c>
      <c r="U8" s="145" t="s">
        <v>599</v>
      </c>
      <c r="V8" s="147">
        <v>7459.2913438514906</v>
      </c>
      <c r="W8" s="147">
        <v>9537.7783975583752</v>
      </c>
      <c r="X8" s="147">
        <v>9433.9012004747347</v>
      </c>
      <c r="Y8" s="148">
        <v>26430.9709418846</v>
      </c>
      <c r="AA8" s="149">
        <v>1.3959999999999999</v>
      </c>
      <c r="AB8" s="149">
        <v>1.6719999999999999</v>
      </c>
      <c r="AC8" s="149">
        <v>1.9019999999999999</v>
      </c>
      <c r="AE8" s="149">
        <v>0.32400000000000001</v>
      </c>
      <c r="AF8" s="149">
        <v>0.44500000000000001</v>
      </c>
      <c r="AG8" s="149">
        <v>0.34100000000000003</v>
      </c>
    </row>
    <row r="9" spans="1:36" ht="15" x14ac:dyDescent="0.2">
      <c r="B9" s="172" t="s">
        <v>638</v>
      </c>
      <c r="C9" s="173"/>
      <c r="D9" s="173" t="s">
        <v>634</v>
      </c>
      <c r="E9" s="173"/>
      <c r="F9" s="173" t="s">
        <v>483</v>
      </c>
      <c r="G9" s="173"/>
      <c r="H9" s="173">
        <v>2019</v>
      </c>
      <c r="I9" s="172" t="s">
        <v>214</v>
      </c>
      <c r="J9" s="173" cm="1">
        <f t="array" ref="J9">INDEX(-$U$33:$AA$38,MATCH(F9,$S$33:$S$38,0),MATCH($O$7,$U$27:$AA$27,0))</f>
        <v>-0.16552806134367962</v>
      </c>
      <c r="K9" s="173">
        <v>1</v>
      </c>
      <c r="L9" s="173">
        <v>5</v>
      </c>
      <c r="M9" s="173" t="s">
        <v>642</v>
      </c>
      <c r="P9" s="150" t="s">
        <v>600</v>
      </c>
      <c r="Q9" s="151">
        <v>109864</v>
      </c>
      <c r="R9" s="151">
        <v>248054</v>
      </c>
      <c r="S9" s="151">
        <v>106981</v>
      </c>
      <c r="U9" s="150" t="s">
        <v>601</v>
      </c>
      <c r="V9" s="152">
        <v>14041.847426430093</v>
      </c>
      <c r="W9" s="152">
        <v>17545.09295382088</v>
      </c>
      <c r="X9" s="152">
        <v>20090.949195825138</v>
      </c>
      <c r="Y9" s="153">
        <v>51677.889576076108</v>
      </c>
      <c r="AA9" s="154">
        <v>1.5840000000000001</v>
      </c>
      <c r="AB9" s="154">
        <v>1.8440000000000001</v>
      </c>
      <c r="AC9" s="154">
        <v>2.125</v>
      </c>
      <c r="AE9" s="154">
        <v>0.26800000000000002</v>
      </c>
      <c r="AF9" s="154">
        <v>0.45700000000000002</v>
      </c>
      <c r="AG9" s="154">
        <v>0.307</v>
      </c>
    </row>
    <row r="10" spans="1:36" ht="15" x14ac:dyDescent="0.2">
      <c r="B10" s="172" t="s">
        <v>639</v>
      </c>
      <c r="C10" s="173"/>
      <c r="D10" s="173" t="s">
        <v>635</v>
      </c>
      <c r="E10" s="173"/>
      <c r="F10" s="173" t="s">
        <v>484</v>
      </c>
      <c r="G10" s="173"/>
      <c r="H10" s="173">
        <v>2019</v>
      </c>
      <c r="I10" s="172" t="s">
        <v>214</v>
      </c>
      <c r="J10" s="173" cm="1">
        <f t="array" ref="J10">INDEX(-$U$33:$AA$38,MATCH(F10,$S$33:$S$38,0),MATCH($O$7,$U$27:$AA$27,0))</f>
        <v>-9.1492186931267622E-2</v>
      </c>
      <c r="K10" s="173">
        <v>1</v>
      </c>
      <c r="L10" s="173">
        <v>5</v>
      </c>
      <c r="M10" s="173" t="s">
        <v>643</v>
      </c>
      <c r="P10" s="145" t="s">
        <v>602</v>
      </c>
      <c r="Q10" s="146">
        <v>119296</v>
      </c>
      <c r="R10" s="146">
        <v>292259</v>
      </c>
      <c r="S10" s="146">
        <v>142753</v>
      </c>
      <c r="U10" s="145" t="s">
        <v>603</v>
      </c>
      <c r="V10" s="147">
        <v>19924.480375055824</v>
      </c>
      <c r="W10" s="147">
        <v>49768.849685929476</v>
      </c>
      <c r="X10" s="147">
        <v>53466.210043981671</v>
      </c>
      <c r="Y10" s="148">
        <v>123159.54010496697</v>
      </c>
      <c r="AA10" s="149">
        <v>1.772</v>
      </c>
      <c r="AB10" s="149">
        <v>2.0150000000000001</v>
      </c>
      <c r="AC10" s="149">
        <v>2.3069999999999999</v>
      </c>
      <c r="AE10" s="149">
        <v>0.313</v>
      </c>
      <c r="AF10" s="149">
        <v>0.42799999999999999</v>
      </c>
      <c r="AG10" s="149">
        <v>0.29599999999999999</v>
      </c>
    </row>
    <row r="11" spans="1:36" ht="15.75" thickBot="1" x14ac:dyDescent="0.25">
      <c r="B11" s="180" t="s">
        <v>640</v>
      </c>
      <c r="C11" s="62"/>
      <c r="D11" s="62" t="s">
        <v>636</v>
      </c>
      <c r="E11" s="62"/>
      <c r="F11" s="62" t="s">
        <v>480</v>
      </c>
      <c r="G11" s="62"/>
      <c r="H11" s="62">
        <v>2019</v>
      </c>
      <c r="I11" s="180" t="s">
        <v>214</v>
      </c>
      <c r="J11" s="62" cm="1">
        <f t="array" ref="J11">INDEX(-$U$33:$AA$38,MATCH(F11,$S$33:$S$38,0),MATCH($O$7,$U$27:$AA$27,0))</f>
        <v>-3.6630747396996691E-2</v>
      </c>
      <c r="K11" s="62">
        <v>1</v>
      </c>
      <c r="L11" s="62">
        <v>5</v>
      </c>
      <c r="M11" s="62" t="s">
        <v>644</v>
      </c>
      <c r="P11" s="150" t="s">
        <v>604</v>
      </c>
      <c r="Q11" s="151">
        <v>25861</v>
      </c>
      <c r="R11" s="151">
        <v>158745</v>
      </c>
      <c r="S11" s="151">
        <v>157558</v>
      </c>
      <c r="U11" s="150" t="s">
        <v>605</v>
      </c>
      <c r="V11" s="152">
        <v>58904.8034364337</v>
      </c>
      <c r="W11" s="152">
        <v>282151.52747564798</v>
      </c>
      <c r="X11" s="152">
        <v>251318.93361374349</v>
      </c>
      <c r="Y11" s="153">
        <v>592375.26452582516</v>
      </c>
      <c r="AA11" s="154">
        <v>1.9790000000000001</v>
      </c>
      <c r="AB11" s="154">
        <v>2.3239999999999998</v>
      </c>
      <c r="AC11" s="154">
        <v>2.61</v>
      </c>
      <c r="AE11" s="154">
        <v>0.60299999999999998</v>
      </c>
      <c r="AF11" s="154">
        <v>0.48899999999999999</v>
      </c>
      <c r="AG11" s="154">
        <v>0.40500000000000003</v>
      </c>
    </row>
    <row r="12" spans="1:36" ht="16.5" thickBot="1" x14ac:dyDescent="0.25">
      <c r="B12" s="178" t="s">
        <v>648</v>
      </c>
      <c r="C12" s="179"/>
      <c r="D12" s="179" t="s">
        <v>675</v>
      </c>
      <c r="E12" s="179"/>
      <c r="F12" s="179" t="s">
        <v>660</v>
      </c>
      <c r="G12" s="179"/>
      <c r="H12" s="179">
        <v>2019</v>
      </c>
      <c r="I12" s="178" t="s">
        <v>214</v>
      </c>
      <c r="J12" s="179">
        <v>0</v>
      </c>
      <c r="K12" s="179">
        <v>1</v>
      </c>
      <c r="L12" s="179">
        <v>5</v>
      </c>
      <c r="M12" s="179" t="s">
        <v>673</v>
      </c>
      <c r="Q12" s="189" t="s">
        <v>606</v>
      </c>
      <c r="R12" s="189"/>
      <c r="S12" s="189"/>
      <c r="U12" s="145" t="s">
        <v>607</v>
      </c>
      <c r="V12" s="147">
        <v>43739.341649106158</v>
      </c>
      <c r="W12" s="147">
        <v>187627.02237661046</v>
      </c>
      <c r="X12" s="147">
        <v>166667.79141279124</v>
      </c>
      <c r="Y12" s="148">
        <v>398034.15543850785</v>
      </c>
      <c r="AA12" s="149">
        <v>2.2679999999999998</v>
      </c>
      <c r="AB12" s="149">
        <v>2.851</v>
      </c>
      <c r="AC12" s="149">
        <v>3.0779999999999998</v>
      </c>
      <c r="AE12" s="149">
        <v>0.84699999999999998</v>
      </c>
      <c r="AF12" s="149">
        <v>0.63400000000000001</v>
      </c>
      <c r="AG12" s="149">
        <v>0.68200000000000005</v>
      </c>
    </row>
    <row r="13" spans="1:36" ht="15.75" thickBot="1" x14ac:dyDescent="0.25">
      <c r="B13" s="172" t="s">
        <v>649</v>
      </c>
      <c r="C13" s="173"/>
      <c r="D13" s="173" t="s">
        <v>676</v>
      </c>
      <c r="E13" s="173"/>
      <c r="F13" s="173" t="s">
        <v>521</v>
      </c>
      <c r="G13" s="173"/>
      <c r="H13" s="173">
        <v>2019</v>
      </c>
      <c r="I13" s="172" t="s">
        <v>214</v>
      </c>
      <c r="J13" s="174" cm="1">
        <f t="array" ref="J13">INDEX(-$AE$33:$AK$38,MATCH(F13,$AC$33:$AC$38,0),MATCH($O$7,$AE$27:$AK$27,0))</f>
        <v>-0.25380085256173046</v>
      </c>
      <c r="K13" s="173">
        <v>1</v>
      </c>
      <c r="L13" s="173">
        <v>5</v>
      </c>
      <c r="M13" s="173" t="s">
        <v>674</v>
      </c>
      <c r="Q13" s="155" t="s">
        <v>455</v>
      </c>
      <c r="R13" s="155" t="s">
        <v>456</v>
      </c>
      <c r="S13" s="155" t="s">
        <v>457</v>
      </c>
      <c r="U13" s="150" t="s">
        <v>608</v>
      </c>
      <c r="V13" s="152">
        <v>25767.876472761334</v>
      </c>
      <c r="W13" s="152">
        <v>101418.89596184672</v>
      </c>
      <c r="X13" s="152">
        <v>81396.697989555512</v>
      </c>
      <c r="Y13" s="153">
        <v>208583.47042416356</v>
      </c>
      <c r="AA13" s="154">
        <v>2.694</v>
      </c>
      <c r="AB13" s="154">
        <v>3.512</v>
      </c>
      <c r="AC13" s="154">
        <v>3.7839999999999998</v>
      </c>
      <c r="AE13" s="154">
        <v>0.71399999999999997</v>
      </c>
      <c r="AF13" s="154">
        <v>0.92200000000000004</v>
      </c>
      <c r="AG13" s="154">
        <v>0.94</v>
      </c>
    </row>
    <row r="14" spans="1:36" ht="15" x14ac:dyDescent="0.2">
      <c r="B14" s="172" t="s">
        <v>650</v>
      </c>
      <c r="C14" s="173"/>
      <c r="D14" s="173" t="s">
        <v>677</v>
      </c>
      <c r="E14" s="173"/>
      <c r="F14" s="173" t="s">
        <v>522</v>
      </c>
      <c r="G14" s="173"/>
      <c r="H14" s="173">
        <v>2019</v>
      </c>
      <c r="I14" s="172" t="s">
        <v>214</v>
      </c>
      <c r="J14" s="174" cm="1">
        <f t="array" ref="J14">INDEX(-$AE$33:$AK$38,MATCH(F14,$AC$33:$AC$38,0),MATCH($O$7,$AE$27:$AK$27,0))</f>
        <v>-8.9754023843298891E-2</v>
      </c>
      <c r="K14" s="173">
        <v>1</v>
      </c>
      <c r="L14" s="173">
        <v>5</v>
      </c>
      <c r="M14" s="173" t="s">
        <v>663</v>
      </c>
      <c r="P14" s="140" t="s">
        <v>596</v>
      </c>
      <c r="Q14" s="141">
        <v>64661</v>
      </c>
      <c r="R14" s="141">
        <v>74932</v>
      </c>
      <c r="S14" s="141">
        <v>19753</v>
      </c>
      <c r="U14" s="145" t="s">
        <v>609</v>
      </c>
      <c r="V14" s="147">
        <v>12331.173226884033</v>
      </c>
      <c r="W14" s="147">
        <v>50123.806027321167</v>
      </c>
      <c r="X14" s="147">
        <v>43241.005762967114</v>
      </c>
      <c r="Y14" s="148">
        <v>105695.98501717232</v>
      </c>
      <c r="AA14" s="149">
        <v>3.2970000000000002</v>
      </c>
      <c r="AB14" s="149">
        <v>4.1100000000000003</v>
      </c>
      <c r="AC14" s="149">
        <v>4.5039999999999996</v>
      </c>
      <c r="AE14" s="149">
        <v>0.97399999999999998</v>
      </c>
      <c r="AF14" s="149">
        <v>1.141</v>
      </c>
      <c r="AG14" s="149">
        <v>1.026</v>
      </c>
    </row>
    <row r="15" spans="1:36" ht="15.75" thickBot="1" x14ac:dyDescent="0.25">
      <c r="B15" s="172" t="s">
        <v>651</v>
      </c>
      <c r="C15" s="173"/>
      <c r="D15" s="173" t="s">
        <v>678</v>
      </c>
      <c r="E15" s="173"/>
      <c r="F15" s="173" t="s">
        <v>523</v>
      </c>
      <c r="G15" s="173"/>
      <c r="H15" s="173">
        <v>2019</v>
      </c>
      <c r="I15" s="172" t="s">
        <v>214</v>
      </c>
      <c r="J15" s="174" cm="1">
        <f t="array" ref="J15">INDEX(-$AE$33:$AK$38,MATCH(F15,$AC$33:$AC$38,0),MATCH($O$7,$AE$27:$AK$27,0))</f>
        <v>-5.0511604601422351E-2</v>
      </c>
      <c r="K15" s="173">
        <v>1</v>
      </c>
      <c r="L15" s="173">
        <v>5</v>
      </c>
      <c r="M15" s="173" t="s">
        <v>664</v>
      </c>
      <c r="P15" s="145" t="s">
        <v>598</v>
      </c>
      <c r="Q15" s="146">
        <v>92181</v>
      </c>
      <c r="R15" s="146">
        <v>167226</v>
      </c>
      <c r="S15" s="146">
        <v>58089</v>
      </c>
      <c r="U15" s="156" t="s">
        <v>610</v>
      </c>
      <c r="V15" s="157">
        <v>15211.172212670604</v>
      </c>
      <c r="W15" s="157">
        <v>52706.674394088106</v>
      </c>
      <c r="X15" s="157">
        <v>78435.533443104825</v>
      </c>
      <c r="Y15" s="153">
        <v>146353.38004986354</v>
      </c>
      <c r="AA15" s="158">
        <v>4.7880000000000003</v>
      </c>
      <c r="AB15" s="158">
        <v>5.0789999999999997</v>
      </c>
      <c r="AC15" s="158">
        <v>6.0039999999999996</v>
      </c>
      <c r="AE15" s="159">
        <f>AVERAGE(AF15:AG15)</f>
        <v>1.5565</v>
      </c>
      <c r="AF15" s="158">
        <v>1.6439999999999999</v>
      </c>
      <c r="AG15" s="158">
        <v>1.4690000000000001</v>
      </c>
    </row>
    <row r="16" spans="1:36" ht="15.75" thickBot="1" x14ac:dyDescent="0.25">
      <c r="B16" s="172" t="s">
        <v>652</v>
      </c>
      <c r="C16" s="173"/>
      <c r="D16" s="173" t="s">
        <v>679</v>
      </c>
      <c r="E16" s="173"/>
      <c r="F16" s="173" t="s">
        <v>524</v>
      </c>
      <c r="G16" s="173"/>
      <c r="H16" s="173">
        <v>2019</v>
      </c>
      <c r="I16" s="172" t="s">
        <v>214</v>
      </c>
      <c r="J16" s="174" cm="1">
        <f t="array" ref="J16">INDEX(-$AE$33:$AK$38,MATCH(F16,$AC$33:$AC$38,0),MATCH($O$7,$AE$27:$AK$27,0))</f>
        <v>-3.2210497290905374E-2</v>
      </c>
      <c r="K16" s="173">
        <v>1</v>
      </c>
      <c r="L16" s="173">
        <v>5</v>
      </c>
      <c r="M16" s="173" t="s">
        <v>665</v>
      </c>
      <c r="P16" s="150" t="s">
        <v>600</v>
      </c>
      <c r="Q16" s="151">
        <v>105755</v>
      </c>
      <c r="R16" s="151">
        <v>227371</v>
      </c>
      <c r="S16" s="151">
        <v>92325</v>
      </c>
      <c r="U16" s="160" t="s">
        <v>612</v>
      </c>
      <c r="V16" s="161">
        <v>206798.88499999998</v>
      </c>
      <c r="W16" s="161">
        <v>766351.72099999979</v>
      </c>
      <c r="X16" s="161">
        <v>724429.72899999993</v>
      </c>
      <c r="Y16" s="162">
        <v>1697580.3349999997</v>
      </c>
    </row>
    <row r="17" spans="2:48" ht="15.75" thickBot="1" x14ac:dyDescent="0.25">
      <c r="B17" s="180" t="s">
        <v>653</v>
      </c>
      <c r="C17" s="62"/>
      <c r="D17" s="62" t="s">
        <v>680</v>
      </c>
      <c r="E17" s="62"/>
      <c r="F17" s="62" t="s">
        <v>525</v>
      </c>
      <c r="G17" s="62"/>
      <c r="H17" s="62">
        <v>2019</v>
      </c>
      <c r="I17" s="180" t="s">
        <v>214</v>
      </c>
      <c r="J17" s="181" cm="1">
        <f t="array" ref="J17">INDEX(-$AE$33:$AK$38,MATCH(F17,$AC$33:$AC$38,0),MATCH($O$7,$AE$27:$AK$27,0))</f>
        <v>-3.054309712927282E-2</v>
      </c>
      <c r="K17" s="62">
        <v>1</v>
      </c>
      <c r="L17" s="62">
        <v>5</v>
      </c>
      <c r="M17" s="62" t="s">
        <v>666</v>
      </c>
      <c r="P17" s="145" t="s">
        <v>602</v>
      </c>
      <c r="Q17" s="146">
        <v>115137</v>
      </c>
      <c r="R17" s="146">
        <v>271365</v>
      </c>
      <c r="S17" s="146">
        <v>127680</v>
      </c>
    </row>
    <row r="18" spans="2:48" ht="15" x14ac:dyDescent="0.2">
      <c r="B18" s="172" t="s">
        <v>654</v>
      </c>
      <c r="C18" s="173"/>
      <c r="D18" s="173" t="s">
        <v>681</v>
      </c>
      <c r="E18" s="173"/>
      <c r="F18" s="173" t="s">
        <v>661</v>
      </c>
      <c r="G18" s="173"/>
      <c r="H18" s="173">
        <v>2019</v>
      </c>
      <c r="I18" s="172" t="s">
        <v>214</v>
      </c>
      <c r="J18" s="174">
        <v>0</v>
      </c>
      <c r="K18" s="173">
        <v>1</v>
      </c>
      <c r="L18" s="173">
        <v>5</v>
      </c>
      <c r="M18" s="173" t="s">
        <v>667</v>
      </c>
      <c r="P18" s="150" t="s">
        <v>604</v>
      </c>
      <c r="Q18" s="151">
        <v>25764</v>
      </c>
      <c r="R18" s="151">
        <v>158416</v>
      </c>
      <c r="S18" s="151">
        <v>156690</v>
      </c>
    </row>
    <row r="19" spans="2:48" x14ac:dyDescent="0.2">
      <c r="B19" s="172" t="s">
        <v>655</v>
      </c>
      <c r="C19" s="173"/>
      <c r="D19" s="173" t="s">
        <v>682</v>
      </c>
      <c r="E19" s="173"/>
      <c r="F19" s="173" t="s">
        <v>540</v>
      </c>
      <c r="G19" s="173"/>
      <c r="H19" s="173">
        <v>2019</v>
      </c>
      <c r="I19" s="172" t="s">
        <v>214</v>
      </c>
      <c r="J19" s="173" cm="1">
        <f t="array" ref="J19">INDEX(-$AO$33:$AU$38,MATCH(F19,$AM$33:$AM$38,0),MATCH($O$7,$AO$27:$AU$27,0))</f>
        <v>-6.6011404930960929E-2</v>
      </c>
      <c r="K19" s="173">
        <v>1</v>
      </c>
      <c r="L19" s="173">
        <v>5</v>
      </c>
      <c r="M19" s="173" t="s">
        <v>668</v>
      </c>
      <c r="T19" t="s">
        <v>613</v>
      </c>
    </row>
    <row r="20" spans="2:48" x14ac:dyDescent="0.2">
      <c r="B20" s="172" t="s">
        <v>656</v>
      </c>
      <c r="C20" s="173"/>
      <c r="D20" s="173" t="s">
        <v>683</v>
      </c>
      <c r="E20" s="173"/>
      <c r="F20" s="173" t="s">
        <v>542</v>
      </c>
      <c r="G20" s="173"/>
      <c r="H20" s="173">
        <v>2019</v>
      </c>
      <c r="I20" s="172" t="s">
        <v>214</v>
      </c>
      <c r="J20" s="173" cm="1">
        <f t="array" ref="J20">INDEX(-$AO$33:$AU$38,MATCH(F20,$AM$33:$AM$38,0),MATCH($O$7,$AO$27:$AU$27,0))</f>
        <v>-5.6979596817344061E-2</v>
      </c>
      <c r="K20" s="173">
        <v>1</v>
      </c>
      <c r="L20" s="173">
        <v>5</v>
      </c>
      <c r="M20" s="173" t="s">
        <v>669</v>
      </c>
    </row>
    <row r="21" spans="2:48" x14ac:dyDescent="0.2">
      <c r="B21" s="172" t="s">
        <v>657</v>
      </c>
      <c r="C21" s="173"/>
      <c r="D21" s="173" t="s">
        <v>684</v>
      </c>
      <c r="E21" s="173"/>
      <c r="F21" s="173" t="s">
        <v>544</v>
      </c>
      <c r="G21" s="173"/>
      <c r="H21" s="173">
        <v>2019</v>
      </c>
      <c r="I21" s="172" t="s">
        <v>214</v>
      </c>
      <c r="J21" s="173" cm="1">
        <f t="array" ref="J21">INDEX(-$AO$33:$AU$38,MATCH(F21,$AM$33:$AM$38,0),MATCH($O$7,$AO$27:$AU$27,0))</f>
        <v>-2.8856450394145666E-2</v>
      </c>
      <c r="K21" s="173">
        <v>1</v>
      </c>
      <c r="L21" s="173">
        <v>5</v>
      </c>
      <c r="M21" s="173" t="s">
        <v>670</v>
      </c>
      <c r="T21" t="s">
        <v>614</v>
      </c>
    </row>
    <row r="22" spans="2:48" x14ac:dyDescent="0.2">
      <c r="B22" s="172" t="s">
        <v>658</v>
      </c>
      <c r="C22" s="173"/>
      <c r="D22" s="173" t="s">
        <v>685</v>
      </c>
      <c r="E22" s="173"/>
      <c r="F22" s="173" t="s">
        <v>546</v>
      </c>
      <c r="G22" s="173"/>
      <c r="H22" s="173">
        <v>2019</v>
      </c>
      <c r="I22" s="172" t="s">
        <v>214</v>
      </c>
      <c r="J22" s="173" cm="1">
        <f t="array" ref="J22">INDEX(-$AO$33:$AU$38,MATCH(F22,$AM$33:$AM$38,0),MATCH($O$7,$AO$27:$AU$27,0))</f>
        <v>-7.3325429420576533E-3</v>
      </c>
      <c r="K22" s="173">
        <v>1</v>
      </c>
      <c r="L22" s="173">
        <v>5</v>
      </c>
      <c r="M22" s="173" t="s">
        <v>671</v>
      </c>
    </row>
    <row r="23" spans="2:48" x14ac:dyDescent="0.2">
      <c r="B23" s="172" t="s">
        <v>659</v>
      </c>
      <c r="C23" s="173"/>
      <c r="D23" s="173" t="s">
        <v>686</v>
      </c>
      <c r="E23" s="173"/>
      <c r="F23" s="173" t="s">
        <v>548</v>
      </c>
      <c r="G23" s="173"/>
      <c r="H23" s="173">
        <v>2019</v>
      </c>
      <c r="I23" s="172" t="s">
        <v>214</v>
      </c>
      <c r="J23" s="173" cm="1">
        <f t="array" ref="J23">INDEX(-$AO$33:$AU$38,MATCH(F23,$AM$33:$AM$38,0),MATCH($O$7,$AO$27:$AU$27,0))</f>
        <v>-3.2086171243230267E-3</v>
      </c>
      <c r="K23" s="173">
        <v>1</v>
      </c>
      <c r="L23" s="173">
        <v>5</v>
      </c>
      <c r="M23" s="173" t="s">
        <v>672</v>
      </c>
    </row>
    <row r="27" spans="2:48" x14ac:dyDescent="0.2">
      <c r="U27">
        <v>2</v>
      </c>
      <c r="V27">
        <v>2.2999999999999998</v>
      </c>
      <c r="W27">
        <v>2.5</v>
      </c>
      <c r="X27">
        <v>3</v>
      </c>
      <c r="Y27">
        <v>3.5</v>
      </c>
      <c r="Z27">
        <v>4</v>
      </c>
      <c r="AA27">
        <v>4.5</v>
      </c>
      <c r="AB27">
        <v>0</v>
      </c>
      <c r="AE27">
        <v>2</v>
      </c>
      <c r="AF27">
        <v>2.2999999999999998</v>
      </c>
      <c r="AG27">
        <v>2.5</v>
      </c>
      <c r="AH27">
        <v>3</v>
      </c>
      <c r="AI27">
        <v>3.5</v>
      </c>
      <c r="AJ27">
        <v>4</v>
      </c>
      <c r="AK27">
        <v>4.5</v>
      </c>
      <c r="AL27">
        <v>0</v>
      </c>
      <c r="AO27">
        <v>2</v>
      </c>
      <c r="AP27">
        <v>2.2999999999999998</v>
      </c>
      <c r="AQ27">
        <v>2.5</v>
      </c>
      <c r="AR27">
        <v>3</v>
      </c>
      <c r="AS27">
        <v>3.5</v>
      </c>
      <c r="AT27">
        <v>4</v>
      </c>
      <c r="AU27">
        <v>4.5</v>
      </c>
      <c r="AV27">
        <v>0</v>
      </c>
    </row>
    <row r="28" spans="2:48" ht="15.75" thickBot="1" x14ac:dyDescent="0.25">
      <c r="U28" s="186" t="s">
        <v>590</v>
      </c>
      <c r="V28" s="187"/>
      <c r="W28" s="187"/>
      <c r="X28" s="187"/>
      <c r="Y28" s="187"/>
      <c r="Z28" s="187"/>
      <c r="AA28" s="187"/>
      <c r="AB28" s="187"/>
      <c r="AD28" s="187" t="s">
        <v>591</v>
      </c>
      <c r="AE28" s="187"/>
      <c r="AF28" s="187"/>
      <c r="AG28" s="187"/>
      <c r="AH28" s="187"/>
      <c r="AI28" s="187"/>
      <c r="AJ28" s="187"/>
      <c r="AK28" s="187"/>
      <c r="AL28" s="187"/>
      <c r="AN28" s="186" t="s">
        <v>592</v>
      </c>
      <c r="AO28" s="187"/>
      <c r="AP28" s="187"/>
      <c r="AQ28" s="187"/>
      <c r="AR28" s="187"/>
      <c r="AS28" s="187"/>
      <c r="AT28" s="187"/>
      <c r="AU28" s="187"/>
      <c r="AV28" s="187"/>
    </row>
    <row r="29" spans="2:48" ht="15.75" thickBot="1" x14ac:dyDescent="0.25">
      <c r="U29" s="140" t="s">
        <v>596</v>
      </c>
      <c r="V29" s="145" t="s">
        <v>598</v>
      </c>
      <c r="W29" s="150" t="s">
        <v>600</v>
      </c>
      <c r="X29" s="145" t="s">
        <v>616</v>
      </c>
      <c r="Y29" s="145" t="s">
        <v>617</v>
      </c>
      <c r="Z29" s="145" t="s">
        <v>618</v>
      </c>
      <c r="AA29" s="145" t="s">
        <v>619</v>
      </c>
      <c r="AB29" s="145" t="s">
        <v>620</v>
      </c>
      <c r="AE29" s="140" t="s">
        <v>596</v>
      </c>
      <c r="AF29" s="145" t="s">
        <v>598</v>
      </c>
      <c r="AG29" s="150" t="s">
        <v>600</v>
      </c>
      <c r="AH29" s="145" t="s">
        <v>616</v>
      </c>
      <c r="AI29" s="145" t="s">
        <v>617</v>
      </c>
      <c r="AJ29" s="145" t="s">
        <v>618</v>
      </c>
      <c r="AK29" s="145" t="s">
        <v>619</v>
      </c>
      <c r="AL29" s="145" t="s">
        <v>620</v>
      </c>
      <c r="AO29" s="140" t="s">
        <v>596</v>
      </c>
      <c r="AP29" s="145" t="s">
        <v>598</v>
      </c>
      <c r="AQ29" s="150" t="s">
        <v>600</v>
      </c>
      <c r="AR29" s="145" t="s">
        <v>616</v>
      </c>
      <c r="AS29" s="145" t="s">
        <v>617</v>
      </c>
      <c r="AT29" s="145" t="s">
        <v>618</v>
      </c>
      <c r="AU29" s="145" t="s">
        <v>619</v>
      </c>
      <c r="AV29" s="145" t="s">
        <v>620</v>
      </c>
    </row>
    <row r="30" spans="2:48" ht="15" x14ac:dyDescent="0.2">
      <c r="T30" s="140" t="s">
        <v>597</v>
      </c>
      <c r="U30" s="163">
        <f>_xlfn.NORM.DIST($U$27,AA7,AE7,TRUE)</f>
        <v>0.99986614214614677</v>
      </c>
      <c r="V30" s="163">
        <f>_xlfn.NORM.DIST($V$27,AA7,AE7,TRUE)</f>
        <v>0.99999895018069218</v>
      </c>
      <c r="W30" s="163">
        <f>_xlfn.NORM.DIST($W$27,AA7,AE7,TRUE)</f>
        <v>0.99999997827100517</v>
      </c>
      <c r="X30" s="163">
        <f>_xlfn.NORM.DIST($X$27,AA7,AE7,TRUE)</f>
        <v>0.99999999999986411</v>
      </c>
      <c r="Y30" s="163">
        <f>_xlfn.NORM.DIST($Y$27,AA7,AE7,TRUE)</f>
        <v>1</v>
      </c>
      <c r="Z30" s="163">
        <f>_xlfn.NORM.DIST($Z$27,AA7,AE7,TRUE)</f>
        <v>1</v>
      </c>
      <c r="AA30" s="163">
        <f>_xlfn.NORM.DIST($AA$27,AA7,AE7,TRUE)</f>
        <v>1</v>
      </c>
      <c r="AB30" s="163">
        <v>0</v>
      </c>
      <c r="AD30" s="140" t="s">
        <v>597</v>
      </c>
      <c r="AE30" s="163">
        <f>_xlfn.NORM.DIST($AE$27,AB7,AF7,TRUE)</f>
        <v>0.99358230344905218</v>
      </c>
      <c r="AF30" s="163">
        <f>_xlfn.NORM.DIST($AF$27,AB7,AF7,TRUE)</f>
        <v>0.99961797061500135</v>
      </c>
      <c r="AG30" s="163">
        <f>_xlfn.NORM.DIST($AG$27,AB7,AF7,TRUE)</f>
        <v>0.99996097211163748</v>
      </c>
      <c r="AH30" s="163">
        <f>_xlfn.NORM.DIST($AH$27,AB7,AF7,TRUE)</f>
        <v>0.99999996888648002</v>
      </c>
      <c r="AI30" s="163">
        <f>_xlfn.NORM.DIST($AI$27,AB7,AF7,TRUE)</f>
        <v>0.9999999999968846</v>
      </c>
      <c r="AJ30" s="163">
        <f>_xlfn.NORM.DIST($AJ$27,AB7,AF7,TRUE)</f>
        <v>1</v>
      </c>
      <c r="AK30" s="163">
        <f>_xlfn.NORM.DIST($AK$27,AB7,AF7,TRUE)</f>
        <v>1</v>
      </c>
      <c r="AL30" s="163">
        <v>0</v>
      </c>
      <c r="AN30" s="140" t="s">
        <v>597</v>
      </c>
      <c r="AO30" s="163">
        <f>_xlfn.NORM.DIST($AO$27,AC7,AG7,TRUE)</f>
        <v>0.99867076285153633</v>
      </c>
      <c r="AP30" s="163">
        <f>_xlfn.NORM.DIST($AP$27,AC7,AG7,TRUE)</f>
        <v>0.99999490602709384</v>
      </c>
      <c r="AQ30" s="163">
        <f>_xlfn.NORM.DIST($AQ$27,AC7,AG7,TRUE)</f>
        <v>0.99999995653338158</v>
      </c>
      <c r="AR30" s="163">
        <f>_xlfn.NORM.DIST($AR$27,AC7,AG7,TRUE)</f>
        <v>0.99999999999999312</v>
      </c>
      <c r="AS30" s="163">
        <f>_xlfn.NORM.DIST($AS$27,AC7,AG7,TRUE)</f>
        <v>1</v>
      </c>
      <c r="AT30" s="163">
        <f>_xlfn.NORM.DIST($AT$27,AC7,AG7,TRUE)</f>
        <v>1</v>
      </c>
      <c r="AU30" s="163">
        <f>_xlfn.NORM.DIST($AU$27,AC7,AG7,TRUE)</f>
        <v>1</v>
      </c>
      <c r="AV30" s="163">
        <v>0</v>
      </c>
    </row>
    <row r="31" spans="2:48" ht="15" x14ac:dyDescent="0.2">
      <c r="T31" s="145" t="s">
        <v>599</v>
      </c>
      <c r="U31" s="163">
        <f t="shared" ref="U31:U38" si="0">_xlfn.NORM.DIST($U$27,AA8,AE8,TRUE)</f>
        <v>0.96885301500182108</v>
      </c>
      <c r="V31" s="163">
        <f t="shared" ref="V31:V38" si="1">_xlfn.NORM.DIST($V$27,AA8,AE8,TRUE)</f>
        <v>0.99736560266376562</v>
      </c>
      <c r="W31" s="163">
        <f t="shared" ref="W31:W38" si="2">_xlfn.NORM.DIST($W$27,AA8,AE8,TRUE)</f>
        <v>0.99967208422117826</v>
      </c>
      <c r="X31" s="163">
        <f t="shared" ref="X31:X38" si="3">_xlfn.NORM.DIST($X$27,AA8,AE8,TRUE)</f>
        <v>0.99999963010770987</v>
      </c>
      <c r="Y31" s="163">
        <f t="shared" ref="Y31:Y38" si="4">_xlfn.NORM.DIST($Y$27,AA8,AE8,TRUE)</f>
        <v>0.99999999995815858</v>
      </c>
      <c r="Z31" s="163">
        <f t="shared" ref="Z31:Z38" si="5">_xlfn.NORM.DIST($Z$27,AA8,AE8,TRUE)</f>
        <v>0.99999999999999956</v>
      </c>
      <c r="AA31" s="163">
        <f t="shared" ref="AA31:AA38" si="6">_xlfn.NORM.DIST($AA$27,AA8,AE8,TRUE)</f>
        <v>1</v>
      </c>
      <c r="AB31" s="163">
        <v>0</v>
      </c>
      <c r="AD31" s="145" t="s">
        <v>599</v>
      </c>
      <c r="AE31" s="163">
        <f t="shared" ref="AE31:AE38" si="7">_xlfn.NORM.DIST($AE$27,AB8,AF8,TRUE)</f>
        <v>0.7694627396275191</v>
      </c>
      <c r="AF31" s="163">
        <f t="shared" ref="AF31:AF38" si="8">_xlfn.NORM.DIST($AF$27,AB8,AF8,TRUE)</f>
        <v>0.92091247414921895</v>
      </c>
      <c r="AG31" s="163">
        <f t="shared" ref="AG31:AG38" si="9">_xlfn.NORM.DIST($AG$27,AB8,AF8,TRUE)</f>
        <v>0.96860489728090593</v>
      </c>
      <c r="AH31" s="163">
        <f t="shared" ref="AH31:AH38" si="10">_xlfn.NORM.DIST($AH$27,AB8,AF8,TRUE)</f>
        <v>0.99857871934570608</v>
      </c>
      <c r="AI31" s="163">
        <f t="shared" ref="AI31:AI38" si="11">_xlfn.NORM.DIST($AI$27,AB8,AF8,TRUE)</f>
        <v>0.99998003334500252</v>
      </c>
      <c r="AJ31" s="163">
        <f t="shared" ref="AJ31:AJ38" si="12">_xlfn.NORM.DIST($AJ$27,AB8,AF8,TRUE)</f>
        <v>0.99999991591209203</v>
      </c>
      <c r="AK31" s="163">
        <f t="shared" ref="AK31:AK38" si="13">_xlfn.NORM.DIST($AK$27,AB8,AF8,TRUE)</f>
        <v>0.99999999989582478</v>
      </c>
      <c r="AL31" s="163">
        <v>0</v>
      </c>
      <c r="AN31" s="145" t="s">
        <v>599</v>
      </c>
      <c r="AO31" s="163">
        <f t="shared" ref="AO31:AO38" si="14">_xlfn.NORM.DIST($AO$27,AC8,AG8,TRUE)</f>
        <v>0.6130931526036395</v>
      </c>
      <c r="AP31" s="163">
        <f t="shared" ref="AP31:AP38" si="15">_xlfn.NORM.DIST($AP$27,AC8,AG8,TRUE)</f>
        <v>0.87842619586393023</v>
      </c>
      <c r="AQ31" s="163">
        <f t="shared" ref="AQ31:AQ38" si="16">_xlfn.NORM.DIST($AQ$27,AC8,AG8,TRUE)</f>
        <v>0.9602560960127382</v>
      </c>
      <c r="AR31" s="163">
        <f t="shared" ref="AR31:AR38" si="17">_xlfn.NORM.DIST($AR$27,AC8,AG8,TRUE)</f>
        <v>0.99935891586967851</v>
      </c>
      <c r="AS31" s="163">
        <f t="shared" ref="AS31:AS38" si="18">_xlfn.NORM.DIST($AS$27,AC8,AG8,TRUE)</f>
        <v>0.99999860849411715</v>
      </c>
      <c r="AT31" s="163">
        <f t="shared" ref="AT31:AT38" si="19">_xlfn.NORM.DIST($AT$27,AC8,AG8,TRUE)</f>
        <v>0.99999999961862751</v>
      </c>
      <c r="AU31" s="163">
        <f t="shared" ref="AU31:AU38" si="20">_xlfn.NORM.DIST($AU$27,AC8,AG8,TRUE)</f>
        <v>0.99999999999998723</v>
      </c>
      <c r="AV31" s="163">
        <v>0</v>
      </c>
    </row>
    <row r="32" spans="2:48" ht="15" x14ac:dyDescent="0.2">
      <c r="T32" s="150" t="s">
        <v>601</v>
      </c>
      <c r="U32" s="163">
        <f t="shared" si="0"/>
        <v>0.93969745300565943</v>
      </c>
      <c r="V32" s="163">
        <f t="shared" si="1"/>
        <v>0.99622594121059427</v>
      </c>
      <c r="W32" s="163">
        <f t="shared" si="2"/>
        <v>0.99968448066910742</v>
      </c>
      <c r="X32" s="163">
        <f t="shared" si="3"/>
        <v>0.99999993665897058</v>
      </c>
      <c r="Y32" s="163">
        <f t="shared" si="4"/>
        <v>0.99999999999956379</v>
      </c>
      <c r="Z32" s="163">
        <f t="shared" si="5"/>
        <v>1</v>
      </c>
      <c r="AA32" s="163">
        <f t="shared" si="6"/>
        <v>1</v>
      </c>
      <c r="AB32" s="163">
        <v>0</v>
      </c>
      <c r="AD32" s="150" t="s">
        <v>601</v>
      </c>
      <c r="AE32" s="163">
        <f t="shared" si="7"/>
        <v>0.63358245624321075</v>
      </c>
      <c r="AF32" s="163">
        <f t="shared" si="8"/>
        <v>0.84081469035187228</v>
      </c>
      <c r="AG32" s="163">
        <f t="shared" si="9"/>
        <v>0.92442034414706997</v>
      </c>
      <c r="AH32" s="163">
        <f t="shared" si="10"/>
        <v>0.99428940010152511</v>
      </c>
      <c r="AI32" s="163">
        <f t="shared" si="11"/>
        <v>0.99985475279512115</v>
      </c>
      <c r="AJ32" s="163">
        <f t="shared" si="12"/>
        <v>0.99999880751297388</v>
      </c>
      <c r="AK32" s="163">
        <f t="shared" si="13"/>
        <v>0.99999999691006625</v>
      </c>
      <c r="AL32" s="163">
        <v>0</v>
      </c>
      <c r="AN32" s="150" t="s">
        <v>601</v>
      </c>
      <c r="AO32" s="163">
        <f t="shared" si="14"/>
        <v>0.34194299028735675</v>
      </c>
      <c r="AP32" s="163">
        <f t="shared" si="15"/>
        <v>0.71567219724569331</v>
      </c>
      <c r="AQ32" s="163">
        <f t="shared" si="16"/>
        <v>0.88905130905570107</v>
      </c>
      <c r="AR32" s="163">
        <f t="shared" si="17"/>
        <v>0.99781515762844886</v>
      </c>
      <c r="AS32" s="163">
        <f t="shared" si="18"/>
        <v>0.99999624728992065</v>
      </c>
      <c r="AT32" s="163">
        <f t="shared" si="19"/>
        <v>0.99999999949395513</v>
      </c>
      <c r="AU32" s="163">
        <f t="shared" si="20"/>
        <v>0.99999999999999489</v>
      </c>
      <c r="AV32" s="163">
        <v>0</v>
      </c>
    </row>
    <row r="33" spans="9:48" ht="15" x14ac:dyDescent="0.2">
      <c r="S33" t="s">
        <v>595</v>
      </c>
      <c r="T33" s="145" t="s">
        <v>603</v>
      </c>
      <c r="U33" s="163">
        <f t="shared" si="0"/>
        <v>0.76682617615099935</v>
      </c>
      <c r="V33" s="163">
        <f t="shared" si="1"/>
        <v>0.95418880111755022</v>
      </c>
      <c r="W33" s="163">
        <f t="shared" si="2"/>
        <v>0.98998748585906793</v>
      </c>
      <c r="X33" s="163">
        <f t="shared" si="3"/>
        <v>0.99995633197497646</v>
      </c>
      <c r="Y33" s="163">
        <f t="shared" si="4"/>
        <v>0.99999998312382343</v>
      </c>
      <c r="Z33" s="163">
        <f t="shared" si="5"/>
        <v>0.99999999999945333</v>
      </c>
      <c r="AA33" s="163">
        <f t="shared" si="6"/>
        <v>1</v>
      </c>
      <c r="AB33" s="163">
        <v>0</v>
      </c>
      <c r="AC33" t="s">
        <v>611</v>
      </c>
      <c r="AD33" s="145" t="s">
        <v>603</v>
      </c>
      <c r="AE33" s="163">
        <f t="shared" si="7"/>
        <v>0.48602123970467664</v>
      </c>
      <c r="AF33" s="163">
        <f t="shared" si="8"/>
        <v>0.74725860659793841</v>
      </c>
      <c r="AG33" s="163">
        <f t="shared" si="9"/>
        <v>0.87143015426775872</v>
      </c>
      <c r="AH33" s="163">
        <f t="shared" si="10"/>
        <v>0.98931553681492335</v>
      </c>
      <c r="AI33" s="163">
        <f t="shared" si="11"/>
        <v>0.99973940839121955</v>
      </c>
      <c r="AJ33" s="163">
        <f t="shared" si="12"/>
        <v>0.99999823974334678</v>
      </c>
      <c r="AK33" s="163">
        <f t="shared" si="13"/>
        <v>0.99999999680227936</v>
      </c>
      <c r="AL33" s="163">
        <v>0</v>
      </c>
      <c r="AM33" t="s">
        <v>615</v>
      </c>
      <c r="AN33" s="145" t="s">
        <v>603</v>
      </c>
      <c r="AO33" s="163">
        <f t="shared" si="14"/>
        <v>0.14983014442834014</v>
      </c>
      <c r="AP33" s="163">
        <f t="shared" si="15"/>
        <v>0.49056643348839696</v>
      </c>
      <c r="AQ33" s="163">
        <f t="shared" si="16"/>
        <v>0.74280813134921952</v>
      </c>
      <c r="AR33" s="163">
        <f t="shared" si="17"/>
        <v>0.9903894839477374</v>
      </c>
      <c r="AS33" s="163">
        <f t="shared" si="18"/>
        <v>0.99997215963294783</v>
      </c>
      <c r="AT33" s="163">
        <f t="shared" si="19"/>
        <v>0.99999999466107425</v>
      </c>
      <c r="AU33" s="163">
        <f t="shared" si="20"/>
        <v>0.99999999999993627</v>
      </c>
      <c r="AV33" s="163">
        <v>0</v>
      </c>
    </row>
    <row r="34" spans="9:48" ht="15" x14ac:dyDescent="0.2">
      <c r="S34" t="s">
        <v>481</v>
      </c>
      <c r="T34" s="150" t="s">
        <v>605</v>
      </c>
      <c r="U34" s="163">
        <f t="shared" si="0"/>
        <v>0.5138907043261417</v>
      </c>
      <c r="V34" s="163">
        <f t="shared" si="1"/>
        <v>0.70275414783970647</v>
      </c>
      <c r="W34" s="163">
        <f t="shared" si="2"/>
        <v>0.80620969874302539</v>
      </c>
      <c r="X34" s="163">
        <f t="shared" si="3"/>
        <v>0.95479136080813631</v>
      </c>
      <c r="Y34" s="163">
        <f t="shared" si="4"/>
        <v>0.99417194789886376</v>
      </c>
      <c r="Z34" s="163">
        <f t="shared" si="5"/>
        <v>0.99959823430951478</v>
      </c>
      <c r="AA34" s="163">
        <f t="shared" si="6"/>
        <v>0.99998547336263233</v>
      </c>
      <c r="AB34" s="163">
        <v>0</v>
      </c>
      <c r="AC34" t="s">
        <v>521</v>
      </c>
      <c r="AD34" s="150" t="s">
        <v>605</v>
      </c>
      <c r="AE34" s="163">
        <f t="shared" si="7"/>
        <v>0.25380085256173046</v>
      </c>
      <c r="AF34" s="163">
        <f t="shared" si="8"/>
        <v>0.48042786872418958</v>
      </c>
      <c r="AG34" s="163">
        <f t="shared" si="9"/>
        <v>0.64054584703308814</v>
      </c>
      <c r="AH34" s="163">
        <f t="shared" si="10"/>
        <v>0.91657755012121211</v>
      </c>
      <c r="AI34" s="163">
        <f t="shared" si="11"/>
        <v>0.99191173064402915</v>
      </c>
      <c r="AJ34" s="163">
        <f t="shared" si="12"/>
        <v>0.99969530786128746</v>
      </c>
      <c r="AK34" s="163">
        <f t="shared" si="13"/>
        <v>0.9999957044409139</v>
      </c>
      <c r="AL34" s="163">
        <v>0</v>
      </c>
      <c r="AM34" t="s">
        <v>540</v>
      </c>
      <c r="AN34" s="150" t="s">
        <v>605</v>
      </c>
      <c r="AO34" s="163">
        <f t="shared" si="14"/>
        <v>6.6011404930960929E-2</v>
      </c>
      <c r="AP34" s="163">
        <f t="shared" si="15"/>
        <v>0.22200714259760385</v>
      </c>
      <c r="AQ34" s="163">
        <f t="shared" si="16"/>
        <v>0.39296290098211079</v>
      </c>
      <c r="AR34" s="163">
        <f t="shared" si="17"/>
        <v>0.83221694488457221</v>
      </c>
      <c r="AS34" s="163">
        <f t="shared" si="18"/>
        <v>0.98600872265415918</v>
      </c>
      <c r="AT34" s="163">
        <f t="shared" si="19"/>
        <v>0.99970053530100189</v>
      </c>
      <c r="AU34" s="163">
        <f t="shared" si="20"/>
        <v>0.99999846937326342</v>
      </c>
      <c r="AV34" s="163">
        <v>0</v>
      </c>
    </row>
    <row r="35" spans="9:48" ht="15" x14ac:dyDescent="0.2">
      <c r="S35" t="s">
        <v>482</v>
      </c>
      <c r="T35" s="145" t="s">
        <v>607</v>
      </c>
      <c r="U35" s="163">
        <f>_xlfn.NORM.DIST($U$27,AA12,AE12,TRUE)</f>
        <v>0.37584533679027893</v>
      </c>
      <c r="V35" s="163">
        <f t="shared" si="1"/>
        <v>0.51506861469064869</v>
      </c>
      <c r="W35" s="163">
        <f t="shared" si="2"/>
        <v>0.60792230376456446</v>
      </c>
      <c r="X35" s="163">
        <f t="shared" si="3"/>
        <v>0.80626831138166599</v>
      </c>
      <c r="Y35" s="163">
        <f t="shared" si="4"/>
        <v>0.92710242952401201</v>
      </c>
      <c r="Z35" s="163">
        <f t="shared" si="5"/>
        <v>0.9795658771957636</v>
      </c>
      <c r="AA35" s="163">
        <f t="shared" si="6"/>
        <v>0.99579540336422534</v>
      </c>
      <c r="AB35" s="163">
        <v>0</v>
      </c>
      <c r="AC35" t="s">
        <v>522</v>
      </c>
      <c r="AD35" s="145" t="s">
        <v>607</v>
      </c>
      <c r="AE35" s="163">
        <f t="shared" si="7"/>
        <v>8.9754023843298891E-2</v>
      </c>
      <c r="AF35" s="163">
        <f t="shared" si="8"/>
        <v>0.19240027281705166</v>
      </c>
      <c r="AG35" s="163">
        <f t="shared" si="9"/>
        <v>0.28991681177663592</v>
      </c>
      <c r="AH35" s="163">
        <f t="shared" si="10"/>
        <v>0.59290175446950721</v>
      </c>
      <c r="AI35" s="163">
        <f t="shared" si="11"/>
        <v>0.8470018886690438</v>
      </c>
      <c r="AJ35" s="163">
        <f t="shared" si="12"/>
        <v>0.96503029194003964</v>
      </c>
      <c r="AK35" s="163">
        <f t="shared" si="13"/>
        <v>0.99535165071760523</v>
      </c>
      <c r="AL35" s="163">
        <v>0</v>
      </c>
      <c r="AM35" t="s">
        <v>542</v>
      </c>
      <c r="AN35" s="145" t="s">
        <v>607</v>
      </c>
      <c r="AO35" s="163">
        <f t="shared" si="14"/>
        <v>5.6979596817344061E-2</v>
      </c>
      <c r="AP35" s="163">
        <f t="shared" si="15"/>
        <v>0.12698439253107691</v>
      </c>
      <c r="AQ35" s="163">
        <f t="shared" si="16"/>
        <v>0.19835620119859471</v>
      </c>
      <c r="AR35" s="163">
        <f t="shared" si="17"/>
        <v>0.45447244481580307</v>
      </c>
      <c r="AS35" s="163">
        <f t="shared" si="18"/>
        <v>0.73196550526672355</v>
      </c>
      <c r="AT35" s="163">
        <f t="shared" si="19"/>
        <v>0.91179733138324648</v>
      </c>
      <c r="AU35" s="163">
        <f t="shared" si="20"/>
        <v>0.98146734609448394</v>
      </c>
      <c r="AV35" s="163">
        <v>0</v>
      </c>
    </row>
    <row r="36" spans="9:48" ht="15" x14ac:dyDescent="0.2">
      <c r="S36" t="s">
        <v>483</v>
      </c>
      <c r="T36" s="150" t="s">
        <v>608</v>
      </c>
      <c r="U36" s="163">
        <f t="shared" si="0"/>
        <v>0.16552806134367962</v>
      </c>
      <c r="V36" s="163">
        <f t="shared" si="1"/>
        <v>0.29053559209062707</v>
      </c>
      <c r="W36" s="163">
        <f t="shared" si="2"/>
        <v>0.39292301197938029</v>
      </c>
      <c r="X36" s="163">
        <f t="shared" si="3"/>
        <v>0.66588242910237538</v>
      </c>
      <c r="Y36" s="163">
        <f t="shared" si="4"/>
        <v>0.87051976694100974</v>
      </c>
      <c r="Z36" s="163">
        <f t="shared" si="5"/>
        <v>0.96631005589236407</v>
      </c>
      <c r="AA36" s="163">
        <f t="shared" si="6"/>
        <v>0.99428730510778573</v>
      </c>
      <c r="AB36" s="163">
        <v>0</v>
      </c>
      <c r="AC36" t="s">
        <v>523</v>
      </c>
      <c r="AD36" s="150" t="s">
        <v>608</v>
      </c>
      <c r="AE36" s="163">
        <f t="shared" si="7"/>
        <v>5.0511604601422351E-2</v>
      </c>
      <c r="AF36" s="163">
        <f t="shared" si="8"/>
        <v>9.4333345509310967E-2</v>
      </c>
      <c r="AG36" s="163">
        <f t="shared" si="9"/>
        <v>0.13618656405660809</v>
      </c>
      <c r="AH36" s="163">
        <f t="shared" si="10"/>
        <v>0.28933976981199794</v>
      </c>
      <c r="AI36" s="163">
        <f t="shared" si="11"/>
        <v>0.49480783925100147</v>
      </c>
      <c r="AJ36" s="163">
        <f t="shared" si="12"/>
        <v>0.70169583060873153</v>
      </c>
      <c r="AK36" s="163">
        <f t="shared" si="13"/>
        <v>0.85804642932382791</v>
      </c>
      <c r="AL36" s="163">
        <v>0</v>
      </c>
      <c r="AM36" t="s">
        <v>544</v>
      </c>
      <c r="AN36" s="150" t="s">
        <v>608</v>
      </c>
      <c r="AO36" s="163">
        <f t="shared" si="14"/>
        <v>2.8856450394145666E-2</v>
      </c>
      <c r="AP36" s="163">
        <f t="shared" si="15"/>
        <v>5.7199757058308189E-2</v>
      </c>
      <c r="AQ36" s="163">
        <f t="shared" si="16"/>
        <v>8.5976160021217857E-2</v>
      </c>
      <c r="AR36" s="163">
        <f t="shared" si="17"/>
        <v>0.20212850255165354</v>
      </c>
      <c r="AS36" s="163">
        <f t="shared" si="18"/>
        <v>0.38127737390844418</v>
      </c>
      <c r="AT36" s="163">
        <f t="shared" si="19"/>
        <v>0.5908714474634762</v>
      </c>
      <c r="AU36" s="163">
        <f t="shared" si="20"/>
        <v>0.77688109740361544</v>
      </c>
      <c r="AV36" s="163">
        <v>0</v>
      </c>
    </row>
    <row r="37" spans="9:48" ht="15" x14ac:dyDescent="0.2">
      <c r="S37" t="s">
        <v>484</v>
      </c>
      <c r="T37" s="145" t="s">
        <v>609</v>
      </c>
      <c r="U37" s="163">
        <f t="shared" si="0"/>
        <v>9.1492186931267622E-2</v>
      </c>
      <c r="V37" s="163">
        <f t="shared" si="1"/>
        <v>0.15300882371326033</v>
      </c>
      <c r="W37" s="163">
        <f t="shared" si="2"/>
        <v>0.20660004501142309</v>
      </c>
      <c r="X37" s="163">
        <f t="shared" si="3"/>
        <v>0.38021044483571315</v>
      </c>
      <c r="Y37" s="163">
        <f t="shared" si="4"/>
        <v>0.58254904641534866</v>
      </c>
      <c r="Z37" s="163">
        <f t="shared" si="5"/>
        <v>0.76478079525417386</v>
      </c>
      <c r="AA37" s="163">
        <f t="shared" si="6"/>
        <v>0.89160576223881305</v>
      </c>
      <c r="AB37" s="163">
        <v>0</v>
      </c>
      <c r="AC37" t="s">
        <v>524</v>
      </c>
      <c r="AD37" s="145" t="s">
        <v>609</v>
      </c>
      <c r="AE37" s="163">
        <f t="shared" si="7"/>
        <v>3.2210497290905374E-2</v>
      </c>
      <c r="AF37" s="163">
        <f t="shared" si="8"/>
        <v>5.6332486553475364E-2</v>
      </c>
      <c r="AG37" s="163">
        <f t="shared" si="9"/>
        <v>7.9115975834815E-2</v>
      </c>
      <c r="AH37" s="163">
        <f t="shared" si="10"/>
        <v>0.16531868864588461</v>
      </c>
      <c r="AI37" s="163">
        <f t="shared" si="11"/>
        <v>0.29645675583092174</v>
      </c>
      <c r="AJ37" s="163">
        <f t="shared" si="12"/>
        <v>0.46159880109745322</v>
      </c>
      <c r="AK37" s="163">
        <f t="shared" si="13"/>
        <v>0.63375133998904754</v>
      </c>
      <c r="AL37" s="163">
        <v>0</v>
      </c>
      <c r="AM37" t="s">
        <v>546</v>
      </c>
      <c r="AN37" s="145" t="s">
        <v>609</v>
      </c>
      <c r="AO37" s="163">
        <f t="shared" si="14"/>
        <v>7.3325429420576533E-3</v>
      </c>
      <c r="AP37" s="163">
        <f t="shared" si="15"/>
        <v>1.5850994164039133E-2</v>
      </c>
      <c r="AQ37" s="163">
        <f t="shared" si="16"/>
        <v>2.5396980814932565E-2</v>
      </c>
      <c r="AR37" s="163">
        <f t="shared" si="17"/>
        <v>7.1339545297204487E-2</v>
      </c>
      <c r="AS37" s="163">
        <f t="shared" si="18"/>
        <v>0.16389933245411942</v>
      </c>
      <c r="AT37" s="163">
        <f t="shared" si="19"/>
        <v>0.31163257381350196</v>
      </c>
      <c r="AU37" s="163">
        <f t="shared" si="20"/>
        <v>0.49844467341211474</v>
      </c>
      <c r="AV37" s="163">
        <v>0</v>
      </c>
    </row>
    <row r="38" spans="9:48" ht="15" x14ac:dyDescent="0.2">
      <c r="S38" t="s">
        <v>480</v>
      </c>
      <c r="T38" s="156" t="s">
        <v>610</v>
      </c>
      <c r="U38" s="163">
        <f t="shared" si="0"/>
        <v>3.6630747396996691E-2</v>
      </c>
      <c r="V38" s="163">
        <f t="shared" si="1"/>
        <v>5.4970533940220757E-2</v>
      </c>
      <c r="W38" s="163">
        <f t="shared" si="2"/>
        <v>7.0785662206478708E-2</v>
      </c>
      <c r="X38" s="163">
        <f t="shared" si="3"/>
        <v>0.12533343317165579</v>
      </c>
      <c r="Y38" s="163">
        <f t="shared" si="4"/>
        <v>0.20397754353748057</v>
      </c>
      <c r="Z38" s="163">
        <f t="shared" si="5"/>
        <v>0.30633564692244153</v>
      </c>
      <c r="AA38" s="163">
        <f t="shared" si="6"/>
        <v>0.42660254978994411</v>
      </c>
      <c r="AB38" s="163">
        <v>0</v>
      </c>
      <c r="AC38" t="s">
        <v>525</v>
      </c>
      <c r="AD38" s="156" t="s">
        <v>610</v>
      </c>
      <c r="AE38" s="163">
        <f t="shared" si="7"/>
        <v>3.054309712927282E-2</v>
      </c>
      <c r="AF38" s="163">
        <f t="shared" si="8"/>
        <v>4.54767509141593E-2</v>
      </c>
      <c r="AG38" s="163">
        <f t="shared" si="9"/>
        <v>5.8354873920238394E-2</v>
      </c>
      <c r="AH38" s="163">
        <f t="shared" si="10"/>
        <v>0.10300763832828137</v>
      </c>
      <c r="AI38" s="163">
        <f t="shared" si="11"/>
        <v>0.16841130134712209</v>
      </c>
      <c r="AJ38" s="163">
        <f t="shared" si="12"/>
        <v>0.2558071850950065</v>
      </c>
      <c r="AK38" s="163">
        <f t="shared" si="13"/>
        <v>0.362347970092745</v>
      </c>
      <c r="AL38" s="163">
        <v>0</v>
      </c>
      <c r="AM38" t="s">
        <v>548</v>
      </c>
      <c r="AN38" s="156" t="s">
        <v>610</v>
      </c>
      <c r="AO38" s="163">
        <f t="shared" si="14"/>
        <v>3.2086171243230267E-3</v>
      </c>
      <c r="AP38" s="163">
        <f t="shared" si="15"/>
        <v>5.8437278169573741E-3</v>
      </c>
      <c r="AQ38" s="163">
        <f t="shared" si="16"/>
        <v>8.5326893308700167E-3</v>
      </c>
      <c r="AR38" s="163">
        <f t="shared" si="17"/>
        <v>2.0430952713542849E-2</v>
      </c>
      <c r="AS38" s="163">
        <f t="shared" si="18"/>
        <v>4.4138172035112347E-2</v>
      </c>
      <c r="AT38" s="163">
        <f t="shared" si="19"/>
        <v>8.6253363635820451E-2</v>
      </c>
      <c r="AU38" s="163">
        <f t="shared" si="20"/>
        <v>0.15295879709707286</v>
      </c>
      <c r="AV38" s="163">
        <v>0</v>
      </c>
    </row>
    <row r="39" spans="9:48" x14ac:dyDescent="0.2">
      <c r="AV39" s="163"/>
    </row>
    <row r="42" spans="9:48" ht="21.75" thickBot="1" x14ac:dyDescent="0.25">
      <c r="T42" s="188" t="s">
        <v>621</v>
      </c>
      <c r="U42" s="188"/>
      <c r="V42" s="188"/>
      <c r="W42" s="188"/>
      <c r="Y42" s="188" t="s">
        <v>622</v>
      </c>
      <c r="Z42" s="188"/>
      <c r="AA42" s="188"/>
      <c r="AB42" s="188"/>
      <c r="AD42" s="188" t="s">
        <v>623</v>
      </c>
      <c r="AE42" s="188"/>
      <c r="AF42" s="188"/>
      <c r="AG42" s="188"/>
    </row>
    <row r="43" spans="9:48" ht="15.75" thickBot="1" x14ac:dyDescent="0.25">
      <c r="T43" s="135" t="s">
        <v>593</v>
      </c>
      <c r="U43" s="134" t="s">
        <v>590</v>
      </c>
      <c r="V43" s="134" t="s">
        <v>591</v>
      </c>
      <c r="W43" s="134" t="s">
        <v>592</v>
      </c>
      <c r="Y43" s="135" t="s">
        <v>593</v>
      </c>
      <c r="Z43" s="134" t="s">
        <v>590</v>
      </c>
      <c r="AA43" s="134" t="s">
        <v>591</v>
      </c>
      <c r="AB43" s="134" t="s">
        <v>592</v>
      </c>
      <c r="AD43" s="135" t="s">
        <v>593</v>
      </c>
      <c r="AE43" s="134" t="s">
        <v>590</v>
      </c>
      <c r="AF43" s="134" t="s">
        <v>591</v>
      </c>
      <c r="AG43" s="134" t="s">
        <v>592</v>
      </c>
    </row>
    <row r="44" spans="9:48" ht="15" x14ac:dyDescent="0.2">
      <c r="T44" s="140" t="s">
        <v>597</v>
      </c>
      <c r="U44" s="142">
        <f t="shared" ref="U44:U52" si="21">V7*U30</f>
        <v>9417.6380632201017</v>
      </c>
      <c r="V44" s="142">
        <f t="shared" ref="V44:V52" si="22">W7*AE30</f>
        <v>15372.778652981828</v>
      </c>
      <c r="W44" s="142">
        <f t="shared" ref="W44:W52" si="23">X7*AO30</f>
        <v>20351.618204054608</v>
      </c>
      <c r="Y44" s="140" t="s">
        <v>597</v>
      </c>
      <c r="Z44" s="142">
        <f t="shared" ref="Z44:Z52" si="24">V7*V30</f>
        <v>9418.8889686648563</v>
      </c>
      <c r="AA44" s="142">
        <f t="shared" ref="AA44:AA52" si="25">W7*AF30</f>
        <v>15466.162940366092</v>
      </c>
      <c r="AB44" s="142">
        <f t="shared" ref="AB44:AB52" si="26">X7*AP30</f>
        <v>20378.602528978172</v>
      </c>
      <c r="AD44" s="140" t="s">
        <v>597</v>
      </c>
      <c r="AE44" s="142">
        <f t="shared" ref="AE44:AE52" si="27">V7*W30</f>
        <v>9418.898652143529</v>
      </c>
      <c r="AF44" s="142">
        <f t="shared" ref="AF44:AF52" si="28">W7*AG30</f>
        <v>15471.469884810578</v>
      </c>
      <c r="AG44" s="142">
        <f t="shared" ref="AG44:AG52" si="29">X7*AQ30</f>
        <v>20378.705451762668</v>
      </c>
    </row>
    <row r="45" spans="9:48" ht="15" x14ac:dyDescent="0.2">
      <c r="T45" s="145" t="s">
        <v>599</v>
      </c>
      <c r="U45" s="147">
        <f t="shared" si="21"/>
        <v>7226.9569082675025</v>
      </c>
      <c r="V45" s="147">
        <f t="shared" si="22"/>
        <v>7338.965095745436</v>
      </c>
      <c r="W45" s="147">
        <f t="shared" si="23"/>
        <v>5783.8602283503142</v>
      </c>
      <c r="Y45" s="145" t="s">
        <v>599</v>
      </c>
      <c r="Z45" s="147">
        <f t="shared" si="24"/>
        <v>7439.6406066050522</v>
      </c>
      <c r="AA45" s="147">
        <f t="shared" si="25"/>
        <v>8783.4591019824566</v>
      </c>
      <c r="AB45" s="147">
        <f t="shared" si="26"/>
        <v>8286.9859436891857</v>
      </c>
      <c r="AD45" s="145" t="s">
        <v>599</v>
      </c>
      <c r="AE45" s="147">
        <f t="shared" si="27"/>
        <v>7456.845324521013</v>
      </c>
      <c r="AF45" s="147">
        <f t="shared" si="28"/>
        <v>9238.3388650550733</v>
      </c>
      <c r="AG45" s="147">
        <f t="shared" si="29"/>
        <v>9058.9611369377526</v>
      </c>
    </row>
    <row r="46" spans="9:48" ht="15" x14ac:dyDescent="0.2">
      <c r="T46" s="150" t="s">
        <v>601</v>
      </c>
      <c r="U46" s="152">
        <f t="shared" si="21"/>
        <v>13195.088262110432</v>
      </c>
      <c r="V46" s="152">
        <f t="shared" si="22"/>
        <v>11116.263088697284</v>
      </c>
      <c r="W46" s="152">
        <f t="shared" si="23"/>
        <v>6869.9592457318131</v>
      </c>
      <c r="Y46" s="150" t="s">
        <v>601</v>
      </c>
      <c r="Z46" s="152">
        <f t="shared" si="24"/>
        <v>13988.85266873088</v>
      </c>
      <c r="AA46" s="152">
        <f t="shared" si="25"/>
        <v>14752.17189916172</v>
      </c>
      <c r="AB46" s="152">
        <f t="shared" si="26"/>
        <v>14378.533755727773</v>
      </c>
      <c r="AD46" s="150" t="s">
        <v>601</v>
      </c>
      <c r="AE46" s="152">
        <f t="shared" si="27"/>
        <v>14037.41695212561</v>
      </c>
      <c r="AF46" s="152">
        <f t="shared" si="28"/>
        <v>16219.040866463431</v>
      </c>
      <c r="AG46" s="152">
        <f t="shared" si="29"/>
        <v>17861.884682719923</v>
      </c>
    </row>
    <row r="47" spans="9:48" ht="15" x14ac:dyDescent="0.2">
      <c r="T47" s="145" t="s">
        <v>603</v>
      </c>
      <c r="U47" s="147">
        <f t="shared" si="21"/>
        <v>15278.613097799687</v>
      </c>
      <c r="V47" s="147">
        <f t="shared" si="22"/>
        <v>24188.71802303115</v>
      </c>
      <c r="W47" s="147">
        <f t="shared" si="23"/>
        <v>8010.8499729257437</v>
      </c>
      <c r="Y47" s="145" t="s">
        <v>603</v>
      </c>
      <c r="Z47" s="147">
        <f t="shared" si="24"/>
        <v>19011.716041964675</v>
      </c>
      <c r="AA47" s="147">
        <f t="shared" si="25"/>
        <v>37190.201268289908</v>
      </c>
      <c r="AB47" s="147">
        <f t="shared" si="26"/>
        <v>26228.727973417597</v>
      </c>
      <c r="AD47" s="145" t="s">
        <v>603</v>
      </c>
      <c r="AE47" s="147">
        <f t="shared" si="27"/>
        <v>19724.986233549855</v>
      </c>
      <c r="AF47" s="147">
        <f t="shared" si="28"/>
        <v>43370.07635953842</v>
      </c>
      <c r="AG47" s="147">
        <f t="shared" si="29"/>
        <v>39715.1355730949</v>
      </c>
    </row>
    <row r="48" spans="9:48" ht="15" x14ac:dyDescent="0.2">
      <c r="T48" s="150" t="s">
        <v>605</v>
      </c>
      <c r="U48" s="152">
        <f t="shared" si="21"/>
        <v>30270.630926141846</v>
      </c>
      <c r="V48" s="152">
        <f t="shared" si="22"/>
        <v>71610.298224913975</v>
      </c>
      <c r="W48" s="152">
        <f t="shared" si="23"/>
        <v>16589.915893594109</v>
      </c>
      <c r="Y48" s="150" t="s">
        <v>605</v>
      </c>
      <c r="Z48" s="152">
        <f t="shared" si="24"/>
        <v>41395.59494263638</v>
      </c>
      <c r="AA48" s="152">
        <f t="shared" si="25"/>
        <v>135553.45700240019</v>
      </c>
      <c r="AB48" s="152">
        <f t="shared" si="26"/>
        <v>55794.598332264082</v>
      </c>
      <c r="AD48" s="150" t="s">
        <v>605</v>
      </c>
      <c r="AE48" s="152">
        <f t="shared" si="27"/>
        <v>47489.623833004342</v>
      </c>
      <c r="AF48" s="152">
        <f t="shared" si="28"/>
        <v>180730.98915856858</v>
      </c>
      <c r="AG48" s="152">
        <f t="shared" si="29"/>
        <v>98759.017224587151</v>
      </c>
    </row>
    <row r="49" spans="9:33" ht="15" x14ac:dyDescent="0.2">
      <c r="T49" s="145" t="s">
        <v>607</v>
      </c>
      <c r="U49" s="147">
        <f t="shared" si="21"/>
        <v>16439.227593093379</v>
      </c>
      <c r="V49" s="147">
        <f t="shared" si="22"/>
        <v>16840.280240037471</v>
      </c>
      <c r="W49" s="147">
        <f t="shared" si="23"/>
        <v>9496.663557138043</v>
      </c>
      <c r="Y49" s="145" t="s">
        <v>607</v>
      </c>
      <c r="Z49" s="147">
        <f t="shared" si="24"/>
        <v>22528.762110686101</v>
      </c>
      <c r="AA49" s="147">
        <f t="shared" si="25"/>
        <v>36099.49029311091</v>
      </c>
      <c r="AB49" s="147">
        <f t="shared" si="26"/>
        <v>21164.20824704953</v>
      </c>
      <c r="AD49" s="145" t="s">
        <v>607</v>
      </c>
      <c r="AE49" s="147">
        <f t="shared" si="27"/>
        <v>26590.121340469981</v>
      </c>
      <c r="AF49" s="147">
        <f t="shared" si="28"/>
        <v>54396.228130570431</v>
      </c>
      <c r="AG49" s="147">
        <f t="shared" si="29"/>
        <v>33059.589966801032</v>
      </c>
    </row>
    <row r="50" spans="9:33" ht="15" x14ac:dyDescent="0.2">
      <c r="T50" s="150" t="s">
        <v>608</v>
      </c>
      <c r="U50" s="152">
        <f t="shared" si="21"/>
        <v>4265.3066374795972</v>
      </c>
      <c r="V50" s="152">
        <f t="shared" si="22"/>
        <v>5122.8311719375915</v>
      </c>
      <c r="W50" s="152">
        <f t="shared" si="23"/>
        <v>2348.819777782865</v>
      </c>
      <c r="Y50" s="150" t="s">
        <v>608</v>
      </c>
      <c r="Z50" s="152">
        <f t="shared" si="24"/>
        <v>7486.4852479318533</v>
      </c>
      <c r="AA50" s="152">
        <f t="shared" si="25"/>
        <v>9567.1837539417502</v>
      </c>
      <c r="AB50" s="152">
        <f t="shared" si="26"/>
        <v>4655.871350351058</v>
      </c>
      <c r="AD50" s="150" t="s">
        <v>608</v>
      </c>
      <c r="AE50" s="152">
        <f t="shared" si="27"/>
        <v>10124.791635989994</v>
      </c>
      <c r="AF50" s="152">
        <f t="shared" si="28"/>
        <v>13811.89097145851</v>
      </c>
      <c r="AG50" s="152">
        <f t="shared" si="29"/>
        <v>6998.1755315487662</v>
      </c>
    </row>
    <row r="51" spans="9:33" ht="15" x14ac:dyDescent="0.2">
      <c r="T51" s="145" t="s">
        <v>609</v>
      </c>
      <c r="U51" s="147">
        <f t="shared" si="21"/>
        <v>1128.2060059559165</v>
      </c>
      <c r="V51" s="147">
        <f t="shared" si="22"/>
        <v>1614.512718252895</v>
      </c>
      <c r="W51" s="147">
        <f t="shared" si="23"/>
        <v>317.06653161471883</v>
      </c>
      <c r="Y51" s="145" t="s">
        <v>609</v>
      </c>
      <c r="Z51" s="147">
        <f t="shared" si="24"/>
        <v>1886.7783104499745</v>
      </c>
      <c r="AA51" s="147">
        <f t="shared" si="25"/>
        <v>2823.5986290430769</v>
      </c>
      <c r="AB51" s="147">
        <f t="shared" si="26"/>
        <v>685.4129299959742</v>
      </c>
      <c r="AD51" s="145" t="s">
        <v>609</v>
      </c>
      <c r="AE51" s="147">
        <f t="shared" si="27"/>
        <v>2547.6209437178968</v>
      </c>
      <c r="AF51" s="147">
        <f t="shared" si="28"/>
        <v>3965.5938264064957</v>
      </c>
      <c r="AG51" s="147">
        <f t="shared" si="29"/>
        <v>1098.1909937804644</v>
      </c>
    </row>
    <row r="52" spans="9:33" ht="15.75" thickBot="1" x14ac:dyDescent="0.25">
      <c r="T52" s="156" t="s">
        <v>610</v>
      </c>
      <c r="U52" s="157">
        <f t="shared" si="21"/>
        <v>557.19660693455216</v>
      </c>
      <c r="V52" s="157">
        <f t="shared" si="22"/>
        <v>1609.8250753795896</v>
      </c>
      <c r="W52" s="157">
        <f t="shared" si="23"/>
        <v>251.66959576095758</v>
      </c>
      <c r="Y52" s="156" t="s">
        <v>610</v>
      </c>
      <c r="Z52" s="157">
        <f t="shared" si="24"/>
        <v>836.16625838715231</v>
      </c>
      <c r="AA52" s="157">
        <f t="shared" si="25"/>
        <v>2396.928302933643</v>
      </c>
      <c r="AB52" s="157">
        <f t="shared" si="26"/>
        <v>458.35590861936208</v>
      </c>
      <c r="AD52" s="156" t="s">
        <v>610</v>
      </c>
      <c r="AE52" s="157">
        <f t="shared" si="27"/>
        <v>1076.7328980106768</v>
      </c>
      <c r="AF52" s="157">
        <f t="shared" si="28"/>
        <v>3075.6913390220689</v>
      </c>
      <c r="AG52" s="157">
        <f t="shared" si="29"/>
        <v>669.26603937107893</v>
      </c>
    </row>
    <row r="53" spans="9:33" ht="15.75" thickBot="1" x14ac:dyDescent="0.25">
      <c r="T53" s="160" t="s">
        <v>612</v>
      </c>
      <c r="U53" s="161">
        <f>SUM(U44:U52)</f>
        <v>97778.864101003026</v>
      </c>
      <c r="V53" s="161">
        <f t="shared" ref="V53:W53" si="30">SUM(V44:V52)</f>
        <v>154814.47229097722</v>
      </c>
      <c r="W53" s="161">
        <f t="shared" si="30"/>
        <v>70020.423006953177</v>
      </c>
      <c r="Y53" s="160" t="s">
        <v>612</v>
      </c>
      <c r="Z53" s="161">
        <f>SUM(Z44:Z52)</f>
        <v>123992.88515605692</v>
      </c>
      <c r="AA53" s="161">
        <f t="shared" ref="AA53:AB53" si="31">SUM(AA44:AA52)</f>
        <v>262632.65319122979</v>
      </c>
      <c r="AB53" s="161">
        <f t="shared" si="31"/>
        <v>152031.29697009272</v>
      </c>
      <c r="AD53" s="160" t="s">
        <v>612</v>
      </c>
      <c r="AE53" s="161">
        <f>SUM(AE44:AE52)</f>
        <v>138467.03781353289</v>
      </c>
      <c r="AF53" s="161">
        <f t="shared" ref="AF53:AG53" si="32">SUM(AF44:AF52)</f>
        <v>340279.31940189365</v>
      </c>
      <c r="AG53" s="161">
        <f t="shared" si="32"/>
        <v>227598.92660060374</v>
      </c>
    </row>
    <row r="54" spans="9:33" x14ac:dyDescent="0.2">
      <c r="U54" s="165">
        <f>U53/V16</f>
        <v>0.47282104108541512</v>
      </c>
      <c r="V54" s="165">
        <f>V53/W16</f>
        <v>0.20201490784017861</v>
      </c>
      <c r="W54" s="165">
        <f>W53/X16</f>
        <v>9.6655921484074245E-2</v>
      </c>
      <c r="Z54" s="165">
        <f>Z53/V16</f>
        <v>0.59958198109267813</v>
      </c>
      <c r="AA54" s="165">
        <f>AA53/W16</f>
        <v>0.34270511306286983</v>
      </c>
      <c r="AB54" s="165">
        <f>AB53/X16</f>
        <v>0.20986341515823231</v>
      </c>
      <c r="AE54" s="165">
        <f>AE53/V16</f>
        <v>0.66957342547341547</v>
      </c>
      <c r="AF54" s="165">
        <f>AF53/W16</f>
        <v>0.44402499541316193</v>
      </c>
      <c r="AG54" s="165">
        <f>AG53/X16</f>
        <v>0.31417667924089815</v>
      </c>
    </row>
    <row r="55" spans="9:33" x14ac:dyDescent="0.2">
      <c r="U55" t="s">
        <v>624</v>
      </c>
    </row>
    <row r="56" spans="9:33" x14ac:dyDescent="0.2">
      <c r="U56" s="166">
        <f>SUM(U44:U50)</f>
        <v>96093.46148811256</v>
      </c>
      <c r="V56" s="166">
        <f t="shared" ref="V56:W56" si="33">SUM(V44:V50)</f>
        <v>151590.13449734473</v>
      </c>
      <c r="W56" s="166">
        <f t="shared" si="33"/>
        <v>69451.686879577494</v>
      </c>
      <c r="Z56" s="166">
        <f>SUM(Z44:Z50)</f>
        <v>121269.9405872198</v>
      </c>
      <c r="AA56" s="166">
        <f t="shared" ref="AA56:AB56" si="34">SUM(AA44:AA50)</f>
        <v>257412.12625925304</v>
      </c>
      <c r="AB56" s="166">
        <f t="shared" si="34"/>
        <v>150887.52813147739</v>
      </c>
      <c r="AE56" s="166">
        <f>SUM(AE44:AE50)</f>
        <v>134842.68397180433</v>
      </c>
      <c r="AF56" s="166">
        <f t="shared" ref="AF56:AG56" si="35">SUM(AF44:AF50)</f>
        <v>333238.03423646506</v>
      </c>
      <c r="AG56" s="166">
        <f t="shared" si="35"/>
        <v>225831.46956745218</v>
      </c>
    </row>
    <row r="57" spans="9:33" ht="15" x14ac:dyDescent="0.2">
      <c r="U57" s="167">
        <f>U56/V16</f>
        <v>0.46467108122034878</v>
      </c>
      <c r="V57" s="167">
        <f>V56/W16</f>
        <v>0.19780752145964681</v>
      </c>
      <c r="W57" s="167">
        <f>W56/X16</f>
        <v>9.5870840330432514E-2</v>
      </c>
      <c r="Z57" s="168">
        <f>Z56/V16</f>
        <v>0.58641486673015575</v>
      </c>
      <c r="AA57" s="168">
        <f>AA56/W16</f>
        <v>0.33589293167288797</v>
      </c>
      <c r="AB57" s="168">
        <f>AB56/X16</f>
        <v>0.20828456107090187</v>
      </c>
      <c r="AE57" s="168">
        <f>AE56/V16</f>
        <v>0.65204744199565845</v>
      </c>
      <c r="AF57" s="168">
        <f>AF56/W16</f>
        <v>0.43483693597194278</v>
      </c>
      <c r="AG57" s="168">
        <f>AG56/X16</f>
        <v>0.31173688837865487</v>
      </c>
    </row>
    <row r="101" spans="1:1" x14ac:dyDescent="0.2">
      <c r="A101" s="169"/>
    </row>
    <row r="102" spans="1:1" x14ac:dyDescent="0.2">
      <c r="A102" s="169"/>
    </row>
    <row r="103" spans="1:1" x14ac:dyDescent="0.2">
      <c r="A103" s="169"/>
    </row>
    <row r="104" spans="1:1" x14ac:dyDescent="0.2">
      <c r="A104" s="169"/>
    </row>
    <row r="135" spans="1:1" x14ac:dyDescent="0.2">
      <c r="A135" s="169"/>
    </row>
    <row r="136" spans="1:1" x14ac:dyDescent="0.2">
      <c r="A136" s="169"/>
    </row>
    <row r="137" spans="1:1" x14ac:dyDescent="0.2">
      <c r="A137" s="169"/>
    </row>
    <row r="138" spans="1:1" x14ac:dyDescent="0.2">
      <c r="A138" s="169"/>
    </row>
    <row r="193" spans="8:12" x14ac:dyDescent="0.2">
      <c r="H193" s="164"/>
      <c r="I193" s="164"/>
      <c r="K193" s="164"/>
      <c r="L193" s="164"/>
    </row>
    <row r="194" spans="8:12" x14ac:dyDescent="0.2">
      <c r="H194" s="164"/>
      <c r="I194" s="164"/>
      <c r="K194" s="164"/>
      <c r="L194" s="164"/>
    </row>
    <row r="195" spans="8:12" x14ac:dyDescent="0.2">
      <c r="H195" s="164"/>
      <c r="I195" s="164"/>
      <c r="K195" s="164"/>
      <c r="L195" s="164"/>
    </row>
    <row r="196" spans="8:12" x14ac:dyDescent="0.2">
      <c r="H196" s="164"/>
      <c r="I196" s="164"/>
      <c r="K196" s="164"/>
      <c r="L196" s="164"/>
    </row>
    <row r="197" spans="8:12" x14ac:dyDescent="0.2">
      <c r="H197" s="164"/>
      <c r="I197" s="164"/>
      <c r="K197" s="164"/>
      <c r="L197" s="164"/>
    </row>
    <row r="198" spans="8:12" x14ac:dyDescent="0.2">
      <c r="H198" s="164"/>
      <c r="I198" s="164"/>
      <c r="K198" s="164"/>
      <c r="L198" s="164"/>
    </row>
    <row r="199" spans="8:12" x14ac:dyDescent="0.2">
      <c r="H199" s="164"/>
      <c r="I199" s="164"/>
      <c r="K199" s="164"/>
      <c r="L199" s="164"/>
    </row>
    <row r="200" spans="8:12" x14ac:dyDescent="0.2">
      <c r="H200" s="164"/>
      <c r="I200" s="164"/>
      <c r="K200" s="164"/>
      <c r="L200" s="164"/>
    </row>
    <row r="201" spans="8:12" x14ac:dyDescent="0.2">
      <c r="H201" s="164"/>
      <c r="I201" s="164"/>
      <c r="K201" s="164"/>
      <c r="L201" s="164"/>
    </row>
  </sheetData>
  <mergeCells count="11">
    <mergeCell ref="AN28:AV28"/>
    <mergeCell ref="T42:W42"/>
    <mergeCell ref="Y42:AB42"/>
    <mergeCell ref="AD42:AG42"/>
    <mergeCell ref="Q5:S5"/>
    <mergeCell ref="U5:Y5"/>
    <mergeCell ref="AA5:AC5"/>
    <mergeCell ref="AE5:AG5"/>
    <mergeCell ref="Q12:S12"/>
    <mergeCell ref="U28:AB28"/>
    <mergeCell ref="AD28:AL28"/>
  </mergeCells>
  <conditionalFormatting sqref="U30:AB3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E30:AL3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30:AV3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67F23-4C99-42E2-AFA4-C05C3B36C20D}">
  <sheetPr codeName="Sheet6">
    <tabColor theme="6" tint="0.59999389629810485"/>
  </sheetPr>
  <dimension ref="B1:AA169"/>
  <sheetViews>
    <sheetView topLeftCell="A110" zoomScale="60" zoomScaleNormal="60" workbookViewId="0">
      <selection activeCell="O161" sqref="O161"/>
    </sheetView>
  </sheetViews>
  <sheetFormatPr defaultRowHeight="15" x14ac:dyDescent="0.2"/>
  <cols>
    <col min="1" max="1" width="9.140625" style="3"/>
    <col min="2" max="2" width="29.5703125" style="3" customWidth="1"/>
    <col min="3" max="3" width="14.7109375" style="3" customWidth="1"/>
    <col min="4" max="4" width="12.85546875" style="3" customWidth="1"/>
    <col min="5" max="5" width="72" style="3" customWidth="1"/>
    <col min="6" max="16" width="9.140625" style="3"/>
    <col min="17" max="17" width="16.7109375" style="3" customWidth="1"/>
    <col min="18" max="18" width="9" style="3" bestFit="1" customWidth="1"/>
    <col min="19" max="19" width="10" style="3" bestFit="1" customWidth="1"/>
    <col min="20" max="16384" width="9.140625" style="3"/>
  </cols>
  <sheetData>
    <row r="1" spans="2:27" ht="21" x14ac:dyDescent="0.2">
      <c r="B1" s="82" t="s">
        <v>300</v>
      </c>
    </row>
    <row r="3" spans="2:27" x14ac:dyDescent="0.2">
      <c r="B3" s="18" t="s">
        <v>292</v>
      </c>
      <c r="M3" s="102" t="s">
        <v>377</v>
      </c>
      <c r="N3"/>
      <c r="O3"/>
      <c r="P3"/>
      <c r="Q3"/>
      <c r="R3"/>
      <c r="S3"/>
    </row>
    <row r="4" spans="2:27" ht="15.75" thickBot="1" x14ac:dyDescent="0.25">
      <c r="B4" s="8" t="s">
        <v>293</v>
      </c>
      <c r="C4" s="8" t="s">
        <v>1</v>
      </c>
      <c r="D4" s="8" t="s">
        <v>294</v>
      </c>
      <c r="E4" s="8" t="s">
        <v>295</v>
      </c>
      <c r="F4" s="8">
        <v>2018</v>
      </c>
      <c r="G4" s="8">
        <v>2030</v>
      </c>
      <c r="H4" s="8">
        <v>2040</v>
      </c>
      <c r="I4" s="8">
        <v>2050</v>
      </c>
      <c r="J4" s="8">
        <v>0</v>
      </c>
      <c r="M4" s="103" t="s">
        <v>378</v>
      </c>
      <c r="N4" s="103" t="s">
        <v>0</v>
      </c>
      <c r="O4" s="103" t="s">
        <v>1</v>
      </c>
      <c r="P4" s="103" t="s">
        <v>2</v>
      </c>
      <c r="Q4" s="104" t="s">
        <v>3</v>
      </c>
      <c r="R4" s="105" t="s">
        <v>6</v>
      </c>
      <c r="S4" s="105" t="s">
        <v>294</v>
      </c>
    </row>
    <row r="5" spans="2:27" customFormat="1" x14ac:dyDescent="0.2">
      <c r="B5" s="83" t="s">
        <v>299</v>
      </c>
      <c r="N5" s="129"/>
      <c r="Q5" t="s">
        <v>437</v>
      </c>
      <c r="R5" t="s">
        <v>298</v>
      </c>
      <c r="S5" t="s">
        <v>376</v>
      </c>
    </row>
    <row r="6" spans="2:27" x14ac:dyDescent="0.2">
      <c r="B6" s="3" t="s">
        <v>280</v>
      </c>
      <c r="C6" s="3" t="s">
        <v>301</v>
      </c>
      <c r="D6" s="3" t="s">
        <v>298</v>
      </c>
      <c r="E6" s="3" t="s">
        <v>626</v>
      </c>
      <c r="F6" s="84">
        <f>MAX(0,1-(1/AVERAGEIFS(COP!$L$2:$L$750,COP!$C$2:$C$750,'Ambient Heat'!$B6,COP!$G$2:$G$750,'Ambient Heat'!F$4,COP!$D$2:$D$750,"RSDELC")))</f>
        <v>0.67428790394686389</v>
      </c>
      <c r="G6" s="84">
        <f>MAX(0,1-(1/AVERAGEIFS(COP!$L$2:$L$750,COP!$C$2:$C$750,'Ambient Heat'!$B6,COP!$G$2:$G$750,'Ambient Heat'!G$4,COP!$D$2:$D$750,"RSDELC")))</f>
        <v>0.69464490995018591</v>
      </c>
      <c r="H6" s="84">
        <f>MAX(0,1-(1/AVERAGEIFS(COP!$L$2:$L$750,COP!$C$2:$C$750,'Ambient Heat'!$B6,COP!$G$2:$G$750,'Ambient Heat'!H$4,COP!$D$2:$D$750,"RSDELC")))</f>
        <v>0.73590911130826742</v>
      </c>
      <c r="I6" s="84">
        <f>MAX(0,1-(1/AVERAGEIFS(COP!$L$2:$L$750,COP!$C$2:$C$750,'Ambient Heat'!$B6,COP!$G$2:$G$750,'Ambient Heat'!I$4,COP!$D$2:$D$750,"RSDELC")))</f>
        <v>0.7557159279601473</v>
      </c>
      <c r="J6" s="3">
        <v>5</v>
      </c>
    </row>
    <row r="7" spans="2:27" ht="15.75" thickBot="1" x14ac:dyDescent="0.25">
      <c r="B7" s="46" t="s">
        <v>273</v>
      </c>
      <c r="C7" s="46" t="s">
        <v>301</v>
      </c>
      <c r="D7" s="46" t="s">
        <v>298</v>
      </c>
      <c r="E7" s="46" t="s">
        <v>626</v>
      </c>
      <c r="F7" s="84">
        <f>MAX(0,1-(1/AVERAGEIFS(COP!$L$2:$L$750,COP!$C$2:$C$750,'Ambient Heat'!$B7,COP!$G$2:$G$750,'Ambient Heat'!F$4,COP!$D$2:$D$750,"RSDELC")))</f>
        <v>0.67428790394686389</v>
      </c>
      <c r="G7" s="84">
        <f>MAX(0,1-(1/AVERAGEIFS(COP!$L$2:$L$750,COP!$C$2:$C$750,'Ambient Heat'!$B7,COP!$G$2:$G$750,'Ambient Heat'!G$4,COP!$D$2:$D$750,"RSDELC")))</f>
        <v>0.69464490995018591</v>
      </c>
      <c r="H7" s="84">
        <f>MAX(0,1-(1/AVERAGEIFS(COP!$L$2:$L$750,COP!$C$2:$C$750,'Ambient Heat'!$B7,COP!$G$2:$G$750,'Ambient Heat'!H$4,COP!$D$2:$D$750,"RSDELC")))</f>
        <v>0.73590911130826742</v>
      </c>
      <c r="I7" s="84">
        <f>MAX(0,1-(1/AVERAGEIFS(COP!$L$2:$L$750,COP!$C$2:$C$750,'Ambient Heat'!$B7,COP!$G$2:$G$750,'Ambient Heat'!I$4,COP!$D$2:$D$750,"RSDELC")))</f>
        <v>0.7557159279601473</v>
      </c>
      <c r="J7" s="46">
        <v>5</v>
      </c>
    </row>
    <row r="8" spans="2:27" x14ac:dyDescent="0.2">
      <c r="B8" s="3" t="s">
        <v>474</v>
      </c>
      <c r="C8" s="3" t="s">
        <v>301</v>
      </c>
      <c r="D8" s="3" t="s">
        <v>298</v>
      </c>
      <c r="E8" s="3" t="s">
        <v>626</v>
      </c>
      <c r="F8" s="84">
        <f>MAX(0,1-(1/AVERAGEIFS(COP!$L$2:$L$750,COP!$C$2:$C$750,'Ambient Heat'!$B8,COP!$G$2:$G$750,'Ambient Heat'!F$4,COP!$D$2:$D$750,"RSDELC")))</f>
        <v>0.67428790394686389</v>
      </c>
      <c r="G8" s="84">
        <f>MAX(0,1-(1/AVERAGEIFS(COP!$L$2:$L$750,COP!$C$2:$C$750,'Ambient Heat'!$B8,COP!$G$2:$G$750,'Ambient Heat'!G$4,COP!$D$2:$D$750,"RSDELC")))</f>
        <v>0.70389809449714913</v>
      </c>
      <c r="H8" s="84">
        <f>MAX(0,1-(1/AVERAGEIFS(COP!$L$2:$L$750,COP!$C$2:$C$750,'Ambient Heat'!$B8,COP!$G$2:$G$750,'Ambient Heat'!H$4,COP!$D$2:$D$750,"RSDELC")))</f>
        <v>0.73590911130826742</v>
      </c>
      <c r="I8" s="84">
        <f>MAX(0,1-(1/AVERAGEIFS(COP!$L$2:$L$750,COP!$C$2:$C$750,'Ambient Heat'!$B8,COP!$G$2:$G$750,'Ambient Heat'!I$4,COP!$D$2:$D$750,"RSDELC")))</f>
        <v>0.7557159279601473</v>
      </c>
      <c r="J8" s="3">
        <v>5</v>
      </c>
    </row>
    <row r="9" spans="2:27" x14ac:dyDescent="0.2">
      <c r="B9" s="3" t="s">
        <v>475</v>
      </c>
      <c r="C9" s="3" t="s">
        <v>301</v>
      </c>
      <c r="D9" s="3" t="s">
        <v>298</v>
      </c>
      <c r="E9" s="3" t="s">
        <v>481</v>
      </c>
      <c r="F9" s="84">
        <f>MAX(0,1-(1/AVERAGEIFS(COP!$L$2:$L$750,COP!$C$2:$C$750,'Ambient Heat'!$B9,COP!$G$2:$G$750,'Ambient Heat'!F$4,COP!$D$2:$D$750,"RSDELC")))</f>
        <v>0.65766458988828602</v>
      </c>
      <c r="G9" s="84">
        <f>MAX(0,1-(1/AVERAGEIFS(COP!$L$2:$L$750,COP!$C$2:$C$750,'Ambient Heat'!$B9,COP!$G$2:$G$750,'Ambient Heat'!G$4,COP!$D$2:$D$750,"RSDELC")))</f>
        <v>0.68878599080753411</v>
      </c>
      <c r="H9" s="84">
        <f>MAX(0,1-(1/AVERAGEIFS(COP!$L$2:$L$750,COP!$C$2:$C$750,'Ambient Heat'!$B9,COP!$G$2:$G$750,'Ambient Heat'!H$4,COP!$D$2:$D$750,"RSDELC")))</f>
        <v>0.72243074855806877</v>
      </c>
      <c r="I9" s="84">
        <f>MAX(0,1-(1/AVERAGEIFS(COP!$L$2:$L$750,COP!$C$2:$C$750,'Ambient Heat'!$B9,COP!$G$2:$G$750,'Ambient Heat'!I$4,COP!$D$2:$D$750,"RSDELC")))</f>
        <v>0.74324844241621491</v>
      </c>
      <c r="J9" s="3">
        <v>5</v>
      </c>
    </row>
    <row r="10" spans="2:27" x14ac:dyDescent="0.2">
      <c r="B10" s="3" t="s">
        <v>476</v>
      </c>
      <c r="C10" s="3" t="s">
        <v>301</v>
      </c>
      <c r="D10" s="3" t="s">
        <v>298</v>
      </c>
      <c r="E10" s="3" t="s">
        <v>482</v>
      </c>
      <c r="F10" s="84">
        <f>MAX(0,1-(1/AVERAGEIFS(COP!$L$2:$L$750,COP!$C$2:$C$750,'Ambient Heat'!$B10,COP!$G$2:$G$750,'Ambient Heat'!F$4,COP!$D$2:$D$750,"RSDELC")))</f>
        <v>0.63925321630514764</v>
      </c>
      <c r="G10" s="84">
        <f>MAX(0,1-(1/AVERAGEIFS(COP!$L$2:$L$750,COP!$C$2:$C$750,'Ambient Heat'!$B10,COP!$G$2:$G$750,'Ambient Heat'!G$4,COP!$D$2:$D$750,"RSDELC")))</f>
        <v>0.67204837845922505</v>
      </c>
      <c r="H10" s="84">
        <f>MAX(0,1-(1/AVERAGEIFS(COP!$L$2:$L$750,COP!$C$2:$C$750,'Ambient Heat'!$B10,COP!$G$2:$G$750,'Ambient Heat'!H$4,COP!$D$2:$D$750,"RSDELC")))</f>
        <v>0.70750260781498575</v>
      </c>
      <c r="I10" s="84">
        <f>MAX(0,1-(1/AVERAGEIFS(COP!$L$2:$L$750,COP!$C$2:$C$750,'Ambient Heat'!$B10,COP!$G$2:$G$750,'Ambient Heat'!I$4,COP!$D$2:$D$750,"RSDELC")))</f>
        <v>0.72943991222885995</v>
      </c>
      <c r="J10" s="3">
        <v>5</v>
      </c>
    </row>
    <row r="11" spans="2:27" x14ac:dyDescent="0.2">
      <c r="B11" s="3" t="s">
        <v>477</v>
      </c>
      <c r="C11" s="3" t="s">
        <v>301</v>
      </c>
      <c r="D11" s="3" t="s">
        <v>298</v>
      </c>
      <c r="E11" s="3" t="s">
        <v>483</v>
      </c>
      <c r="F11" s="84">
        <f>MAX(0,1-(1/AVERAGEIFS(COP!$L$2:$L$750,COP!$C$2:$C$750,'Ambient Heat'!$B11,COP!$G$2:$G$750,'Ambient Heat'!F$4,COP!$D$2:$D$750,"RSDELC")))</f>
        <v>0.61809109864192147</v>
      </c>
      <c r="G11" s="84">
        <f>MAX(0,1-(1/AVERAGEIFS(COP!$L$2:$L$750,COP!$C$2:$C$750,'Ambient Heat'!$B11,COP!$G$2:$G$750,'Ambient Heat'!G$4,COP!$D$2:$D$750,"RSDELC")))</f>
        <v>0.65281008967447396</v>
      </c>
      <c r="H11" s="84">
        <f>MAX(0,1-(1/AVERAGEIFS(COP!$L$2:$L$750,COP!$C$2:$C$750,'Ambient Heat'!$B11,COP!$G$2:$G$750,'Ambient Heat'!H$4,COP!$D$2:$D$750,"RSDELC")))</f>
        <v>0.69034413403398986</v>
      </c>
      <c r="I11" s="84">
        <f>MAX(0,1-(1/AVERAGEIFS(COP!$L$2:$L$750,COP!$C$2:$C$750,'Ambient Heat'!$B11,COP!$G$2:$G$750,'Ambient Heat'!I$4,COP!$D$2:$D$750,"RSDELC")))</f>
        <v>0.71356832398144177</v>
      </c>
      <c r="J11" s="3">
        <v>5</v>
      </c>
    </row>
    <row r="12" spans="2:27" x14ac:dyDescent="0.2">
      <c r="B12" s="3" t="s">
        <v>478</v>
      </c>
      <c r="C12" s="3" t="s">
        <v>301</v>
      </c>
      <c r="D12" s="3" t="s">
        <v>298</v>
      </c>
      <c r="E12" s="3" t="s">
        <v>484</v>
      </c>
      <c r="F12" s="84">
        <f>MAX(0,1-(1/AVERAGEIFS(COP!$L$2:$L$750,COP!$C$2:$C$750,'Ambient Heat'!$B12,COP!$G$2:$G$750,'Ambient Heat'!F$4,COP!$D$2:$D$750,"RSDELC")))</f>
        <v>0.58203418887979053</v>
      </c>
      <c r="G12" s="84">
        <f>MAX(0,1-(1/AVERAGEIFS(COP!$L$2:$L$750,COP!$C$2:$C$750,'Ambient Heat'!$B12,COP!$G$2:$G$750,'Ambient Heat'!G$4,COP!$D$2:$D$750,"RSDELC")))</f>
        <v>0.62003108079980973</v>
      </c>
      <c r="H12" s="84">
        <f>MAX(0,1-(1/AVERAGEIFS(COP!$L$2:$L$750,COP!$C$2:$C$750,'Ambient Heat'!$B12,COP!$G$2:$G$750,'Ambient Heat'!H$4,COP!$D$2:$D$750,"RSDELC")))</f>
        <v>0.66110880179442488</v>
      </c>
      <c r="I12" s="84">
        <f>MAX(0,1-(1/AVERAGEIFS(COP!$L$2:$L$750,COP!$C$2:$C$750,'Ambient Heat'!$B12,COP!$G$2:$G$750,'Ambient Heat'!I$4,COP!$D$2:$D$750,"RSDELC")))</f>
        <v>0.68652564165984331</v>
      </c>
      <c r="J12" s="3">
        <v>5</v>
      </c>
    </row>
    <row r="13" spans="2:27" ht="15.75" thickBot="1" x14ac:dyDescent="0.25">
      <c r="B13" s="46" t="s">
        <v>479</v>
      </c>
      <c r="C13" s="46" t="s">
        <v>301</v>
      </c>
      <c r="D13" s="46" t="s">
        <v>298</v>
      </c>
      <c r="E13" s="46" t="s">
        <v>480</v>
      </c>
      <c r="F13" s="84">
        <f>MAX(0,1-(1/AVERAGEIFS(COP!$L$2:$L$750,COP!$C$2:$C$750,'Ambient Heat'!$B13,COP!$G$2:$G$750,'Ambient Heat'!F$4,COP!$D$2:$D$750,"RSDELC")))</f>
        <v>0.53845902984810956</v>
      </c>
      <c r="G13" s="84">
        <f>MAX(0,1-(1/AVERAGEIFS(COP!$L$2:$L$750,COP!$C$2:$C$750,'Ambient Heat'!$B13,COP!$G$2:$G$750,'Ambient Heat'!G$4,COP!$D$2:$D$750,"RSDELC")))</f>
        <v>0.58041729986191748</v>
      </c>
      <c r="H13" s="84">
        <f>MAX(0,1-(1/AVERAGEIFS(COP!$L$2:$L$750,COP!$C$2:$C$750,'Ambient Heat'!$B13,COP!$G$2:$G$750,'Ambient Heat'!H$4,COP!$D$2:$D$750,"RSDELC")))</f>
        <v>0.62577759176873715</v>
      </c>
      <c r="I13" s="84">
        <f>MAX(0,1-(1/AVERAGEIFS(COP!$L$2:$L$750,COP!$C$2:$C$750,'Ambient Heat'!$B13,COP!$G$2:$G$750,'Ambient Heat'!I$4,COP!$D$2:$D$750,"RSDELC")))</f>
        <v>0.653844272386082</v>
      </c>
      <c r="J13" s="46">
        <v>5</v>
      </c>
      <c r="V13" s="3">
        <v>0.67</v>
      </c>
      <c r="X13" s="3">
        <v>0.57999999999999996</v>
      </c>
      <c r="Y13" s="3">
        <f>X13/X15</f>
        <v>0.28431372549019607</v>
      </c>
      <c r="AA13" s="3">
        <f>X13/X14</f>
        <v>0.39726027397260272</v>
      </c>
    </row>
    <row r="14" spans="2:27" x14ac:dyDescent="0.2">
      <c r="B14" s="3" t="s">
        <v>485</v>
      </c>
      <c r="C14" s="3" t="s">
        <v>301</v>
      </c>
      <c r="D14" s="3" t="s">
        <v>298</v>
      </c>
      <c r="E14" s="3" t="s">
        <v>626</v>
      </c>
      <c r="F14" s="84">
        <f>MAX(0,1-(1/AVERAGEIFS(COP!$L$2:$L$750,COP!$C$2:$C$750,'Ambient Heat'!$B14,COP!$G$2:$G$750,'Ambient Heat'!F$4,COP!$D$2:$D$750,"RSDELC")))</f>
        <v>0.67428790394686389</v>
      </c>
      <c r="G14" s="84">
        <f>MAX(0,1-(1/AVERAGEIFS(COP!$L$2:$L$750,COP!$C$2:$C$750,'Ambient Heat'!$B14,COP!$G$2:$G$750,'Ambient Heat'!G$4,COP!$D$2:$D$750,"RSDELC")))</f>
        <v>0.70389809449714913</v>
      </c>
      <c r="H14" s="84">
        <f>MAX(0,1-(1/AVERAGEIFS(COP!$L$2:$L$750,COP!$C$2:$C$750,'Ambient Heat'!$B14,COP!$G$2:$G$750,'Ambient Heat'!H$4,COP!$D$2:$D$750,"RSDELC")))</f>
        <v>0.73590911130826742</v>
      </c>
      <c r="I14" s="84">
        <f>MAX(0,1-(1/AVERAGEIFS(COP!$L$2:$L$750,COP!$C$2:$C$750,'Ambient Heat'!$B14,COP!$G$2:$G$750,'Ambient Heat'!I$4,COP!$D$2:$D$750,"RSDELC")))</f>
        <v>0.7557159279601473</v>
      </c>
      <c r="J14" s="131">
        <v>5</v>
      </c>
      <c r="X14" s="3">
        <v>1.46</v>
      </c>
      <c r="Y14" s="3">
        <f>X14/X15</f>
        <v>0.71568627450980393</v>
      </c>
    </row>
    <row r="15" spans="2:27" x14ac:dyDescent="0.2">
      <c r="B15" s="3" t="s">
        <v>486</v>
      </c>
      <c r="C15" s="3" t="s">
        <v>301</v>
      </c>
      <c r="D15" s="3" t="s">
        <v>298</v>
      </c>
      <c r="E15" s="3" t="s">
        <v>481</v>
      </c>
      <c r="F15" s="84">
        <f>MAX(0,1-(1/AVERAGEIFS(COP!$L$2:$L$750,COP!$C$2:$C$750,'Ambient Heat'!$B15,COP!$G$2:$G$750,'Ambient Heat'!F$4,COP!$D$2:$D$750,"RSDELC")))</f>
        <v>0.67428790394686389</v>
      </c>
      <c r="G15" s="84">
        <f>MAX(0,1-(1/AVERAGEIFS(COP!$L$2:$L$750,COP!$C$2:$C$750,'Ambient Heat'!$B15,COP!$G$2:$G$750,'Ambient Heat'!G$4,COP!$D$2:$D$750,"RSDELC")))</f>
        <v>0.70389809449714913</v>
      </c>
      <c r="H15" s="84">
        <f>MAX(0,1-(1/AVERAGEIFS(COP!$L$2:$L$750,COP!$C$2:$C$750,'Ambient Heat'!$B15,COP!$G$2:$G$750,'Ambient Heat'!H$4,COP!$D$2:$D$750,"RSDELC")))</f>
        <v>0.73590911130826742</v>
      </c>
      <c r="I15" s="84">
        <f>MAX(0,1-(1/AVERAGEIFS(COP!$L$2:$L$750,COP!$C$2:$C$750,'Ambient Heat'!$B15,COP!$G$2:$G$750,'Ambient Heat'!I$4,COP!$D$2:$D$750,"RSDELC")))</f>
        <v>0.7557159279601473</v>
      </c>
      <c r="J15" s="3">
        <v>5</v>
      </c>
      <c r="X15" s="3">
        <f>SUM(X13:X14)</f>
        <v>2.04</v>
      </c>
    </row>
    <row r="16" spans="2:27" x14ac:dyDescent="0.2">
      <c r="B16" s="3" t="s">
        <v>487</v>
      </c>
      <c r="C16" s="3" t="s">
        <v>301</v>
      </c>
      <c r="D16" s="3" t="s">
        <v>298</v>
      </c>
      <c r="E16" s="3" t="s">
        <v>482</v>
      </c>
      <c r="F16" s="84">
        <f>MAX(0,1-(1/AVERAGEIFS(COP!$L$2:$L$750,COP!$C$2:$C$750,'Ambient Heat'!$B16,COP!$G$2:$G$750,'Ambient Heat'!F$4,COP!$D$2:$D$750,"RSDELC")))</f>
        <v>0.67428790394686389</v>
      </c>
      <c r="G16" s="84">
        <f>MAX(0,1-(1/AVERAGEIFS(COP!$L$2:$L$750,COP!$C$2:$C$750,'Ambient Heat'!$B16,COP!$G$2:$G$750,'Ambient Heat'!G$4,COP!$D$2:$D$750,"RSDELC")))</f>
        <v>0.70389809449714913</v>
      </c>
      <c r="H16" s="84">
        <f>MAX(0,1-(1/AVERAGEIFS(COP!$L$2:$L$750,COP!$C$2:$C$750,'Ambient Heat'!$B16,COP!$G$2:$G$750,'Ambient Heat'!H$4,COP!$D$2:$D$750,"RSDELC")))</f>
        <v>0.73590911130826742</v>
      </c>
      <c r="I16" s="84">
        <f>MAX(0,1-(1/AVERAGEIFS(COP!$L$2:$L$750,COP!$C$2:$C$750,'Ambient Heat'!$B16,COP!$G$2:$G$750,'Ambient Heat'!I$4,COP!$D$2:$D$750,"RSDELC")))</f>
        <v>0.7557159279601473</v>
      </c>
      <c r="J16" s="3">
        <v>5</v>
      </c>
    </row>
    <row r="17" spans="2:27" x14ac:dyDescent="0.2">
      <c r="B17" s="3" t="s">
        <v>488</v>
      </c>
      <c r="C17" s="3" t="s">
        <v>301</v>
      </c>
      <c r="D17" s="3" t="s">
        <v>298</v>
      </c>
      <c r="E17" s="3" t="s">
        <v>483</v>
      </c>
      <c r="F17" s="84">
        <f>MAX(0,1-(1/AVERAGEIFS(COP!$L$2:$L$750,COP!$C$2:$C$750,'Ambient Heat'!$B17,COP!$G$2:$G$750,'Ambient Heat'!F$4,COP!$D$2:$D$750,"RSDELC")))</f>
        <v>0.61809109864192147</v>
      </c>
      <c r="G17" s="84">
        <f>MAX(0,1-(1/AVERAGEIFS(COP!$L$2:$L$750,COP!$C$2:$C$750,'Ambient Heat'!$B17,COP!$G$2:$G$750,'Ambient Heat'!G$4,COP!$D$2:$D$750,"RSDELC")))</f>
        <v>0.65281008967447396</v>
      </c>
      <c r="H17" s="84">
        <f>MAX(0,1-(1/AVERAGEIFS(COP!$L$2:$L$750,COP!$C$2:$C$750,'Ambient Heat'!$B17,COP!$G$2:$G$750,'Ambient Heat'!H$4,COP!$D$2:$D$750,"RSDELC")))</f>
        <v>0.69034413403398986</v>
      </c>
      <c r="I17" s="84">
        <f>MAX(0,1-(1/AVERAGEIFS(COP!$L$2:$L$750,COP!$C$2:$C$750,'Ambient Heat'!$B17,COP!$G$2:$G$750,'Ambient Heat'!I$4,COP!$D$2:$D$750,"RSDELC")))</f>
        <v>0.71356832398144177</v>
      </c>
      <c r="J17" s="3">
        <v>5</v>
      </c>
    </row>
    <row r="18" spans="2:27" x14ac:dyDescent="0.2">
      <c r="B18" s="3" t="s">
        <v>489</v>
      </c>
      <c r="C18" s="3" t="s">
        <v>301</v>
      </c>
      <c r="D18" s="3" t="s">
        <v>298</v>
      </c>
      <c r="E18" s="3" t="s">
        <v>484</v>
      </c>
      <c r="F18" s="84">
        <f>MAX(0,1-(1/AVERAGEIFS(COP!$L$2:$L$750,COP!$C$2:$C$750,'Ambient Heat'!$B18,COP!$G$2:$G$750,'Ambient Heat'!F$4,COP!$D$2:$D$750,"RSDELC")))</f>
        <v>0.58203418887979053</v>
      </c>
      <c r="G18" s="84">
        <f>MAX(0,1-(1/AVERAGEIFS(COP!$L$2:$L$750,COP!$C$2:$C$750,'Ambient Heat'!$B18,COP!$G$2:$G$750,'Ambient Heat'!G$4,COP!$D$2:$D$750,"RSDELC")))</f>
        <v>0.62003108079980973</v>
      </c>
      <c r="H18" s="84">
        <f>MAX(0,1-(1/AVERAGEIFS(COP!$L$2:$L$750,COP!$C$2:$C$750,'Ambient Heat'!$B18,COP!$G$2:$G$750,'Ambient Heat'!H$4,COP!$D$2:$D$750,"RSDELC")))</f>
        <v>0.66110880179442488</v>
      </c>
      <c r="I18" s="84">
        <f>MAX(0,1-(1/AVERAGEIFS(COP!$L$2:$L$750,COP!$C$2:$C$750,'Ambient Heat'!$B18,COP!$G$2:$G$750,'Ambient Heat'!I$4,COP!$D$2:$D$750,"RSDELC")))</f>
        <v>0.68652564165984331</v>
      </c>
      <c r="J18" s="3">
        <v>5</v>
      </c>
      <c r="V18" s="3">
        <v>0.33</v>
      </c>
      <c r="X18" s="3">
        <v>0.28999999999999998</v>
      </c>
      <c r="Y18" s="3">
        <f>X18/X20</f>
        <v>0.1394230769230769</v>
      </c>
      <c r="AA18" s="3">
        <f>X18/X19</f>
        <v>0.16201117318435754</v>
      </c>
    </row>
    <row r="19" spans="2:27" ht="15.75" thickBot="1" x14ac:dyDescent="0.25">
      <c r="B19" s="46" t="s">
        <v>490</v>
      </c>
      <c r="C19" s="46" t="s">
        <v>301</v>
      </c>
      <c r="D19" s="46" t="s">
        <v>298</v>
      </c>
      <c r="E19" s="46" t="s">
        <v>480</v>
      </c>
      <c r="F19" s="84">
        <f>MAX(0,1-(1/AVERAGEIFS(COP!$L$2:$L$750,COP!$C$2:$C$750,'Ambient Heat'!$B19,COP!$G$2:$G$750,'Ambient Heat'!F$4,COP!$D$2:$D$750,"RSDELC")))</f>
        <v>0.53845902984810956</v>
      </c>
      <c r="G19" s="84">
        <f>MAX(0,1-(1/AVERAGEIFS(COP!$L$2:$L$750,COP!$C$2:$C$750,'Ambient Heat'!$B19,COP!$G$2:$G$750,'Ambient Heat'!G$4,COP!$D$2:$D$750,"RSDELC")))</f>
        <v>0.58041729986191748</v>
      </c>
      <c r="H19" s="84">
        <f>MAX(0,1-(1/AVERAGEIFS(COP!$L$2:$L$750,COP!$C$2:$C$750,'Ambient Heat'!$B19,COP!$G$2:$G$750,'Ambient Heat'!H$4,COP!$D$2:$D$750,"RSDELC")))</f>
        <v>0.62577759176873715</v>
      </c>
      <c r="I19" s="84">
        <f>MAX(0,1-(1/AVERAGEIFS(COP!$L$2:$L$750,COP!$C$2:$C$750,'Ambient Heat'!$B19,COP!$G$2:$G$750,'Ambient Heat'!I$4,COP!$D$2:$D$750,"RSDELC")))</f>
        <v>0.653844272386082</v>
      </c>
      <c r="J19" s="46">
        <v>5</v>
      </c>
      <c r="X19" s="3">
        <v>1.79</v>
      </c>
      <c r="Y19" s="3">
        <f>X19/X20</f>
        <v>0.86057692307692302</v>
      </c>
    </row>
    <row r="20" spans="2:27" x14ac:dyDescent="0.2">
      <c r="B20" s="3" t="s">
        <v>485</v>
      </c>
      <c r="C20" s="130" t="s">
        <v>301</v>
      </c>
      <c r="D20" s="130" t="s">
        <v>376</v>
      </c>
      <c r="E20" s="3" t="s">
        <v>139</v>
      </c>
      <c r="F20" s="84">
        <f>MAX(0,1-(1/AVERAGEIFS(COP!$L$2:$L$750,COP!$C$2:$C$750,'Ambient Heat'!$B20,COP!$G$2:$G$750,'Ambient Heat'!F$4,COP!$D$2:$D$750,"RSDELC")))</f>
        <v>0.67428790394686389</v>
      </c>
      <c r="G20" s="84">
        <f>MAX(0,1-(1/AVERAGEIFS(COP!$L$2:$L$750,COP!$C$2:$C$750,'Ambient Heat'!$B20,COP!$G$2:$G$750,'Ambient Heat'!G$4,COP!$D$2:$D$750,"RSDELC")))</f>
        <v>0.70389809449714913</v>
      </c>
      <c r="H20" s="84">
        <f>MAX(0,1-(1/AVERAGEIFS(COP!$L$2:$L$750,COP!$C$2:$C$750,'Ambient Heat'!$B20,COP!$G$2:$G$750,'Ambient Heat'!H$4,COP!$D$2:$D$750,"RSDELC")))</f>
        <v>0.73590911130826742</v>
      </c>
      <c r="I20" s="84">
        <f>MAX(0,1-(1/AVERAGEIFS(COP!$L$2:$L$750,COP!$C$2:$C$750,'Ambient Heat'!$B20,COP!$G$2:$G$750,'Ambient Heat'!I$4,COP!$D$2:$D$750,"RSDELC")))</f>
        <v>0.7557159279601473</v>
      </c>
      <c r="J20" s="3">
        <v>5</v>
      </c>
      <c r="X20" s="3">
        <f>SUM(X18:X19)</f>
        <v>2.08</v>
      </c>
    </row>
    <row r="21" spans="2:27" x14ac:dyDescent="0.2">
      <c r="B21" s="3" t="s">
        <v>486</v>
      </c>
      <c r="C21" s="130" t="s">
        <v>301</v>
      </c>
      <c r="D21" s="130" t="s">
        <v>376</v>
      </c>
      <c r="E21" s="3" t="s">
        <v>139</v>
      </c>
      <c r="F21" s="84">
        <f>MAX(0,1-(1/AVERAGEIFS(COP!$L$2:$L$750,COP!$C$2:$C$750,'Ambient Heat'!$B21,COP!$G$2:$G$750,'Ambient Heat'!F$4,COP!$D$2:$D$750,"RSDELC")))</f>
        <v>0.67428790394686389</v>
      </c>
      <c r="G21" s="84">
        <f>MAX(0,1-(1/AVERAGEIFS(COP!$L$2:$L$750,COP!$C$2:$C$750,'Ambient Heat'!$B21,COP!$G$2:$G$750,'Ambient Heat'!G$4,COP!$D$2:$D$750,"RSDELC")))</f>
        <v>0.70389809449714913</v>
      </c>
      <c r="H21" s="84">
        <f>MAX(0,1-(1/AVERAGEIFS(COP!$L$2:$L$750,COP!$C$2:$C$750,'Ambient Heat'!$B21,COP!$G$2:$G$750,'Ambient Heat'!H$4,COP!$D$2:$D$750,"RSDELC")))</f>
        <v>0.73590911130826742</v>
      </c>
      <c r="I21" s="84">
        <f>MAX(0,1-(1/AVERAGEIFS(COP!$L$2:$L$750,COP!$C$2:$C$750,'Ambient Heat'!$B21,COP!$G$2:$G$750,'Ambient Heat'!I$4,COP!$D$2:$D$750,"RSDELC")))</f>
        <v>0.7557159279601473</v>
      </c>
      <c r="J21" s="3">
        <v>5</v>
      </c>
    </row>
    <row r="22" spans="2:27" x14ac:dyDescent="0.2">
      <c r="B22" s="3" t="s">
        <v>487</v>
      </c>
      <c r="C22" s="130" t="s">
        <v>301</v>
      </c>
      <c r="D22" s="130" t="s">
        <v>376</v>
      </c>
      <c r="E22" s="3" t="s">
        <v>139</v>
      </c>
      <c r="F22" s="84">
        <f>MAX(0,1-(1/AVERAGEIFS(COP!$L$2:$L$750,COP!$C$2:$C$750,'Ambient Heat'!$B22,COP!$G$2:$G$750,'Ambient Heat'!F$4,COP!$D$2:$D$750,"RSDELC")))</f>
        <v>0.67428790394686389</v>
      </c>
      <c r="G22" s="84">
        <f>MAX(0,1-(1/AVERAGEIFS(COP!$L$2:$L$750,COP!$C$2:$C$750,'Ambient Heat'!$B22,COP!$G$2:$G$750,'Ambient Heat'!G$4,COP!$D$2:$D$750,"RSDELC")))</f>
        <v>0.70389809449714913</v>
      </c>
      <c r="H22" s="84">
        <f>MAX(0,1-(1/AVERAGEIFS(COP!$L$2:$L$750,COP!$C$2:$C$750,'Ambient Heat'!$B22,COP!$G$2:$G$750,'Ambient Heat'!H$4,COP!$D$2:$D$750,"RSDELC")))</f>
        <v>0.73590911130826742</v>
      </c>
      <c r="I22" s="84">
        <f>MAX(0,1-(1/AVERAGEIFS(COP!$L$2:$L$750,COP!$C$2:$C$750,'Ambient Heat'!$B22,COP!$G$2:$G$750,'Ambient Heat'!I$4,COP!$D$2:$D$750,"RSDELC")))</f>
        <v>0.7557159279601473</v>
      </c>
      <c r="J22" s="3">
        <v>5</v>
      </c>
    </row>
    <row r="23" spans="2:27" x14ac:dyDescent="0.2">
      <c r="B23" s="3" t="s">
        <v>488</v>
      </c>
      <c r="C23" s="130" t="s">
        <v>301</v>
      </c>
      <c r="D23" s="130" t="s">
        <v>376</v>
      </c>
      <c r="E23" s="3" t="s">
        <v>139</v>
      </c>
      <c r="F23" s="84">
        <f>MAX(0,1-(1/AVERAGEIFS(COP!$L$2:$L$750,COP!$C$2:$C$750,'Ambient Heat'!$B23,COP!$G$2:$G$750,'Ambient Heat'!F$4,COP!$D$2:$D$750,"RSDELC")))</f>
        <v>0.61809109864192147</v>
      </c>
      <c r="G23" s="84">
        <f>MAX(0,1-(1/AVERAGEIFS(COP!$L$2:$L$750,COP!$C$2:$C$750,'Ambient Heat'!$B23,COP!$G$2:$G$750,'Ambient Heat'!G$4,COP!$D$2:$D$750,"RSDELC")))</f>
        <v>0.65281008967447396</v>
      </c>
      <c r="H23" s="84">
        <f>MAX(0,1-(1/AVERAGEIFS(COP!$L$2:$L$750,COP!$C$2:$C$750,'Ambient Heat'!$B23,COP!$G$2:$G$750,'Ambient Heat'!H$4,COP!$D$2:$D$750,"RSDELC")))</f>
        <v>0.69034413403398986</v>
      </c>
      <c r="I23" s="84">
        <f>MAX(0,1-(1/AVERAGEIFS(COP!$L$2:$L$750,COP!$C$2:$C$750,'Ambient Heat'!$B23,COP!$G$2:$G$750,'Ambient Heat'!I$4,COP!$D$2:$D$750,"RSDELC")))</f>
        <v>0.71356832398144177</v>
      </c>
      <c r="J23" s="3">
        <v>5</v>
      </c>
    </row>
    <row r="24" spans="2:27" x14ac:dyDescent="0.2">
      <c r="B24" s="3" t="s">
        <v>489</v>
      </c>
      <c r="C24" s="130" t="s">
        <v>301</v>
      </c>
      <c r="D24" s="130" t="s">
        <v>376</v>
      </c>
      <c r="E24" s="3" t="s">
        <v>139</v>
      </c>
      <c r="F24" s="84">
        <f>MAX(0,1-(1/AVERAGEIFS(COP!$L$2:$L$750,COP!$C$2:$C$750,'Ambient Heat'!$B24,COP!$G$2:$G$750,'Ambient Heat'!F$4,COP!$D$2:$D$750,"RSDELC")))</f>
        <v>0.58203418887979053</v>
      </c>
      <c r="G24" s="84">
        <f>MAX(0,1-(1/AVERAGEIFS(COP!$L$2:$L$750,COP!$C$2:$C$750,'Ambient Heat'!$B24,COP!$G$2:$G$750,'Ambient Heat'!G$4,COP!$D$2:$D$750,"RSDELC")))</f>
        <v>0.62003108079980973</v>
      </c>
      <c r="H24" s="84">
        <f>MAX(0,1-(1/AVERAGEIFS(COP!$L$2:$L$750,COP!$C$2:$C$750,'Ambient Heat'!$B24,COP!$G$2:$G$750,'Ambient Heat'!H$4,COP!$D$2:$D$750,"RSDELC")))</f>
        <v>0.66110880179442488</v>
      </c>
      <c r="I24" s="84">
        <f>MAX(0,1-(1/AVERAGEIFS(COP!$L$2:$L$750,COP!$C$2:$C$750,'Ambient Heat'!$B24,COP!$G$2:$G$750,'Ambient Heat'!I$4,COP!$D$2:$D$750,"RSDELC")))</f>
        <v>0.68652564165984331</v>
      </c>
      <c r="J24" s="3">
        <v>5</v>
      </c>
    </row>
    <row r="25" spans="2:27" ht="15.75" thickBot="1" x14ac:dyDescent="0.25">
      <c r="B25" s="46" t="s">
        <v>490</v>
      </c>
      <c r="C25" s="132" t="s">
        <v>301</v>
      </c>
      <c r="D25" s="132" t="s">
        <v>376</v>
      </c>
      <c r="E25" s="3" t="s">
        <v>139</v>
      </c>
      <c r="F25" s="84">
        <f>MAX(0,1-(1/AVERAGEIFS(COP!$L$2:$L$750,COP!$C$2:$C$750,'Ambient Heat'!$B25,COP!$G$2:$G$750,'Ambient Heat'!F$4,COP!$D$2:$D$750,"RSDELC")))</f>
        <v>0.53845902984810956</v>
      </c>
      <c r="G25" s="84">
        <f>MAX(0,1-(1/AVERAGEIFS(COP!$L$2:$L$750,COP!$C$2:$C$750,'Ambient Heat'!$B25,COP!$G$2:$G$750,'Ambient Heat'!G$4,COP!$D$2:$D$750,"RSDELC")))</f>
        <v>0.58041729986191748</v>
      </c>
      <c r="H25" s="84">
        <f>MAX(0,1-(1/AVERAGEIFS(COP!$L$2:$L$750,COP!$C$2:$C$750,'Ambient Heat'!$B25,COP!$G$2:$G$750,'Ambient Heat'!H$4,COP!$D$2:$D$750,"RSDELC")))</f>
        <v>0.62577759176873715</v>
      </c>
      <c r="I25" s="84">
        <f>MAX(0,1-(1/AVERAGEIFS(COP!$L$2:$L$750,COP!$C$2:$C$750,'Ambient Heat'!$B25,COP!$G$2:$G$750,'Ambient Heat'!I$4,COP!$D$2:$D$750,"RSDELC")))</f>
        <v>0.653844272386082</v>
      </c>
      <c r="J25" s="46">
        <v>5</v>
      </c>
    </row>
    <row r="26" spans="2:27" x14ac:dyDescent="0.2">
      <c r="B26" s="3" t="s">
        <v>491</v>
      </c>
      <c r="C26" s="3" t="s">
        <v>301</v>
      </c>
      <c r="D26" s="3" t="s">
        <v>298</v>
      </c>
      <c r="E26" s="3" t="s">
        <v>626</v>
      </c>
      <c r="F26" s="84">
        <f>MAX(0,1-(1/AVERAGEIFS(COP!$L$2:$L$750,COP!$C$2:$C$750,'Ambient Heat'!$B26,COP!$G$2:$G$750,'Ambient Heat'!F$4,COP!$D$2:$D$750,"RSDELC")))</f>
        <v>0.70389809449714913</v>
      </c>
      <c r="G26" s="84">
        <f>MAX(0,1-(1/AVERAGEIFS(COP!$L$2:$L$750,COP!$C$2:$C$750,'Ambient Heat'!$B26,COP!$G$2:$G$750,'Ambient Heat'!G$4,COP!$D$2:$D$750,"RSDELC")))</f>
        <v>0.72081820338302705</v>
      </c>
      <c r="H26" s="84">
        <f>MAX(0,1-(1/AVERAGEIFS(COP!$L$2:$L$750,COP!$C$2:$C$750,'Ambient Heat'!$B26,COP!$G$2:$G$750,'Ambient Heat'!H$4,COP!$D$2:$D$750,"RSDELC")))</f>
        <v>0.7557159279601473</v>
      </c>
      <c r="I26" s="84">
        <f>MAX(0,1-(1/AVERAGEIFS(COP!$L$2:$L$750,COP!$C$2:$C$750,'Ambient Heat'!$B26,COP!$G$2:$G$750,'Ambient Heat'!I$4,COP!$D$2:$D$750,"RSDELC")))</f>
        <v>0.78285860263124263</v>
      </c>
      <c r="J26" s="3">
        <v>5</v>
      </c>
    </row>
    <row r="27" spans="2:27" x14ac:dyDescent="0.2">
      <c r="B27" s="3" t="s">
        <v>492</v>
      </c>
      <c r="C27" s="3" t="s">
        <v>301</v>
      </c>
      <c r="D27" s="3" t="s">
        <v>298</v>
      </c>
      <c r="E27" s="3" t="s">
        <v>481</v>
      </c>
      <c r="F27" s="84">
        <f>MAX(0,1-(1/AVERAGEIFS(COP!$L$2:$L$750,COP!$C$2:$C$750,'Ambient Heat'!$B27,COP!$G$2:$G$750,'Ambient Heat'!F$4,COP!$D$2:$D$750,"RSDELC")))</f>
        <v>0.70389809449714913</v>
      </c>
      <c r="G27" s="84">
        <f>MAX(0,1-(1/AVERAGEIFS(COP!$L$2:$L$750,COP!$C$2:$C$750,'Ambient Heat'!$B27,COP!$G$2:$G$750,'Ambient Heat'!G$4,COP!$D$2:$D$750,"RSDELC")))</f>
        <v>0.72081820338302705</v>
      </c>
      <c r="H27" s="84">
        <f>MAX(0,1-(1/AVERAGEIFS(COP!$L$2:$L$750,COP!$C$2:$C$750,'Ambient Heat'!$B27,COP!$G$2:$G$750,'Ambient Heat'!H$4,COP!$D$2:$D$750,"RSDELC")))</f>
        <v>0.7557159279601473</v>
      </c>
      <c r="I27" s="84">
        <f>MAX(0,1-(1/AVERAGEIFS(COP!$L$2:$L$750,COP!$C$2:$C$750,'Ambient Heat'!$B27,COP!$G$2:$G$750,'Ambient Heat'!I$4,COP!$D$2:$D$750,"RSDELC")))</f>
        <v>0.78285860263124263</v>
      </c>
      <c r="J27" s="3">
        <v>5</v>
      </c>
    </row>
    <row r="28" spans="2:27" x14ac:dyDescent="0.2">
      <c r="B28" s="3" t="s">
        <v>493</v>
      </c>
      <c r="C28" s="3" t="s">
        <v>301</v>
      </c>
      <c r="D28" s="3" t="s">
        <v>298</v>
      </c>
      <c r="E28" s="3" t="s">
        <v>482</v>
      </c>
      <c r="F28" s="84">
        <f>MAX(0,1-(1/AVERAGEIFS(COP!$L$2:$L$750,COP!$C$2:$C$750,'Ambient Heat'!$B28,COP!$G$2:$G$750,'Ambient Heat'!F$4,COP!$D$2:$D$750,"RSDELC")))</f>
        <v>0.70389809449714913</v>
      </c>
      <c r="G28" s="84">
        <f>MAX(0,1-(1/AVERAGEIFS(COP!$L$2:$L$750,COP!$C$2:$C$750,'Ambient Heat'!$B28,COP!$G$2:$G$750,'Ambient Heat'!G$4,COP!$D$2:$D$750,"RSDELC")))</f>
        <v>0.72081820338302705</v>
      </c>
      <c r="H28" s="84">
        <f>MAX(0,1-(1/AVERAGEIFS(COP!$L$2:$L$750,COP!$C$2:$C$750,'Ambient Heat'!$B28,COP!$G$2:$G$750,'Ambient Heat'!H$4,COP!$D$2:$D$750,"RSDELC")))</f>
        <v>0.7557159279601473</v>
      </c>
      <c r="I28" s="84">
        <f>MAX(0,1-(1/AVERAGEIFS(COP!$L$2:$L$750,COP!$C$2:$C$750,'Ambient Heat'!$B28,COP!$G$2:$G$750,'Ambient Heat'!I$4,COP!$D$2:$D$750,"RSDELC")))</f>
        <v>0.78285860263124263</v>
      </c>
      <c r="J28" s="3">
        <v>5</v>
      </c>
    </row>
    <row r="29" spans="2:27" x14ac:dyDescent="0.2">
      <c r="B29" s="3" t="s">
        <v>494</v>
      </c>
      <c r="C29" s="3" t="s">
        <v>301</v>
      </c>
      <c r="D29" s="3" t="s">
        <v>298</v>
      </c>
      <c r="E29" s="3" t="s">
        <v>483</v>
      </c>
      <c r="F29" s="84">
        <f>MAX(0,1-(1/AVERAGEIFS(COP!$L$2:$L$750,COP!$C$2:$C$750,'Ambient Heat'!$B29,COP!$G$2:$G$750,'Ambient Heat'!F$4,COP!$D$2:$D$750,"RSDELC")))</f>
        <v>0.61809109864192147</v>
      </c>
      <c r="G29" s="84">
        <f>MAX(0,1-(1/AVERAGEIFS(COP!$L$2:$L$750,COP!$C$2:$C$750,'Ambient Heat'!$B29,COP!$G$2:$G$750,'Ambient Heat'!G$4,COP!$D$2:$D$750,"RSDELC")))</f>
        <v>0.65281008967447396</v>
      </c>
      <c r="H29" s="84">
        <f>MAX(0,1-(1/AVERAGEIFS(COP!$L$2:$L$750,COP!$C$2:$C$750,'Ambient Heat'!$B29,COP!$G$2:$G$750,'Ambient Heat'!H$4,COP!$D$2:$D$750,"RSDELC")))</f>
        <v>0.69034413403398986</v>
      </c>
      <c r="I29" s="84">
        <f>MAX(0,1-(1/AVERAGEIFS(COP!$L$2:$L$750,COP!$C$2:$C$750,'Ambient Heat'!$B29,COP!$G$2:$G$750,'Ambient Heat'!I$4,COP!$D$2:$D$750,"RSDELC")))</f>
        <v>0.71356832398144177</v>
      </c>
      <c r="J29" s="3">
        <v>5</v>
      </c>
    </row>
    <row r="30" spans="2:27" x14ac:dyDescent="0.2">
      <c r="B30" s="3" t="s">
        <v>495</v>
      </c>
      <c r="C30" s="3" t="s">
        <v>301</v>
      </c>
      <c r="D30" s="3" t="s">
        <v>298</v>
      </c>
      <c r="E30" s="3" t="s">
        <v>484</v>
      </c>
      <c r="F30" s="84">
        <f>MAX(0,1-(1/AVERAGEIFS(COP!$L$2:$L$750,COP!$C$2:$C$750,'Ambient Heat'!$B30,COP!$G$2:$G$750,'Ambient Heat'!F$4,COP!$D$2:$D$750,"RSDELC")))</f>
        <v>0.58203418887979053</v>
      </c>
      <c r="G30" s="84">
        <f>MAX(0,1-(1/AVERAGEIFS(COP!$L$2:$L$750,COP!$C$2:$C$750,'Ambient Heat'!$B30,COP!$G$2:$G$750,'Ambient Heat'!G$4,COP!$D$2:$D$750,"RSDELC")))</f>
        <v>0.62003108079980973</v>
      </c>
      <c r="H30" s="84">
        <f>MAX(0,1-(1/AVERAGEIFS(COP!$L$2:$L$750,COP!$C$2:$C$750,'Ambient Heat'!$B30,COP!$G$2:$G$750,'Ambient Heat'!H$4,COP!$D$2:$D$750,"RSDELC")))</f>
        <v>0.66110880179442488</v>
      </c>
      <c r="I30" s="84">
        <f>MAX(0,1-(1/AVERAGEIFS(COP!$L$2:$L$750,COP!$C$2:$C$750,'Ambient Heat'!$B30,COP!$G$2:$G$750,'Ambient Heat'!I$4,COP!$D$2:$D$750,"RSDELC")))</f>
        <v>0.68652564165984331</v>
      </c>
      <c r="J30" s="3">
        <v>5</v>
      </c>
    </row>
    <row r="31" spans="2:27" ht="15.75" thickBot="1" x14ac:dyDescent="0.25">
      <c r="B31" s="46" t="s">
        <v>496</v>
      </c>
      <c r="C31" s="46" t="s">
        <v>301</v>
      </c>
      <c r="D31" s="46" t="s">
        <v>298</v>
      </c>
      <c r="E31" s="46" t="s">
        <v>480</v>
      </c>
      <c r="F31" s="84">
        <f>MAX(0,1-(1/AVERAGEIFS(COP!$L$2:$L$750,COP!$C$2:$C$750,'Ambient Heat'!$B31,COP!$G$2:$G$750,'Ambient Heat'!F$4,COP!$D$2:$D$750,"RSDELC")))</f>
        <v>0.53845902984810956</v>
      </c>
      <c r="G31" s="84">
        <f>MAX(0,1-(1/AVERAGEIFS(COP!$L$2:$L$750,COP!$C$2:$C$750,'Ambient Heat'!$B31,COP!$G$2:$G$750,'Ambient Heat'!G$4,COP!$D$2:$D$750,"RSDELC")))</f>
        <v>0.58041729986191748</v>
      </c>
      <c r="H31" s="84">
        <f>MAX(0,1-(1/AVERAGEIFS(COP!$L$2:$L$750,COP!$C$2:$C$750,'Ambient Heat'!$B31,COP!$G$2:$G$750,'Ambient Heat'!H$4,COP!$D$2:$D$750,"RSDELC")))</f>
        <v>0.62577759176873715</v>
      </c>
      <c r="I31" s="84">
        <f>MAX(0,1-(1/AVERAGEIFS(COP!$L$2:$L$750,COP!$C$2:$C$750,'Ambient Heat'!$B31,COP!$G$2:$G$750,'Ambient Heat'!I$4,COP!$D$2:$D$750,"RSDELC")))</f>
        <v>0.653844272386082</v>
      </c>
      <c r="J31" s="46">
        <v>5</v>
      </c>
    </row>
    <row r="32" spans="2:27" x14ac:dyDescent="0.2">
      <c r="B32" s="3" t="s">
        <v>497</v>
      </c>
      <c r="C32" s="3" t="s">
        <v>301</v>
      </c>
      <c r="D32" s="3" t="s">
        <v>298</v>
      </c>
      <c r="E32" s="3" t="s">
        <v>626</v>
      </c>
      <c r="F32" s="84">
        <f>MAX(0,1-(1/AVERAGEIFS(COP!$L$2:$L$750,COP!$C$2:$C$750,'Ambient Heat'!$B32,COP!$G$2:$G$750,'Ambient Heat'!F$4,COP!$D$2:$D$750,"RSDELC")))</f>
        <v>0.70389809449714913</v>
      </c>
      <c r="G32" s="84">
        <f>MAX(0,1-(1/AVERAGEIFS(COP!$L$2:$L$750,COP!$C$2:$C$750,'Ambient Heat'!$B32,COP!$G$2:$G$750,'Ambient Heat'!G$4,COP!$D$2:$D$750,"RSDELC")))</f>
        <v>0.72081820338302705</v>
      </c>
      <c r="H32" s="84">
        <f>MAX(0,1-(1/AVERAGEIFS(COP!$L$2:$L$750,COP!$C$2:$C$750,'Ambient Heat'!$B32,COP!$G$2:$G$750,'Ambient Heat'!H$4,COP!$D$2:$D$750,"RSDELC")))</f>
        <v>0.7557159279601473</v>
      </c>
      <c r="I32" s="84">
        <f>MAX(0,1-(1/AVERAGEIFS(COP!$L$2:$L$750,COP!$C$2:$C$750,'Ambient Heat'!$B32,COP!$G$2:$G$750,'Ambient Heat'!I$4,COP!$D$2:$D$750,"RSDELC")))</f>
        <v>0.78285860263124263</v>
      </c>
      <c r="J32" s="3">
        <v>5</v>
      </c>
    </row>
    <row r="33" spans="2:10" x14ac:dyDescent="0.2">
      <c r="B33" s="3" t="s">
        <v>498</v>
      </c>
      <c r="C33" s="3" t="s">
        <v>301</v>
      </c>
      <c r="D33" s="3" t="s">
        <v>298</v>
      </c>
      <c r="E33" s="3" t="s">
        <v>481</v>
      </c>
      <c r="F33" s="84">
        <f>MAX(0,1-(1/AVERAGEIFS(COP!$L$2:$L$750,COP!$C$2:$C$750,'Ambient Heat'!$B33,COP!$G$2:$G$750,'Ambient Heat'!F$4,COP!$D$2:$D$750,"RSDELC")))</f>
        <v>0.70389809449714913</v>
      </c>
      <c r="G33" s="84">
        <f>MAX(0,1-(1/AVERAGEIFS(COP!$L$2:$L$750,COP!$C$2:$C$750,'Ambient Heat'!$B33,COP!$G$2:$G$750,'Ambient Heat'!G$4,COP!$D$2:$D$750,"RSDELC")))</f>
        <v>0.72081820338302705</v>
      </c>
      <c r="H33" s="84">
        <f>MAX(0,1-(1/AVERAGEIFS(COP!$L$2:$L$750,COP!$C$2:$C$750,'Ambient Heat'!$B33,COP!$G$2:$G$750,'Ambient Heat'!H$4,COP!$D$2:$D$750,"RSDELC")))</f>
        <v>0.7557159279601473</v>
      </c>
      <c r="I33" s="84">
        <f>MAX(0,1-(1/AVERAGEIFS(COP!$L$2:$L$750,COP!$C$2:$C$750,'Ambient Heat'!$B33,COP!$G$2:$G$750,'Ambient Heat'!I$4,COP!$D$2:$D$750,"RSDELC")))</f>
        <v>0.78285860263124263</v>
      </c>
      <c r="J33" s="3">
        <v>5</v>
      </c>
    </row>
    <row r="34" spans="2:10" x14ac:dyDescent="0.2">
      <c r="B34" s="3" t="s">
        <v>499</v>
      </c>
      <c r="C34" s="3" t="s">
        <v>301</v>
      </c>
      <c r="D34" s="3" t="s">
        <v>298</v>
      </c>
      <c r="E34" s="3" t="s">
        <v>482</v>
      </c>
      <c r="F34" s="84">
        <f>MAX(0,1-(1/AVERAGEIFS(COP!$L$2:$L$750,COP!$C$2:$C$750,'Ambient Heat'!$B34,COP!$G$2:$G$750,'Ambient Heat'!F$4,COP!$D$2:$D$750,"RSDELC")))</f>
        <v>0.70389809449714913</v>
      </c>
      <c r="G34" s="84">
        <f>MAX(0,1-(1/AVERAGEIFS(COP!$L$2:$L$750,COP!$C$2:$C$750,'Ambient Heat'!$B34,COP!$G$2:$G$750,'Ambient Heat'!G$4,COP!$D$2:$D$750,"RSDELC")))</f>
        <v>0.72081820338302705</v>
      </c>
      <c r="H34" s="84">
        <f>MAX(0,1-(1/AVERAGEIFS(COP!$L$2:$L$750,COP!$C$2:$C$750,'Ambient Heat'!$B34,COP!$G$2:$G$750,'Ambient Heat'!H$4,COP!$D$2:$D$750,"RSDELC")))</f>
        <v>0.7557159279601473</v>
      </c>
      <c r="I34" s="84">
        <f>MAX(0,1-(1/AVERAGEIFS(COP!$L$2:$L$750,COP!$C$2:$C$750,'Ambient Heat'!$B34,COP!$G$2:$G$750,'Ambient Heat'!I$4,COP!$D$2:$D$750,"RSDELC")))</f>
        <v>0.78285860263124263</v>
      </c>
      <c r="J34" s="3">
        <v>5</v>
      </c>
    </row>
    <row r="35" spans="2:10" x14ac:dyDescent="0.2">
      <c r="B35" s="3" t="s">
        <v>500</v>
      </c>
      <c r="C35" s="3" t="s">
        <v>301</v>
      </c>
      <c r="D35" s="3" t="s">
        <v>298</v>
      </c>
      <c r="E35" s="3" t="s">
        <v>483</v>
      </c>
      <c r="F35" s="84">
        <f>MAX(0,1-(1/AVERAGEIFS(COP!$L$2:$L$750,COP!$C$2:$C$750,'Ambient Heat'!$B35,COP!$G$2:$G$750,'Ambient Heat'!F$4,COP!$D$2:$D$750,"RSDELC")))</f>
        <v>0.61809109864192147</v>
      </c>
      <c r="G35" s="84">
        <f>MAX(0,1-(1/AVERAGEIFS(COP!$L$2:$L$750,COP!$C$2:$C$750,'Ambient Heat'!$B35,COP!$G$2:$G$750,'Ambient Heat'!G$4,COP!$D$2:$D$750,"RSDELC")))</f>
        <v>0.65281008967447396</v>
      </c>
      <c r="H35" s="84">
        <f>MAX(0,1-(1/AVERAGEIFS(COP!$L$2:$L$750,COP!$C$2:$C$750,'Ambient Heat'!$B35,COP!$G$2:$G$750,'Ambient Heat'!H$4,COP!$D$2:$D$750,"RSDELC")))</f>
        <v>0.69034413403398986</v>
      </c>
      <c r="I35" s="84">
        <f>MAX(0,1-(1/AVERAGEIFS(COP!$L$2:$L$750,COP!$C$2:$C$750,'Ambient Heat'!$B35,COP!$G$2:$G$750,'Ambient Heat'!I$4,COP!$D$2:$D$750,"RSDELC")))</f>
        <v>0.71356832398144177</v>
      </c>
      <c r="J35" s="3">
        <v>5</v>
      </c>
    </row>
    <row r="36" spans="2:10" x14ac:dyDescent="0.2">
      <c r="B36" s="3" t="s">
        <v>501</v>
      </c>
      <c r="C36" s="3" t="s">
        <v>301</v>
      </c>
      <c r="D36" s="3" t="s">
        <v>298</v>
      </c>
      <c r="E36" s="3" t="s">
        <v>484</v>
      </c>
      <c r="F36" s="84">
        <f>MAX(0,1-(1/AVERAGEIFS(COP!$L$2:$L$750,COP!$C$2:$C$750,'Ambient Heat'!$B36,COP!$G$2:$G$750,'Ambient Heat'!F$4,COP!$D$2:$D$750,"RSDELC")))</f>
        <v>0.58203418887979053</v>
      </c>
      <c r="G36" s="84">
        <f>MAX(0,1-(1/AVERAGEIFS(COP!$L$2:$L$750,COP!$C$2:$C$750,'Ambient Heat'!$B36,COP!$G$2:$G$750,'Ambient Heat'!G$4,COP!$D$2:$D$750,"RSDELC")))</f>
        <v>0.62003108079980973</v>
      </c>
      <c r="H36" s="84">
        <f>MAX(0,1-(1/AVERAGEIFS(COP!$L$2:$L$750,COP!$C$2:$C$750,'Ambient Heat'!$B36,COP!$G$2:$G$750,'Ambient Heat'!H$4,COP!$D$2:$D$750,"RSDELC")))</f>
        <v>0.66110880179442488</v>
      </c>
      <c r="I36" s="84">
        <f>MAX(0,1-(1/AVERAGEIFS(COP!$L$2:$L$750,COP!$C$2:$C$750,'Ambient Heat'!$B36,COP!$G$2:$G$750,'Ambient Heat'!I$4,COP!$D$2:$D$750,"RSDELC")))</f>
        <v>0.68652564165984331</v>
      </c>
      <c r="J36" s="3">
        <v>5</v>
      </c>
    </row>
    <row r="37" spans="2:10" ht="15.75" thickBot="1" x14ac:dyDescent="0.25">
      <c r="B37" s="46" t="s">
        <v>502</v>
      </c>
      <c r="C37" s="46" t="s">
        <v>301</v>
      </c>
      <c r="D37" s="46" t="s">
        <v>298</v>
      </c>
      <c r="E37" s="46" t="s">
        <v>480</v>
      </c>
      <c r="F37" s="84">
        <f>MAX(0,1-(1/AVERAGEIFS(COP!$L$2:$L$750,COP!$C$2:$C$750,'Ambient Heat'!$B37,COP!$G$2:$G$750,'Ambient Heat'!F$4,COP!$D$2:$D$750,"RSDELC")))</f>
        <v>0.53845902984810956</v>
      </c>
      <c r="G37" s="84">
        <f>MAX(0,1-(1/AVERAGEIFS(COP!$L$2:$L$750,COP!$C$2:$C$750,'Ambient Heat'!$B37,COP!$G$2:$G$750,'Ambient Heat'!G$4,COP!$D$2:$D$750,"RSDELC")))</f>
        <v>0.58041729986191748</v>
      </c>
      <c r="H37" s="84">
        <f>MAX(0,1-(1/AVERAGEIFS(COP!$L$2:$L$750,COP!$C$2:$C$750,'Ambient Heat'!$B37,COP!$G$2:$G$750,'Ambient Heat'!H$4,COP!$D$2:$D$750,"RSDELC")))</f>
        <v>0.62577759176873715</v>
      </c>
      <c r="I37" s="84">
        <f>MAX(0,1-(1/AVERAGEIFS(COP!$L$2:$L$750,COP!$C$2:$C$750,'Ambient Heat'!$B37,COP!$G$2:$G$750,'Ambient Heat'!I$4,COP!$D$2:$D$750,"RSDELC")))</f>
        <v>0.653844272386082</v>
      </c>
      <c r="J37" s="46">
        <v>5</v>
      </c>
    </row>
    <row r="38" spans="2:10" x14ac:dyDescent="0.2">
      <c r="B38" s="3" t="s">
        <v>497</v>
      </c>
      <c r="C38" s="3" t="s">
        <v>301</v>
      </c>
      <c r="D38" s="3" t="s">
        <v>298</v>
      </c>
      <c r="E38" s="3" t="s">
        <v>274</v>
      </c>
      <c r="F38" s="84">
        <f>MAX(0,1-(1/AVERAGEIFS(COP!$L$2:$L$750,COP!$C$2:$C$750,'Ambient Heat'!$B38,COP!$G$2:$G$750,'Ambient Heat'!F$4,COP!$D$2:$D$750,"RSDELC")))</f>
        <v>0.70389809449714913</v>
      </c>
      <c r="G38" s="84">
        <f>MAX(0,1-(1/AVERAGEIFS(COP!$L$2:$L$750,COP!$C$2:$C$750,'Ambient Heat'!$B38,COP!$G$2:$G$750,'Ambient Heat'!G$4,COP!$D$2:$D$750,"RSDELC")))</f>
        <v>0.72081820338302705</v>
      </c>
      <c r="H38" s="84">
        <f>MAX(0,1-(1/AVERAGEIFS(COP!$L$2:$L$750,COP!$C$2:$C$750,'Ambient Heat'!$B38,COP!$G$2:$G$750,'Ambient Heat'!H$4,COP!$D$2:$D$750,"RSDELC")))</f>
        <v>0.7557159279601473</v>
      </c>
      <c r="I38" s="84">
        <f>MAX(0,1-(1/AVERAGEIFS(COP!$L$2:$L$750,COP!$C$2:$C$750,'Ambient Heat'!$B38,COP!$G$2:$G$750,'Ambient Heat'!I$4,COP!$D$2:$D$750,"RSDELC")))</f>
        <v>0.78285860263124263</v>
      </c>
      <c r="J38" s="3">
        <v>5</v>
      </c>
    </row>
    <row r="39" spans="2:10" x14ac:dyDescent="0.2">
      <c r="B39" s="3" t="s">
        <v>498</v>
      </c>
      <c r="C39" s="3" t="s">
        <v>301</v>
      </c>
      <c r="D39" s="3" t="s">
        <v>298</v>
      </c>
      <c r="E39" s="3" t="s">
        <v>274</v>
      </c>
      <c r="F39" s="84">
        <f>MAX(0,1-(1/AVERAGEIFS(COP!$L$2:$L$750,COP!$C$2:$C$750,'Ambient Heat'!$B39,COP!$G$2:$G$750,'Ambient Heat'!F$4,COP!$D$2:$D$750,"RSDELC")))</f>
        <v>0.70389809449714913</v>
      </c>
      <c r="G39" s="84">
        <f>MAX(0,1-(1/AVERAGEIFS(COP!$L$2:$L$750,COP!$C$2:$C$750,'Ambient Heat'!$B39,COP!$G$2:$G$750,'Ambient Heat'!G$4,COP!$D$2:$D$750,"RSDELC")))</f>
        <v>0.72081820338302705</v>
      </c>
      <c r="H39" s="84">
        <f>MAX(0,1-(1/AVERAGEIFS(COP!$L$2:$L$750,COP!$C$2:$C$750,'Ambient Heat'!$B39,COP!$G$2:$G$750,'Ambient Heat'!H$4,COP!$D$2:$D$750,"RSDELC")))</f>
        <v>0.7557159279601473</v>
      </c>
      <c r="I39" s="84">
        <f>MAX(0,1-(1/AVERAGEIFS(COP!$L$2:$L$750,COP!$C$2:$C$750,'Ambient Heat'!$B39,COP!$G$2:$G$750,'Ambient Heat'!I$4,COP!$D$2:$D$750,"RSDELC")))</f>
        <v>0.78285860263124263</v>
      </c>
      <c r="J39" s="3">
        <v>5</v>
      </c>
    </row>
    <row r="40" spans="2:10" x14ac:dyDescent="0.2">
      <c r="B40" s="3" t="s">
        <v>499</v>
      </c>
      <c r="C40" s="3" t="s">
        <v>301</v>
      </c>
      <c r="D40" s="3" t="s">
        <v>298</v>
      </c>
      <c r="E40" s="3" t="s">
        <v>274</v>
      </c>
      <c r="F40" s="84">
        <f>MAX(0,1-(1/AVERAGEIFS(COP!$L$2:$L$750,COP!$C$2:$C$750,'Ambient Heat'!$B40,COP!$G$2:$G$750,'Ambient Heat'!F$4,COP!$D$2:$D$750,"RSDELC")))</f>
        <v>0.70389809449714913</v>
      </c>
      <c r="G40" s="84">
        <f>MAX(0,1-(1/AVERAGEIFS(COP!$L$2:$L$750,COP!$C$2:$C$750,'Ambient Heat'!$B40,COP!$G$2:$G$750,'Ambient Heat'!G$4,COP!$D$2:$D$750,"RSDELC")))</f>
        <v>0.72081820338302705</v>
      </c>
      <c r="H40" s="84">
        <f>MAX(0,1-(1/AVERAGEIFS(COP!$L$2:$L$750,COP!$C$2:$C$750,'Ambient Heat'!$B40,COP!$G$2:$G$750,'Ambient Heat'!H$4,COP!$D$2:$D$750,"RSDELC")))</f>
        <v>0.7557159279601473</v>
      </c>
      <c r="I40" s="84">
        <f>MAX(0,1-(1/AVERAGEIFS(COP!$L$2:$L$750,COP!$C$2:$C$750,'Ambient Heat'!$B40,COP!$G$2:$G$750,'Ambient Heat'!I$4,COP!$D$2:$D$750,"RSDELC")))</f>
        <v>0.78285860263124263</v>
      </c>
      <c r="J40" s="3">
        <v>5</v>
      </c>
    </row>
    <row r="41" spans="2:10" x14ac:dyDescent="0.2">
      <c r="B41" s="3" t="s">
        <v>500</v>
      </c>
      <c r="C41" s="3" t="s">
        <v>301</v>
      </c>
      <c r="D41" s="3" t="s">
        <v>298</v>
      </c>
      <c r="E41" s="3" t="s">
        <v>274</v>
      </c>
      <c r="F41" s="84">
        <f>MAX(0,1-(1/AVERAGEIFS(COP!$L$2:$L$750,COP!$C$2:$C$750,'Ambient Heat'!$B41,COP!$G$2:$G$750,'Ambient Heat'!F$4,COP!$D$2:$D$750,"RSDELC")))</f>
        <v>0.61809109864192147</v>
      </c>
      <c r="G41" s="84">
        <f>MAX(0,1-(1/AVERAGEIFS(COP!$L$2:$L$750,COP!$C$2:$C$750,'Ambient Heat'!$B41,COP!$G$2:$G$750,'Ambient Heat'!G$4,COP!$D$2:$D$750,"RSDELC")))</f>
        <v>0.65281008967447396</v>
      </c>
      <c r="H41" s="84">
        <f>MAX(0,1-(1/AVERAGEIFS(COP!$L$2:$L$750,COP!$C$2:$C$750,'Ambient Heat'!$B41,COP!$G$2:$G$750,'Ambient Heat'!H$4,COP!$D$2:$D$750,"RSDELC")))</f>
        <v>0.69034413403398986</v>
      </c>
      <c r="I41" s="84">
        <f>MAX(0,1-(1/AVERAGEIFS(COP!$L$2:$L$750,COP!$C$2:$C$750,'Ambient Heat'!$B41,COP!$G$2:$G$750,'Ambient Heat'!I$4,COP!$D$2:$D$750,"RSDELC")))</f>
        <v>0.71356832398144177</v>
      </c>
      <c r="J41" s="3">
        <v>5</v>
      </c>
    </row>
    <row r="42" spans="2:10" x14ac:dyDescent="0.2">
      <c r="B42" s="3" t="s">
        <v>501</v>
      </c>
      <c r="C42" s="3" t="s">
        <v>301</v>
      </c>
      <c r="D42" s="3" t="s">
        <v>298</v>
      </c>
      <c r="E42" s="3" t="s">
        <v>274</v>
      </c>
      <c r="F42" s="84">
        <f>MAX(0,1-(1/AVERAGEIFS(COP!$L$2:$L$750,COP!$C$2:$C$750,'Ambient Heat'!$B42,COP!$G$2:$G$750,'Ambient Heat'!F$4,COP!$D$2:$D$750,"RSDELC")))</f>
        <v>0.58203418887979053</v>
      </c>
      <c r="G42" s="84">
        <f>MAX(0,1-(1/AVERAGEIFS(COP!$L$2:$L$750,COP!$C$2:$C$750,'Ambient Heat'!$B42,COP!$G$2:$G$750,'Ambient Heat'!G$4,COP!$D$2:$D$750,"RSDELC")))</f>
        <v>0.62003108079980973</v>
      </c>
      <c r="H42" s="84">
        <f>MAX(0,1-(1/AVERAGEIFS(COP!$L$2:$L$750,COP!$C$2:$C$750,'Ambient Heat'!$B42,COP!$G$2:$G$750,'Ambient Heat'!H$4,COP!$D$2:$D$750,"RSDELC")))</f>
        <v>0.66110880179442488</v>
      </c>
      <c r="I42" s="84">
        <f>MAX(0,1-(1/AVERAGEIFS(COP!$L$2:$L$750,COP!$C$2:$C$750,'Ambient Heat'!$B42,COP!$G$2:$G$750,'Ambient Heat'!I$4,COP!$D$2:$D$750,"RSDELC")))</f>
        <v>0.68652564165984331</v>
      </c>
      <c r="J42" s="3">
        <v>5</v>
      </c>
    </row>
    <row r="43" spans="2:10" ht="15.75" thickBot="1" x14ac:dyDescent="0.25">
      <c r="B43" s="46" t="s">
        <v>502</v>
      </c>
      <c r="C43" s="46" t="s">
        <v>301</v>
      </c>
      <c r="D43" s="46" t="s">
        <v>298</v>
      </c>
      <c r="E43" s="46" t="s">
        <v>274</v>
      </c>
      <c r="F43" s="84">
        <f>MAX(0,1-(1/AVERAGEIFS(COP!$L$2:$L$750,COP!$C$2:$C$750,'Ambient Heat'!$B43,COP!$G$2:$G$750,'Ambient Heat'!F$4,COP!$D$2:$D$750,"RSDELC")))</f>
        <v>0.53845902984810956</v>
      </c>
      <c r="G43" s="84">
        <f>MAX(0,1-(1/AVERAGEIFS(COP!$L$2:$L$750,COP!$C$2:$C$750,'Ambient Heat'!$B43,COP!$G$2:$G$750,'Ambient Heat'!G$4,COP!$D$2:$D$750,"RSDELC")))</f>
        <v>0.58041729986191748</v>
      </c>
      <c r="H43" s="84">
        <f>MAX(0,1-(1/AVERAGEIFS(COP!$L$2:$L$750,COP!$C$2:$C$750,'Ambient Heat'!$B43,COP!$G$2:$G$750,'Ambient Heat'!H$4,COP!$D$2:$D$750,"RSDELC")))</f>
        <v>0.62577759176873715</v>
      </c>
      <c r="I43" s="84">
        <f>MAX(0,1-(1/AVERAGEIFS(COP!$L$2:$L$750,COP!$C$2:$C$750,'Ambient Heat'!$B43,COP!$G$2:$G$750,'Ambient Heat'!I$4,COP!$D$2:$D$750,"RSDELC")))</f>
        <v>0.653844272386082</v>
      </c>
      <c r="J43" s="46">
        <v>5</v>
      </c>
    </row>
    <row r="44" spans="2:10" x14ac:dyDescent="0.2">
      <c r="B44" s="83" t="s">
        <v>296</v>
      </c>
      <c r="F44" s="84"/>
      <c r="G44" s="84"/>
      <c r="H44" s="84"/>
      <c r="I44" s="84"/>
    </row>
    <row r="45" spans="2:10" x14ac:dyDescent="0.2">
      <c r="B45" s="3" t="s">
        <v>284</v>
      </c>
      <c r="C45" s="3" t="s">
        <v>301</v>
      </c>
      <c r="D45" s="3" t="s">
        <v>298</v>
      </c>
      <c r="E45" s="3" t="s">
        <v>465</v>
      </c>
      <c r="F45" s="84">
        <f>MAX(0,1-(1/AVERAGEIFS(COP!$L$2:$L$750,COP!$C$2:$C$750,'Ambient Heat'!$B45,COP!$G$2:$G$750,'Ambient Heat'!F$4,COP!$D$2:$D$750,"RSDGAS")))</f>
        <v>0.2595050096211281</v>
      </c>
      <c r="G45" s="84">
        <f>MAX(0,1-(1/AVERAGEIFS(COP!$L$2:$L$750,COP!$C$2:$C$750,'Ambient Heat'!$B45,COP!$G$2:$G$750,'Ambient Heat'!G$4,COP!$D$2:$D$750,"RSDGAS")))</f>
        <v>0.31057362964725443</v>
      </c>
      <c r="H45" s="84">
        <f>MAX(0,1-(1/AVERAGEIFS(COP!$L$2:$L$750,COP!$C$2:$C$750,'Ambient Heat'!$B45,COP!$G$2:$G$750,'Ambient Heat'!H$4,COP!$D$2:$D$750,"RSDGAS")))</f>
        <v>0.41195986058148415</v>
      </c>
      <c r="I45" s="84">
        <f>MAX(0,1-(1/AVERAGEIFS(COP!$L$2:$L$750,COP!$C$2:$C$750,'Ambient Heat'!$B45,COP!$G$2:$G$750,'Ambient Heat'!I$4,COP!$D$2:$D$750,"RSDGAS")))</f>
        <v>0.41195986058148415</v>
      </c>
      <c r="J45" s="3">
        <v>5</v>
      </c>
    </row>
    <row r="46" spans="2:10" x14ac:dyDescent="0.2">
      <c r="B46" s="3" t="s">
        <v>284</v>
      </c>
      <c r="C46" s="3" t="s">
        <v>301</v>
      </c>
      <c r="D46" s="3" t="s">
        <v>376</v>
      </c>
      <c r="E46" s="3" t="s">
        <v>139</v>
      </c>
      <c r="F46" s="84">
        <f>MAX(0,1-(1/AVERAGEIFS(COP!$L$2:$L$750,COP!$C$2:$C$750,'Ambient Heat'!$B46,COP!$G$2:$G$750,'Ambient Heat'!F$4,COP!$D$2:$D$750,"RSDGAS")))</f>
        <v>0.2595050096211281</v>
      </c>
      <c r="G46" s="84">
        <f>MAX(0,1-(1/AVERAGEIFS(COP!$L$2:$L$750,COP!$C$2:$C$750,'Ambient Heat'!$B46,COP!$G$2:$G$750,'Ambient Heat'!G$4,COP!$D$2:$D$750,"RSDGAS")))</f>
        <v>0.31057362964725443</v>
      </c>
      <c r="H46" s="84">
        <f>MAX(0,1-(1/AVERAGEIFS(COP!$L$2:$L$750,COP!$C$2:$C$750,'Ambient Heat'!$B46,COP!$G$2:$G$750,'Ambient Heat'!H$4,COP!$D$2:$D$750,"RSDGAS")))</f>
        <v>0.41195986058148415</v>
      </c>
      <c r="I46" s="84">
        <f>MAX(0,1-(1/AVERAGEIFS(COP!$L$2:$L$750,COP!$C$2:$C$750,'Ambient Heat'!$B46,COP!$G$2:$G$750,'Ambient Heat'!I$4,COP!$D$2:$D$750,"RSDGAS")))</f>
        <v>0.41195986058148415</v>
      </c>
      <c r="J46" s="3">
        <v>5</v>
      </c>
    </row>
    <row r="47" spans="2:10" x14ac:dyDescent="0.2">
      <c r="B47" s="3" t="s">
        <v>285</v>
      </c>
      <c r="C47" s="3" t="s">
        <v>301</v>
      </c>
      <c r="D47" s="3" t="s">
        <v>298</v>
      </c>
      <c r="E47" s="3" t="s">
        <v>465</v>
      </c>
      <c r="F47" s="84">
        <f>MAX(0,1-(1/AVERAGEIFS(COP!$L$2:$L$750,COP!$C$2:$C$750,'Ambient Heat'!$B47,COP!$G$2:$G$750,'Ambient Heat'!F$4,COP!$D$2:$D$750,"RSDGAS")))</f>
        <v>0.2595050096211281</v>
      </c>
      <c r="G47" s="84">
        <f>MAX(0,1-(1/AVERAGEIFS(COP!$L$2:$L$750,COP!$C$2:$C$750,'Ambient Heat'!$B47,COP!$G$2:$G$750,'Ambient Heat'!G$4,COP!$D$2:$D$750,"RSDGAS")))</f>
        <v>0.28339194479463781</v>
      </c>
      <c r="H47" s="84">
        <f>MAX(0,1-(1/AVERAGEIFS(COP!$L$2:$L$750,COP!$C$2:$C$750,'Ambient Heat'!$B47,COP!$G$2:$G$750,'Ambient Heat'!H$4,COP!$D$2:$D$750,"RSDGAS")))</f>
        <v>0.28339194479463781</v>
      </c>
      <c r="I47" s="84">
        <f>MAX(0,1-(1/AVERAGEIFS(COP!$L$2:$L$750,COP!$C$2:$C$750,'Ambient Heat'!$B47,COP!$G$2:$G$750,'Ambient Heat'!I$4,COP!$D$2:$D$750,"RSDGAS")))</f>
        <v>0.30578594651980706</v>
      </c>
      <c r="J47" s="3">
        <v>5</v>
      </c>
    </row>
    <row r="48" spans="2:10" ht="15.75" thickBot="1" x14ac:dyDescent="0.25">
      <c r="B48" s="46" t="s">
        <v>285</v>
      </c>
      <c r="C48" s="46" t="s">
        <v>301</v>
      </c>
      <c r="D48" s="46" t="s">
        <v>376</v>
      </c>
      <c r="E48" s="46" t="s">
        <v>139</v>
      </c>
      <c r="F48" s="84">
        <f>MAX(0,1-(1/AVERAGEIFS(COP!$L$2:$L$750,COP!$C$2:$C$750,'Ambient Heat'!$B48,COP!$G$2:$G$750,'Ambient Heat'!F$4,COP!$D$2:$D$750,"RSDGAS")))</f>
        <v>0.2595050096211281</v>
      </c>
      <c r="G48" s="84">
        <f>MAX(0,1-(1/AVERAGEIFS(COP!$L$2:$L$750,COP!$C$2:$C$750,'Ambient Heat'!$B48,COP!$G$2:$G$750,'Ambient Heat'!G$4,COP!$D$2:$D$750,"RSDGAS")))</f>
        <v>0.28339194479463781</v>
      </c>
      <c r="H48" s="84">
        <f>MAX(0,1-(1/AVERAGEIFS(COP!$L$2:$L$750,COP!$C$2:$C$750,'Ambient Heat'!$B48,COP!$G$2:$G$750,'Ambient Heat'!H$4,COP!$D$2:$D$750,"RSDGAS")))</f>
        <v>0.28339194479463781</v>
      </c>
      <c r="I48" s="84">
        <f>MAX(0,1-(1/AVERAGEIFS(COP!$L$2:$L$750,COP!$C$2:$C$750,'Ambient Heat'!$B48,COP!$G$2:$G$750,'Ambient Heat'!I$4,COP!$D$2:$D$750,"RSDGAS")))</f>
        <v>0.30578594651980706</v>
      </c>
      <c r="J48" s="46">
        <v>5</v>
      </c>
    </row>
    <row r="49" spans="2:10" x14ac:dyDescent="0.2">
      <c r="B49" s="83" t="s">
        <v>297</v>
      </c>
    </row>
    <row r="50" spans="2:10" x14ac:dyDescent="0.2">
      <c r="B50" s="3" t="s">
        <v>283</v>
      </c>
      <c r="C50" s="3" t="s">
        <v>301</v>
      </c>
      <c r="D50" s="3" t="s">
        <v>298</v>
      </c>
      <c r="E50" s="3" t="s">
        <v>465</v>
      </c>
      <c r="F50" s="84">
        <f>MAX(0,1-(1/AVERAGEIFS(COP!$L$2:$L$750,COP!$C$2:$C$750,'Ambient Heat'!$B50,COP!$G$2:$G$750,'Ambient Heat'!F$4,COP!$D$2:$D$750,"RSDGAS")))</f>
        <v>0.64586561913970664</v>
      </c>
      <c r="G50" s="84">
        <f>MAX(0,1-(1/AVERAGEIFS(COP!$L$2:$L$750,COP!$C$2:$C$750,'Ambient Heat'!$B50,COP!$G$2:$G$750,'Ambient Heat'!G$4,COP!$D$2:$D$750,"RSDGAS")))</f>
        <v>0.68068348840928272</v>
      </c>
      <c r="H50" s="84">
        <f>MAX(0,1-(1/AVERAGEIFS(COP!$L$2:$L$750,COP!$C$2:$C$750,'Ambient Heat'!$B50,COP!$G$2:$G$750,'Ambient Heat'!H$4,COP!$D$2:$D$750,"RSDGAS")))</f>
        <v>0.7026124536631031</v>
      </c>
      <c r="I50" s="84">
        <f>MAX(0,1-(1/AVERAGEIFS(COP!$L$2:$L$750,COP!$C$2:$C$750,'Ambient Heat'!$B50,COP!$G$2:$G$750,'Ambient Heat'!I$4,COP!$D$2:$D$750,"RSDGAS")))</f>
        <v>0.7026124536631031</v>
      </c>
      <c r="J50" s="3">
        <v>5</v>
      </c>
    </row>
    <row r="51" spans="2:10" ht="15.75" thickBot="1" x14ac:dyDescent="0.25">
      <c r="B51" s="46" t="s">
        <v>283</v>
      </c>
      <c r="C51" s="46" t="s">
        <v>301</v>
      </c>
      <c r="D51" s="46" t="s">
        <v>376</v>
      </c>
      <c r="E51" s="46" t="s">
        <v>139</v>
      </c>
      <c r="F51" s="84">
        <f>MAX(0,1-(1/AVERAGEIFS(COP!$L$2:$L$750,COP!$C$2:$C$750,'Ambient Heat'!$B51,COP!$G$2:$G$750,'Ambient Heat'!F$4,COP!$D$2:$D$750,"RSDGAS")))</f>
        <v>0.64586561913970664</v>
      </c>
      <c r="G51" s="84">
        <f>MAX(0,1-(1/AVERAGEIFS(COP!$L$2:$L$750,COP!$C$2:$C$750,'Ambient Heat'!$B51,COP!$G$2:$G$750,'Ambient Heat'!G$4,COP!$D$2:$D$750,"RSDGAS")))</f>
        <v>0.68068348840928272</v>
      </c>
      <c r="H51" s="84">
        <f>MAX(0,1-(1/AVERAGEIFS(COP!$L$2:$L$750,COP!$C$2:$C$750,'Ambient Heat'!$B51,COP!$G$2:$G$750,'Ambient Heat'!H$4,COP!$D$2:$D$750,"RSDGAS")))</f>
        <v>0.7026124536631031</v>
      </c>
      <c r="I51" s="84">
        <f>MAX(0,1-(1/AVERAGEIFS(COP!$L$2:$L$750,COP!$C$2:$C$750,'Ambient Heat'!$B51,COP!$G$2:$G$750,'Ambient Heat'!I$4,COP!$D$2:$D$750,"RSDGAS")))</f>
        <v>0.7026124536631031</v>
      </c>
      <c r="J51" s="46">
        <v>5</v>
      </c>
    </row>
    <row r="52" spans="2:10" x14ac:dyDescent="0.2">
      <c r="B52" s="83" t="s">
        <v>299</v>
      </c>
      <c r="F52" s="84"/>
      <c r="G52" s="84"/>
      <c r="H52" s="84"/>
      <c r="I52" s="84"/>
    </row>
    <row r="53" spans="2:10" x14ac:dyDescent="0.2">
      <c r="B53" s="3" t="s">
        <v>281</v>
      </c>
      <c r="C53" s="3" t="s">
        <v>301</v>
      </c>
      <c r="D53" s="3" t="s">
        <v>298</v>
      </c>
      <c r="E53" s="3" t="s">
        <v>466</v>
      </c>
      <c r="F53" s="84">
        <f>MAX(0,1-(1/AVERAGEIFS(COP!$L$2:$L$750,COP!$C$2:$C$750,'Ambient Heat'!$B53,COP!$G$2:$G$750,'Ambient Heat'!F$4,COP!$D$2:$D$750,"RSDELC")))</f>
        <v>0.67905129739433201</v>
      </c>
      <c r="G53" s="84">
        <f>MAX(0,1-(1/AVERAGEIFS(COP!$L$2:$L$750,COP!$C$2:$C$750,'Ambient Heat'!$B53,COP!$G$2:$G$750,'Ambient Heat'!G$4,COP!$D$2:$D$750,"RSDELC")))</f>
        <v>0.69911059130718722</v>
      </c>
      <c r="H53" s="84">
        <f>MAX(0,1-(1/AVERAGEIFS(COP!$L$2:$L$750,COP!$C$2:$C$750,'Ambient Heat'!$B53,COP!$G$2:$G$750,'Ambient Heat'!H$4,COP!$D$2:$D$750,"RSDELC")))</f>
        <v>0.73977132221161979</v>
      </c>
      <c r="I53" s="84">
        <f>MAX(0,1-(1/AVERAGEIFS(COP!$L$2:$L$750,COP!$C$2:$C$750,'Ambient Heat'!$B53,COP!$G$2:$G$750,'Ambient Heat'!I$4,COP!$D$2:$D$750,"RSDELC")))</f>
        <v>0.75928847304574842</v>
      </c>
      <c r="J53" s="3">
        <v>5</v>
      </c>
    </row>
    <row r="54" spans="2:10" ht="15.75" thickBot="1" x14ac:dyDescent="0.25">
      <c r="B54" s="46" t="s">
        <v>276</v>
      </c>
      <c r="C54" s="46" t="s">
        <v>301</v>
      </c>
      <c r="D54" s="46" t="s">
        <v>298</v>
      </c>
      <c r="E54" s="46" t="s">
        <v>466</v>
      </c>
      <c r="F54" s="84">
        <f>MAX(0,1-(1/AVERAGEIFS(COP!$L$2:$L$750,COP!$C$2:$C$750,'Ambient Heat'!$B54,COP!$G$2:$G$750,'Ambient Heat'!F$4,COP!$D$2:$D$750,"RSDELC")))</f>
        <v>0.67905129739433201</v>
      </c>
      <c r="G54" s="84">
        <f>MAX(0,1-(1/AVERAGEIFS(COP!$L$2:$L$750,COP!$C$2:$C$750,'Ambient Heat'!$B54,COP!$G$2:$G$750,'Ambient Heat'!G$4,COP!$D$2:$D$750,"RSDELC")))</f>
        <v>0.69911059130718722</v>
      </c>
      <c r="H54" s="84">
        <f>MAX(0,1-(1/AVERAGEIFS(COP!$L$2:$L$750,COP!$C$2:$C$750,'Ambient Heat'!$B54,COP!$G$2:$G$750,'Ambient Heat'!H$4,COP!$D$2:$D$750,"RSDELC")))</f>
        <v>0.73977132221161979</v>
      </c>
      <c r="I54" s="84">
        <f>MAX(0,1-(1/AVERAGEIFS(COP!$L$2:$L$750,COP!$C$2:$C$750,'Ambient Heat'!$B54,COP!$G$2:$G$750,'Ambient Heat'!I$4,COP!$D$2:$D$750,"RSDELC")))</f>
        <v>0.75928847304574842</v>
      </c>
      <c r="J54" s="46">
        <v>5</v>
      </c>
    </row>
    <row r="55" spans="2:10" x14ac:dyDescent="0.2">
      <c r="B55" s="3" t="s">
        <v>503</v>
      </c>
      <c r="C55" s="3" t="s">
        <v>301</v>
      </c>
      <c r="D55" s="3" t="s">
        <v>298</v>
      </c>
      <c r="E55" s="3" t="s">
        <v>627</v>
      </c>
      <c r="F55" s="84">
        <f>MAX(0,1-(1/AVERAGEIFS(COP!$L$2:$L$750,COP!$C$2:$C$750,'Ambient Heat'!$B55,COP!$G$2:$G$750,'Ambient Heat'!F$4,COP!$D$2:$D$750,"RSDELC")))</f>
        <v>0.67905129739433201</v>
      </c>
      <c r="G55" s="84">
        <f>MAX(0,1-(1/AVERAGEIFS(COP!$L$2:$L$750,COP!$C$2:$C$750,'Ambient Heat'!$B55,COP!$G$2:$G$750,'Ambient Heat'!G$4,COP!$D$2:$D$750,"RSDELC")))</f>
        <v>0.70822845217666552</v>
      </c>
      <c r="H55" s="84">
        <f>MAX(0,1-(1/AVERAGEIFS(COP!$L$2:$L$750,COP!$C$2:$C$750,'Ambient Heat'!$B55,COP!$G$2:$G$750,'Ambient Heat'!H$4,COP!$D$2:$D$750,"RSDELC")))</f>
        <v>0.73977132221161979</v>
      </c>
      <c r="I55" s="84">
        <f>MAX(0,1-(1/AVERAGEIFS(COP!$L$2:$L$750,COP!$C$2:$C$750,'Ambient Heat'!$B55,COP!$G$2:$G$750,'Ambient Heat'!I$4,COP!$D$2:$D$750,"RSDELC")))</f>
        <v>0.75928847304574842</v>
      </c>
      <c r="J55" s="3">
        <v>5</v>
      </c>
    </row>
    <row r="56" spans="2:10" x14ac:dyDescent="0.2">
      <c r="B56" s="3" t="s">
        <v>504</v>
      </c>
      <c r="C56" s="3" t="s">
        <v>301</v>
      </c>
      <c r="D56" s="3" t="s">
        <v>298</v>
      </c>
      <c r="E56" s="3" t="s">
        <v>521</v>
      </c>
      <c r="F56" s="84">
        <f>MAX(0,1-(1/AVERAGEIFS(COP!$L$2:$L$750,COP!$C$2:$C$750,'Ambient Heat'!$B56,COP!$G$2:$G$750,'Ambient Heat'!F$4,COP!$D$2:$D$750,"RSDELC")))</f>
        <v>0.67905129739433201</v>
      </c>
      <c r="G56" s="84">
        <f>MAX(0,1-(1/AVERAGEIFS(COP!$L$2:$L$750,COP!$C$2:$C$750,'Ambient Heat'!$B56,COP!$G$2:$G$750,'Ambient Heat'!G$4,COP!$D$2:$D$750,"RSDELC")))</f>
        <v>0.70822845217666552</v>
      </c>
      <c r="H56" s="84">
        <f>MAX(0,1-(1/AVERAGEIFS(COP!$L$2:$L$750,COP!$C$2:$C$750,'Ambient Heat'!$B56,COP!$G$2:$G$750,'Ambient Heat'!H$4,COP!$D$2:$D$750,"RSDELC")))</f>
        <v>0.73977132221161979</v>
      </c>
      <c r="I56" s="84">
        <f>MAX(0,1-(1/AVERAGEIFS(COP!$L$2:$L$750,COP!$C$2:$C$750,'Ambient Heat'!$B56,COP!$G$2:$G$750,'Ambient Heat'!I$4,COP!$D$2:$D$750,"RSDELC")))</f>
        <v>0.75928847304574842</v>
      </c>
      <c r="J56" s="3">
        <v>5</v>
      </c>
    </row>
    <row r="57" spans="2:10" x14ac:dyDescent="0.2">
      <c r="B57" s="3" t="s">
        <v>505</v>
      </c>
      <c r="C57" s="3" t="s">
        <v>301</v>
      </c>
      <c r="D57" s="3" t="s">
        <v>298</v>
      </c>
      <c r="E57" s="3" t="s">
        <v>522</v>
      </c>
      <c r="F57" s="84">
        <f>MAX(0,1-(1/AVERAGEIFS(COP!$L$2:$L$750,COP!$C$2:$C$750,'Ambient Heat'!$B57,COP!$G$2:$G$750,'Ambient Heat'!F$4,COP!$D$2:$D$750,"RSDELC")))</f>
        <v>0.67905129739433201</v>
      </c>
      <c r="G57" s="84">
        <f>MAX(0,1-(1/AVERAGEIFS(COP!$L$2:$L$750,COP!$C$2:$C$750,'Ambient Heat'!$B57,COP!$G$2:$G$750,'Ambient Heat'!G$4,COP!$D$2:$D$750,"RSDELC")))</f>
        <v>0.70822845217666552</v>
      </c>
      <c r="H57" s="84">
        <f>MAX(0,1-(1/AVERAGEIFS(COP!$L$2:$L$750,COP!$C$2:$C$750,'Ambient Heat'!$B57,COP!$G$2:$G$750,'Ambient Heat'!H$4,COP!$D$2:$D$750,"RSDELC")))</f>
        <v>0.73977132221161979</v>
      </c>
      <c r="I57" s="84">
        <f>MAX(0,1-(1/AVERAGEIFS(COP!$L$2:$L$750,COP!$C$2:$C$750,'Ambient Heat'!$B57,COP!$G$2:$G$750,'Ambient Heat'!I$4,COP!$D$2:$D$750,"RSDELC")))</f>
        <v>0.75928847304574842</v>
      </c>
      <c r="J57" s="3">
        <v>5</v>
      </c>
    </row>
    <row r="58" spans="2:10" x14ac:dyDescent="0.2">
      <c r="B58" s="3" t="s">
        <v>506</v>
      </c>
      <c r="C58" s="3" t="s">
        <v>301</v>
      </c>
      <c r="D58" s="3" t="s">
        <v>298</v>
      </c>
      <c r="E58" s="3" t="s">
        <v>523</v>
      </c>
      <c r="F58" s="84">
        <f>MAX(0,1-(1/AVERAGEIFS(COP!$L$2:$L$750,COP!$C$2:$C$750,'Ambient Heat'!$B58,COP!$G$2:$G$750,'Ambient Heat'!F$4,COP!$D$2:$D$750,"RSDELC")))</f>
        <v>0.67905129739433201</v>
      </c>
      <c r="G58" s="84">
        <f>MAX(0,1-(1/AVERAGEIFS(COP!$L$2:$L$750,COP!$C$2:$C$750,'Ambient Heat'!$B58,COP!$G$2:$G$750,'Ambient Heat'!G$4,COP!$D$2:$D$750,"RSDELC")))</f>
        <v>0.70822845217666552</v>
      </c>
      <c r="H58" s="84">
        <f>MAX(0,1-(1/AVERAGEIFS(COP!$L$2:$L$750,COP!$C$2:$C$750,'Ambient Heat'!$B58,COP!$G$2:$G$750,'Ambient Heat'!H$4,COP!$D$2:$D$750,"RSDELC")))</f>
        <v>0.73977132221161979</v>
      </c>
      <c r="I58" s="84">
        <f>MAX(0,1-(1/AVERAGEIFS(COP!$L$2:$L$750,COP!$C$2:$C$750,'Ambient Heat'!$B58,COP!$G$2:$G$750,'Ambient Heat'!I$4,COP!$D$2:$D$750,"RSDELC")))</f>
        <v>0.75928847304574842</v>
      </c>
      <c r="J58" s="3">
        <v>5</v>
      </c>
    </row>
    <row r="59" spans="2:10" x14ac:dyDescent="0.2">
      <c r="B59" s="3" t="s">
        <v>507</v>
      </c>
      <c r="C59" s="3" t="s">
        <v>301</v>
      </c>
      <c r="D59" s="3" t="s">
        <v>298</v>
      </c>
      <c r="E59" s="3" t="s">
        <v>524</v>
      </c>
      <c r="F59" s="84">
        <f>MAX(0,1-(1/AVERAGEIFS(COP!$L$2:$L$750,COP!$C$2:$C$750,'Ambient Heat'!$B59,COP!$G$2:$G$750,'Ambient Heat'!F$4,COP!$D$2:$D$750,"RSDELC")))</f>
        <v>0.67905129739433201</v>
      </c>
      <c r="G59" s="84">
        <f>MAX(0,1-(1/AVERAGEIFS(COP!$L$2:$L$750,COP!$C$2:$C$750,'Ambient Heat'!$B59,COP!$G$2:$G$750,'Ambient Heat'!G$4,COP!$D$2:$D$750,"RSDELC")))</f>
        <v>0.70822845217666552</v>
      </c>
      <c r="H59" s="84">
        <f>MAX(0,1-(1/AVERAGEIFS(COP!$L$2:$L$750,COP!$C$2:$C$750,'Ambient Heat'!$B59,COP!$G$2:$G$750,'Ambient Heat'!H$4,COP!$D$2:$D$750,"RSDELC")))</f>
        <v>0.73977132221161979</v>
      </c>
      <c r="I59" s="84">
        <f>MAX(0,1-(1/AVERAGEIFS(COP!$L$2:$L$750,COP!$C$2:$C$750,'Ambient Heat'!$B59,COP!$G$2:$G$750,'Ambient Heat'!I$4,COP!$D$2:$D$750,"RSDELC")))</f>
        <v>0.75928847304574842</v>
      </c>
      <c r="J59" s="3">
        <v>5</v>
      </c>
    </row>
    <row r="60" spans="2:10" ht="15.75" thickBot="1" x14ac:dyDescent="0.25">
      <c r="B60" s="46" t="s">
        <v>508</v>
      </c>
      <c r="C60" s="46" t="s">
        <v>301</v>
      </c>
      <c r="D60" s="46" t="s">
        <v>298</v>
      </c>
      <c r="E60" s="46" t="s">
        <v>525</v>
      </c>
      <c r="F60" s="84">
        <f>MAX(0,1-(1/AVERAGEIFS(COP!$L$2:$L$750,COP!$C$2:$C$750,'Ambient Heat'!$B60,COP!$G$2:$G$750,'Ambient Heat'!F$4,COP!$D$2:$D$750,"RSDELC")))</f>
        <v>0.67905129739433201</v>
      </c>
      <c r="G60" s="84">
        <f>MAX(0,1-(1/AVERAGEIFS(COP!$L$2:$L$750,COP!$C$2:$C$750,'Ambient Heat'!$B60,COP!$G$2:$G$750,'Ambient Heat'!G$4,COP!$D$2:$D$750,"RSDELC")))</f>
        <v>0.70822845217666552</v>
      </c>
      <c r="H60" s="84">
        <f>MAX(0,1-(1/AVERAGEIFS(COP!$L$2:$L$750,COP!$C$2:$C$750,'Ambient Heat'!$B60,COP!$G$2:$G$750,'Ambient Heat'!H$4,COP!$D$2:$D$750,"RSDELC")))</f>
        <v>0.73977132221161979</v>
      </c>
      <c r="I60" s="84">
        <f>MAX(0,1-(1/AVERAGEIFS(COP!$L$2:$L$750,COP!$C$2:$C$750,'Ambient Heat'!$B60,COP!$G$2:$G$750,'Ambient Heat'!I$4,COP!$D$2:$D$750,"RSDELC")))</f>
        <v>0.75928847304574842</v>
      </c>
      <c r="J60" s="46">
        <v>5</v>
      </c>
    </row>
    <row r="61" spans="2:10" x14ac:dyDescent="0.2">
      <c r="B61" s="3" t="s">
        <v>509</v>
      </c>
      <c r="C61" s="3" t="s">
        <v>301</v>
      </c>
      <c r="D61" s="3" t="s">
        <v>298</v>
      </c>
      <c r="E61" s="3" t="s">
        <v>627</v>
      </c>
      <c r="F61" s="84">
        <f>MAX(0,1-(1/AVERAGEIFS(COP!$L$2:$L$750,COP!$C$2:$C$750,'Ambient Heat'!$B61,COP!$G$2:$G$750,'Ambient Heat'!F$4,COP!$D$2:$D$750,"RSDELC")))</f>
        <v>0.67905129739433201</v>
      </c>
      <c r="G61" s="84">
        <f>MAX(0,1-(1/AVERAGEIFS(COP!$L$2:$L$750,COP!$C$2:$C$750,'Ambient Heat'!$B61,COP!$G$2:$G$750,'Ambient Heat'!G$4,COP!$D$2:$D$750,"RSDELC")))</f>
        <v>0.70822845217666552</v>
      </c>
      <c r="H61" s="84">
        <f>MAX(0,1-(1/AVERAGEIFS(COP!$L$2:$L$750,COP!$C$2:$C$750,'Ambient Heat'!$B61,COP!$G$2:$G$750,'Ambient Heat'!H$4,COP!$D$2:$D$750,"RSDELC")))</f>
        <v>0.73977132221161979</v>
      </c>
      <c r="I61" s="84">
        <f>MAX(0,1-(1/AVERAGEIFS(COP!$L$2:$L$750,COP!$C$2:$C$750,'Ambient Heat'!$B61,COP!$G$2:$G$750,'Ambient Heat'!I$4,COP!$D$2:$D$750,"RSDELC")))</f>
        <v>0.75928847304574842</v>
      </c>
      <c r="J61" s="131">
        <v>5</v>
      </c>
    </row>
    <row r="62" spans="2:10" x14ac:dyDescent="0.2">
      <c r="B62" s="3" t="s">
        <v>510</v>
      </c>
      <c r="C62" s="3" t="s">
        <v>301</v>
      </c>
      <c r="D62" s="3" t="s">
        <v>298</v>
      </c>
      <c r="E62" s="3" t="s">
        <v>521</v>
      </c>
      <c r="F62" s="84">
        <f>MAX(0,1-(1/AVERAGEIFS(COP!$L$2:$L$750,COP!$C$2:$C$750,'Ambient Heat'!$B62,COP!$G$2:$G$750,'Ambient Heat'!F$4,COP!$D$2:$D$750,"RSDELC")))</f>
        <v>0.67905129739433201</v>
      </c>
      <c r="G62" s="84">
        <f>MAX(0,1-(1/AVERAGEIFS(COP!$L$2:$L$750,COP!$C$2:$C$750,'Ambient Heat'!$B62,COP!$G$2:$G$750,'Ambient Heat'!G$4,COP!$D$2:$D$750,"RSDELC")))</f>
        <v>0.70822845217666552</v>
      </c>
      <c r="H62" s="84">
        <f>MAX(0,1-(1/AVERAGEIFS(COP!$L$2:$L$750,COP!$C$2:$C$750,'Ambient Heat'!$B62,COP!$G$2:$G$750,'Ambient Heat'!H$4,COP!$D$2:$D$750,"RSDELC")))</f>
        <v>0.73977132221161979</v>
      </c>
      <c r="I62" s="84">
        <f>MAX(0,1-(1/AVERAGEIFS(COP!$L$2:$L$750,COP!$C$2:$C$750,'Ambient Heat'!$B62,COP!$G$2:$G$750,'Ambient Heat'!I$4,COP!$D$2:$D$750,"RSDELC")))</f>
        <v>0.75928847304574842</v>
      </c>
      <c r="J62" s="3">
        <v>5</v>
      </c>
    </row>
    <row r="63" spans="2:10" x14ac:dyDescent="0.2">
      <c r="B63" s="3" t="s">
        <v>511</v>
      </c>
      <c r="C63" s="3" t="s">
        <v>301</v>
      </c>
      <c r="D63" s="3" t="s">
        <v>298</v>
      </c>
      <c r="E63" s="3" t="s">
        <v>522</v>
      </c>
      <c r="F63" s="84">
        <f>MAX(0,1-(1/AVERAGEIFS(COP!$L$2:$L$750,COP!$C$2:$C$750,'Ambient Heat'!$B63,COP!$G$2:$G$750,'Ambient Heat'!F$4,COP!$D$2:$D$750,"RSDELC")))</f>
        <v>0.67905129739433201</v>
      </c>
      <c r="G63" s="84">
        <f>MAX(0,1-(1/AVERAGEIFS(COP!$L$2:$L$750,COP!$C$2:$C$750,'Ambient Heat'!$B63,COP!$G$2:$G$750,'Ambient Heat'!G$4,COP!$D$2:$D$750,"RSDELC")))</f>
        <v>0.70822845217666552</v>
      </c>
      <c r="H63" s="84">
        <f>MAX(0,1-(1/AVERAGEIFS(COP!$L$2:$L$750,COP!$C$2:$C$750,'Ambient Heat'!$B63,COP!$G$2:$G$750,'Ambient Heat'!H$4,COP!$D$2:$D$750,"RSDELC")))</f>
        <v>0.73977132221161979</v>
      </c>
      <c r="I63" s="84">
        <f>MAX(0,1-(1/AVERAGEIFS(COP!$L$2:$L$750,COP!$C$2:$C$750,'Ambient Heat'!$B63,COP!$G$2:$G$750,'Ambient Heat'!I$4,COP!$D$2:$D$750,"RSDELC")))</f>
        <v>0.75928847304574842</v>
      </c>
      <c r="J63" s="3">
        <v>5</v>
      </c>
    </row>
    <row r="64" spans="2:10" x14ac:dyDescent="0.2">
      <c r="B64" s="3" t="s">
        <v>512</v>
      </c>
      <c r="C64" s="3" t="s">
        <v>301</v>
      </c>
      <c r="D64" s="3" t="s">
        <v>298</v>
      </c>
      <c r="E64" s="3" t="s">
        <v>523</v>
      </c>
      <c r="F64" s="84">
        <f>MAX(0,1-(1/AVERAGEIFS(COP!$L$2:$L$750,COP!$C$2:$C$750,'Ambient Heat'!$B64,COP!$G$2:$G$750,'Ambient Heat'!F$4,COP!$D$2:$D$750,"RSDELC")))</f>
        <v>0.67905129739433201</v>
      </c>
      <c r="G64" s="84">
        <f>MAX(0,1-(1/AVERAGEIFS(COP!$L$2:$L$750,COP!$C$2:$C$750,'Ambient Heat'!$B64,COP!$G$2:$G$750,'Ambient Heat'!G$4,COP!$D$2:$D$750,"RSDELC")))</f>
        <v>0.70822845217666552</v>
      </c>
      <c r="H64" s="84">
        <f>MAX(0,1-(1/AVERAGEIFS(COP!$L$2:$L$750,COP!$C$2:$C$750,'Ambient Heat'!$B64,COP!$G$2:$G$750,'Ambient Heat'!H$4,COP!$D$2:$D$750,"RSDELC")))</f>
        <v>0.73977132221161979</v>
      </c>
      <c r="I64" s="84">
        <f>MAX(0,1-(1/AVERAGEIFS(COP!$L$2:$L$750,COP!$C$2:$C$750,'Ambient Heat'!$B64,COP!$G$2:$G$750,'Ambient Heat'!I$4,COP!$D$2:$D$750,"RSDELC")))</f>
        <v>0.75928847304574842</v>
      </c>
      <c r="J64" s="3">
        <v>5</v>
      </c>
    </row>
    <row r="65" spans="2:10" x14ac:dyDescent="0.2">
      <c r="B65" s="3" t="s">
        <v>513</v>
      </c>
      <c r="C65" s="3" t="s">
        <v>301</v>
      </c>
      <c r="D65" s="3" t="s">
        <v>298</v>
      </c>
      <c r="E65" s="3" t="s">
        <v>524</v>
      </c>
      <c r="F65" s="84">
        <f>MAX(0,1-(1/AVERAGEIFS(COP!$L$2:$L$750,COP!$C$2:$C$750,'Ambient Heat'!$B65,COP!$G$2:$G$750,'Ambient Heat'!F$4,COP!$D$2:$D$750,"RSDELC")))</f>
        <v>0.67905129739433201</v>
      </c>
      <c r="G65" s="84">
        <f>MAX(0,1-(1/AVERAGEIFS(COP!$L$2:$L$750,COP!$C$2:$C$750,'Ambient Heat'!$B65,COP!$G$2:$G$750,'Ambient Heat'!G$4,COP!$D$2:$D$750,"RSDELC")))</f>
        <v>0.70822845217666552</v>
      </c>
      <c r="H65" s="84">
        <f>MAX(0,1-(1/AVERAGEIFS(COP!$L$2:$L$750,COP!$C$2:$C$750,'Ambient Heat'!$B65,COP!$G$2:$G$750,'Ambient Heat'!H$4,COP!$D$2:$D$750,"RSDELC")))</f>
        <v>0.73977132221161979</v>
      </c>
      <c r="I65" s="84">
        <f>MAX(0,1-(1/AVERAGEIFS(COP!$L$2:$L$750,COP!$C$2:$C$750,'Ambient Heat'!$B65,COP!$G$2:$G$750,'Ambient Heat'!I$4,COP!$D$2:$D$750,"RSDELC")))</f>
        <v>0.75928847304574842</v>
      </c>
      <c r="J65" s="3">
        <v>5</v>
      </c>
    </row>
    <row r="66" spans="2:10" ht="15.75" thickBot="1" x14ac:dyDescent="0.25">
      <c r="B66" s="46" t="s">
        <v>514</v>
      </c>
      <c r="C66" s="46" t="s">
        <v>301</v>
      </c>
      <c r="D66" s="46" t="s">
        <v>298</v>
      </c>
      <c r="E66" s="46" t="s">
        <v>525</v>
      </c>
      <c r="F66" s="84">
        <f>MAX(0,1-(1/AVERAGEIFS(COP!$L$2:$L$750,COP!$C$2:$C$750,'Ambient Heat'!$B66,COP!$G$2:$G$750,'Ambient Heat'!F$4,COP!$D$2:$D$750,"RSDELC")))</f>
        <v>0.67905129739433201</v>
      </c>
      <c r="G66" s="84">
        <f>MAX(0,1-(1/AVERAGEIFS(COP!$L$2:$L$750,COP!$C$2:$C$750,'Ambient Heat'!$B66,COP!$G$2:$G$750,'Ambient Heat'!G$4,COP!$D$2:$D$750,"RSDELC")))</f>
        <v>0.70822845217666552</v>
      </c>
      <c r="H66" s="84">
        <f>MAX(0,1-(1/AVERAGEIFS(COP!$L$2:$L$750,COP!$C$2:$C$750,'Ambient Heat'!$B66,COP!$G$2:$G$750,'Ambient Heat'!H$4,COP!$D$2:$D$750,"RSDELC")))</f>
        <v>0.73977132221161979</v>
      </c>
      <c r="I66" s="84">
        <f>MAX(0,1-(1/AVERAGEIFS(COP!$L$2:$L$750,COP!$C$2:$C$750,'Ambient Heat'!$B66,COP!$G$2:$G$750,'Ambient Heat'!I$4,COP!$D$2:$D$750,"RSDELC")))</f>
        <v>0.75928847304574842</v>
      </c>
      <c r="J66" s="46">
        <v>5</v>
      </c>
    </row>
    <row r="67" spans="2:10" x14ac:dyDescent="0.2">
      <c r="B67" s="3" t="s">
        <v>509</v>
      </c>
      <c r="C67" s="130" t="s">
        <v>301</v>
      </c>
      <c r="D67" s="130" t="s">
        <v>376</v>
      </c>
      <c r="E67" s="3" t="s">
        <v>627</v>
      </c>
      <c r="F67" s="84">
        <f>MAX(0,1-(1/AVERAGEIFS(COP!$L$2:$L$750,COP!$C$2:$C$750,'Ambient Heat'!$B67,COP!$G$2:$G$750,'Ambient Heat'!F$4,COP!$D$2:$D$750,"RSDELC")))</f>
        <v>0.67905129739433201</v>
      </c>
      <c r="G67" s="84">
        <f>MAX(0,1-(1/AVERAGEIFS(COP!$L$2:$L$750,COP!$C$2:$C$750,'Ambient Heat'!$B67,COP!$G$2:$G$750,'Ambient Heat'!G$4,COP!$D$2:$D$750,"RSDELC")))</f>
        <v>0.70822845217666552</v>
      </c>
      <c r="H67" s="84">
        <f>MAX(0,1-(1/AVERAGEIFS(COP!$L$2:$L$750,COP!$C$2:$C$750,'Ambient Heat'!$B67,COP!$G$2:$G$750,'Ambient Heat'!H$4,COP!$D$2:$D$750,"RSDELC")))</f>
        <v>0.73977132221161979</v>
      </c>
      <c r="I67" s="84">
        <f>MAX(0,1-(1/AVERAGEIFS(COP!$L$2:$L$750,COP!$C$2:$C$750,'Ambient Heat'!$B67,COP!$G$2:$G$750,'Ambient Heat'!I$4,COP!$D$2:$D$750,"RSDELC")))</f>
        <v>0.75928847304574842</v>
      </c>
      <c r="J67" s="3">
        <v>5</v>
      </c>
    </row>
    <row r="68" spans="2:10" x14ac:dyDescent="0.2">
      <c r="B68" s="3" t="s">
        <v>510</v>
      </c>
      <c r="C68" s="130" t="s">
        <v>301</v>
      </c>
      <c r="D68" s="130" t="s">
        <v>376</v>
      </c>
      <c r="E68" s="3" t="s">
        <v>216</v>
      </c>
      <c r="F68" s="84">
        <f>MAX(0,1-(1/AVERAGEIFS(COP!$L$2:$L$750,COP!$C$2:$C$750,'Ambient Heat'!$B68,COP!$G$2:$G$750,'Ambient Heat'!F$4,COP!$D$2:$D$750,"RSDELC")))</f>
        <v>0.67905129739433201</v>
      </c>
      <c r="G68" s="84">
        <f>MAX(0,1-(1/AVERAGEIFS(COP!$L$2:$L$750,COP!$C$2:$C$750,'Ambient Heat'!$B68,COP!$G$2:$G$750,'Ambient Heat'!G$4,COP!$D$2:$D$750,"RSDELC")))</f>
        <v>0.70822845217666552</v>
      </c>
      <c r="H68" s="84">
        <f>MAX(0,1-(1/AVERAGEIFS(COP!$L$2:$L$750,COP!$C$2:$C$750,'Ambient Heat'!$B68,COP!$G$2:$G$750,'Ambient Heat'!H$4,COP!$D$2:$D$750,"RSDELC")))</f>
        <v>0.73977132221161979</v>
      </c>
      <c r="I68" s="84">
        <f>MAX(0,1-(1/AVERAGEIFS(COP!$L$2:$L$750,COP!$C$2:$C$750,'Ambient Heat'!$B68,COP!$G$2:$G$750,'Ambient Heat'!I$4,COP!$D$2:$D$750,"RSDELC")))</f>
        <v>0.75928847304574842</v>
      </c>
      <c r="J68" s="3">
        <v>5</v>
      </c>
    </row>
    <row r="69" spans="2:10" x14ac:dyDescent="0.2">
      <c r="B69" s="3" t="s">
        <v>511</v>
      </c>
      <c r="C69" s="130" t="s">
        <v>301</v>
      </c>
      <c r="D69" s="130" t="s">
        <v>376</v>
      </c>
      <c r="E69" s="3" t="s">
        <v>216</v>
      </c>
      <c r="F69" s="84">
        <f>MAX(0,1-(1/AVERAGEIFS(COP!$L$2:$L$750,COP!$C$2:$C$750,'Ambient Heat'!$B69,COP!$G$2:$G$750,'Ambient Heat'!F$4,COP!$D$2:$D$750,"RSDELC")))</f>
        <v>0.67905129739433201</v>
      </c>
      <c r="G69" s="84">
        <f>MAX(0,1-(1/AVERAGEIFS(COP!$L$2:$L$750,COP!$C$2:$C$750,'Ambient Heat'!$B69,COP!$G$2:$G$750,'Ambient Heat'!G$4,COP!$D$2:$D$750,"RSDELC")))</f>
        <v>0.70822845217666552</v>
      </c>
      <c r="H69" s="84">
        <f>MAX(0,1-(1/AVERAGEIFS(COP!$L$2:$L$750,COP!$C$2:$C$750,'Ambient Heat'!$B69,COP!$G$2:$G$750,'Ambient Heat'!H$4,COP!$D$2:$D$750,"RSDELC")))</f>
        <v>0.73977132221161979</v>
      </c>
      <c r="I69" s="84">
        <f>MAX(0,1-(1/AVERAGEIFS(COP!$L$2:$L$750,COP!$C$2:$C$750,'Ambient Heat'!$B69,COP!$G$2:$G$750,'Ambient Heat'!I$4,COP!$D$2:$D$750,"RSDELC")))</f>
        <v>0.75928847304574842</v>
      </c>
      <c r="J69" s="3">
        <v>5</v>
      </c>
    </row>
    <row r="70" spans="2:10" x14ac:dyDescent="0.2">
      <c r="B70" s="3" t="s">
        <v>512</v>
      </c>
      <c r="C70" s="130" t="s">
        <v>301</v>
      </c>
      <c r="D70" s="130" t="s">
        <v>376</v>
      </c>
      <c r="E70" s="3" t="s">
        <v>216</v>
      </c>
      <c r="F70" s="84">
        <f>MAX(0,1-(1/AVERAGEIFS(COP!$L$2:$L$750,COP!$C$2:$C$750,'Ambient Heat'!$B70,COP!$G$2:$G$750,'Ambient Heat'!F$4,COP!$D$2:$D$750,"RSDELC")))</f>
        <v>0.67905129739433201</v>
      </c>
      <c r="G70" s="84">
        <f>MAX(0,1-(1/AVERAGEIFS(COP!$L$2:$L$750,COP!$C$2:$C$750,'Ambient Heat'!$B70,COP!$G$2:$G$750,'Ambient Heat'!G$4,COP!$D$2:$D$750,"RSDELC")))</f>
        <v>0.70822845217666552</v>
      </c>
      <c r="H70" s="84">
        <f>MAX(0,1-(1/AVERAGEIFS(COP!$L$2:$L$750,COP!$C$2:$C$750,'Ambient Heat'!$B70,COP!$G$2:$G$750,'Ambient Heat'!H$4,COP!$D$2:$D$750,"RSDELC")))</f>
        <v>0.73977132221161979</v>
      </c>
      <c r="I70" s="84">
        <f>MAX(0,1-(1/AVERAGEIFS(COP!$L$2:$L$750,COP!$C$2:$C$750,'Ambient Heat'!$B70,COP!$G$2:$G$750,'Ambient Heat'!I$4,COP!$D$2:$D$750,"RSDELC")))</f>
        <v>0.75928847304574842</v>
      </c>
      <c r="J70" s="3">
        <v>5</v>
      </c>
    </row>
    <row r="71" spans="2:10" x14ac:dyDescent="0.2">
      <c r="B71" s="3" t="s">
        <v>513</v>
      </c>
      <c r="C71" s="130" t="s">
        <v>301</v>
      </c>
      <c r="D71" s="130" t="s">
        <v>376</v>
      </c>
      <c r="E71" s="3" t="s">
        <v>216</v>
      </c>
      <c r="F71" s="84">
        <f>MAX(0,1-(1/AVERAGEIFS(COP!$L$2:$L$750,COP!$C$2:$C$750,'Ambient Heat'!$B71,COP!$G$2:$G$750,'Ambient Heat'!F$4,COP!$D$2:$D$750,"RSDELC")))</f>
        <v>0.67905129739433201</v>
      </c>
      <c r="G71" s="84">
        <f>MAX(0,1-(1/AVERAGEIFS(COP!$L$2:$L$750,COP!$C$2:$C$750,'Ambient Heat'!$B71,COP!$G$2:$G$750,'Ambient Heat'!G$4,COP!$D$2:$D$750,"RSDELC")))</f>
        <v>0.70822845217666552</v>
      </c>
      <c r="H71" s="84">
        <f>MAX(0,1-(1/AVERAGEIFS(COP!$L$2:$L$750,COP!$C$2:$C$750,'Ambient Heat'!$B71,COP!$G$2:$G$750,'Ambient Heat'!H$4,COP!$D$2:$D$750,"RSDELC")))</f>
        <v>0.73977132221161979</v>
      </c>
      <c r="I71" s="84">
        <f>MAX(0,1-(1/AVERAGEIFS(COP!$L$2:$L$750,COP!$C$2:$C$750,'Ambient Heat'!$B71,COP!$G$2:$G$750,'Ambient Heat'!I$4,COP!$D$2:$D$750,"RSDELC")))</f>
        <v>0.75928847304574842</v>
      </c>
      <c r="J71" s="3">
        <v>5</v>
      </c>
    </row>
    <row r="72" spans="2:10" ht="15.75" thickBot="1" x14ac:dyDescent="0.25">
      <c r="B72" s="46" t="s">
        <v>514</v>
      </c>
      <c r="C72" s="132" t="s">
        <v>301</v>
      </c>
      <c r="D72" s="132" t="s">
        <v>376</v>
      </c>
      <c r="E72" s="46" t="s">
        <v>216</v>
      </c>
      <c r="F72" s="84">
        <f>MAX(0,1-(1/AVERAGEIFS(COP!$L$2:$L$750,COP!$C$2:$C$750,'Ambient Heat'!$B72,COP!$G$2:$G$750,'Ambient Heat'!F$4,COP!$D$2:$D$750,"RSDELC")))</f>
        <v>0.67905129739433201</v>
      </c>
      <c r="G72" s="84">
        <f>MAX(0,1-(1/AVERAGEIFS(COP!$L$2:$L$750,COP!$C$2:$C$750,'Ambient Heat'!$B72,COP!$G$2:$G$750,'Ambient Heat'!G$4,COP!$D$2:$D$750,"RSDELC")))</f>
        <v>0.70822845217666552</v>
      </c>
      <c r="H72" s="84">
        <f>MAX(0,1-(1/AVERAGEIFS(COP!$L$2:$L$750,COP!$C$2:$C$750,'Ambient Heat'!$B72,COP!$G$2:$G$750,'Ambient Heat'!H$4,COP!$D$2:$D$750,"RSDELC")))</f>
        <v>0.73977132221161979</v>
      </c>
      <c r="I72" s="84">
        <f>MAX(0,1-(1/AVERAGEIFS(COP!$L$2:$L$750,COP!$C$2:$C$750,'Ambient Heat'!$B72,COP!$G$2:$G$750,'Ambient Heat'!I$4,COP!$D$2:$D$750,"RSDELC")))</f>
        <v>0.75928847304574842</v>
      </c>
      <c r="J72" s="46">
        <v>5</v>
      </c>
    </row>
    <row r="73" spans="2:10" x14ac:dyDescent="0.2">
      <c r="B73" s="3" t="s">
        <v>515</v>
      </c>
      <c r="C73" s="3" t="s">
        <v>301</v>
      </c>
      <c r="D73" s="3" t="s">
        <v>298</v>
      </c>
      <c r="E73" s="3" t="s">
        <v>627</v>
      </c>
      <c r="F73" s="84">
        <f>MAX(0,1-(1/AVERAGEIFS(COP!$L$2:$L$750,COP!$C$2:$C$750,'Ambient Heat'!$B73,COP!$G$2:$G$750,'Ambient Heat'!F$4,COP!$D$2:$D$750,"RSDELC")))</f>
        <v>0.67905129739433201</v>
      </c>
      <c r="G73" s="84">
        <f>MAX(0,1-(1/AVERAGEIFS(COP!$L$2:$L$750,COP!$C$2:$C$750,'Ambient Heat'!$B73,COP!$G$2:$G$750,'Ambient Heat'!G$4,COP!$D$2:$D$750,"RSDELC")))</f>
        <v>0.71085702467957845</v>
      </c>
      <c r="H73" s="84">
        <f>MAX(0,1-(1/AVERAGEIFS(COP!$L$2:$L$750,COP!$C$2:$C$750,'Ambient Heat'!$B73,COP!$G$2:$G$750,'Ambient Heat'!H$4,COP!$D$2:$D$750,"RSDELC")))</f>
        <v>0.73029520789439673</v>
      </c>
      <c r="I73" s="84">
        <f>MAX(0,1-(1/AVERAGEIFS(COP!$L$2:$L$750,COP!$C$2:$C$750,'Ambient Heat'!$B73,COP!$G$2:$G$750,'Ambient Heat'!I$4,COP!$D$2:$D$750,"RSDELC")))</f>
        <v>0.73029520789439673</v>
      </c>
      <c r="J73" s="3">
        <v>5</v>
      </c>
    </row>
    <row r="74" spans="2:10" x14ac:dyDescent="0.2">
      <c r="B74" s="3" t="s">
        <v>516</v>
      </c>
      <c r="C74" s="3" t="s">
        <v>301</v>
      </c>
      <c r="D74" s="3" t="s">
        <v>298</v>
      </c>
      <c r="E74" s="3" t="s">
        <v>521</v>
      </c>
      <c r="F74" s="84">
        <f>MAX(0,1-(1/AVERAGEIFS(COP!$L$2:$L$750,COP!$C$2:$C$750,'Ambient Heat'!$B74,COP!$G$2:$G$750,'Ambient Heat'!F$4,COP!$D$2:$D$750,"RSDELC")))</f>
        <v>0.67905129739433201</v>
      </c>
      <c r="G74" s="84">
        <f>MAX(0,1-(1/AVERAGEIFS(COP!$L$2:$L$750,COP!$C$2:$C$750,'Ambient Heat'!$B74,COP!$G$2:$G$750,'Ambient Heat'!G$4,COP!$D$2:$D$750,"RSDELC")))</f>
        <v>0.71085702467957845</v>
      </c>
      <c r="H74" s="84">
        <f>MAX(0,1-(1/AVERAGEIFS(COP!$L$2:$L$750,COP!$C$2:$C$750,'Ambient Heat'!$B74,COP!$G$2:$G$750,'Ambient Heat'!H$4,COP!$D$2:$D$750,"RSDELC")))</f>
        <v>0.73029520789439673</v>
      </c>
      <c r="I74" s="84">
        <f>MAX(0,1-(1/AVERAGEIFS(COP!$L$2:$L$750,COP!$C$2:$C$750,'Ambient Heat'!$B74,COP!$G$2:$G$750,'Ambient Heat'!I$4,COP!$D$2:$D$750,"RSDELC")))</f>
        <v>0.73029520789439673</v>
      </c>
      <c r="J74" s="3">
        <v>5</v>
      </c>
    </row>
    <row r="75" spans="2:10" x14ac:dyDescent="0.2">
      <c r="B75" s="3" t="s">
        <v>517</v>
      </c>
      <c r="C75" s="3" t="s">
        <v>301</v>
      </c>
      <c r="D75" s="3" t="s">
        <v>298</v>
      </c>
      <c r="E75" s="3" t="s">
        <v>522</v>
      </c>
      <c r="F75" s="84">
        <f>MAX(0,1-(1/AVERAGEIFS(COP!$L$2:$L$750,COP!$C$2:$C$750,'Ambient Heat'!$B75,COP!$G$2:$G$750,'Ambient Heat'!F$4,COP!$D$2:$D$750,"RSDELC")))</f>
        <v>0.67905129739433201</v>
      </c>
      <c r="G75" s="84">
        <f>MAX(0,1-(1/AVERAGEIFS(COP!$L$2:$L$750,COP!$C$2:$C$750,'Ambient Heat'!$B75,COP!$G$2:$G$750,'Ambient Heat'!G$4,COP!$D$2:$D$750,"RSDELC")))</f>
        <v>0.71085702467957845</v>
      </c>
      <c r="H75" s="84">
        <f>MAX(0,1-(1/AVERAGEIFS(COP!$L$2:$L$750,COP!$C$2:$C$750,'Ambient Heat'!$B75,COP!$G$2:$G$750,'Ambient Heat'!H$4,COP!$D$2:$D$750,"RSDELC")))</f>
        <v>0.73029520789439673</v>
      </c>
      <c r="I75" s="84">
        <f>MAX(0,1-(1/AVERAGEIFS(COP!$L$2:$L$750,COP!$C$2:$C$750,'Ambient Heat'!$B75,COP!$G$2:$G$750,'Ambient Heat'!I$4,COP!$D$2:$D$750,"RSDELC")))</f>
        <v>0.73029520789439673</v>
      </c>
      <c r="J75" s="3">
        <v>5</v>
      </c>
    </row>
    <row r="76" spans="2:10" x14ac:dyDescent="0.2">
      <c r="B76" s="3" t="s">
        <v>518</v>
      </c>
      <c r="C76" s="3" t="s">
        <v>301</v>
      </c>
      <c r="D76" s="3" t="s">
        <v>298</v>
      </c>
      <c r="E76" s="3" t="s">
        <v>523</v>
      </c>
      <c r="F76" s="84">
        <f>MAX(0,1-(1/AVERAGEIFS(COP!$L$2:$L$750,COP!$C$2:$C$750,'Ambient Heat'!$B76,COP!$G$2:$G$750,'Ambient Heat'!F$4,COP!$D$2:$D$750,"RSDELC")))</f>
        <v>0.67905129739433201</v>
      </c>
      <c r="G76" s="84">
        <f>MAX(0,1-(1/AVERAGEIFS(COP!$L$2:$L$750,COP!$C$2:$C$750,'Ambient Heat'!$B76,COP!$G$2:$G$750,'Ambient Heat'!G$4,COP!$D$2:$D$750,"RSDELC")))</f>
        <v>0.71085702467957845</v>
      </c>
      <c r="H76" s="84">
        <f>MAX(0,1-(1/AVERAGEIFS(COP!$L$2:$L$750,COP!$C$2:$C$750,'Ambient Heat'!$B76,COP!$G$2:$G$750,'Ambient Heat'!H$4,COP!$D$2:$D$750,"RSDELC")))</f>
        <v>0.73029520789439673</v>
      </c>
      <c r="I76" s="84">
        <f>MAX(0,1-(1/AVERAGEIFS(COP!$L$2:$L$750,COP!$C$2:$C$750,'Ambient Heat'!$B76,COP!$G$2:$G$750,'Ambient Heat'!I$4,COP!$D$2:$D$750,"RSDELC")))</f>
        <v>0.73029520789439673</v>
      </c>
      <c r="J76" s="3">
        <v>5</v>
      </c>
    </row>
    <row r="77" spans="2:10" x14ac:dyDescent="0.2">
      <c r="B77" s="3" t="s">
        <v>519</v>
      </c>
      <c r="C77" s="3" t="s">
        <v>301</v>
      </c>
      <c r="D77" s="3" t="s">
        <v>298</v>
      </c>
      <c r="E77" s="3" t="s">
        <v>524</v>
      </c>
      <c r="F77" s="84">
        <f>MAX(0,1-(1/AVERAGEIFS(COP!$L$2:$L$750,COP!$C$2:$C$750,'Ambient Heat'!$B77,COP!$G$2:$G$750,'Ambient Heat'!F$4,COP!$D$2:$D$750,"RSDELC")))</f>
        <v>0.67905129739433201</v>
      </c>
      <c r="G77" s="84">
        <f>MAX(0,1-(1/AVERAGEIFS(COP!$L$2:$L$750,COP!$C$2:$C$750,'Ambient Heat'!$B77,COP!$G$2:$G$750,'Ambient Heat'!G$4,COP!$D$2:$D$750,"RSDELC")))</f>
        <v>0.71085702467957845</v>
      </c>
      <c r="H77" s="84">
        <f>MAX(0,1-(1/AVERAGEIFS(COP!$L$2:$L$750,COP!$C$2:$C$750,'Ambient Heat'!$B77,COP!$G$2:$G$750,'Ambient Heat'!H$4,COP!$D$2:$D$750,"RSDELC")))</f>
        <v>0.73029520789439673</v>
      </c>
      <c r="I77" s="84">
        <f>MAX(0,1-(1/AVERAGEIFS(COP!$L$2:$L$750,COP!$C$2:$C$750,'Ambient Heat'!$B77,COP!$G$2:$G$750,'Ambient Heat'!I$4,COP!$D$2:$D$750,"RSDELC")))</f>
        <v>0.73029520789439673</v>
      </c>
      <c r="J77" s="3">
        <v>5</v>
      </c>
    </row>
    <row r="78" spans="2:10" ht="15.75" thickBot="1" x14ac:dyDescent="0.25">
      <c r="B78" s="46" t="s">
        <v>520</v>
      </c>
      <c r="C78" s="46" t="s">
        <v>301</v>
      </c>
      <c r="D78" s="46" t="s">
        <v>298</v>
      </c>
      <c r="E78" s="46" t="s">
        <v>525</v>
      </c>
      <c r="F78" s="84">
        <f>MAX(0,1-(1/AVERAGEIFS(COP!$L$2:$L$750,COP!$C$2:$C$750,'Ambient Heat'!$B78,COP!$G$2:$G$750,'Ambient Heat'!F$4,COP!$D$2:$D$750,"RSDELC")))</f>
        <v>0.67905129739433201</v>
      </c>
      <c r="G78" s="84">
        <f>MAX(0,1-(1/AVERAGEIFS(COP!$L$2:$L$750,COP!$C$2:$C$750,'Ambient Heat'!$B78,COP!$G$2:$G$750,'Ambient Heat'!G$4,COP!$D$2:$D$750,"RSDELC")))</f>
        <v>0.71085702467957845</v>
      </c>
      <c r="H78" s="84">
        <f>MAX(0,1-(1/AVERAGEIFS(COP!$L$2:$L$750,COP!$C$2:$C$750,'Ambient Heat'!$B78,COP!$G$2:$G$750,'Ambient Heat'!H$4,COP!$D$2:$D$750,"RSDELC")))</f>
        <v>0.73029520789439673</v>
      </c>
      <c r="I78" s="84">
        <f>MAX(0,1-(1/AVERAGEIFS(COP!$L$2:$L$750,COP!$C$2:$C$750,'Ambient Heat'!$B78,COP!$G$2:$G$750,'Ambient Heat'!I$4,COP!$D$2:$D$750,"RSDELC")))</f>
        <v>0.73029520789439673</v>
      </c>
      <c r="J78" s="46">
        <v>5</v>
      </c>
    </row>
    <row r="79" spans="2:10" x14ac:dyDescent="0.2">
      <c r="B79" s="3" t="s">
        <v>515</v>
      </c>
      <c r="C79" s="3" t="s">
        <v>301</v>
      </c>
      <c r="D79" s="3" t="s">
        <v>376</v>
      </c>
      <c r="E79" s="3" t="s">
        <v>216</v>
      </c>
      <c r="F79" s="84">
        <f>MAX(0,1-(1/AVERAGEIFS(COP!$L$2:$L$750,COP!$C$2:$C$750,'Ambient Heat'!$B79,COP!$G$2:$G$750,'Ambient Heat'!F$4,COP!$D$2:$D$750,"RSDELC")))</f>
        <v>0.67905129739433201</v>
      </c>
      <c r="G79" s="84">
        <f>MAX(0,1-(1/AVERAGEIFS(COP!$L$2:$L$750,COP!$C$2:$C$750,'Ambient Heat'!$B79,COP!$G$2:$G$750,'Ambient Heat'!G$4,COP!$D$2:$D$750,"RSDELC")))</f>
        <v>0.71085702467957845</v>
      </c>
      <c r="H79" s="84">
        <f>MAX(0,1-(1/AVERAGEIFS(COP!$L$2:$L$750,COP!$C$2:$C$750,'Ambient Heat'!$B79,COP!$G$2:$G$750,'Ambient Heat'!H$4,COP!$D$2:$D$750,"RSDELC")))</f>
        <v>0.73029520789439673</v>
      </c>
      <c r="I79" s="84">
        <f>MAX(0,1-(1/AVERAGEIFS(COP!$L$2:$L$750,COP!$C$2:$C$750,'Ambient Heat'!$B79,COP!$G$2:$G$750,'Ambient Heat'!I$4,COP!$D$2:$D$750,"RSDELC")))</f>
        <v>0.73029520789439673</v>
      </c>
      <c r="J79" s="3">
        <v>5</v>
      </c>
    </row>
    <row r="80" spans="2:10" x14ac:dyDescent="0.2">
      <c r="B80" s="3" t="s">
        <v>516</v>
      </c>
      <c r="C80" s="3" t="s">
        <v>301</v>
      </c>
      <c r="D80" s="3" t="s">
        <v>376</v>
      </c>
      <c r="E80" s="3" t="s">
        <v>216</v>
      </c>
      <c r="F80" s="84">
        <f>MAX(0,1-(1/AVERAGEIFS(COP!$L$2:$L$750,COP!$C$2:$C$750,'Ambient Heat'!$B80,COP!$G$2:$G$750,'Ambient Heat'!F$4,COP!$D$2:$D$750,"RSDELC")))</f>
        <v>0.67905129739433201</v>
      </c>
      <c r="G80" s="84">
        <f>MAX(0,1-(1/AVERAGEIFS(COP!$L$2:$L$750,COP!$C$2:$C$750,'Ambient Heat'!$B80,COP!$G$2:$G$750,'Ambient Heat'!G$4,COP!$D$2:$D$750,"RSDELC")))</f>
        <v>0.71085702467957845</v>
      </c>
      <c r="H80" s="84">
        <f>MAX(0,1-(1/AVERAGEIFS(COP!$L$2:$L$750,COP!$C$2:$C$750,'Ambient Heat'!$B80,COP!$G$2:$G$750,'Ambient Heat'!H$4,COP!$D$2:$D$750,"RSDELC")))</f>
        <v>0.73029520789439673</v>
      </c>
      <c r="I80" s="84">
        <f>MAX(0,1-(1/AVERAGEIFS(COP!$L$2:$L$750,COP!$C$2:$C$750,'Ambient Heat'!$B80,COP!$G$2:$G$750,'Ambient Heat'!I$4,COP!$D$2:$D$750,"RSDELC")))</f>
        <v>0.73029520789439673</v>
      </c>
      <c r="J80" s="3">
        <v>5</v>
      </c>
    </row>
    <row r="81" spans="2:10" x14ac:dyDescent="0.2">
      <c r="B81" s="3" t="s">
        <v>517</v>
      </c>
      <c r="C81" s="3" t="s">
        <v>301</v>
      </c>
      <c r="D81" s="3" t="s">
        <v>376</v>
      </c>
      <c r="E81" s="3" t="s">
        <v>216</v>
      </c>
      <c r="F81" s="84">
        <f>MAX(0,1-(1/AVERAGEIFS(COP!$L$2:$L$750,COP!$C$2:$C$750,'Ambient Heat'!$B81,COP!$G$2:$G$750,'Ambient Heat'!F$4,COP!$D$2:$D$750,"RSDELC")))</f>
        <v>0.67905129739433201</v>
      </c>
      <c r="G81" s="84">
        <f>MAX(0,1-(1/AVERAGEIFS(COP!$L$2:$L$750,COP!$C$2:$C$750,'Ambient Heat'!$B81,COP!$G$2:$G$750,'Ambient Heat'!G$4,COP!$D$2:$D$750,"RSDELC")))</f>
        <v>0.71085702467957845</v>
      </c>
      <c r="H81" s="84">
        <f>MAX(0,1-(1/AVERAGEIFS(COP!$L$2:$L$750,COP!$C$2:$C$750,'Ambient Heat'!$B81,COP!$G$2:$G$750,'Ambient Heat'!H$4,COP!$D$2:$D$750,"RSDELC")))</f>
        <v>0.73029520789439673</v>
      </c>
      <c r="I81" s="84">
        <f>MAX(0,1-(1/AVERAGEIFS(COP!$L$2:$L$750,COP!$C$2:$C$750,'Ambient Heat'!$B81,COP!$G$2:$G$750,'Ambient Heat'!I$4,COP!$D$2:$D$750,"RSDELC")))</f>
        <v>0.73029520789439673</v>
      </c>
      <c r="J81" s="3">
        <v>5</v>
      </c>
    </row>
    <row r="82" spans="2:10" x14ac:dyDescent="0.2">
      <c r="B82" s="3" t="s">
        <v>518</v>
      </c>
      <c r="C82" s="3" t="s">
        <v>301</v>
      </c>
      <c r="D82" s="3" t="s">
        <v>376</v>
      </c>
      <c r="E82" s="3" t="s">
        <v>216</v>
      </c>
      <c r="F82" s="84">
        <f>MAX(0,1-(1/AVERAGEIFS(COP!$L$2:$L$750,COP!$C$2:$C$750,'Ambient Heat'!$B82,COP!$G$2:$G$750,'Ambient Heat'!F$4,COP!$D$2:$D$750,"RSDELC")))</f>
        <v>0.67905129739433201</v>
      </c>
      <c r="G82" s="84">
        <f>MAX(0,1-(1/AVERAGEIFS(COP!$L$2:$L$750,COP!$C$2:$C$750,'Ambient Heat'!$B82,COP!$G$2:$G$750,'Ambient Heat'!G$4,COP!$D$2:$D$750,"RSDELC")))</f>
        <v>0.71085702467957845</v>
      </c>
      <c r="H82" s="84">
        <f>MAX(0,1-(1/AVERAGEIFS(COP!$L$2:$L$750,COP!$C$2:$C$750,'Ambient Heat'!$B82,COP!$G$2:$G$750,'Ambient Heat'!H$4,COP!$D$2:$D$750,"RSDELC")))</f>
        <v>0.73029520789439673</v>
      </c>
      <c r="I82" s="84">
        <f>MAX(0,1-(1/AVERAGEIFS(COP!$L$2:$L$750,COP!$C$2:$C$750,'Ambient Heat'!$B82,COP!$G$2:$G$750,'Ambient Heat'!I$4,COP!$D$2:$D$750,"RSDELC")))</f>
        <v>0.73029520789439673</v>
      </c>
      <c r="J82" s="3">
        <v>5</v>
      </c>
    </row>
    <row r="83" spans="2:10" x14ac:dyDescent="0.2">
      <c r="B83" s="3" t="s">
        <v>519</v>
      </c>
      <c r="C83" s="3" t="s">
        <v>301</v>
      </c>
      <c r="D83" s="3" t="s">
        <v>376</v>
      </c>
      <c r="E83" s="3" t="s">
        <v>216</v>
      </c>
      <c r="F83" s="84">
        <f>MAX(0,1-(1/AVERAGEIFS(COP!$L$2:$L$750,COP!$C$2:$C$750,'Ambient Heat'!$B83,COP!$G$2:$G$750,'Ambient Heat'!F$4,COP!$D$2:$D$750,"RSDELC")))</f>
        <v>0.67905129739433201</v>
      </c>
      <c r="G83" s="84">
        <f>MAX(0,1-(1/AVERAGEIFS(COP!$L$2:$L$750,COP!$C$2:$C$750,'Ambient Heat'!$B83,COP!$G$2:$G$750,'Ambient Heat'!G$4,COP!$D$2:$D$750,"RSDELC")))</f>
        <v>0.71085702467957845</v>
      </c>
      <c r="H83" s="84">
        <f>MAX(0,1-(1/AVERAGEIFS(COP!$L$2:$L$750,COP!$C$2:$C$750,'Ambient Heat'!$B83,COP!$G$2:$G$750,'Ambient Heat'!H$4,COP!$D$2:$D$750,"RSDELC")))</f>
        <v>0.73029520789439673</v>
      </c>
      <c r="I83" s="84">
        <f>MAX(0,1-(1/AVERAGEIFS(COP!$L$2:$L$750,COP!$C$2:$C$750,'Ambient Heat'!$B83,COP!$G$2:$G$750,'Ambient Heat'!I$4,COP!$D$2:$D$750,"RSDELC")))</f>
        <v>0.73029520789439673</v>
      </c>
      <c r="J83" s="3">
        <v>5</v>
      </c>
    </row>
    <row r="84" spans="2:10" ht="15.75" thickBot="1" x14ac:dyDescent="0.25">
      <c r="B84" s="46" t="s">
        <v>520</v>
      </c>
      <c r="C84" s="46" t="s">
        <v>301</v>
      </c>
      <c r="D84" s="46" t="s">
        <v>376</v>
      </c>
      <c r="E84" s="46" t="s">
        <v>216</v>
      </c>
      <c r="F84" s="84">
        <f>MAX(0,1-(1/AVERAGEIFS(COP!$L$2:$L$750,COP!$C$2:$C$750,'Ambient Heat'!$B84,COP!$G$2:$G$750,'Ambient Heat'!F$4,COP!$D$2:$D$750,"RSDELC")))</f>
        <v>0.67905129739433201</v>
      </c>
      <c r="G84" s="84">
        <f>MAX(0,1-(1/AVERAGEIFS(COP!$L$2:$L$750,COP!$C$2:$C$750,'Ambient Heat'!$B84,COP!$G$2:$G$750,'Ambient Heat'!G$4,COP!$D$2:$D$750,"RSDELC")))</f>
        <v>0.71085702467957845</v>
      </c>
      <c r="H84" s="84">
        <f>MAX(0,1-(1/AVERAGEIFS(COP!$L$2:$L$750,COP!$C$2:$C$750,'Ambient Heat'!$B84,COP!$G$2:$G$750,'Ambient Heat'!H$4,COP!$D$2:$D$750,"RSDELC")))</f>
        <v>0.73029520789439673</v>
      </c>
      <c r="I84" s="84">
        <f>MAX(0,1-(1/AVERAGEIFS(COP!$L$2:$L$750,COP!$C$2:$C$750,'Ambient Heat'!$B84,COP!$G$2:$G$750,'Ambient Heat'!I$4,COP!$D$2:$D$750,"RSDELC")))</f>
        <v>0.73029520789439673</v>
      </c>
      <c r="J84" s="46">
        <v>5</v>
      </c>
    </row>
    <row r="85" spans="2:10" x14ac:dyDescent="0.2">
      <c r="B85" s="3" t="s">
        <v>526</v>
      </c>
      <c r="C85" s="3" t="s">
        <v>301</v>
      </c>
      <c r="D85" s="3" t="s">
        <v>298</v>
      </c>
      <c r="E85" s="3" t="s">
        <v>627</v>
      </c>
      <c r="F85" s="84">
        <f>MAX(0,1-(1/AVERAGEIFS(COP!$L$2:$L$750,COP!$C$2:$C$750,'Ambient Heat'!$B85,COP!$G$2:$G$750,'Ambient Heat'!F$4,COP!$D$2:$D$750,"RSDELC")))</f>
        <v>0.70822845217666552</v>
      </c>
      <c r="G85" s="84">
        <f>MAX(0,1-(1/AVERAGEIFS(COP!$L$2:$L$750,COP!$C$2:$C$750,'Ambient Heat'!$B85,COP!$G$2:$G$750,'Ambient Heat'!G$4,COP!$D$2:$D$750,"RSDELC")))</f>
        <v>0.72490111205228547</v>
      </c>
      <c r="H85" s="84">
        <f>MAX(0,1-(1/AVERAGEIFS(COP!$L$2:$L$750,COP!$C$2:$C$750,'Ambient Heat'!$B85,COP!$G$2:$G$750,'Ambient Heat'!H$4,COP!$D$2:$D$750,"RSDELC")))</f>
        <v>0.75928847304574842</v>
      </c>
      <c r="I85" s="84">
        <f>MAX(0,1-(1/AVERAGEIFS(COP!$L$2:$L$750,COP!$C$2:$C$750,'Ambient Heat'!$B85,COP!$G$2:$G$750,'Ambient Heat'!I$4,COP!$D$2:$D$750,"RSDELC")))</f>
        <v>0.78603419826288801</v>
      </c>
      <c r="J85" s="3">
        <v>5</v>
      </c>
    </row>
    <row r="86" spans="2:10" x14ac:dyDescent="0.2">
      <c r="B86" s="3" t="s">
        <v>527</v>
      </c>
      <c r="C86" s="3" t="s">
        <v>301</v>
      </c>
      <c r="D86" s="3" t="s">
        <v>298</v>
      </c>
      <c r="E86" s="3" t="s">
        <v>521</v>
      </c>
      <c r="F86" s="84">
        <f>MAX(0,1-(1/AVERAGEIFS(COP!$L$2:$L$750,COP!$C$2:$C$750,'Ambient Heat'!$B86,COP!$G$2:$G$750,'Ambient Heat'!F$4,COP!$D$2:$D$750,"RSDELC")))</f>
        <v>0.70822845217666552</v>
      </c>
      <c r="G86" s="84">
        <f>MAX(0,1-(1/AVERAGEIFS(COP!$L$2:$L$750,COP!$C$2:$C$750,'Ambient Heat'!$B86,COP!$G$2:$G$750,'Ambient Heat'!G$4,COP!$D$2:$D$750,"RSDELC")))</f>
        <v>0.72490111205228547</v>
      </c>
      <c r="H86" s="84">
        <f>MAX(0,1-(1/AVERAGEIFS(COP!$L$2:$L$750,COP!$C$2:$C$750,'Ambient Heat'!$B86,COP!$G$2:$G$750,'Ambient Heat'!H$4,COP!$D$2:$D$750,"RSDELC")))</f>
        <v>0.75928847304574842</v>
      </c>
      <c r="I86" s="84">
        <f>MAX(0,1-(1/AVERAGEIFS(COP!$L$2:$L$750,COP!$C$2:$C$750,'Ambient Heat'!$B86,COP!$G$2:$G$750,'Ambient Heat'!I$4,COP!$D$2:$D$750,"RSDELC")))</f>
        <v>0.78603419826288801</v>
      </c>
      <c r="J86" s="3">
        <v>5</v>
      </c>
    </row>
    <row r="87" spans="2:10" x14ac:dyDescent="0.2">
      <c r="B87" s="3" t="s">
        <v>528</v>
      </c>
      <c r="C87" s="3" t="s">
        <v>301</v>
      </c>
      <c r="D87" s="3" t="s">
        <v>298</v>
      </c>
      <c r="E87" s="3" t="s">
        <v>522</v>
      </c>
      <c r="F87" s="84">
        <f>MAX(0,1-(1/AVERAGEIFS(COP!$L$2:$L$750,COP!$C$2:$C$750,'Ambient Heat'!$B87,COP!$G$2:$G$750,'Ambient Heat'!F$4,COP!$D$2:$D$750,"RSDELC")))</f>
        <v>0.70822845217666552</v>
      </c>
      <c r="G87" s="84">
        <f>MAX(0,1-(1/AVERAGEIFS(COP!$L$2:$L$750,COP!$C$2:$C$750,'Ambient Heat'!$B87,COP!$G$2:$G$750,'Ambient Heat'!G$4,COP!$D$2:$D$750,"RSDELC")))</f>
        <v>0.72490111205228547</v>
      </c>
      <c r="H87" s="84">
        <f>MAX(0,1-(1/AVERAGEIFS(COP!$L$2:$L$750,COP!$C$2:$C$750,'Ambient Heat'!$B87,COP!$G$2:$G$750,'Ambient Heat'!H$4,COP!$D$2:$D$750,"RSDELC")))</f>
        <v>0.75928847304574842</v>
      </c>
      <c r="I87" s="84">
        <f>MAX(0,1-(1/AVERAGEIFS(COP!$L$2:$L$750,COP!$C$2:$C$750,'Ambient Heat'!$B87,COP!$G$2:$G$750,'Ambient Heat'!I$4,COP!$D$2:$D$750,"RSDELC")))</f>
        <v>0.78603419826288801</v>
      </c>
      <c r="J87" s="3">
        <v>5</v>
      </c>
    </row>
    <row r="88" spans="2:10" x14ac:dyDescent="0.2">
      <c r="B88" s="3" t="s">
        <v>529</v>
      </c>
      <c r="C88" s="3" t="s">
        <v>301</v>
      </c>
      <c r="D88" s="3" t="s">
        <v>298</v>
      </c>
      <c r="E88" s="3" t="s">
        <v>523</v>
      </c>
      <c r="F88" s="84">
        <f>MAX(0,1-(1/AVERAGEIFS(COP!$L$2:$L$750,COP!$C$2:$C$750,'Ambient Heat'!$B88,COP!$G$2:$G$750,'Ambient Heat'!F$4,COP!$D$2:$D$750,"RSDELC")))</f>
        <v>0.70822845217666552</v>
      </c>
      <c r="G88" s="84">
        <f>MAX(0,1-(1/AVERAGEIFS(COP!$L$2:$L$750,COP!$C$2:$C$750,'Ambient Heat'!$B88,COP!$G$2:$G$750,'Ambient Heat'!G$4,COP!$D$2:$D$750,"RSDELC")))</f>
        <v>0.72490111205228547</v>
      </c>
      <c r="H88" s="84">
        <f>MAX(0,1-(1/AVERAGEIFS(COP!$L$2:$L$750,COP!$C$2:$C$750,'Ambient Heat'!$B88,COP!$G$2:$G$750,'Ambient Heat'!H$4,COP!$D$2:$D$750,"RSDELC")))</f>
        <v>0.75928847304574842</v>
      </c>
      <c r="I88" s="84">
        <f>MAX(0,1-(1/AVERAGEIFS(COP!$L$2:$L$750,COP!$C$2:$C$750,'Ambient Heat'!$B88,COP!$G$2:$G$750,'Ambient Heat'!I$4,COP!$D$2:$D$750,"RSDELC")))</f>
        <v>0.78603419826288801</v>
      </c>
      <c r="J88" s="3">
        <v>5</v>
      </c>
    </row>
    <row r="89" spans="2:10" x14ac:dyDescent="0.2">
      <c r="B89" s="3" t="s">
        <v>530</v>
      </c>
      <c r="C89" s="3" t="s">
        <v>301</v>
      </c>
      <c r="D89" s="3" t="s">
        <v>298</v>
      </c>
      <c r="E89" s="3" t="s">
        <v>524</v>
      </c>
      <c r="F89" s="84">
        <f>MAX(0,1-(1/AVERAGEIFS(COP!$L$2:$L$750,COP!$C$2:$C$750,'Ambient Heat'!$B89,COP!$G$2:$G$750,'Ambient Heat'!F$4,COP!$D$2:$D$750,"RSDELC")))</f>
        <v>0.70822845217666552</v>
      </c>
      <c r="G89" s="84">
        <f>MAX(0,1-(1/AVERAGEIFS(COP!$L$2:$L$750,COP!$C$2:$C$750,'Ambient Heat'!$B89,COP!$G$2:$G$750,'Ambient Heat'!G$4,COP!$D$2:$D$750,"RSDELC")))</f>
        <v>0.72490111205228547</v>
      </c>
      <c r="H89" s="84">
        <f>MAX(0,1-(1/AVERAGEIFS(COP!$L$2:$L$750,COP!$C$2:$C$750,'Ambient Heat'!$B89,COP!$G$2:$G$750,'Ambient Heat'!H$4,COP!$D$2:$D$750,"RSDELC")))</f>
        <v>0.75928847304574842</v>
      </c>
      <c r="I89" s="84">
        <f>MAX(0,1-(1/AVERAGEIFS(COP!$L$2:$L$750,COP!$C$2:$C$750,'Ambient Heat'!$B89,COP!$G$2:$G$750,'Ambient Heat'!I$4,COP!$D$2:$D$750,"RSDELC")))</f>
        <v>0.78603419826288801</v>
      </c>
      <c r="J89" s="3">
        <v>5</v>
      </c>
    </row>
    <row r="90" spans="2:10" ht="15.75" thickBot="1" x14ac:dyDescent="0.25">
      <c r="B90" s="46" t="s">
        <v>531</v>
      </c>
      <c r="C90" s="46" t="s">
        <v>301</v>
      </c>
      <c r="D90" s="46" t="s">
        <v>298</v>
      </c>
      <c r="E90" s="46" t="s">
        <v>525</v>
      </c>
      <c r="F90" s="84">
        <f>MAX(0,1-(1/AVERAGEIFS(COP!$L$2:$L$750,COP!$C$2:$C$750,'Ambient Heat'!$B90,COP!$G$2:$G$750,'Ambient Heat'!F$4,COP!$D$2:$D$750,"RSDELC")))</f>
        <v>0.70822845217666552</v>
      </c>
      <c r="G90" s="84">
        <f>MAX(0,1-(1/AVERAGEIFS(COP!$L$2:$L$750,COP!$C$2:$C$750,'Ambient Heat'!$B90,COP!$G$2:$G$750,'Ambient Heat'!G$4,COP!$D$2:$D$750,"RSDELC")))</f>
        <v>0.72490111205228547</v>
      </c>
      <c r="H90" s="84">
        <f>MAX(0,1-(1/AVERAGEIFS(COP!$L$2:$L$750,COP!$C$2:$C$750,'Ambient Heat'!$B90,COP!$G$2:$G$750,'Ambient Heat'!H$4,COP!$D$2:$D$750,"RSDELC")))</f>
        <v>0.75928847304574842</v>
      </c>
      <c r="I90" s="84">
        <f>MAX(0,1-(1/AVERAGEIFS(COP!$L$2:$L$750,COP!$C$2:$C$750,'Ambient Heat'!$B90,COP!$G$2:$G$750,'Ambient Heat'!I$4,COP!$D$2:$D$750,"RSDELC")))</f>
        <v>0.78603419826288801</v>
      </c>
      <c r="J90" s="46">
        <v>5</v>
      </c>
    </row>
    <row r="91" spans="2:10" x14ac:dyDescent="0.2">
      <c r="B91" s="3" t="s">
        <v>532</v>
      </c>
      <c r="C91" s="3" t="s">
        <v>301</v>
      </c>
      <c r="D91" s="3" t="s">
        <v>298</v>
      </c>
      <c r="E91" s="3" t="s">
        <v>627</v>
      </c>
      <c r="F91" s="84">
        <f>MAX(0,1-(1/AVERAGEIFS(COP!$L$2:$L$750,COP!$C$2:$C$750,'Ambient Heat'!$B91,COP!$G$2:$G$750,'Ambient Heat'!F$4,COP!$D$2:$D$750,"RSDELC")))</f>
        <v>0.70822845217666552</v>
      </c>
      <c r="G91" s="84">
        <f>MAX(0,1-(1/AVERAGEIFS(COP!$L$2:$L$750,COP!$C$2:$C$750,'Ambient Heat'!$B91,COP!$G$2:$G$750,'Ambient Heat'!G$4,COP!$D$2:$D$750,"RSDELC")))</f>
        <v>0.72490111205228547</v>
      </c>
      <c r="H91" s="84">
        <f>MAX(0,1-(1/AVERAGEIFS(COP!$L$2:$L$750,COP!$C$2:$C$750,'Ambient Heat'!$B91,COP!$G$2:$G$750,'Ambient Heat'!H$4,COP!$D$2:$D$750,"RSDELC")))</f>
        <v>0.75928847304574842</v>
      </c>
      <c r="I91" s="84">
        <f>MAX(0,1-(1/AVERAGEIFS(COP!$L$2:$L$750,COP!$C$2:$C$750,'Ambient Heat'!$B91,COP!$G$2:$G$750,'Ambient Heat'!I$4,COP!$D$2:$D$750,"RSDELC")))</f>
        <v>0.78603419826288801</v>
      </c>
      <c r="J91" s="3">
        <v>5</v>
      </c>
    </row>
    <row r="92" spans="2:10" x14ac:dyDescent="0.2">
      <c r="B92" s="3" t="s">
        <v>533</v>
      </c>
      <c r="C92" s="3" t="s">
        <v>301</v>
      </c>
      <c r="D92" s="3" t="s">
        <v>298</v>
      </c>
      <c r="E92" s="3" t="s">
        <v>521</v>
      </c>
      <c r="F92" s="84">
        <f>MAX(0,1-(1/AVERAGEIFS(COP!$L$2:$L$750,COP!$C$2:$C$750,'Ambient Heat'!$B92,COP!$G$2:$G$750,'Ambient Heat'!F$4,COP!$D$2:$D$750,"RSDELC")))</f>
        <v>0.70822845217666552</v>
      </c>
      <c r="G92" s="84">
        <f>MAX(0,1-(1/AVERAGEIFS(COP!$L$2:$L$750,COP!$C$2:$C$750,'Ambient Heat'!$B92,COP!$G$2:$G$750,'Ambient Heat'!G$4,COP!$D$2:$D$750,"RSDELC")))</f>
        <v>0.72490111205228547</v>
      </c>
      <c r="H92" s="84">
        <f>MAX(0,1-(1/AVERAGEIFS(COP!$L$2:$L$750,COP!$C$2:$C$750,'Ambient Heat'!$B92,COP!$G$2:$G$750,'Ambient Heat'!H$4,COP!$D$2:$D$750,"RSDELC")))</f>
        <v>0.75928847304574842</v>
      </c>
      <c r="I92" s="84">
        <f>MAX(0,1-(1/AVERAGEIFS(COP!$L$2:$L$750,COP!$C$2:$C$750,'Ambient Heat'!$B92,COP!$G$2:$G$750,'Ambient Heat'!I$4,COP!$D$2:$D$750,"RSDELC")))</f>
        <v>0.78603419826288801</v>
      </c>
      <c r="J92" s="3">
        <v>5</v>
      </c>
    </row>
    <row r="93" spans="2:10" x14ac:dyDescent="0.2">
      <c r="B93" s="3" t="s">
        <v>534</v>
      </c>
      <c r="C93" s="3" t="s">
        <v>301</v>
      </c>
      <c r="D93" s="3" t="s">
        <v>298</v>
      </c>
      <c r="E93" s="3" t="s">
        <v>522</v>
      </c>
      <c r="F93" s="84">
        <f>MAX(0,1-(1/AVERAGEIFS(COP!$L$2:$L$750,COP!$C$2:$C$750,'Ambient Heat'!$B93,COP!$G$2:$G$750,'Ambient Heat'!F$4,COP!$D$2:$D$750,"RSDELC")))</f>
        <v>0.70822845217666552</v>
      </c>
      <c r="G93" s="84">
        <f>MAX(0,1-(1/AVERAGEIFS(COP!$L$2:$L$750,COP!$C$2:$C$750,'Ambient Heat'!$B93,COP!$G$2:$G$750,'Ambient Heat'!G$4,COP!$D$2:$D$750,"RSDELC")))</f>
        <v>0.72490111205228547</v>
      </c>
      <c r="H93" s="84">
        <f>MAX(0,1-(1/AVERAGEIFS(COP!$L$2:$L$750,COP!$C$2:$C$750,'Ambient Heat'!$B93,COP!$G$2:$G$750,'Ambient Heat'!H$4,COP!$D$2:$D$750,"RSDELC")))</f>
        <v>0.75928847304574842</v>
      </c>
      <c r="I93" s="84">
        <f>MAX(0,1-(1/AVERAGEIFS(COP!$L$2:$L$750,COP!$C$2:$C$750,'Ambient Heat'!$B93,COP!$G$2:$G$750,'Ambient Heat'!I$4,COP!$D$2:$D$750,"RSDELC")))</f>
        <v>0.78603419826288801</v>
      </c>
      <c r="J93" s="3">
        <v>5</v>
      </c>
    </row>
    <row r="94" spans="2:10" x14ac:dyDescent="0.2">
      <c r="B94" s="3" t="s">
        <v>535</v>
      </c>
      <c r="C94" s="3" t="s">
        <v>301</v>
      </c>
      <c r="D94" s="3" t="s">
        <v>298</v>
      </c>
      <c r="E94" s="3" t="s">
        <v>523</v>
      </c>
      <c r="F94" s="84">
        <f>MAX(0,1-(1/AVERAGEIFS(COP!$L$2:$L$750,COP!$C$2:$C$750,'Ambient Heat'!$B94,COP!$G$2:$G$750,'Ambient Heat'!F$4,COP!$D$2:$D$750,"RSDELC")))</f>
        <v>0.70822845217666552</v>
      </c>
      <c r="G94" s="84">
        <f>MAX(0,1-(1/AVERAGEIFS(COP!$L$2:$L$750,COP!$C$2:$C$750,'Ambient Heat'!$B94,COP!$G$2:$G$750,'Ambient Heat'!G$4,COP!$D$2:$D$750,"RSDELC")))</f>
        <v>0.72490111205228547</v>
      </c>
      <c r="H94" s="84">
        <f>MAX(0,1-(1/AVERAGEIFS(COP!$L$2:$L$750,COP!$C$2:$C$750,'Ambient Heat'!$B94,COP!$G$2:$G$750,'Ambient Heat'!H$4,COP!$D$2:$D$750,"RSDELC")))</f>
        <v>0.75928847304574842</v>
      </c>
      <c r="I94" s="84">
        <f>MAX(0,1-(1/AVERAGEIFS(COP!$L$2:$L$750,COP!$C$2:$C$750,'Ambient Heat'!$B94,COP!$G$2:$G$750,'Ambient Heat'!I$4,COP!$D$2:$D$750,"RSDELC")))</f>
        <v>0.78603419826288801</v>
      </c>
      <c r="J94" s="3">
        <v>5</v>
      </c>
    </row>
    <row r="95" spans="2:10" x14ac:dyDescent="0.2">
      <c r="B95" s="3" t="s">
        <v>536</v>
      </c>
      <c r="C95" s="3" t="s">
        <v>301</v>
      </c>
      <c r="D95" s="3" t="s">
        <v>298</v>
      </c>
      <c r="E95" s="3" t="s">
        <v>524</v>
      </c>
      <c r="F95" s="84">
        <f>MAX(0,1-(1/AVERAGEIFS(COP!$L$2:$L$750,COP!$C$2:$C$750,'Ambient Heat'!$B95,COP!$G$2:$G$750,'Ambient Heat'!F$4,COP!$D$2:$D$750,"RSDELC")))</f>
        <v>0.70822845217666552</v>
      </c>
      <c r="G95" s="84">
        <f>MAX(0,1-(1/AVERAGEIFS(COP!$L$2:$L$750,COP!$C$2:$C$750,'Ambient Heat'!$B95,COP!$G$2:$G$750,'Ambient Heat'!G$4,COP!$D$2:$D$750,"RSDELC")))</f>
        <v>0.72490111205228547</v>
      </c>
      <c r="H95" s="84">
        <f>MAX(0,1-(1/AVERAGEIFS(COP!$L$2:$L$750,COP!$C$2:$C$750,'Ambient Heat'!$B95,COP!$G$2:$G$750,'Ambient Heat'!H$4,COP!$D$2:$D$750,"RSDELC")))</f>
        <v>0.75928847304574842</v>
      </c>
      <c r="I95" s="84">
        <f>MAX(0,1-(1/AVERAGEIFS(COP!$L$2:$L$750,COP!$C$2:$C$750,'Ambient Heat'!$B95,COP!$G$2:$G$750,'Ambient Heat'!I$4,COP!$D$2:$D$750,"RSDELC")))</f>
        <v>0.78603419826288801</v>
      </c>
      <c r="J95" s="3">
        <v>5</v>
      </c>
    </row>
    <row r="96" spans="2:10" ht="15.75" thickBot="1" x14ac:dyDescent="0.25">
      <c r="B96" s="46" t="s">
        <v>537</v>
      </c>
      <c r="C96" s="46" t="s">
        <v>301</v>
      </c>
      <c r="D96" s="46" t="s">
        <v>298</v>
      </c>
      <c r="E96" s="46" t="s">
        <v>525</v>
      </c>
      <c r="F96" s="84">
        <f>MAX(0,1-(1/AVERAGEIFS(COP!$L$2:$L$750,COP!$C$2:$C$750,'Ambient Heat'!$B96,COP!$G$2:$G$750,'Ambient Heat'!F$4,COP!$D$2:$D$750,"RSDELC")))</f>
        <v>0.70822845217666552</v>
      </c>
      <c r="G96" s="84">
        <f>MAX(0,1-(1/AVERAGEIFS(COP!$L$2:$L$750,COP!$C$2:$C$750,'Ambient Heat'!$B96,COP!$G$2:$G$750,'Ambient Heat'!G$4,COP!$D$2:$D$750,"RSDELC")))</f>
        <v>0.72490111205228547</v>
      </c>
      <c r="H96" s="84">
        <f>MAX(0,1-(1/AVERAGEIFS(COP!$L$2:$L$750,COP!$C$2:$C$750,'Ambient Heat'!$B96,COP!$G$2:$G$750,'Ambient Heat'!H$4,COP!$D$2:$D$750,"RSDELC")))</f>
        <v>0.75928847304574842</v>
      </c>
      <c r="I96" s="84">
        <f>MAX(0,1-(1/AVERAGEIFS(COP!$L$2:$L$750,COP!$C$2:$C$750,'Ambient Heat'!$B96,COP!$G$2:$G$750,'Ambient Heat'!I$4,COP!$D$2:$D$750,"RSDELC")))</f>
        <v>0.78603419826288801</v>
      </c>
      <c r="J96" s="46">
        <v>5</v>
      </c>
    </row>
    <row r="97" spans="2:12" x14ac:dyDescent="0.2">
      <c r="B97" s="3" t="s">
        <v>532</v>
      </c>
      <c r="C97" s="3" t="s">
        <v>301</v>
      </c>
      <c r="D97" s="3" t="s">
        <v>298</v>
      </c>
      <c r="E97" s="3" t="s">
        <v>277</v>
      </c>
      <c r="F97" s="84">
        <f>MAX(0,1-(1/AVERAGEIFS(COP!$L$2:$L$750,COP!$C$2:$C$750,'Ambient Heat'!$B97,COP!$G$2:$G$750,'Ambient Heat'!F$4,COP!$D$2:$D$750,"RSDELC")))</f>
        <v>0.70822845217666552</v>
      </c>
      <c r="G97" s="84">
        <f>MAX(0,1-(1/AVERAGEIFS(COP!$L$2:$L$750,COP!$C$2:$C$750,'Ambient Heat'!$B97,COP!$G$2:$G$750,'Ambient Heat'!G$4,COP!$D$2:$D$750,"RSDELC")))</f>
        <v>0.72490111205228547</v>
      </c>
      <c r="H97" s="84">
        <f>MAX(0,1-(1/AVERAGEIFS(COP!$L$2:$L$750,COP!$C$2:$C$750,'Ambient Heat'!$B97,COP!$G$2:$G$750,'Ambient Heat'!H$4,COP!$D$2:$D$750,"RSDELC")))</f>
        <v>0.75928847304574842</v>
      </c>
      <c r="I97" s="84">
        <f>MAX(0,1-(1/AVERAGEIFS(COP!$L$2:$L$750,COP!$C$2:$C$750,'Ambient Heat'!$B97,COP!$G$2:$G$750,'Ambient Heat'!I$4,COP!$D$2:$D$750,"RSDELC")))</f>
        <v>0.78603419826288801</v>
      </c>
      <c r="J97" s="3">
        <v>5</v>
      </c>
    </row>
    <row r="98" spans="2:12" x14ac:dyDescent="0.2">
      <c r="B98" s="3" t="s">
        <v>533</v>
      </c>
      <c r="C98" s="3" t="s">
        <v>301</v>
      </c>
      <c r="D98" s="3" t="s">
        <v>298</v>
      </c>
      <c r="E98" s="3" t="s">
        <v>277</v>
      </c>
      <c r="F98" s="84">
        <f>MAX(0,1-(1/AVERAGEIFS(COP!$L$2:$L$750,COP!$C$2:$C$750,'Ambient Heat'!$B98,COP!$G$2:$G$750,'Ambient Heat'!F$4,COP!$D$2:$D$750,"RSDELC")))</f>
        <v>0.70822845217666552</v>
      </c>
      <c r="G98" s="84">
        <f>MAX(0,1-(1/AVERAGEIFS(COP!$L$2:$L$750,COP!$C$2:$C$750,'Ambient Heat'!$B98,COP!$G$2:$G$750,'Ambient Heat'!G$4,COP!$D$2:$D$750,"RSDELC")))</f>
        <v>0.72490111205228547</v>
      </c>
      <c r="H98" s="84">
        <f>MAX(0,1-(1/AVERAGEIFS(COP!$L$2:$L$750,COP!$C$2:$C$750,'Ambient Heat'!$B98,COP!$G$2:$G$750,'Ambient Heat'!H$4,COP!$D$2:$D$750,"RSDELC")))</f>
        <v>0.75928847304574842</v>
      </c>
      <c r="I98" s="84">
        <f>MAX(0,1-(1/AVERAGEIFS(COP!$L$2:$L$750,COP!$C$2:$C$750,'Ambient Heat'!$B98,COP!$G$2:$G$750,'Ambient Heat'!I$4,COP!$D$2:$D$750,"RSDELC")))</f>
        <v>0.78603419826288801</v>
      </c>
      <c r="J98" s="3">
        <v>5</v>
      </c>
    </row>
    <row r="99" spans="2:12" x14ac:dyDescent="0.2">
      <c r="B99" s="3" t="s">
        <v>534</v>
      </c>
      <c r="C99" s="3" t="s">
        <v>301</v>
      </c>
      <c r="D99" s="3" t="s">
        <v>298</v>
      </c>
      <c r="E99" s="3" t="s">
        <v>277</v>
      </c>
      <c r="F99" s="84">
        <f>MAX(0,1-(1/AVERAGEIFS(COP!$L$2:$L$750,COP!$C$2:$C$750,'Ambient Heat'!$B99,COP!$G$2:$G$750,'Ambient Heat'!F$4,COP!$D$2:$D$750,"RSDELC")))</f>
        <v>0.70822845217666552</v>
      </c>
      <c r="G99" s="84">
        <f>MAX(0,1-(1/AVERAGEIFS(COP!$L$2:$L$750,COP!$C$2:$C$750,'Ambient Heat'!$B99,COP!$G$2:$G$750,'Ambient Heat'!G$4,COP!$D$2:$D$750,"RSDELC")))</f>
        <v>0.72490111205228547</v>
      </c>
      <c r="H99" s="84">
        <f>MAX(0,1-(1/AVERAGEIFS(COP!$L$2:$L$750,COP!$C$2:$C$750,'Ambient Heat'!$B99,COP!$G$2:$G$750,'Ambient Heat'!H$4,COP!$D$2:$D$750,"RSDELC")))</f>
        <v>0.75928847304574842</v>
      </c>
      <c r="I99" s="84">
        <f>MAX(0,1-(1/AVERAGEIFS(COP!$L$2:$L$750,COP!$C$2:$C$750,'Ambient Heat'!$B99,COP!$G$2:$G$750,'Ambient Heat'!I$4,COP!$D$2:$D$750,"RSDELC")))</f>
        <v>0.78603419826288801</v>
      </c>
      <c r="J99" s="3">
        <v>5</v>
      </c>
    </row>
    <row r="100" spans="2:12" x14ac:dyDescent="0.2">
      <c r="B100" s="3" t="s">
        <v>535</v>
      </c>
      <c r="C100" s="3" t="s">
        <v>301</v>
      </c>
      <c r="D100" s="3" t="s">
        <v>298</v>
      </c>
      <c r="E100" s="3" t="s">
        <v>277</v>
      </c>
      <c r="F100" s="84">
        <f>MAX(0,1-(1/AVERAGEIFS(COP!$L$2:$L$750,COP!$C$2:$C$750,'Ambient Heat'!$B100,COP!$G$2:$G$750,'Ambient Heat'!F$4,COP!$D$2:$D$750,"RSDELC")))</f>
        <v>0.70822845217666552</v>
      </c>
      <c r="G100" s="84">
        <f>MAX(0,1-(1/AVERAGEIFS(COP!$L$2:$L$750,COP!$C$2:$C$750,'Ambient Heat'!$B100,COP!$G$2:$G$750,'Ambient Heat'!G$4,COP!$D$2:$D$750,"RSDELC")))</f>
        <v>0.72490111205228547</v>
      </c>
      <c r="H100" s="84">
        <f>MAX(0,1-(1/AVERAGEIFS(COP!$L$2:$L$750,COP!$C$2:$C$750,'Ambient Heat'!$B100,COP!$G$2:$G$750,'Ambient Heat'!H$4,COP!$D$2:$D$750,"RSDELC")))</f>
        <v>0.75928847304574842</v>
      </c>
      <c r="I100" s="84">
        <f>MAX(0,1-(1/AVERAGEIFS(COP!$L$2:$L$750,COP!$C$2:$C$750,'Ambient Heat'!$B100,COP!$G$2:$G$750,'Ambient Heat'!I$4,COP!$D$2:$D$750,"RSDELC")))</f>
        <v>0.78603419826288801</v>
      </c>
      <c r="J100" s="3">
        <v>5</v>
      </c>
    </row>
    <row r="101" spans="2:12" x14ac:dyDescent="0.2">
      <c r="B101" s="3" t="s">
        <v>536</v>
      </c>
      <c r="C101" s="3" t="s">
        <v>301</v>
      </c>
      <c r="D101" s="3" t="s">
        <v>298</v>
      </c>
      <c r="E101" s="3" t="s">
        <v>277</v>
      </c>
      <c r="F101" s="84">
        <f>MAX(0,1-(1/AVERAGEIFS(COP!$L$2:$L$750,COP!$C$2:$C$750,'Ambient Heat'!$B101,COP!$G$2:$G$750,'Ambient Heat'!F$4,COP!$D$2:$D$750,"RSDELC")))</f>
        <v>0.70822845217666552</v>
      </c>
      <c r="G101" s="84">
        <f>MAX(0,1-(1/AVERAGEIFS(COP!$L$2:$L$750,COP!$C$2:$C$750,'Ambient Heat'!$B101,COP!$G$2:$G$750,'Ambient Heat'!G$4,COP!$D$2:$D$750,"RSDELC")))</f>
        <v>0.72490111205228547</v>
      </c>
      <c r="H101" s="84">
        <f>MAX(0,1-(1/AVERAGEIFS(COP!$L$2:$L$750,COP!$C$2:$C$750,'Ambient Heat'!$B101,COP!$G$2:$G$750,'Ambient Heat'!H$4,COP!$D$2:$D$750,"RSDELC")))</f>
        <v>0.75928847304574842</v>
      </c>
      <c r="I101" s="84">
        <f>MAX(0,1-(1/AVERAGEIFS(COP!$L$2:$L$750,COP!$C$2:$C$750,'Ambient Heat'!$B101,COP!$G$2:$G$750,'Ambient Heat'!I$4,COP!$D$2:$D$750,"RSDELC")))</f>
        <v>0.78603419826288801</v>
      </c>
      <c r="J101" s="3">
        <v>5</v>
      </c>
    </row>
    <row r="102" spans="2:12" ht="15.75" thickBot="1" x14ac:dyDescent="0.25">
      <c r="B102" s="46" t="s">
        <v>537</v>
      </c>
      <c r="C102" s="46" t="s">
        <v>301</v>
      </c>
      <c r="D102" s="46" t="s">
        <v>298</v>
      </c>
      <c r="E102" s="46" t="s">
        <v>277</v>
      </c>
      <c r="F102" s="84">
        <f>MAX(0,1-(1/AVERAGEIFS(COP!$L$2:$L$750,COP!$C$2:$C$750,'Ambient Heat'!$B102,COP!$G$2:$G$750,'Ambient Heat'!F$4,COP!$D$2:$D$750,"RSDELC")))</f>
        <v>0.70822845217666552</v>
      </c>
      <c r="G102" s="84">
        <f>MAX(0,1-(1/AVERAGEIFS(COP!$L$2:$L$750,COP!$C$2:$C$750,'Ambient Heat'!$B102,COP!$G$2:$G$750,'Ambient Heat'!G$4,COP!$D$2:$D$750,"RSDELC")))</f>
        <v>0.72490111205228547</v>
      </c>
      <c r="H102" s="84">
        <f>MAX(0,1-(1/AVERAGEIFS(COP!$L$2:$L$750,COP!$C$2:$C$750,'Ambient Heat'!$B102,COP!$G$2:$G$750,'Ambient Heat'!H$4,COP!$D$2:$D$750,"RSDELC")))</f>
        <v>0.75928847304574842</v>
      </c>
      <c r="I102" s="84">
        <f>MAX(0,1-(1/AVERAGEIFS(COP!$L$2:$L$750,COP!$C$2:$C$750,'Ambient Heat'!$B102,COP!$G$2:$G$750,'Ambient Heat'!I$4,COP!$D$2:$D$750,"RSDELC")))</f>
        <v>0.78603419826288801</v>
      </c>
      <c r="J102" s="46">
        <v>5</v>
      </c>
    </row>
    <row r="103" spans="2:12" x14ac:dyDescent="0.2">
      <c r="B103" s="83" t="s">
        <v>296</v>
      </c>
      <c r="F103" s="84"/>
      <c r="G103" s="84"/>
      <c r="H103" s="84"/>
      <c r="I103" s="84"/>
    </row>
    <row r="104" spans="2:12" x14ac:dyDescent="0.2">
      <c r="B104" s="3" t="s">
        <v>287</v>
      </c>
      <c r="C104" s="3" t="s">
        <v>301</v>
      </c>
      <c r="D104" s="3" t="s">
        <v>298</v>
      </c>
      <c r="E104" s="3" t="s">
        <v>466</v>
      </c>
      <c r="F104" s="84">
        <f>MAX(0,1-(1/AVERAGEIFS(COP!$L$2:$L$750,COP!$C$2:$C$750,'Ambient Heat'!$B104,COP!$G$2:$G$750,'Ambient Heat'!F$4,COP!$D$2:$D$750,"RSDGAS")))</f>
        <v>0.2658701597812021</v>
      </c>
      <c r="G104" s="84">
        <f>MAX(0,1-(1/AVERAGEIFS(COP!$L$2:$L$750,COP!$C$2:$C$750,'Ambient Heat'!$B104,COP!$G$2:$G$750,'Ambient Heat'!G$4,COP!$D$2:$D$750,"RSDGAS")))</f>
        <v>0.31649980393421995</v>
      </c>
      <c r="H104" s="84">
        <f>MAX(0,1-(1/AVERAGEIFS(COP!$L$2:$L$750,COP!$C$2:$C$750,'Ambient Heat'!$B104,COP!$G$2:$G$750,'Ambient Heat'!H$4,COP!$D$2:$D$750,"RSDGAS")))</f>
        <v>0.41701453864977822</v>
      </c>
      <c r="I104" s="84">
        <f>MAX(0,1-(1/AVERAGEIFS(COP!$L$2:$L$750,COP!$C$2:$C$750,'Ambient Heat'!$B104,COP!$G$2:$G$750,'Ambient Heat'!I$4,COP!$D$2:$D$750,"RSDGAS")))</f>
        <v>0.41701453864977822</v>
      </c>
      <c r="J104" s="3">
        <v>5</v>
      </c>
    </row>
    <row r="105" spans="2:12" x14ac:dyDescent="0.2">
      <c r="B105" s="3" t="s">
        <v>287</v>
      </c>
      <c r="C105" s="3" t="s">
        <v>301</v>
      </c>
      <c r="D105" s="3" t="s">
        <v>376</v>
      </c>
      <c r="E105" s="3" t="s">
        <v>216</v>
      </c>
      <c r="F105" s="84">
        <f>MAX(0,1-(1/AVERAGEIFS(COP!$L$2:$L$750,COP!$C$2:$C$750,'Ambient Heat'!$B105,COP!$G$2:$G$750,'Ambient Heat'!F$4,COP!$D$2:$D$750,"RSDGAS")))</f>
        <v>0.2658701597812021</v>
      </c>
      <c r="G105" s="84">
        <f>MAX(0,1-(1/AVERAGEIFS(COP!$L$2:$L$750,COP!$C$2:$C$750,'Ambient Heat'!$B105,COP!$G$2:$G$750,'Ambient Heat'!G$4,COP!$D$2:$D$750,"RSDGAS")))</f>
        <v>0.31649980393421995</v>
      </c>
      <c r="H105" s="84">
        <f>MAX(0,1-(1/AVERAGEIFS(COP!$L$2:$L$750,COP!$C$2:$C$750,'Ambient Heat'!$B105,COP!$G$2:$G$750,'Ambient Heat'!H$4,COP!$D$2:$D$750,"RSDGAS")))</f>
        <v>0.41701453864977822</v>
      </c>
      <c r="I105" s="84">
        <f>MAX(0,1-(1/AVERAGEIFS(COP!$L$2:$L$750,COP!$C$2:$C$750,'Ambient Heat'!$B105,COP!$G$2:$G$750,'Ambient Heat'!I$4,COP!$D$2:$D$750,"RSDGAS")))</f>
        <v>0.41701453864977822</v>
      </c>
      <c r="J105" s="3">
        <v>5</v>
      </c>
    </row>
    <row r="106" spans="2:12" x14ac:dyDescent="0.2">
      <c r="B106" s="3" t="s">
        <v>288</v>
      </c>
      <c r="C106" s="3" t="s">
        <v>301</v>
      </c>
      <c r="D106" s="3" t="s">
        <v>298</v>
      </c>
      <c r="E106" s="3" t="s">
        <v>466</v>
      </c>
      <c r="F106" s="84">
        <f>MAX(0,1-(1/AVERAGEIFS(COP!$L$2:$L$750,COP!$C$2:$C$750,'Ambient Heat'!$B106,COP!$G$2:$G$750,'Ambient Heat'!F$4,COP!$D$2:$D$750,"RSDGAS")))</f>
        <v>0.2658701597812021</v>
      </c>
      <c r="G106" s="84">
        <f>MAX(0,1-(1/AVERAGEIFS(COP!$L$2:$L$750,COP!$C$2:$C$750,'Ambient Heat'!$B106,COP!$G$2:$G$750,'Ambient Heat'!G$4,COP!$D$2:$D$750,"RSDGAS")))</f>
        <v>0.28955176753019329</v>
      </c>
      <c r="H106" s="84">
        <f>MAX(0,1-(1/AVERAGEIFS(COP!$L$2:$L$750,COP!$C$2:$C$750,'Ambient Heat'!$B106,COP!$G$2:$G$750,'Ambient Heat'!H$4,COP!$D$2:$D$750,"RSDGAS")))</f>
        <v>0.28955176753019329</v>
      </c>
      <c r="I106" s="84">
        <f>MAX(0,1-(1/AVERAGEIFS(COP!$L$2:$L$750,COP!$C$2:$C$750,'Ambient Heat'!$B106,COP!$G$2:$G$750,'Ambient Heat'!I$4,COP!$D$2:$D$750,"RSDGAS")))</f>
        <v>0.31175327479487647</v>
      </c>
      <c r="J106" s="3">
        <v>5</v>
      </c>
    </row>
    <row r="107" spans="2:12" x14ac:dyDescent="0.2">
      <c r="B107" s="3" t="s">
        <v>288</v>
      </c>
      <c r="C107" s="3" t="s">
        <v>301</v>
      </c>
      <c r="D107" s="3" t="s">
        <v>376</v>
      </c>
      <c r="E107" s="3" t="s">
        <v>216</v>
      </c>
      <c r="F107" s="84">
        <f>MAX(0,1-(1/AVERAGEIFS(COP!$L$2:$L$750,COP!$C$2:$C$750,'Ambient Heat'!$B107,COP!$G$2:$G$750,'Ambient Heat'!F$4,COP!$D$2:$D$750,"RSDGAS")))</f>
        <v>0.2658701597812021</v>
      </c>
      <c r="G107" s="84">
        <f>MAX(0,1-(1/AVERAGEIFS(COP!$L$2:$L$750,COP!$C$2:$C$750,'Ambient Heat'!$B107,COP!$G$2:$G$750,'Ambient Heat'!G$4,COP!$D$2:$D$750,"RSDGAS")))</f>
        <v>0.28955176753019329</v>
      </c>
      <c r="H107" s="84">
        <f>MAX(0,1-(1/AVERAGEIFS(COP!$L$2:$L$750,COP!$C$2:$C$750,'Ambient Heat'!$B107,COP!$G$2:$G$750,'Ambient Heat'!H$4,COP!$D$2:$D$750,"RSDGAS")))</f>
        <v>0.28955176753019329</v>
      </c>
      <c r="I107" s="84">
        <f>MAX(0,1-(1/AVERAGEIFS(COP!$L$2:$L$750,COP!$C$2:$C$750,'Ambient Heat'!$B107,COP!$G$2:$G$750,'Ambient Heat'!I$4,COP!$D$2:$D$750,"RSDGAS")))</f>
        <v>0.31175327479487647</v>
      </c>
      <c r="J107" s="3">
        <v>5</v>
      </c>
    </row>
    <row r="108" spans="2:12" x14ac:dyDescent="0.2">
      <c r="B108" s="83" t="s">
        <v>297</v>
      </c>
    </row>
    <row r="109" spans="2:12" x14ac:dyDescent="0.2">
      <c r="B109" s="3" t="s">
        <v>286</v>
      </c>
      <c r="C109" s="3" t="s">
        <v>301</v>
      </c>
      <c r="D109" s="3" t="s">
        <v>298</v>
      </c>
      <c r="E109" s="3" t="s">
        <v>466</v>
      </c>
      <c r="F109" s="84">
        <f>MAX(0,1-(1/AVERAGEIFS(COP!$L$2:$L$750,COP!$C$2:$C$750,'Ambient Heat'!$B109,COP!$G$2:$G$750,'Ambient Heat'!F$4,COP!$D$2:$D$750,"RSDGAS")))</f>
        <v>0.64890968903931157</v>
      </c>
      <c r="G109" s="84">
        <f>MAX(0,1-(1/AVERAGEIFS(COP!$L$2:$L$750,COP!$C$2:$C$750,'Ambient Heat'!$B109,COP!$G$2:$G$750,'Ambient Heat'!G$4,COP!$D$2:$D$750,"RSDGAS")))</f>
        <v>0.68342827071203138</v>
      </c>
      <c r="H109" s="84">
        <f>MAX(0,1-(1/AVERAGEIFS(COP!$L$2:$L$750,COP!$C$2:$C$750,'Ambient Heat'!$B109,COP!$G$2:$G$750,'Ambient Heat'!H$4,COP!$D$2:$D$750,"RSDGAS")))</f>
        <v>0.70516873886795206</v>
      </c>
      <c r="I109" s="84">
        <f>MAX(0,1-(1/AVERAGEIFS(COP!$L$2:$L$750,COP!$C$2:$C$750,'Ambient Heat'!$B109,COP!$G$2:$G$750,'Ambient Heat'!I$4,COP!$D$2:$D$750,"RSDGAS")))</f>
        <v>0.70516873886795206</v>
      </c>
      <c r="J109" s="3">
        <v>5</v>
      </c>
      <c r="L109" s="3">
        <f>MAX(0,1-(1/AVERAGEIFS(COP!$L$2:$L$750,COP!$C$2:$C$750,'Ambient Heat'!$B109,COP!$G$2:$G$750,'Ambient Heat'!F$4,COP!$D$2:$D$750,"RSDGAS")))</f>
        <v>0.64890968903931157</v>
      </c>
    </row>
    <row r="110" spans="2:12" x14ac:dyDescent="0.2">
      <c r="B110" s="3" t="s">
        <v>286</v>
      </c>
      <c r="C110" s="3" t="s">
        <v>301</v>
      </c>
      <c r="D110" s="3" t="s">
        <v>376</v>
      </c>
      <c r="E110" s="3" t="s">
        <v>216</v>
      </c>
      <c r="F110" s="84">
        <f>MAX(0,1-(1/AVERAGEIFS(COP!$L$2:$L$750,COP!$C$2:$C$750,'Ambient Heat'!$B110,COP!$G$2:$G$750,'Ambient Heat'!F$4,COP!$D$2:$D$750,"RSDGAS")))</f>
        <v>0.64890968903931157</v>
      </c>
      <c r="G110" s="84">
        <f>MAX(0,1-(1/AVERAGEIFS(COP!$L$2:$L$750,COP!$C$2:$C$750,'Ambient Heat'!$B110,COP!$G$2:$G$750,'Ambient Heat'!G$4,COP!$D$2:$D$750,"RSDGAS")))</f>
        <v>0.68342827071203138</v>
      </c>
      <c r="H110" s="84">
        <f>MAX(0,1-(1/AVERAGEIFS(COP!$L$2:$L$750,COP!$C$2:$C$750,'Ambient Heat'!$B110,COP!$G$2:$G$750,'Ambient Heat'!H$4,COP!$D$2:$D$750,"RSDGAS")))</f>
        <v>0.70516873886795206</v>
      </c>
      <c r="I110" s="84">
        <f>MAX(0,1-(1/AVERAGEIFS(COP!$L$2:$L$750,COP!$C$2:$C$750,'Ambient Heat'!$B110,COP!$G$2:$G$750,'Ambient Heat'!I$4,COP!$D$2:$D$750,"RSDGAS")))</f>
        <v>0.70516873886795206</v>
      </c>
      <c r="J110" s="3">
        <v>5</v>
      </c>
    </row>
    <row r="111" spans="2:12" x14ac:dyDescent="0.2">
      <c r="B111" s="83" t="s">
        <v>299</v>
      </c>
      <c r="F111" s="84"/>
      <c r="G111" s="84"/>
      <c r="H111" s="84"/>
      <c r="I111" s="84"/>
    </row>
    <row r="112" spans="2:12" x14ac:dyDescent="0.2">
      <c r="B112" s="3" t="s">
        <v>282</v>
      </c>
      <c r="C112" s="3" t="s">
        <v>301</v>
      </c>
      <c r="D112" s="3" t="s">
        <v>298</v>
      </c>
      <c r="E112" s="3" t="s">
        <v>467</v>
      </c>
      <c r="F112" s="84">
        <f>MAX(0,1-(1/AVERAGEIFS(COP!$L$2:$L$750,COP!$C$2:$C$750,'Ambient Heat'!$B112,COP!$G$2:$G$750,'Ambient Heat'!F$4,COP!$D$2:$D$750,"RSDELC")))</f>
        <v>0.67635275799933481</v>
      </c>
      <c r="G112" s="84">
        <f>MAX(0,1-(1/AVERAGEIFS(COP!$L$2:$L$750,COP!$C$2:$C$750,'Ambient Heat'!$B112,COP!$G$2:$G$750,'Ambient Heat'!G$4,COP!$D$2:$D$750,"RSDELC")))</f>
        <v>0.69658071062437732</v>
      </c>
      <c r="H112" s="84">
        <f>MAX(0,1-(1/AVERAGEIFS(COP!$L$2:$L$750,COP!$C$2:$C$750,'Ambient Heat'!$B112,COP!$G$2:$G$750,'Ambient Heat'!H$4,COP!$D$2:$D$750,"RSDELC")))</f>
        <v>0.73758331729675719</v>
      </c>
      <c r="I112" s="84">
        <f>MAX(0,1-(1/AVERAGEIFS(COP!$L$2:$L$750,COP!$C$2:$C$750,'Ambient Heat'!$B112,COP!$G$2:$G$750,'Ambient Heat'!I$4,COP!$D$2:$D$750,"RSDELC")))</f>
        <v>0.75726456849950041</v>
      </c>
      <c r="J112" s="3">
        <v>5</v>
      </c>
      <c r="L112" s="3">
        <f>MAX(0,(AVERAGEIFS(COP!$L$2:$L$750,COP!$C$2:$C$750,'Ambient Heat'!$B112,COP!$G$2:$G$750,'Ambient Heat'!F$4,COP!$D$2:$D$750,"RSDELC")-1))</f>
        <v>2.0897837837837798</v>
      </c>
    </row>
    <row r="113" spans="2:10" ht="15.75" thickBot="1" x14ac:dyDescent="0.25">
      <c r="B113" s="46" t="s">
        <v>278</v>
      </c>
      <c r="C113" s="46" t="s">
        <v>301</v>
      </c>
      <c r="D113" s="46" t="s">
        <v>298</v>
      </c>
      <c r="E113" s="46" t="s">
        <v>467</v>
      </c>
      <c r="F113" s="84">
        <f>MAX(0,1-(1/AVERAGEIFS(COP!$L$2:$L$750,COP!$C$2:$C$750,'Ambient Heat'!$B113,COP!$G$2:$G$750,'Ambient Heat'!F$4,COP!$D$2:$D$750,"RSDELC")))</f>
        <v>0.67635275799933481</v>
      </c>
      <c r="G113" s="84">
        <f>MAX(0,1-(1/AVERAGEIFS(COP!$L$2:$L$750,COP!$C$2:$C$750,'Ambient Heat'!$B113,COP!$G$2:$G$750,'Ambient Heat'!G$4,COP!$D$2:$D$750,"RSDELC")))</f>
        <v>0.69658071062437732</v>
      </c>
      <c r="H113" s="84">
        <f>MAX(0,1-(1/AVERAGEIFS(COP!$L$2:$L$750,COP!$C$2:$C$750,'Ambient Heat'!$B113,COP!$G$2:$G$750,'Ambient Heat'!H$4,COP!$D$2:$D$750,"RSDELC")))</f>
        <v>0.73758331729675719</v>
      </c>
      <c r="I113" s="84">
        <f>MAX(0,1-(1/AVERAGEIFS(COP!$L$2:$L$750,COP!$C$2:$C$750,'Ambient Heat'!$B113,COP!$G$2:$G$750,'Ambient Heat'!I$4,COP!$D$2:$D$750,"RSDELC")))</f>
        <v>0.75726456849950041</v>
      </c>
      <c r="J113" s="46">
        <v>5</v>
      </c>
    </row>
    <row r="114" spans="2:10" x14ac:dyDescent="0.2">
      <c r="B114" s="3" t="s">
        <v>538</v>
      </c>
      <c r="C114" s="3" t="s">
        <v>301</v>
      </c>
      <c r="D114" s="3" t="s">
        <v>298</v>
      </c>
      <c r="E114" s="3" t="s">
        <v>628</v>
      </c>
      <c r="F114" s="84">
        <f>MAX(0,1-(1/AVERAGEIFS(COP!$L$2:$L$750,COP!$C$2:$C$750,'Ambient Heat'!$B114,COP!$G$2:$G$750,'Ambient Heat'!F$4,COP!$D$2:$D$750,"RSDELC")))</f>
        <v>0.67635275799933481</v>
      </c>
      <c r="G114" s="84">
        <f>MAX(0,1-(1/AVERAGEIFS(COP!$L$2:$L$750,COP!$C$2:$C$750,'Ambient Heat'!$B114,COP!$G$2:$G$750,'Ambient Heat'!G$4,COP!$D$2:$D$750,"RSDELC")))</f>
        <v>0.70577523454484981</v>
      </c>
      <c r="H114" s="84">
        <f>MAX(0,1-(1/AVERAGEIFS(COP!$L$2:$L$750,COP!$C$2:$C$750,'Ambient Heat'!$B114,COP!$G$2:$G$750,'Ambient Heat'!H$4,COP!$D$2:$D$750,"RSDELC")))</f>
        <v>0.73758331729675719</v>
      </c>
      <c r="I114" s="84">
        <f>MAX(0,1-(1/AVERAGEIFS(COP!$L$2:$L$750,COP!$C$2:$C$750,'Ambient Heat'!$B114,COP!$G$2:$G$750,'Ambient Heat'!I$4,COP!$D$2:$D$750,"RSDELC")))</f>
        <v>0.75726456849950041</v>
      </c>
      <c r="J114" s="3">
        <v>5</v>
      </c>
    </row>
    <row r="115" spans="2:10" x14ac:dyDescent="0.2">
      <c r="B115" s="3" t="s">
        <v>539</v>
      </c>
      <c r="C115" s="3" t="s">
        <v>301</v>
      </c>
      <c r="D115" s="3" t="s">
        <v>298</v>
      </c>
      <c r="E115" s="3" t="s">
        <v>540</v>
      </c>
      <c r="F115" s="84">
        <f>MAX(0,1-(1/AVERAGEIFS(COP!$L$2:$L$750,COP!$C$2:$C$750,'Ambient Heat'!$B115,COP!$G$2:$G$750,'Ambient Heat'!F$4,COP!$D$2:$D$750,"RSDELC")))</f>
        <v>0.67635275799933481</v>
      </c>
      <c r="G115" s="84">
        <f>MAX(0,1-(1/AVERAGEIFS(COP!$L$2:$L$750,COP!$C$2:$C$750,'Ambient Heat'!$B115,COP!$G$2:$G$750,'Ambient Heat'!G$4,COP!$D$2:$D$750,"RSDELC")))</f>
        <v>0.70577523454484981</v>
      </c>
      <c r="H115" s="84">
        <f>MAX(0,1-(1/AVERAGEIFS(COP!$L$2:$L$750,COP!$C$2:$C$750,'Ambient Heat'!$B115,COP!$G$2:$G$750,'Ambient Heat'!H$4,COP!$D$2:$D$750,"RSDELC")))</f>
        <v>0.73758331729675719</v>
      </c>
      <c r="I115" s="84">
        <f>MAX(0,1-(1/AVERAGEIFS(COP!$L$2:$L$750,COP!$C$2:$C$750,'Ambient Heat'!$B115,COP!$G$2:$G$750,'Ambient Heat'!I$4,COP!$D$2:$D$750,"RSDELC")))</f>
        <v>0.75726456849950041</v>
      </c>
      <c r="J115" s="3">
        <v>5</v>
      </c>
    </row>
    <row r="116" spans="2:10" x14ac:dyDescent="0.2">
      <c r="B116" s="3" t="s">
        <v>541</v>
      </c>
      <c r="C116" s="3" t="s">
        <v>301</v>
      </c>
      <c r="D116" s="3" t="s">
        <v>298</v>
      </c>
      <c r="E116" s="3" t="s">
        <v>542</v>
      </c>
      <c r="F116" s="84">
        <f>MAX(0,1-(1/AVERAGEIFS(COP!$L$2:$L$750,COP!$C$2:$C$750,'Ambient Heat'!$B116,COP!$G$2:$G$750,'Ambient Heat'!F$4,COP!$D$2:$D$750,"RSDELC")))</f>
        <v>0.67635275799933481</v>
      </c>
      <c r="G116" s="84">
        <f>MAX(0,1-(1/AVERAGEIFS(COP!$L$2:$L$750,COP!$C$2:$C$750,'Ambient Heat'!$B116,COP!$G$2:$G$750,'Ambient Heat'!G$4,COP!$D$2:$D$750,"RSDELC")))</f>
        <v>0.70577523454484981</v>
      </c>
      <c r="H116" s="84">
        <f>MAX(0,1-(1/AVERAGEIFS(COP!$L$2:$L$750,COP!$C$2:$C$750,'Ambient Heat'!$B116,COP!$G$2:$G$750,'Ambient Heat'!H$4,COP!$D$2:$D$750,"RSDELC")))</f>
        <v>0.73758331729675719</v>
      </c>
      <c r="I116" s="84">
        <f>MAX(0,1-(1/AVERAGEIFS(COP!$L$2:$L$750,COP!$C$2:$C$750,'Ambient Heat'!$B116,COP!$G$2:$G$750,'Ambient Heat'!I$4,COP!$D$2:$D$750,"RSDELC")))</f>
        <v>0.75726456849950041</v>
      </c>
      <c r="J116" s="3">
        <v>5</v>
      </c>
    </row>
    <row r="117" spans="2:10" x14ac:dyDescent="0.2">
      <c r="B117" s="3" t="s">
        <v>543</v>
      </c>
      <c r="C117" s="3" t="s">
        <v>301</v>
      </c>
      <c r="D117" s="3" t="s">
        <v>298</v>
      </c>
      <c r="E117" s="3" t="s">
        <v>544</v>
      </c>
      <c r="F117" s="84">
        <f>MAX(0,1-(1/AVERAGEIFS(COP!$L$2:$L$750,COP!$C$2:$C$750,'Ambient Heat'!$B117,COP!$G$2:$G$750,'Ambient Heat'!F$4,COP!$D$2:$D$750,"RSDELC")))</f>
        <v>0.67635275799933481</v>
      </c>
      <c r="G117" s="84">
        <f>MAX(0,1-(1/AVERAGEIFS(COP!$L$2:$L$750,COP!$C$2:$C$750,'Ambient Heat'!$B117,COP!$G$2:$G$750,'Ambient Heat'!G$4,COP!$D$2:$D$750,"RSDELC")))</f>
        <v>0.70577523454484981</v>
      </c>
      <c r="H117" s="84">
        <f>MAX(0,1-(1/AVERAGEIFS(COP!$L$2:$L$750,COP!$C$2:$C$750,'Ambient Heat'!$B117,COP!$G$2:$G$750,'Ambient Heat'!H$4,COP!$D$2:$D$750,"RSDELC")))</f>
        <v>0.73758331729675719</v>
      </c>
      <c r="I117" s="84">
        <f>MAX(0,1-(1/AVERAGEIFS(COP!$L$2:$L$750,COP!$C$2:$C$750,'Ambient Heat'!$B117,COP!$G$2:$G$750,'Ambient Heat'!I$4,COP!$D$2:$D$750,"RSDELC")))</f>
        <v>0.75726456849950041</v>
      </c>
      <c r="J117" s="3">
        <v>5</v>
      </c>
    </row>
    <row r="118" spans="2:10" x14ac:dyDescent="0.2">
      <c r="B118" s="3" t="s">
        <v>545</v>
      </c>
      <c r="C118" s="3" t="s">
        <v>301</v>
      </c>
      <c r="D118" s="3" t="s">
        <v>298</v>
      </c>
      <c r="E118" s="3" t="s">
        <v>546</v>
      </c>
      <c r="F118" s="84">
        <f>MAX(0,1-(1/AVERAGEIFS(COP!$L$2:$L$750,COP!$C$2:$C$750,'Ambient Heat'!$B118,COP!$G$2:$G$750,'Ambient Heat'!F$4,COP!$D$2:$D$750,"RSDELC")))</f>
        <v>0.67635275799933481</v>
      </c>
      <c r="G118" s="84">
        <f>MAX(0,1-(1/AVERAGEIFS(COP!$L$2:$L$750,COP!$C$2:$C$750,'Ambient Heat'!$B118,COP!$G$2:$G$750,'Ambient Heat'!G$4,COP!$D$2:$D$750,"RSDELC")))</f>
        <v>0.70577523454484981</v>
      </c>
      <c r="H118" s="84">
        <f>MAX(0,1-(1/AVERAGEIFS(COP!$L$2:$L$750,COP!$C$2:$C$750,'Ambient Heat'!$B118,COP!$G$2:$G$750,'Ambient Heat'!H$4,COP!$D$2:$D$750,"RSDELC")))</f>
        <v>0.73758331729675719</v>
      </c>
      <c r="I118" s="84">
        <f>MAX(0,1-(1/AVERAGEIFS(COP!$L$2:$L$750,COP!$C$2:$C$750,'Ambient Heat'!$B118,COP!$G$2:$G$750,'Ambient Heat'!I$4,COP!$D$2:$D$750,"RSDELC")))</f>
        <v>0.75726456849950041</v>
      </c>
      <c r="J118" s="3">
        <v>5</v>
      </c>
    </row>
    <row r="119" spans="2:10" ht="15.75" thickBot="1" x14ac:dyDescent="0.25">
      <c r="B119" s="46" t="s">
        <v>547</v>
      </c>
      <c r="C119" s="46" t="s">
        <v>301</v>
      </c>
      <c r="D119" s="46" t="s">
        <v>298</v>
      </c>
      <c r="E119" s="46" t="s">
        <v>548</v>
      </c>
      <c r="F119" s="84">
        <f>MAX(0,1-(1/AVERAGEIFS(COP!$L$2:$L$750,COP!$C$2:$C$750,'Ambient Heat'!$B119,COP!$G$2:$G$750,'Ambient Heat'!F$4,COP!$D$2:$D$750,"RSDELC")))</f>
        <v>0.67635275799933481</v>
      </c>
      <c r="G119" s="84">
        <f>MAX(0,1-(1/AVERAGEIFS(COP!$L$2:$L$750,COP!$C$2:$C$750,'Ambient Heat'!$B119,COP!$G$2:$G$750,'Ambient Heat'!G$4,COP!$D$2:$D$750,"RSDELC")))</f>
        <v>0.70577523454484981</v>
      </c>
      <c r="H119" s="84">
        <f>MAX(0,1-(1/AVERAGEIFS(COP!$L$2:$L$750,COP!$C$2:$C$750,'Ambient Heat'!$B119,COP!$G$2:$G$750,'Ambient Heat'!H$4,COP!$D$2:$D$750,"RSDELC")))</f>
        <v>0.73758331729675719</v>
      </c>
      <c r="I119" s="84">
        <f>MAX(0,1-(1/AVERAGEIFS(COP!$L$2:$L$750,COP!$C$2:$C$750,'Ambient Heat'!$B119,COP!$G$2:$G$750,'Ambient Heat'!I$4,COP!$D$2:$D$750,"RSDELC")))</f>
        <v>0.75726456849950041</v>
      </c>
      <c r="J119" s="46">
        <v>5</v>
      </c>
    </row>
    <row r="120" spans="2:10" x14ac:dyDescent="0.2">
      <c r="B120" s="3" t="s">
        <v>549</v>
      </c>
      <c r="C120" s="3" t="s">
        <v>301</v>
      </c>
      <c r="D120" s="3" t="s">
        <v>298</v>
      </c>
      <c r="E120" s="3" t="s">
        <v>628</v>
      </c>
      <c r="F120" s="84">
        <f>MAX(0,1-(1/AVERAGEIFS(COP!$L$2:$L$750,COP!$C$2:$C$750,'Ambient Heat'!$B120,COP!$G$2:$G$750,'Ambient Heat'!F$4,COP!$D$2:$D$750,"RSDELC")))</f>
        <v>0.67635275799933481</v>
      </c>
      <c r="G120" s="84">
        <f>MAX(0,1-(1/AVERAGEIFS(COP!$L$2:$L$750,COP!$C$2:$C$750,'Ambient Heat'!$B120,COP!$G$2:$G$750,'Ambient Heat'!G$4,COP!$D$2:$D$750,"RSDELC")))</f>
        <v>0.70577523454484981</v>
      </c>
      <c r="H120" s="84">
        <f>MAX(0,1-(1/AVERAGEIFS(COP!$L$2:$L$750,COP!$C$2:$C$750,'Ambient Heat'!$B120,COP!$G$2:$G$750,'Ambient Heat'!H$4,COP!$D$2:$D$750,"RSDELC")))</f>
        <v>0.73758331729675719</v>
      </c>
      <c r="I120" s="84">
        <f>MAX(0,1-(1/AVERAGEIFS(COP!$L$2:$L$750,COP!$C$2:$C$750,'Ambient Heat'!$B120,COP!$G$2:$G$750,'Ambient Heat'!I$4,COP!$D$2:$D$750,"RSDELC")))</f>
        <v>0.75726456849950041</v>
      </c>
      <c r="J120" s="131">
        <v>5</v>
      </c>
    </row>
    <row r="121" spans="2:10" x14ac:dyDescent="0.2">
      <c r="B121" s="3" t="s">
        <v>550</v>
      </c>
      <c r="C121" s="3" t="s">
        <v>301</v>
      </c>
      <c r="D121" s="3" t="s">
        <v>298</v>
      </c>
      <c r="E121" s="3" t="s">
        <v>540</v>
      </c>
      <c r="F121" s="84">
        <f>MAX(0,1-(1/AVERAGEIFS(COP!$L$2:$L$750,COP!$C$2:$C$750,'Ambient Heat'!$B121,COP!$G$2:$G$750,'Ambient Heat'!F$4,COP!$D$2:$D$750,"RSDELC")))</f>
        <v>0.67635275799933481</v>
      </c>
      <c r="G121" s="84">
        <f>MAX(0,1-(1/AVERAGEIFS(COP!$L$2:$L$750,COP!$C$2:$C$750,'Ambient Heat'!$B121,COP!$G$2:$G$750,'Ambient Heat'!G$4,COP!$D$2:$D$750,"RSDELC")))</f>
        <v>0.70577523454484981</v>
      </c>
      <c r="H121" s="84">
        <f>MAX(0,1-(1/AVERAGEIFS(COP!$L$2:$L$750,COP!$C$2:$C$750,'Ambient Heat'!$B121,COP!$G$2:$G$750,'Ambient Heat'!H$4,COP!$D$2:$D$750,"RSDELC")))</f>
        <v>0.73758331729675719</v>
      </c>
      <c r="I121" s="84">
        <f>MAX(0,1-(1/AVERAGEIFS(COP!$L$2:$L$750,COP!$C$2:$C$750,'Ambient Heat'!$B121,COP!$G$2:$G$750,'Ambient Heat'!I$4,COP!$D$2:$D$750,"RSDELC")))</f>
        <v>0.75726456849950041</v>
      </c>
      <c r="J121" s="3">
        <v>5</v>
      </c>
    </row>
    <row r="122" spans="2:10" x14ac:dyDescent="0.2">
      <c r="B122" s="3" t="s">
        <v>551</v>
      </c>
      <c r="C122" s="3" t="s">
        <v>301</v>
      </c>
      <c r="D122" s="3" t="s">
        <v>298</v>
      </c>
      <c r="E122" s="3" t="s">
        <v>542</v>
      </c>
      <c r="F122" s="84">
        <f>MAX(0,1-(1/AVERAGEIFS(COP!$L$2:$L$750,COP!$C$2:$C$750,'Ambient Heat'!$B122,COP!$G$2:$G$750,'Ambient Heat'!F$4,COP!$D$2:$D$750,"RSDELC")))</f>
        <v>0.67635275799933481</v>
      </c>
      <c r="G122" s="84">
        <f>MAX(0,1-(1/AVERAGEIFS(COP!$L$2:$L$750,COP!$C$2:$C$750,'Ambient Heat'!$B122,COP!$G$2:$G$750,'Ambient Heat'!G$4,COP!$D$2:$D$750,"RSDELC")))</f>
        <v>0.70577523454484981</v>
      </c>
      <c r="H122" s="84">
        <f>MAX(0,1-(1/AVERAGEIFS(COP!$L$2:$L$750,COP!$C$2:$C$750,'Ambient Heat'!$B122,COP!$G$2:$G$750,'Ambient Heat'!H$4,COP!$D$2:$D$750,"RSDELC")))</f>
        <v>0.73758331729675719</v>
      </c>
      <c r="I122" s="84">
        <f>MAX(0,1-(1/AVERAGEIFS(COP!$L$2:$L$750,COP!$C$2:$C$750,'Ambient Heat'!$B122,COP!$G$2:$G$750,'Ambient Heat'!I$4,COP!$D$2:$D$750,"RSDELC")))</f>
        <v>0.75726456849950041</v>
      </c>
      <c r="J122" s="3">
        <v>5</v>
      </c>
    </row>
    <row r="123" spans="2:10" x14ac:dyDescent="0.2">
      <c r="B123" s="3" t="s">
        <v>552</v>
      </c>
      <c r="C123" s="3" t="s">
        <v>301</v>
      </c>
      <c r="D123" s="3" t="s">
        <v>298</v>
      </c>
      <c r="E123" s="3" t="s">
        <v>544</v>
      </c>
      <c r="F123" s="84">
        <f>MAX(0,1-(1/AVERAGEIFS(COP!$L$2:$L$750,COP!$C$2:$C$750,'Ambient Heat'!$B123,COP!$G$2:$G$750,'Ambient Heat'!F$4,COP!$D$2:$D$750,"RSDELC")))</f>
        <v>0.67635275799933481</v>
      </c>
      <c r="G123" s="84">
        <f>MAX(0,1-(1/AVERAGEIFS(COP!$L$2:$L$750,COP!$C$2:$C$750,'Ambient Heat'!$B123,COP!$G$2:$G$750,'Ambient Heat'!G$4,COP!$D$2:$D$750,"RSDELC")))</f>
        <v>0.70577523454484981</v>
      </c>
      <c r="H123" s="84">
        <f>MAX(0,1-(1/AVERAGEIFS(COP!$L$2:$L$750,COP!$C$2:$C$750,'Ambient Heat'!$B123,COP!$G$2:$G$750,'Ambient Heat'!H$4,COP!$D$2:$D$750,"RSDELC")))</f>
        <v>0.73758331729675719</v>
      </c>
      <c r="I123" s="84">
        <f>MAX(0,1-(1/AVERAGEIFS(COP!$L$2:$L$750,COP!$C$2:$C$750,'Ambient Heat'!$B123,COP!$G$2:$G$750,'Ambient Heat'!I$4,COP!$D$2:$D$750,"RSDELC")))</f>
        <v>0.75726456849950041</v>
      </c>
      <c r="J123" s="3">
        <v>5</v>
      </c>
    </row>
    <row r="124" spans="2:10" x14ac:dyDescent="0.2">
      <c r="B124" s="3" t="s">
        <v>553</v>
      </c>
      <c r="C124" s="3" t="s">
        <v>301</v>
      </c>
      <c r="D124" s="3" t="s">
        <v>298</v>
      </c>
      <c r="E124" s="3" t="s">
        <v>546</v>
      </c>
      <c r="F124" s="84">
        <f>MAX(0,1-(1/AVERAGEIFS(COP!$L$2:$L$750,COP!$C$2:$C$750,'Ambient Heat'!$B124,COP!$G$2:$G$750,'Ambient Heat'!F$4,COP!$D$2:$D$750,"RSDELC")))</f>
        <v>0.67635275799933481</v>
      </c>
      <c r="G124" s="84">
        <f>MAX(0,1-(1/AVERAGEIFS(COP!$L$2:$L$750,COP!$C$2:$C$750,'Ambient Heat'!$B124,COP!$G$2:$G$750,'Ambient Heat'!G$4,COP!$D$2:$D$750,"RSDELC")))</f>
        <v>0.70577523454484981</v>
      </c>
      <c r="H124" s="84">
        <f>MAX(0,1-(1/AVERAGEIFS(COP!$L$2:$L$750,COP!$C$2:$C$750,'Ambient Heat'!$B124,COP!$G$2:$G$750,'Ambient Heat'!H$4,COP!$D$2:$D$750,"RSDELC")))</f>
        <v>0.73758331729675719</v>
      </c>
      <c r="I124" s="84">
        <f>MAX(0,1-(1/AVERAGEIFS(COP!$L$2:$L$750,COP!$C$2:$C$750,'Ambient Heat'!$B124,COP!$G$2:$G$750,'Ambient Heat'!I$4,COP!$D$2:$D$750,"RSDELC")))</f>
        <v>0.75726456849950041</v>
      </c>
      <c r="J124" s="3">
        <v>5</v>
      </c>
    </row>
    <row r="125" spans="2:10" ht="15.75" thickBot="1" x14ac:dyDescent="0.25">
      <c r="B125" s="46" t="s">
        <v>554</v>
      </c>
      <c r="C125" s="46" t="s">
        <v>301</v>
      </c>
      <c r="D125" s="46" t="s">
        <v>298</v>
      </c>
      <c r="E125" s="46" t="s">
        <v>548</v>
      </c>
      <c r="F125" s="84">
        <f>MAX(0,1-(1/AVERAGEIFS(COP!$L$2:$L$750,COP!$C$2:$C$750,'Ambient Heat'!$B125,COP!$G$2:$G$750,'Ambient Heat'!F$4,COP!$D$2:$D$750,"RSDELC")))</f>
        <v>0.67635275799933481</v>
      </c>
      <c r="G125" s="84">
        <f>MAX(0,1-(1/AVERAGEIFS(COP!$L$2:$L$750,COP!$C$2:$C$750,'Ambient Heat'!$B125,COP!$G$2:$G$750,'Ambient Heat'!G$4,COP!$D$2:$D$750,"RSDELC")))</f>
        <v>0.70577523454484981</v>
      </c>
      <c r="H125" s="84">
        <f>MAX(0,1-(1/AVERAGEIFS(COP!$L$2:$L$750,COP!$C$2:$C$750,'Ambient Heat'!$B125,COP!$G$2:$G$750,'Ambient Heat'!H$4,COP!$D$2:$D$750,"RSDELC")))</f>
        <v>0.73758331729675719</v>
      </c>
      <c r="I125" s="84">
        <f>MAX(0,1-(1/AVERAGEIFS(COP!$L$2:$L$750,COP!$C$2:$C$750,'Ambient Heat'!$B125,COP!$G$2:$G$750,'Ambient Heat'!I$4,COP!$D$2:$D$750,"RSDELC")))</f>
        <v>0.75726456849950041</v>
      </c>
      <c r="J125" s="46">
        <v>5</v>
      </c>
    </row>
    <row r="126" spans="2:10" x14ac:dyDescent="0.2">
      <c r="B126" s="3" t="s">
        <v>549</v>
      </c>
      <c r="C126" s="130" t="s">
        <v>301</v>
      </c>
      <c r="D126" s="130" t="s">
        <v>376</v>
      </c>
      <c r="E126" s="3" t="s">
        <v>628</v>
      </c>
      <c r="F126" s="84">
        <f>MAX(0,1-(1/AVERAGEIFS(COP!$L$2:$L$750,COP!$C$2:$C$750,'Ambient Heat'!$B126,COP!$G$2:$G$750,'Ambient Heat'!F$4,COP!$D$2:$D$750,"RSDELC")))</f>
        <v>0.67635275799933481</v>
      </c>
      <c r="G126" s="84">
        <f>MAX(0,1-(1/AVERAGEIFS(COP!$L$2:$L$750,COP!$C$2:$C$750,'Ambient Heat'!$B126,COP!$G$2:$G$750,'Ambient Heat'!G$4,COP!$D$2:$D$750,"RSDELC")))</f>
        <v>0.70577523454484981</v>
      </c>
      <c r="H126" s="84">
        <f>MAX(0,1-(1/AVERAGEIFS(COP!$L$2:$L$750,COP!$C$2:$C$750,'Ambient Heat'!$B126,COP!$G$2:$G$750,'Ambient Heat'!H$4,COP!$D$2:$D$750,"RSDELC")))</f>
        <v>0.73758331729675719</v>
      </c>
      <c r="I126" s="84">
        <f>MAX(0,1-(1/AVERAGEIFS(COP!$L$2:$L$750,COP!$C$2:$C$750,'Ambient Heat'!$B126,COP!$G$2:$G$750,'Ambient Heat'!I$4,COP!$D$2:$D$750,"RSDELC")))</f>
        <v>0.75726456849950041</v>
      </c>
      <c r="J126" s="3">
        <v>5</v>
      </c>
    </row>
    <row r="127" spans="2:10" x14ac:dyDescent="0.2">
      <c r="B127" s="3" t="s">
        <v>550</v>
      </c>
      <c r="C127" s="130" t="s">
        <v>301</v>
      </c>
      <c r="D127" s="130" t="s">
        <v>376</v>
      </c>
      <c r="E127" s="3" t="s">
        <v>245</v>
      </c>
      <c r="F127" s="84">
        <f>MAX(0,1-(1/AVERAGEIFS(COP!$L$2:$L$750,COP!$C$2:$C$750,'Ambient Heat'!$B127,COP!$G$2:$G$750,'Ambient Heat'!F$4,COP!$D$2:$D$750,"RSDELC")))</f>
        <v>0.67635275799933481</v>
      </c>
      <c r="G127" s="84">
        <f>MAX(0,1-(1/AVERAGEIFS(COP!$L$2:$L$750,COP!$C$2:$C$750,'Ambient Heat'!$B127,COP!$G$2:$G$750,'Ambient Heat'!G$4,COP!$D$2:$D$750,"RSDELC")))</f>
        <v>0.70577523454484981</v>
      </c>
      <c r="H127" s="84">
        <f>MAX(0,1-(1/AVERAGEIFS(COP!$L$2:$L$750,COP!$C$2:$C$750,'Ambient Heat'!$B127,COP!$G$2:$G$750,'Ambient Heat'!H$4,COP!$D$2:$D$750,"RSDELC")))</f>
        <v>0.73758331729675719</v>
      </c>
      <c r="I127" s="84">
        <f>MAX(0,1-(1/AVERAGEIFS(COP!$L$2:$L$750,COP!$C$2:$C$750,'Ambient Heat'!$B127,COP!$G$2:$G$750,'Ambient Heat'!I$4,COP!$D$2:$D$750,"RSDELC")))</f>
        <v>0.75726456849950041</v>
      </c>
      <c r="J127" s="3">
        <v>5</v>
      </c>
    </row>
    <row r="128" spans="2:10" x14ac:dyDescent="0.2">
      <c r="B128" s="3" t="s">
        <v>551</v>
      </c>
      <c r="C128" s="130" t="s">
        <v>301</v>
      </c>
      <c r="D128" s="130" t="s">
        <v>376</v>
      </c>
      <c r="E128" s="3" t="s">
        <v>245</v>
      </c>
      <c r="F128" s="84">
        <f>MAX(0,1-(1/AVERAGEIFS(COP!$L$2:$L$750,COP!$C$2:$C$750,'Ambient Heat'!$B128,COP!$G$2:$G$750,'Ambient Heat'!F$4,COP!$D$2:$D$750,"RSDELC")))</f>
        <v>0.67635275799933481</v>
      </c>
      <c r="G128" s="84">
        <f>MAX(0,1-(1/AVERAGEIFS(COP!$L$2:$L$750,COP!$C$2:$C$750,'Ambient Heat'!$B128,COP!$G$2:$G$750,'Ambient Heat'!G$4,COP!$D$2:$D$750,"RSDELC")))</f>
        <v>0.70577523454484981</v>
      </c>
      <c r="H128" s="84">
        <f>MAX(0,1-(1/AVERAGEIFS(COP!$L$2:$L$750,COP!$C$2:$C$750,'Ambient Heat'!$B128,COP!$G$2:$G$750,'Ambient Heat'!H$4,COP!$D$2:$D$750,"RSDELC")))</f>
        <v>0.73758331729675719</v>
      </c>
      <c r="I128" s="84">
        <f>MAX(0,1-(1/AVERAGEIFS(COP!$L$2:$L$750,COP!$C$2:$C$750,'Ambient Heat'!$B128,COP!$G$2:$G$750,'Ambient Heat'!I$4,COP!$D$2:$D$750,"RSDELC")))</f>
        <v>0.75726456849950041</v>
      </c>
      <c r="J128" s="3">
        <v>5</v>
      </c>
    </row>
    <row r="129" spans="2:10" x14ac:dyDescent="0.2">
      <c r="B129" s="3" t="s">
        <v>552</v>
      </c>
      <c r="C129" s="130" t="s">
        <v>301</v>
      </c>
      <c r="D129" s="130" t="s">
        <v>376</v>
      </c>
      <c r="E129" s="3" t="s">
        <v>245</v>
      </c>
      <c r="F129" s="84">
        <f>MAX(0,1-(1/AVERAGEIFS(COP!$L$2:$L$750,COP!$C$2:$C$750,'Ambient Heat'!$B129,COP!$G$2:$G$750,'Ambient Heat'!F$4,COP!$D$2:$D$750,"RSDELC")))</f>
        <v>0.67635275799933481</v>
      </c>
      <c r="G129" s="84">
        <f>MAX(0,1-(1/AVERAGEIFS(COP!$L$2:$L$750,COP!$C$2:$C$750,'Ambient Heat'!$B129,COP!$G$2:$G$750,'Ambient Heat'!G$4,COP!$D$2:$D$750,"RSDELC")))</f>
        <v>0.70577523454484981</v>
      </c>
      <c r="H129" s="84">
        <f>MAX(0,1-(1/AVERAGEIFS(COP!$L$2:$L$750,COP!$C$2:$C$750,'Ambient Heat'!$B129,COP!$G$2:$G$750,'Ambient Heat'!H$4,COP!$D$2:$D$750,"RSDELC")))</f>
        <v>0.73758331729675719</v>
      </c>
      <c r="I129" s="84">
        <f>MAX(0,1-(1/AVERAGEIFS(COP!$L$2:$L$750,COP!$C$2:$C$750,'Ambient Heat'!$B129,COP!$G$2:$G$750,'Ambient Heat'!I$4,COP!$D$2:$D$750,"RSDELC")))</f>
        <v>0.75726456849950041</v>
      </c>
      <c r="J129" s="3">
        <v>5</v>
      </c>
    </row>
    <row r="130" spans="2:10" x14ac:dyDescent="0.2">
      <c r="B130" s="3" t="s">
        <v>553</v>
      </c>
      <c r="C130" s="130" t="s">
        <v>301</v>
      </c>
      <c r="D130" s="130" t="s">
        <v>376</v>
      </c>
      <c r="E130" s="3" t="s">
        <v>245</v>
      </c>
      <c r="F130" s="84">
        <f>MAX(0,1-(1/AVERAGEIFS(COP!$L$2:$L$750,COP!$C$2:$C$750,'Ambient Heat'!$B130,COP!$G$2:$G$750,'Ambient Heat'!F$4,COP!$D$2:$D$750,"RSDELC")))</f>
        <v>0.67635275799933481</v>
      </c>
      <c r="G130" s="84">
        <f>MAX(0,1-(1/AVERAGEIFS(COP!$L$2:$L$750,COP!$C$2:$C$750,'Ambient Heat'!$B130,COP!$G$2:$G$750,'Ambient Heat'!G$4,COP!$D$2:$D$750,"RSDELC")))</f>
        <v>0.70577523454484981</v>
      </c>
      <c r="H130" s="84">
        <f>MAX(0,1-(1/AVERAGEIFS(COP!$L$2:$L$750,COP!$C$2:$C$750,'Ambient Heat'!$B130,COP!$G$2:$G$750,'Ambient Heat'!H$4,COP!$D$2:$D$750,"RSDELC")))</f>
        <v>0.73758331729675719</v>
      </c>
      <c r="I130" s="84">
        <f>MAX(0,1-(1/AVERAGEIFS(COP!$L$2:$L$750,COP!$C$2:$C$750,'Ambient Heat'!$B130,COP!$G$2:$G$750,'Ambient Heat'!I$4,COP!$D$2:$D$750,"RSDELC")))</f>
        <v>0.75726456849950041</v>
      </c>
      <c r="J130" s="3">
        <v>5</v>
      </c>
    </row>
    <row r="131" spans="2:10" ht="15.75" thickBot="1" x14ac:dyDescent="0.25">
      <c r="B131" s="46" t="s">
        <v>554</v>
      </c>
      <c r="C131" s="132" t="s">
        <v>301</v>
      </c>
      <c r="D131" s="132" t="s">
        <v>376</v>
      </c>
      <c r="E131" s="46" t="s">
        <v>245</v>
      </c>
      <c r="F131" s="84">
        <f>MAX(0,1-(1/AVERAGEIFS(COP!$L$2:$L$750,COP!$C$2:$C$750,'Ambient Heat'!$B131,COP!$G$2:$G$750,'Ambient Heat'!F$4,COP!$D$2:$D$750,"RSDELC")))</f>
        <v>0.67635275799933481</v>
      </c>
      <c r="G131" s="84">
        <f>MAX(0,1-(1/AVERAGEIFS(COP!$L$2:$L$750,COP!$C$2:$C$750,'Ambient Heat'!$B131,COP!$G$2:$G$750,'Ambient Heat'!G$4,COP!$D$2:$D$750,"RSDELC")))</f>
        <v>0.70577523454484981</v>
      </c>
      <c r="H131" s="84">
        <f>MAX(0,1-(1/AVERAGEIFS(COP!$L$2:$L$750,COP!$C$2:$C$750,'Ambient Heat'!$B131,COP!$G$2:$G$750,'Ambient Heat'!H$4,COP!$D$2:$D$750,"RSDELC")))</f>
        <v>0.73758331729675719</v>
      </c>
      <c r="I131" s="84">
        <f>MAX(0,1-(1/AVERAGEIFS(COP!$L$2:$L$750,COP!$C$2:$C$750,'Ambient Heat'!$B131,COP!$G$2:$G$750,'Ambient Heat'!I$4,COP!$D$2:$D$750,"RSDELC")))</f>
        <v>0.75726456849950041</v>
      </c>
      <c r="J131" s="46">
        <v>5</v>
      </c>
    </row>
    <row r="132" spans="2:10" x14ac:dyDescent="0.2">
      <c r="B132" s="3" t="s">
        <v>555</v>
      </c>
      <c r="C132" s="3" t="s">
        <v>301</v>
      </c>
      <c r="D132" s="3" t="s">
        <v>298</v>
      </c>
      <c r="E132" s="3" t="s">
        <v>628</v>
      </c>
      <c r="F132" s="84">
        <f>MAX(0,1-(1/AVERAGEIFS(COP!$L$2:$L$750,COP!$C$2:$C$750,'Ambient Heat'!$B132,COP!$G$2:$G$750,'Ambient Heat'!F$4,COP!$D$2:$D$750,"RSDELC")))</f>
        <v>0.67635275799933481</v>
      </c>
      <c r="G132" s="84">
        <f>MAX(0,1-(1/AVERAGEIFS(COP!$L$2:$L$750,COP!$C$2:$C$750,'Ambient Heat'!$B132,COP!$G$2:$G$750,'Ambient Heat'!G$4,COP!$D$2:$D$750,"RSDELC")))</f>
        <v>0.70842590810750883</v>
      </c>
      <c r="H132" s="84">
        <f>MAX(0,1-(1/AVERAGEIFS(COP!$L$2:$L$750,COP!$C$2:$C$750,'Ambient Heat'!$B132,COP!$G$2:$G$750,'Ambient Heat'!H$4,COP!$D$2:$D$750,"RSDELC")))</f>
        <v>0.72802752773053347</v>
      </c>
      <c r="I132" s="84">
        <f>MAX(0,1-(1/AVERAGEIFS(COP!$L$2:$L$750,COP!$C$2:$C$750,'Ambient Heat'!$B132,COP!$G$2:$G$750,'Ambient Heat'!I$4,COP!$D$2:$D$750,"RSDELC")))</f>
        <v>0.72802752773053347</v>
      </c>
      <c r="J132" s="3">
        <v>5</v>
      </c>
    </row>
    <row r="133" spans="2:10" x14ac:dyDescent="0.2">
      <c r="B133" s="3" t="s">
        <v>556</v>
      </c>
      <c r="C133" s="3" t="s">
        <v>301</v>
      </c>
      <c r="D133" s="3" t="s">
        <v>298</v>
      </c>
      <c r="E133" s="3" t="s">
        <v>540</v>
      </c>
      <c r="F133" s="84">
        <f>MAX(0,1-(1/AVERAGEIFS(COP!$L$2:$L$750,COP!$C$2:$C$750,'Ambient Heat'!$B133,COP!$G$2:$G$750,'Ambient Heat'!F$4,COP!$D$2:$D$750,"RSDELC")))</f>
        <v>0.67635275799933481</v>
      </c>
      <c r="G133" s="84">
        <f>MAX(0,1-(1/AVERAGEIFS(COP!$L$2:$L$750,COP!$C$2:$C$750,'Ambient Heat'!$B133,COP!$G$2:$G$750,'Ambient Heat'!G$4,COP!$D$2:$D$750,"RSDELC")))</f>
        <v>0.70842590810750883</v>
      </c>
      <c r="H133" s="84">
        <f>MAX(0,1-(1/AVERAGEIFS(COP!$L$2:$L$750,COP!$C$2:$C$750,'Ambient Heat'!$B133,COP!$G$2:$G$750,'Ambient Heat'!H$4,COP!$D$2:$D$750,"RSDELC")))</f>
        <v>0.72802752773053347</v>
      </c>
      <c r="I133" s="84">
        <f>MAX(0,1-(1/AVERAGEIFS(COP!$L$2:$L$750,COP!$C$2:$C$750,'Ambient Heat'!$B133,COP!$G$2:$G$750,'Ambient Heat'!I$4,COP!$D$2:$D$750,"RSDELC")))</f>
        <v>0.72802752773053347</v>
      </c>
      <c r="J133" s="3">
        <v>5</v>
      </c>
    </row>
    <row r="134" spans="2:10" x14ac:dyDescent="0.2">
      <c r="B134" s="3" t="s">
        <v>557</v>
      </c>
      <c r="C134" s="3" t="s">
        <v>301</v>
      </c>
      <c r="D134" s="3" t="s">
        <v>298</v>
      </c>
      <c r="E134" s="3" t="s">
        <v>542</v>
      </c>
      <c r="F134" s="84">
        <f>MAX(0,1-(1/AVERAGEIFS(COP!$L$2:$L$750,COP!$C$2:$C$750,'Ambient Heat'!$B134,COP!$G$2:$G$750,'Ambient Heat'!F$4,COP!$D$2:$D$750,"RSDELC")))</f>
        <v>0.67635275799933481</v>
      </c>
      <c r="G134" s="84">
        <f>MAX(0,1-(1/AVERAGEIFS(COP!$L$2:$L$750,COP!$C$2:$C$750,'Ambient Heat'!$B134,COP!$G$2:$G$750,'Ambient Heat'!G$4,COP!$D$2:$D$750,"RSDELC")))</f>
        <v>0.70842590810750883</v>
      </c>
      <c r="H134" s="84">
        <f>MAX(0,1-(1/AVERAGEIFS(COP!$L$2:$L$750,COP!$C$2:$C$750,'Ambient Heat'!$B134,COP!$G$2:$G$750,'Ambient Heat'!H$4,COP!$D$2:$D$750,"RSDELC")))</f>
        <v>0.72802752773053347</v>
      </c>
      <c r="I134" s="84">
        <f>MAX(0,1-(1/AVERAGEIFS(COP!$L$2:$L$750,COP!$C$2:$C$750,'Ambient Heat'!$B134,COP!$G$2:$G$750,'Ambient Heat'!I$4,COP!$D$2:$D$750,"RSDELC")))</f>
        <v>0.72802752773053347</v>
      </c>
      <c r="J134" s="3">
        <v>5</v>
      </c>
    </row>
    <row r="135" spans="2:10" x14ac:dyDescent="0.2">
      <c r="B135" s="3" t="s">
        <v>558</v>
      </c>
      <c r="C135" s="3" t="s">
        <v>301</v>
      </c>
      <c r="D135" s="3" t="s">
        <v>298</v>
      </c>
      <c r="E135" s="3" t="s">
        <v>544</v>
      </c>
      <c r="F135" s="84">
        <f>MAX(0,1-(1/AVERAGEIFS(COP!$L$2:$L$750,COP!$C$2:$C$750,'Ambient Heat'!$B135,COP!$G$2:$G$750,'Ambient Heat'!F$4,COP!$D$2:$D$750,"RSDELC")))</f>
        <v>0.67635275799933481</v>
      </c>
      <c r="G135" s="84">
        <f>MAX(0,1-(1/AVERAGEIFS(COP!$L$2:$L$750,COP!$C$2:$C$750,'Ambient Heat'!$B135,COP!$G$2:$G$750,'Ambient Heat'!G$4,COP!$D$2:$D$750,"RSDELC")))</f>
        <v>0.70842590810750883</v>
      </c>
      <c r="H135" s="84">
        <f>MAX(0,1-(1/AVERAGEIFS(COP!$L$2:$L$750,COP!$C$2:$C$750,'Ambient Heat'!$B135,COP!$G$2:$G$750,'Ambient Heat'!H$4,COP!$D$2:$D$750,"RSDELC")))</f>
        <v>0.72802752773053347</v>
      </c>
      <c r="I135" s="84">
        <f>MAX(0,1-(1/AVERAGEIFS(COP!$L$2:$L$750,COP!$C$2:$C$750,'Ambient Heat'!$B135,COP!$G$2:$G$750,'Ambient Heat'!I$4,COP!$D$2:$D$750,"RSDELC")))</f>
        <v>0.72802752773053347</v>
      </c>
      <c r="J135" s="3">
        <v>5</v>
      </c>
    </row>
    <row r="136" spans="2:10" x14ac:dyDescent="0.2">
      <c r="B136" s="3" t="s">
        <v>559</v>
      </c>
      <c r="C136" s="3" t="s">
        <v>301</v>
      </c>
      <c r="D136" s="3" t="s">
        <v>298</v>
      </c>
      <c r="E136" s="3" t="s">
        <v>546</v>
      </c>
      <c r="F136" s="84">
        <f>MAX(0,1-(1/AVERAGEIFS(COP!$L$2:$L$750,COP!$C$2:$C$750,'Ambient Heat'!$B136,COP!$G$2:$G$750,'Ambient Heat'!F$4,COP!$D$2:$D$750,"RSDELC")))</f>
        <v>0.67635275799933481</v>
      </c>
      <c r="G136" s="84">
        <f>MAX(0,1-(1/AVERAGEIFS(COP!$L$2:$L$750,COP!$C$2:$C$750,'Ambient Heat'!$B136,COP!$G$2:$G$750,'Ambient Heat'!G$4,COP!$D$2:$D$750,"RSDELC")))</f>
        <v>0.70842590810750883</v>
      </c>
      <c r="H136" s="84">
        <f>MAX(0,1-(1/AVERAGEIFS(COP!$L$2:$L$750,COP!$C$2:$C$750,'Ambient Heat'!$B136,COP!$G$2:$G$750,'Ambient Heat'!H$4,COP!$D$2:$D$750,"RSDELC")))</f>
        <v>0.72802752773053347</v>
      </c>
      <c r="I136" s="84">
        <f>MAX(0,1-(1/AVERAGEIFS(COP!$L$2:$L$750,COP!$C$2:$C$750,'Ambient Heat'!$B136,COP!$G$2:$G$750,'Ambient Heat'!I$4,COP!$D$2:$D$750,"RSDELC")))</f>
        <v>0.72802752773053347</v>
      </c>
      <c r="J136" s="3">
        <v>5</v>
      </c>
    </row>
    <row r="137" spans="2:10" ht="15.75" thickBot="1" x14ac:dyDescent="0.25">
      <c r="B137" s="46" t="s">
        <v>560</v>
      </c>
      <c r="C137" s="46" t="s">
        <v>301</v>
      </c>
      <c r="D137" s="46" t="s">
        <v>298</v>
      </c>
      <c r="E137" s="46" t="s">
        <v>548</v>
      </c>
      <c r="F137" s="84">
        <f>MAX(0,1-(1/AVERAGEIFS(COP!$L$2:$L$750,COP!$C$2:$C$750,'Ambient Heat'!$B137,COP!$G$2:$G$750,'Ambient Heat'!F$4,COP!$D$2:$D$750,"RSDELC")))</f>
        <v>0.67635275799933481</v>
      </c>
      <c r="G137" s="84">
        <f>MAX(0,1-(1/AVERAGEIFS(COP!$L$2:$L$750,COP!$C$2:$C$750,'Ambient Heat'!$B137,COP!$G$2:$G$750,'Ambient Heat'!G$4,COP!$D$2:$D$750,"RSDELC")))</f>
        <v>0.70842590810750883</v>
      </c>
      <c r="H137" s="84">
        <f>MAX(0,1-(1/AVERAGEIFS(COP!$L$2:$L$750,COP!$C$2:$C$750,'Ambient Heat'!$B137,COP!$G$2:$G$750,'Ambient Heat'!H$4,COP!$D$2:$D$750,"RSDELC")))</f>
        <v>0.72802752773053347</v>
      </c>
      <c r="I137" s="84">
        <f>MAX(0,1-(1/AVERAGEIFS(COP!$L$2:$L$750,COP!$C$2:$C$750,'Ambient Heat'!$B137,COP!$G$2:$G$750,'Ambient Heat'!I$4,COP!$D$2:$D$750,"RSDELC")))</f>
        <v>0.72802752773053347</v>
      </c>
      <c r="J137" s="46">
        <v>5</v>
      </c>
    </row>
    <row r="138" spans="2:10" x14ac:dyDescent="0.2">
      <c r="B138" s="3" t="s">
        <v>555</v>
      </c>
      <c r="C138" s="3" t="s">
        <v>301</v>
      </c>
      <c r="D138" s="3" t="s">
        <v>376</v>
      </c>
      <c r="E138" s="3" t="s">
        <v>628</v>
      </c>
      <c r="F138" s="84">
        <f>MAX(0,1-(1/AVERAGEIFS(COP!$L$2:$L$750,COP!$C$2:$C$750,'Ambient Heat'!$B138,COP!$G$2:$G$750,'Ambient Heat'!F$4,COP!$D$2:$D$750,"RSDELC")))</f>
        <v>0.67635275799933481</v>
      </c>
      <c r="G138" s="84">
        <f>MAX(0,1-(1/AVERAGEIFS(COP!$L$2:$L$750,COP!$C$2:$C$750,'Ambient Heat'!$B138,COP!$G$2:$G$750,'Ambient Heat'!G$4,COP!$D$2:$D$750,"RSDELC")))</f>
        <v>0.70842590810750883</v>
      </c>
      <c r="H138" s="84">
        <f>MAX(0,1-(1/AVERAGEIFS(COP!$L$2:$L$750,COP!$C$2:$C$750,'Ambient Heat'!$B138,COP!$G$2:$G$750,'Ambient Heat'!H$4,COP!$D$2:$D$750,"RSDELC")))</f>
        <v>0.72802752773053347</v>
      </c>
      <c r="I138" s="84">
        <f>MAX(0,1-(1/AVERAGEIFS(COP!$L$2:$L$750,COP!$C$2:$C$750,'Ambient Heat'!$B138,COP!$G$2:$G$750,'Ambient Heat'!I$4,COP!$D$2:$D$750,"RSDELC")))</f>
        <v>0.72802752773053347</v>
      </c>
      <c r="J138" s="3">
        <v>5</v>
      </c>
    </row>
    <row r="139" spans="2:10" x14ac:dyDescent="0.2">
      <c r="B139" s="3" t="s">
        <v>556</v>
      </c>
      <c r="C139" s="3" t="s">
        <v>301</v>
      </c>
      <c r="D139" s="3" t="s">
        <v>376</v>
      </c>
      <c r="E139" s="3" t="s">
        <v>245</v>
      </c>
      <c r="F139" s="84">
        <f>MAX(0,1-(1/AVERAGEIFS(COP!$L$2:$L$750,COP!$C$2:$C$750,'Ambient Heat'!$B139,COP!$G$2:$G$750,'Ambient Heat'!F$4,COP!$D$2:$D$750,"RSDELC")))</f>
        <v>0.67635275799933481</v>
      </c>
      <c r="G139" s="84">
        <f>MAX(0,1-(1/AVERAGEIFS(COP!$L$2:$L$750,COP!$C$2:$C$750,'Ambient Heat'!$B139,COP!$G$2:$G$750,'Ambient Heat'!G$4,COP!$D$2:$D$750,"RSDELC")))</f>
        <v>0.70842590810750883</v>
      </c>
      <c r="H139" s="84">
        <f>MAX(0,1-(1/AVERAGEIFS(COP!$L$2:$L$750,COP!$C$2:$C$750,'Ambient Heat'!$B139,COP!$G$2:$G$750,'Ambient Heat'!H$4,COP!$D$2:$D$750,"RSDELC")))</f>
        <v>0.72802752773053347</v>
      </c>
      <c r="I139" s="84">
        <f>MAX(0,1-(1/AVERAGEIFS(COP!$L$2:$L$750,COP!$C$2:$C$750,'Ambient Heat'!$B139,COP!$G$2:$G$750,'Ambient Heat'!I$4,COP!$D$2:$D$750,"RSDELC")))</f>
        <v>0.72802752773053347</v>
      </c>
      <c r="J139" s="3">
        <v>5</v>
      </c>
    </row>
    <row r="140" spans="2:10" x14ac:dyDescent="0.2">
      <c r="B140" s="3" t="s">
        <v>557</v>
      </c>
      <c r="C140" s="3" t="s">
        <v>301</v>
      </c>
      <c r="D140" s="3" t="s">
        <v>376</v>
      </c>
      <c r="E140" s="3" t="s">
        <v>245</v>
      </c>
      <c r="F140" s="84">
        <f>MAX(0,1-(1/AVERAGEIFS(COP!$L$2:$L$750,COP!$C$2:$C$750,'Ambient Heat'!$B140,COP!$G$2:$G$750,'Ambient Heat'!F$4,COP!$D$2:$D$750,"RSDELC")))</f>
        <v>0.67635275799933481</v>
      </c>
      <c r="G140" s="84">
        <f>MAX(0,1-(1/AVERAGEIFS(COP!$L$2:$L$750,COP!$C$2:$C$750,'Ambient Heat'!$B140,COP!$G$2:$G$750,'Ambient Heat'!G$4,COP!$D$2:$D$750,"RSDELC")))</f>
        <v>0.70842590810750883</v>
      </c>
      <c r="H140" s="84">
        <f>MAX(0,1-(1/AVERAGEIFS(COP!$L$2:$L$750,COP!$C$2:$C$750,'Ambient Heat'!$B140,COP!$G$2:$G$750,'Ambient Heat'!H$4,COP!$D$2:$D$750,"RSDELC")))</f>
        <v>0.72802752773053347</v>
      </c>
      <c r="I140" s="84">
        <f>MAX(0,1-(1/AVERAGEIFS(COP!$L$2:$L$750,COP!$C$2:$C$750,'Ambient Heat'!$B140,COP!$G$2:$G$750,'Ambient Heat'!I$4,COP!$D$2:$D$750,"RSDELC")))</f>
        <v>0.72802752773053347</v>
      </c>
      <c r="J140" s="3">
        <v>5</v>
      </c>
    </row>
    <row r="141" spans="2:10" x14ac:dyDescent="0.2">
      <c r="B141" s="3" t="s">
        <v>558</v>
      </c>
      <c r="C141" s="3" t="s">
        <v>301</v>
      </c>
      <c r="D141" s="3" t="s">
        <v>376</v>
      </c>
      <c r="E141" s="3" t="s">
        <v>245</v>
      </c>
      <c r="F141" s="84">
        <f>MAX(0,1-(1/AVERAGEIFS(COP!$L$2:$L$750,COP!$C$2:$C$750,'Ambient Heat'!$B141,COP!$G$2:$G$750,'Ambient Heat'!F$4,COP!$D$2:$D$750,"RSDELC")))</f>
        <v>0.67635275799933481</v>
      </c>
      <c r="G141" s="84">
        <f>MAX(0,1-(1/AVERAGEIFS(COP!$L$2:$L$750,COP!$C$2:$C$750,'Ambient Heat'!$B141,COP!$G$2:$G$750,'Ambient Heat'!G$4,COP!$D$2:$D$750,"RSDELC")))</f>
        <v>0.70842590810750883</v>
      </c>
      <c r="H141" s="84">
        <f>MAX(0,1-(1/AVERAGEIFS(COP!$L$2:$L$750,COP!$C$2:$C$750,'Ambient Heat'!$B141,COP!$G$2:$G$750,'Ambient Heat'!H$4,COP!$D$2:$D$750,"RSDELC")))</f>
        <v>0.72802752773053347</v>
      </c>
      <c r="I141" s="84">
        <f>MAX(0,1-(1/AVERAGEIFS(COP!$L$2:$L$750,COP!$C$2:$C$750,'Ambient Heat'!$B141,COP!$G$2:$G$750,'Ambient Heat'!I$4,COP!$D$2:$D$750,"RSDELC")))</f>
        <v>0.72802752773053347</v>
      </c>
      <c r="J141" s="3">
        <v>5</v>
      </c>
    </row>
    <row r="142" spans="2:10" x14ac:dyDescent="0.2">
      <c r="B142" s="3" t="s">
        <v>559</v>
      </c>
      <c r="C142" s="3" t="s">
        <v>301</v>
      </c>
      <c r="D142" s="3" t="s">
        <v>376</v>
      </c>
      <c r="E142" s="3" t="s">
        <v>245</v>
      </c>
      <c r="F142" s="84">
        <f>MAX(0,1-(1/AVERAGEIFS(COP!$L$2:$L$750,COP!$C$2:$C$750,'Ambient Heat'!$B142,COP!$G$2:$G$750,'Ambient Heat'!F$4,COP!$D$2:$D$750,"RSDELC")))</f>
        <v>0.67635275799933481</v>
      </c>
      <c r="G142" s="84">
        <f>MAX(0,1-(1/AVERAGEIFS(COP!$L$2:$L$750,COP!$C$2:$C$750,'Ambient Heat'!$B142,COP!$G$2:$G$750,'Ambient Heat'!G$4,COP!$D$2:$D$750,"RSDELC")))</f>
        <v>0.70842590810750883</v>
      </c>
      <c r="H142" s="84">
        <f>MAX(0,1-(1/AVERAGEIFS(COP!$L$2:$L$750,COP!$C$2:$C$750,'Ambient Heat'!$B142,COP!$G$2:$G$750,'Ambient Heat'!H$4,COP!$D$2:$D$750,"RSDELC")))</f>
        <v>0.72802752773053347</v>
      </c>
      <c r="I142" s="84">
        <f>MAX(0,1-(1/AVERAGEIFS(COP!$L$2:$L$750,COP!$C$2:$C$750,'Ambient Heat'!$B142,COP!$G$2:$G$750,'Ambient Heat'!I$4,COP!$D$2:$D$750,"RSDELC")))</f>
        <v>0.72802752773053347</v>
      </c>
      <c r="J142" s="3">
        <v>5</v>
      </c>
    </row>
    <row r="143" spans="2:10" ht="15.75" thickBot="1" x14ac:dyDescent="0.25">
      <c r="B143" s="46" t="s">
        <v>560</v>
      </c>
      <c r="C143" s="46" t="s">
        <v>301</v>
      </c>
      <c r="D143" s="46" t="s">
        <v>376</v>
      </c>
      <c r="E143" s="46" t="s">
        <v>245</v>
      </c>
      <c r="F143" s="84">
        <f>MAX(0,1-(1/AVERAGEIFS(COP!$L$2:$L$750,COP!$C$2:$C$750,'Ambient Heat'!$B143,COP!$G$2:$G$750,'Ambient Heat'!F$4,COP!$D$2:$D$750,"RSDELC")))</f>
        <v>0.67635275799933481</v>
      </c>
      <c r="G143" s="84">
        <f>MAX(0,1-(1/AVERAGEIFS(COP!$L$2:$L$750,COP!$C$2:$C$750,'Ambient Heat'!$B143,COP!$G$2:$G$750,'Ambient Heat'!G$4,COP!$D$2:$D$750,"RSDELC")))</f>
        <v>0.70842590810750883</v>
      </c>
      <c r="H143" s="84">
        <f>MAX(0,1-(1/AVERAGEIFS(COP!$L$2:$L$750,COP!$C$2:$C$750,'Ambient Heat'!$B143,COP!$G$2:$G$750,'Ambient Heat'!H$4,COP!$D$2:$D$750,"RSDELC")))</f>
        <v>0.72802752773053347</v>
      </c>
      <c r="I143" s="84">
        <f>MAX(0,1-(1/AVERAGEIFS(COP!$L$2:$L$750,COP!$C$2:$C$750,'Ambient Heat'!$B143,COP!$G$2:$G$750,'Ambient Heat'!I$4,COP!$D$2:$D$750,"RSDELC")))</f>
        <v>0.72802752773053347</v>
      </c>
      <c r="J143" s="46">
        <v>5</v>
      </c>
    </row>
    <row r="144" spans="2:10" x14ac:dyDescent="0.2">
      <c r="B144" s="3" t="s">
        <v>561</v>
      </c>
      <c r="C144" s="3" t="s">
        <v>301</v>
      </c>
      <c r="D144" s="3" t="s">
        <v>298</v>
      </c>
      <c r="E144" s="3" t="s">
        <v>628</v>
      </c>
      <c r="F144" s="84">
        <f>MAX(0,1-(1/AVERAGEIFS(COP!$L$2:$L$750,COP!$C$2:$C$750,'Ambient Heat'!$B144,COP!$G$2:$G$750,'Ambient Heat'!F$4,COP!$D$2:$D$750,"RSDELC")))</f>
        <v>0.70577523454484981</v>
      </c>
      <c r="G144" s="84">
        <f>MAX(0,1-(1/AVERAGEIFS(COP!$L$2:$L$750,COP!$C$2:$C$750,'Ambient Heat'!$B144,COP!$G$2:$G$750,'Ambient Heat'!G$4,COP!$D$2:$D$750,"RSDELC")))</f>
        <v>0.72258807828514493</v>
      </c>
      <c r="H144" s="84">
        <f>MAX(0,1-(1/AVERAGEIFS(COP!$L$2:$L$750,COP!$C$2:$C$750,'Ambient Heat'!$B144,COP!$G$2:$G$750,'Ambient Heat'!H$4,COP!$D$2:$D$750,"RSDELC")))</f>
        <v>0.75726456849950041</v>
      </c>
      <c r="I144" s="84">
        <f>MAX(0,1-(1/AVERAGEIFS(COP!$L$2:$L$750,COP!$C$2:$C$750,'Ambient Heat'!$B144,COP!$G$2:$G$750,'Ambient Heat'!I$4,COP!$D$2:$D$750,"RSDELC")))</f>
        <v>0.7842351719995565</v>
      </c>
      <c r="J144" s="3">
        <v>5</v>
      </c>
    </row>
    <row r="145" spans="2:10" x14ac:dyDescent="0.2">
      <c r="B145" s="3" t="s">
        <v>562</v>
      </c>
      <c r="C145" s="3" t="s">
        <v>301</v>
      </c>
      <c r="D145" s="3" t="s">
        <v>298</v>
      </c>
      <c r="E145" s="3" t="s">
        <v>540</v>
      </c>
      <c r="F145" s="84">
        <f>MAX(0,1-(1/AVERAGEIFS(COP!$L$2:$L$750,COP!$C$2:$C$750,'Ambient Heat'!$B145,COP!$G$2:$G$750,'Ambient Heat'!F$4,COP!$D$2:$D$750,"RSDELC")))</f>
        <v>0.70577523454484981</v>
      </c>
      <c r="G145" s="84">
        <f>MAX(0,1-(1/AVERAGEIFS(COP!$L$2:$L$750,COP!$C$2:$C$750,'Ambient Heat'!$B145,COP!$G$2:$G$750,'Ambient Heat'!G$4,COP!$D$2:$D$750,"RSDELC")))</f>
        <v>0.72258807828514493</v>
      </c>
      <c r="H145" s="84">
        <f>MAX(0,1-(1/AVERAGEIFS(COP!$L$2:$L$750,COP!$C$2:$C$750,'Ambient Heat'!$B145,COP!$G$2:$G$750,'Ambient Heat'!H$4,COP!$D$2:$D$750,"RSDELC")))</f>
        <v>0.75726456849950041</v>
      </c>
      <c r="I145" s="84">
        <f>MAX(0,1-(1/AVERAGEIFS(COP!$L$2:$L$750,COP!$C$2:$C$750,'Ambient Heat'!$B145,COP!$G$2:$G$750,'Ambient Heat'!I$4,COP!$D$2:$D$750,"RSDELC")))</f>
        <v>0.7842351719995565</v>
      </c>
      <c r="J145" s="3">
        <v>5</v>
      </c>
    </row>
    <row r="146" spans="2:10" x14ac:dyDescent="0.2">
      <c r="B146" s="3" t="s">
        <v>563</v>
      </c>
      <c r="C146" s="3" t="s">
        <v>301</v>
      </c>
      <c r="D146" s="3" t="s">
        <v>298</v>
      </c>
      <c r="E146" s="3" t="s">
        <v>542</v>
      </c>
      <c r="F146" s="84">
        <f>MAX(0,1-(1/AVERAGEIFS(COP!$L$2:$L$750,COP!$C$2:$C$750,'Ambient Heat'!$B146,COP!$G$2:$G$750,'Ambient Heat'!F$4,COP!$D$2:$D$750,"RSDELC")))</f>
        <v>0.70577523454484981</v>
      </c>
      <c r="G146" s="84">
        <f>MAX(0,1-(1/AVERAGEIFS(COP!$L$2:$L$750,COP!$C$2:$C$750,'Ambient Heat'!$B146,COP!$G$2:$G$750,'Ambient Heat'!G$4,COP!$D$2:$D$750,"RSDELC")))</f>
        <v>0.72258807828514493</v>
      </c>
      <c r="H146" s="84">
        <f>MAX(0,1-(1/AVERAGEIFS(COP!$L$2:$L$750,COP!$C$2:$C$750,'Ambient Heat'!$B146,COP!$G$2:$G$750,'Ambient Heat'!H$4,COP!$D$2:$D$750,"RSDELC")))</f>
        <v>0.75726456849950041</v>
      </c>
      <c r="I146" s="84">
        <f>MAX(0,1-(1/AVERAGEIFS(COP!$L$2:$L$750,COP!$C$2:$C$750,'Ambient Heat'!$B146,COP!$G$2:$G$750,'Ambient Heat'!I$4,COP!$D$2:$D$750,"RSDELC")))</f>
        <v>0.7842351719995565</v>
      </c>
      <c r="J146" s="3">
        <v>5</v>
      </c>
    </row>
    <row r="147" spans="2:10" x14ac:dyDescent="0.2">
      <c r="B147" s="3" t="s">
        <v>564</v>
      </c>
      <c r="C147" s="3" t="s">
        <v>301</v>
      </c>
      <c r="D147" s="3" t="s">
        <v>298</v>
      </c>
      <c r="E147" s="3" t="s">
        <v>544</v>
      </c>
      <c r="F147" s="84">
        <f>MAX(0,1-(1/AVERAGEIFS(COP!$L$2:$L$750,COP!$C$2:$C$750,'Ambient Heat'!$B147,COP!$G$2:$G$750,'Ambient Heat'!F$4,COP!$D$2:$D$750,"RSDELC")))</f>
        <v>0.70577523454484981</v>
      </c>
      <c r="G147" s="84">
        <f>MAX(0,1-(1/AVERAGEIFS(COP!$L$2:$L$750,COP!$C$2:$C$750,'Ambient Heat'!$B147,COP!$G$2:$G$750,'Ambient Heat'!G$4,COP!$D$2:$D$750,"RSDELC")))</f>
        <v>0.72258807828514493</v>
      </c>
      <c r="H147" s="84">
        <f>MAX(0,1-(1/AVERAGEIFS(COP!$L$2:$L$750,COP!$C$2:$C$750,'Ambient Heat'!$B147,COP!$G$2:$G$750,'Ambient Heat'!H$4,COP!$D$2:$D$750,"RSDELC")))</f>
        <v>0.75726456849950041</v>
      </c>
      <c r="I147" s="84">
        <f>MAX(0,1-(1/AVERAGEIFS(COP!$L$2:$L$750,COP!$C$2:$C$750,'Ambient Heat'!$B147,COP!$G$2:$G$750,'Ambient Heat'!I$4,COP!$D$2:$D$750,"RSDELC")))</f>
        <v>0.7842351719995565</v>
      </c>
      <c r="J147" s="3">
        <v>5</v>
      </c>
    </row>
    <row r="148" spans="2:10" x14ac:dyDescent="0.2">
      <c r="B148" s="3" t="s">
        <v>565</v>
      </c>
      <c r="C148" s="3" t="s">
        <v>301</v>
      </c>
      <c r="D148" s="3" t="s">
        <v>298</v>
      </c>
      <c r="E148" s="3" t="s">
        <v>546</v>
      </c>
      <c r="F148" s="84">
        <f>MAX(0,1-(1/AVERAGEIFS(COP!$L$2:$L$750,COP!$C$2:$C$750,'Ambient Heat'!$B148,COP!$G$2:$G$750,'Ambient Heat'!F$4,COP!$D$2:$D$750,"RSDELC")))</f>
        <v>0.70577523454484981</v>
      </c>
      <c r="G148" s="84">
        <f>MAX(0,1-(1/AVERAGEIFS(COP!$L$2:$L$750,COP!$C$2:$C$750,'Ambient Heat'!$B148,COP!$G$2:$G$750,'Ambient Heat'!G$4,COP!$D$2:$D$750,"RSDELC")))</f>
        <v>0.72258807828514493</v>
      </c>
      <c r="H148" s="84">
        <f>MAX(0,1-(1/AVERAGEIFS(COP!$L$2:$L$750,COP!$C$2:$C$750,'Ambient Heat'!$B148,COP!$G$2:$G$750,'Ambient Heat'!H$4,COP!$D$2:$D$750,"RSDELC")))</f>
        <v>0.75726456849950041</v>
      </c>
      <c r="I148" s="84">
        <f>MAX(0,1-(1/AVERAGEIFS(COP!$L$2:$L$750,COP!$C$2:$C$750,'Ambient Heat'!$B148,COP!$G$2:$G$750,'Ambient Heat'!I$4,COP!$D$2:$D$750,"RSDELC")))</f>
        <v>0.7842351719995565</v>
      </c>
      <c r="J148" s="3">
        <v>5</v>
      </c>
    </row>
    <row r="149" spans="2:10" ht="15.75" thickBot="1" x14ac:dyDescent="0.25">
      <c r="B149" s="46" t="s">
        <v>566</v>
      </c>
      <c r="C149" s="46" t="s">
        <v>301</v>
      </c>
      <c r="D149" s="46" t="s">
        <v>298</v>
      </c>
      <c r="E149" s="46" t="s">
        <v>548</v>
      </c>
      <c r="F149" s="84">
        <f>MAX(0,1-(1/AVERAGEIFS(COP!$L$2:$L$750,COP!$C$2:$C$750,'Ambient Heat'!$B149,COP!$G$2:$G$750,'Ambient Heat'!F$4,COP!$D$2:$D$750,"RSDELC")))</f>
        <v>0.70577523454484981</v>
      </c>
      <c r="G149" s="84">
        <f>MAX(0,1-(1/AVERAGEIFS(COP!$L$2:$L$750,COP!$C$2:$C$750,'Ambient Heat'!$B149,COP!$G$2:$G$750,'Ambient Heat'!G$4,COP!$D$2:$D$750,"RSDELC")))</f>
        <v>0.72258807828514493</v>
      </c>
      <c r="H149" s="84">
        <f>MAX(0,1-(1/AVERAGEIFS(COP!$L$2:$L$750,COP!$C$2:$C$750,'Ambient Heat'!$B149,COP!$G$2:$G$750,'Ambient Heat'!H$4,COP!$D$2:$D$750,"RSDELC")))</f>
        <v>0.75726456849950041</v>
      </c>
      <c r="I149" s="84">
        <f>MAX(0,1-(1/AVERAGEIFS(COP!$L$2:$L$750,COP!$C$2:$C$750,'Ambient Heat'!$B149,COP!$G$2:$G$750,'Ambient Heat'!I$4,COP!$D$2:$D$750,"RSDELC")))</f>
        <v>0.7842351719995565</v>
      </c>
      <c r="J149" s="46">
        <v>5</v>
      </c>
    </row>
    <row r="150" spans="2:10" x14ac:dyDescent="0.2">
      <c r="B150" s="3" t="s">
        <v>567</v>
      </c>
      <c r="C150" s="3" t="s">
        <v>301</v>
      </c>
      <c r="D150" s="3" t="s">
        <v>298</v>
      </c>
      <c r="E150" s="3" t="s">
        <v>628</v>
      </c>
      <c r="F150" s="84">
        <f>MAX(0,1-(1/AVERAGEIFS(COP!$L$2:$L$750,COP!$C$2:$C$750,'Ambient Heat'!$B150,COP!$G$2:$G$750,'Ambient Heat'!F$4,COP!$D$2:$D$750,"RSDELC")))</f>
        <v>0.70577523454484981</v>
      </c>
      <c r="G150" s="84">
        <f>MAX(0,1-(1/AVERAGEIFS(COP!$L$2:$L$750,COP!$C$2:$C$750,'Ambient Heat'!$B150,COP!$G$2:$G$750,'Ambient Heat'!G$4,COP!$D$2:$D$750,"RSDELC")))</f>
        <v>0.72258807828514493</v>
      </c>
      <c r="H150" s="84">
        <f>MAX(0,1-(1/AVERAGEIFS(COP!$L$2:$L$750,COP!$C$2:$C$750,'Ambient Heat'!$B150,COP!$G$2:$G$750,'Ambient Heat'!H$4,COP!$D$2:$D$750,"RSDELC")))</f>
        <v>0.75726456849950041</v>
      </c>
      <c r="I150" s="84">
        <f>MAX(0,1-(1/AVERAGEIFS(COP!$L$2:$L$750,COP!$C$2:$C$750,'Ambient Heat'!$B150,COP!$G$2:$G$750,'Ambient Heat'!I$4,COP!$D$2:$D$750,"RSDELC")))</f>
        <v>0.7842351719995565</v>
      </c>
      <c r="J150" s="3">
        <v>5</v>
      </c>
    </row>
    <row r="151" spans="2:10" x14ac:dyDescent="0.2">
      <c r="B151" s="3" t="s">
        <v>568</v>
      </c>
      <c r="C151" s="3" t="s">
        <v>301</v>
      </c>
      <c r="D151" s="3" t="s">
        <v>298</v>
      </c>
      <c r="E151" s="3" t="s">
        <v>540</v>
      </c>
      <c r="F151" s="84">
        <f>MAX(0,1-(1/AVERAGEIFS(COP!$L$2:$L$750,COP!$C$2:$C$750,'Ambient Heat'!$B151,COP!$G$2:$G$750,'Ambient Heat'!F$4,COP!$D$2:$D$750,"RSDELC")))</f>
        <v>0.70577523454484981</v>
      </c>
      <c r="G151" s="84">
        <f>MAX(0,1-(1/AVERAGEIFS(COP!$L$2:$L$750,COP!$C$2:$C$750,'Ambient Heat'!$B151,COP!$G$2:$G$750,'Ambient Heat'!G$4,COP!$D$2:$D$750,"RSDELC")))</f>
        <v>0.72258807828514493</v>
      </c>
      <c r="H151" s="84">
        <f>MAX(0,1-(1/AVERAGEIFS(COP!$L$2:$L$750,COP!$C$2:$C$750,'Ambient Heat'!$B151,COP!$G$2:$G$750,'Ambient Heat'!H$4,COP!$D$2:$D$750,"RSDELC")))</f>
        <v>0.75726456849950041</v>
      </c>
      <c r="I151" s="84">
        <f>MAX(0,1-(1/AVERAGEIFS(COP!$L$2:$L$750,COP!$C$2:$C$750,'Ambient Heat'!$B151,COP!$G$2:$G$750,'Ambient Heat'!I$4,COP!$D$2:$D$750,"RSDELC")))</f>
        <v>0.7842351719995565</v>
      </c>
      <c r="J151" s="3">
        <v>5</v>
      </c>
    </row>
    <row r="152" spans="2:10" x14ac:dyDescent="0.2">
      <c r="B152" s="3" t="s">
        <v>569</v>
      </c>
      <c r="C152" s="3" t="s">
        <v>301</v>
      </c>
      <c r="D152" s="3" t="s">
        <v>298</v>
      </c>
      <c r="E152" s="3" t="s">
        <v>542</v>
      </c>
      <c r="F152" s="84">
        <f>MAX(0,1-(1/AVERAGEIFS(COP!$L$2:$L$750,COP!$C$2:$C$750,'Ambient Heat'!$B152,COP!$G$2:$G$750,'Ambient Heat'!F$4,COP!$D$2:$D$750,"RSDELC")))</f>
        <v>0.70577523454484981</v>
      </c>
      <c r="G152" s="84">
        <f>MAX(0,1-(1/AVERAGEIFS(COP!$L$2:$L$750,COP!$C$2:$C$750,'Ambient Heat'!$B152,COP!$G$2:$G$750,'Ambient Heat'!G$4,COP!$D$2:$D$750,"RSDELC")))</f>
        <v>0.72258807828514493</v>
      </c>
      <c r="H152" s="84">
        <f>MAX(0,1-(1/AVERAGEIFS(COP!$L$2:$L$750,COP!$C$2:$C$750,'Ambient Heat'!$B152,COP!$G$2:$G$750,'Ambient Heat'!H$4,COP!$D$2:$D$750,"RSDELC")))</f>
        <v>0.75726456849950041</v>
      </c>
      <c r="I152" s="84">
        <f>MAX(0,1-(1/AVERAGEIFS(COP!$L$2:$L$750,COP!$C$2:$C$750,'Ambient Heat'!$B152,COP!$G$2:$G$750,'Ambient Heat'!I$4,COP!$D$2:$D$750,"RSDELC")))</f>
        <v>0.7842351719995565</v>
      </c>
      <c r="J152" s="3">
        <v>5</v>
      </c>
    </row>
    <row r="153" spans="2:10" x14ac:dyDescent="0.2">
      <c r="B153" s="3" t="s">
        <v>570</v>
      </c>
      <c r="C153" s="3" t="s">
        <v>301</v>
      </c>
      <c r="D153" s="3" t="s">
        <v>298</v>
      </c>
      <c r="E153" s="3" t="s">
        <v>544</v>
      </c>
      <c r="F153" s="84">
        <f>MAX(0,1-(1/AVERAGEIFS(COP!$L$2:$L$750,COP!$C$2:$C$750,'Ambient Heat'!$B153,COP!$G$2:$G$750,'Ambient Heat'!F$4,COP!$D$2:$D$750,"RSDELC")))</f>
        <v>0.70577523454484981</v>
      </c>
      <c r="G153" s="84">
        <f>MAX(0,1-(1/AVERAGEIFS(COP!$L$2:$L$750,COP!$C$2:$C$750,'Ambient Heat'!$B153,COP!$G$2:$G$750,'Ambient Heat'!G$4,COP!$D$2:$D$750,"RSDELC")))</f>
        <v>0.72258807828514493</v>
      </c>
      <c r="H153" s="84">
        <f>MAX(0,1-(1/AVERAGEIFS(COP!$L$2:$L$750,COP!$C$2:$C$750,'Ambient Heat'!$B153,COP!$G$2:$G$750,'Ambient Heat'!H$4,COP!$D$2:$D$750,"RSDELC")))</f>
        <v>0.75726456849950041</v>
      </c>
      <c r="I153" s="84">
        <f>MAX(0,1-(1/AVERAGEIFS(COP!$L$2:$L$750,COP!$C$2:$C$750,'Ambient Heat'!$B153,COP!$G$2:$G$750,'Ambient Heat'!I$4,COP!$D$2:$D$750,"RSDELC")))</f>
        <v>0.7842351719995565</v>
      </c>
      <c r="J153" s="3">
        <v>5</v>
      </c>
    </row>
    <row r="154" spans="2:10" x14ac:dyDescent="0.2">
      <c r="B154" s="3" t="s">
        <v>571</v>
      </c>
      <c r="C154" s="3" t="s">
        <v>301</v>
      </c>
      <c r="D154" s="3" t="s">
        <v>298</v>
      </c>
      <c r="E154" s="3" t="s">
        <v>546</v>
      </c>
      <c r="F154" s="84">
        <f>MAX(0,1-(1/AVERAGEIFS(COP!$L$2:$L$750,COP!$C$2:$C$750,'Ambient Heat'!$B154,COP!$G$2:$G$750,'Ambient Heat'!F$4,COP!$D$2:$D$750,"RSDELC")))</f>
        <v>0.70577523454484981</v>
      </c>
      <c r="G154" s="84">
        <f>MAX(0,1-(1/AVERAGEIFS(COP!$L$2:$L$750,COP!$C$2:$C$750,'Ambient Heat'!$B154,COP!$G$2:$G$750,'Ambient Heat'!G$4,COP!$D$2:$D$750,"RSDELC")))</f>
        <v>0.72258807828514493</v>
      </c>
      <c r="H154" s="84">
        <f>MAX(0,1-(1/AVERAGEIFS(COP!$L$2:$L$750,COP!$C$2:$C$750,'Ambient Heat'!$B154,COP!$G$2:$G$750,'Ambient Heat'!H$4,COP!$D$2:$D$750,"RSDELC")))</f>
        <v>0.75726456849950041</v>
      </c>
      <c r="I154" s="84">
        <f>MAX(0,1-(1/AVERAGEIFS(COP!$L$2:$L$750,COP!$C$2:$C$750,'Ambient Heat'!$B154,COP!$G$2:$G$750,'Ambient Heat'!I$4,COP!$D$2:$D$750,"RSDELC")))</f>
        <v>0.7842351719995565</v>
      </c>
      <c r="J154" s="3">
        <v>5</v>
      </c>
    </row>
    <row r="155" spans="2:10" ht="15.75" thickBot="1" x14ac:dyDescent="0.25">
      <c r="B155" s="46" t="s">
        <v>572</v>
      </c>
      <c r="C155" s="46" t="s">
        <v>301</v>
      </c>
      <c r="D155" s="46" t="s">
        <v>298</v>
      </c>
      <c r="E155" s="46" t="s">
        <v>548</v>
      </c>
      <c r="F155" s="84">
        <f>MAX(0,1-(1/AVERAGEIFS(COP!$L$2:$L$750,COP!$C$2:$C$750,'Ambient Heat'!$B155,COP!$G$2:$G$750,'Ambient Heat'!F$4,COP!$D$2:$D$750,"RSDELC")))</f>
        <v>0.70577523454484981</v>
      </c>
      <c r="G155" s="84">
        <f>MAX(0,1-(1/AVERAGEIFS(COP!$L$2:$L$750,COP!$C$2:$C$750,'Ambient Heat'!$B155,COP!$G$2:$G$750,'Ambient Heat'!G$4,COP!$D$2:$D$750,"RSDELC")))</f>
        <v>0.72258807828514493</v>
      </c>
      <c r="H155" s="84">
        <f>MAX(0,1-(1/AVERAGEIFS(COP!$L$2:$L$750,COP!$C$2:$C$750,'Ambient Heat'!$B155,COP!$G$2:$G$750,'Ambient Heat'!H$4,COP!$D$2:$D$750,"RSDELC")))</f>
        <v>0.75726456849950041</v>
      </c>
      <c r="I155" s="84">
        <f>MAX(0,1-(1/AVERAGEIFS(COP!$L$2:$L$750,COP!$C$2:$C$750,'Ambient Heat'!$B155,COP!$G$2:$G$750,'Ambient Heat'!I$4,COP!$D$2:$D$750,"RSDELC")))</f>
        <v>0.7842351719995565</v>
      </c>
      <c r="J155" s="46">
        <v>5</v>
      </c>
    </row>
    <row r="156" spans="2:10" x14ac:dyDescent="0.2">
      <c r="B156" s="3" t="s">
        <v>567</v>
      </c>
      <c r="C156" s="3" t="s">
        <v>301</v>
      </c>
      <c r="D156" s="3" t="s">
        <v>298</v>
      </c>
      <c r="E156" s="3" t="s">
        <v>279</v>
      </c>
      <c r="F156" s="84">
        <f>MAX(0,1-(1/AVERAGEIFS(COP!$L$2:$L$750,COP!$C$2:$C$750,'Ambient Heat'!$B156,COP!$G$2:$G$750,'Ambient Heat'!F$4,COP!$D$2:$D$750,"RSDELC")))</f>
        <v>0.70577523454484981</v>
      </c>
      <c r="G156" s="84">
        <f>MAX(0,1-(1/AVERAGEIFS(COP!$L$2:$L$750,COP!$C$2:$C$750,'Ambient Heat'!$B156,COP!$G$2:$G$750,'Ambient Heat'!G$4,COP!$D$2:$D$750,"RSDELC")))</f>
        <v>0.72258807828514493</v>
      </c>
      <c r="H156" s="84">
        <f>MAX(0,1-(1/AVERAGEIFS(COP!$L$2:$L$750,COP!$C$2:$C$750,'Ambient Heat'!$B156,COP!$G$2:$G$750,'Ambient Heat'!H$4,COP!$D$2:$D$750,"RSDELC")))</f>
        <v>0.75726456849950041</v>
      </c>
      <c r="I156" s="84">
        <f>MAX(0,1-(1/AVERAGEIFS(COP!$L$2:$L$750,COP!$C$2:$C$750,'Ambient Heat'!$B156,COP!$G$2:$G$750,'Ambient Heat'!I$4,COP!$D$2:$D$750,"RSDELC")))</f>
        <v>0.7842351719995565</v>
      </c>
      <c r="J156" s="3">
        <v>5</v>
      </c>
    </row>
    <row r="157" spans="2:10" x14ac:dyDescent="0.2">
      <c r="B157" s="3" t="s">
        <v>568</v>
      </c>
      <c r="C157" s="3" t="s">
        <v>301</v>
      </c>
      <c r="D157" s="3" t="s">
        <v>298</v>
      </c>
      <c r="E157" s="3" t="s">
        <v>279</v>
      </c>
      <c r="F157" s="84">
        <f>MAX(0,1-(1/AVERAGEIFS(COP!$L$2:$L$750,COP!$C$2:$C$750,'Ambient Heat'!$B157,COP!$G$2:$G$750,'Ambient Heat'!F$4,COP!$D$2:$D$750,"RSDELC")))</f>
        <v>0.70577523454484981</v>
      </c>
      <c r="G157" s="84">
        <f>MAX(0,1-(1/AVERAGEIFS(COP!$L$2:$L$750,COP!$C$2:$C$750,'Ambient Heat'!$B157,COP!$G$2:$G$750,'Ambient Heat'!G$4,COP!$D$2:$D$750,"RSDELC")))</f>
        <v>0.72258807828514493</v>
      </c>
      <c r="H157" s="84">
        <f>MAX(0,1-(1/AVERAGEIFS(COP!$L$2:$L$750,COP!$C$2:$C$750,'Ambient Heat'!$B157,COP!$G$2:$G$750,'Ambient Heat'!H$4,COP!$D$2:$D$750,"RSDELC")))</f>
        <v>0.75726456849950041</v>
      </c>
      <c r="I157" s="84">
        <f>MAX(0,1-(1/AVERAGEIFS(COP!$L$2:$L$750,COP!$C$2:$C$750,'Ambient Heat'!$B157,COP!$G$2:$G$750,'Ambient Heat'!I$4,COP!$D$2:$D$750,"RSDELC")))</f>
        <v>0.7842351719995565</v>
      </c>
      <c r="J157" s="3">
        <v>5</v>
      </c>
    </row>
    <row r="158" spans="2:10" x14ac:dyDescent="0.2">
      <c r="B158" s="3" t="s">
        <v>569</v>
      </c>
      <c r="C158" s="3" t="s">
        <v>301</v>
      </c>
      <c r="D158" s="3" t="s">
        <v>298</v>
      </c>
      <c r="E158" s="3" t="s">
        <v>279</v>
      </c>
      <c r="F158" s="84">
        <f>MAX(0,1-(1/AVERAGEIFS(COP!$L$2:$L$750,COP!$C$2:$C$750,'Ambient Heat'!$B158,COP!$G$2:$G$750,'Ambient Heat'!F$4,COP!$D$2:$D$750,"RSDELC")))</f>
        <v>0.70577523454484981</v>
      </c>
      <c r="G158" s="84">
        <f>MAX(0,1-(1/AVERAGEIFS(COP!$L$2:$L$750,COP!$C$2:$C$750,'Ambient Heat'!$B158,COP!$G$2:$G$750,'Ambient Heat'!G$4,COP!$D$2:$D$750,"RSDELC")))</f>
        <v>0.72258807828514493</v>
      </c>
      <c r="H158" s="84">
        <f>MAX(0,1-(1/AVERAGEIFS(COP!$L$2:$L$750,COP!$C$2:$C$750,'Ambient Heat'!$B158,COP!$G$2:$G$750,'Ambient Heat'!H$4,COP!$D$2:$D$750,"RSDELC")))</f>
        <v>0.75726456849950041</v>
      </c>
      <c r="I158" s="84">
        <f>MAX(0,1-(1/AVERAGEIFS(COP!$L$2:$L$750,COP!$C$2:$C$750,'Ambient Heat'!$B158,COP!$G$2:$G$750,'Ambient Heat'!I$4,COP!$D$2:$D$750,"RSDELC")))</f>
        <v>0.7842351719995565</v>
      </c>
      <c r="J158" s="3">
        <v>5</v>
      </c>
    </row>
    <row r="159" spans="2:10" x14ac:dyDescent="0.2">
      <c r="B159" s="3" t="s">
        <v>570</v>
      </c>
      <c r="C159" s="3" t="s">
        <v>301</v>
      </c>
      <c r="D159" s="3" t="s">
        <v>298</v>
      </c>
      <c r="E159" s="3" t="s">
        <v>279</v>
      </c>
      <c r="F159" s="84">
        <f>MAX(0,1-(1/AVERAGEIFS(COP!$L$2:$L$750,COP!$C$2:$C$750,'Ambient Heat'!$B159,COP!$G$2:$G$750,'Ambient Heat'!F$4,COP!$D$2:$D$750,"RSDELC")))</f>
        <v>0.70577523454484981</v>
      </c>
      <c r="G159" s="84">
        <f>MAX(0,1-(1/AVERAGEIFS(COP!$L$2:$L$750,COP!$C$2:$C$750,'Ambient Heat'!$B159,COP!$G$2:$G$750,'Ambient Heat'!G$4,COP!$D$2:$D$750,"RSDELC")))</f>
        <v>0.72258807828514493</v>
      </c>
      <c r="H159" s="84">
        <f>MAX(0,1-(1/AVERAGEIFS(COP!$L$2:$L$750,COP!$C$2:$C$750,'Ambient Heat'!$B159,COP!$G$2:$G$750,'Ambient Heat'!H$4,COP!$D$2:$D$750,"RSDELC")))</f>
        <v>0.75726456849950041</v>
      </c>
      <c r="I159" s="84">
        <f>MAX(0,1-(1/AVERAGEIFS(COP!$L$2:$L$750,COP!$C$2:$C$750,'Ambient Heat'!$B159,COP!$G$2:$G$750,'Ambient Heat'!I$4,COP!$D$2:$D$750,"RSDELC")))</f>
        <v>0.7842351719995565</v>
      </c>
      <c r="J159" s="3">
        <v>5</v>
      </c>
    </row>
    <row r="160" spans="2:10" x14ac:dyDescent="0.2">
      <c r="B160" s="3" t="s">
        <v>571</v>
      </c>
      <c r="C160" s="3" t="s">
        <v>301</v>
      </c>
      <c r="D160" s="3" t="s">
        <v>298</v>
      </c>
      <c r="E160" s="3" t="s">
        <v>279</v>
      </c>
      <c r="F160" s="84">
        <f>MAX(0,1-(1/AVERAGEIFS(COP!$L$2:$L$750,COP!$C$2:$C$750,'Ambient Heat'!$B160,COP!$G$2:$G$750,'Ambient Heat'!F$4,COP!$D$2:$D$750,"RSDELC")))</f>
        <v>0.70577523454484981</v>
      </c>
      <c r="G160" s="84">
        <f>MAX(0,1-(1/AVERAGEIFS(COP!$L$2:$L$750,COP!$C$2:$C$750,'Ambient Heat'!$B160,COP!$G$2:$G$750,'Ambient Heat'!G$4,COP!$D$2:$D$750,"RSDELC")))</f>
        <v>0.72258807828514493</v>
      </c>
      <c r="H160" s="84">
        <f>MAX(0,1-(1/AVERAGEIFS(COP!$L$2:$L$750,COP!$C$2:$C$750,'Ambient Heat'!$B160,COP!$G$2:$G$750,'Ambient Heat'!H$4,COP!$D$2:$D$750,"RSDELC")))</f>
        <v>0.75726456849950041</v>
      </c>
      <c r="I160" s="84">
        <f>MAX(0,1-(1/AVERAGEIFS(COP!$L$2:$L$750,COP!$C$2:$C$750,'Ambient Heat'!$B160,COP!$G$2:$G$750,'Ambient Heat'!I$4,COP!$D$2:$D$750,"RSDELC")))</f>
        <v>0.7842351719995565</v>
      </c>
      <c r="J160" s="3">
        <v>5</v>
      </c>
    </row>
    <row r="161" spans="2:10" ht="15.75" thickBot="1" x14ac:dyDescent="0.25">
      <c r="B161" s="46" t="s">
        <v>572</v>
      </c>
      <c r="C161" s="46" t="s">
        <v>301</v>
      </c>
      <c r="D161" s="46" t="s">
        <v>298</v>
      </c>
      <c r="E161" s="46" t="s">
        <v>279</v>
      </c>
      <c r="F161" s="84">
        <f>MAX(0,1-(1/AVERAGEIFS(COP!$L$2:$L$750,COP!$C$2:$C$750,'Ambient Heat'!$B161,COP!$G$2:$G$750,'Ambient Heat'!F$4,COP!$D$2:$D$750,"RSDELC")))</f>
        <v>0.70577523454484981</v>
      </c>
      <c r="G161" s="84">
        <f>MAX(0,1-(1/AVERAGEIFS(COP!$L$2:$L$750,COP!$C$2:$C$750,'Ambient Heat'!$B161,COP!$G$2:$G$750,'Ambient Heat'!G$4,COP!$D$2:$D$750,"RSDELC")))</f>
        <v>0.72258807828514493</v>
      </c>
      <c r="H161" s="84">
        <f>MAX(0,1-(1/AVERAGEIFS(COP!$L$2:$L$750,COP!$C$2:$C$750,'Ambient Heat'!$B161,COP!$G$2:$G$750,'Ambient Heat'!H$4,COP!$D$2:$D$750,"RSDELC")))</f>
        <v>0.75726456849950041</v>
      </c>
      <c r="I161" s="84">
        <f>MAX(0,1-(1/AVERAGEIFS(COP!$L$2:$L$750,COP!$C$2:$C$750,'Ambient Heat'!$B161,COP!$G$2:$G$750,'Ambient Heat'!I$4,COP!$D$2:$D$750,"RSDELC")))</f>
        <v>0.7842351719995565</v>
      </c>
      <c r="J161" s="46">
        <v>5</v>
      </c>
    </row>
    <row r="162" spans="2:10" x14ac:dyDescent="0.2">
      <c r="B162" s="83" t="s">
        <v>296</v>
      </c>
      <c r="F162" s="84"/>
      <c r="G162" s="84"/>
      <c r="H162" s="84"/>
      <c r="I162" s="84"/>
    </row>
    <row r="163" spans="2:10" x14ac:dyDescent="0.2">
      <c r="B163" s="3" t="s">
        <v>290</v>
      </c>
      <c r="C163" s="3" t="s">
        <v>301</v>
      </c>
      <c r="D163" s="3" t="s">
        <v>298</v>
      </c>
      <c r="E163" s="3" t="s">
        <v>467</v>
      </c>
      <c r="F163" s="84">
        <f>MAX(0,1-(1/AVERAGEIFS(COP!$L$2:$L$750,COP!$C$2:$C$750,'Ambient Heat'!$B104,COP!$G$2:$G$750,'Ambient Heat'!F$4,COP!$D$2:$D$750,"RSDGAS")))</f>
        <v>0.2658701597812021</v>
      </c>
      <c r="G163" s="84">
        <f>MAX(0,1-(1/AVERAGEIFS(COP!$L$2:$L$750,COP!$C$2:$C$750,'Ambient Heat'!$B104,COP!$G$2:$G$750,'Ambient Heat'!G$4,COP!$D$2:$D$750,"RSDGAS")))</f>
        <v>0.31649980393421995</v>
      </c>
      <c r="H163" s="84">
        <f>MAX(0,1-(1/AVERAGEIFS(COP!$L$2:$L$750,COP!$C$2:$C$750,'Ambient Heat'!$B104,COP!$G$2:$G$750,'Ambient Heat'!H$4,COP!$D$2:$D$750,"RSDGAS")))</f>
        <v>0.41701453864977822</v>
      </c>
      <c r="I163" s="84">
        <f>MAX(0,1-(1/AVERAGEIFS(COP!$L$2:$L$750,COP!$C$2:$C$750,'Ambient Heat'!$B104,COP!$G$2:$G$750,'Ambient Heat'!I$4,COP!$D$2:$D$750,"RSDGAS")))</f>
        <v>0.41701453864977822</v>
      </c>
      <c r="J163" s="3">
        <v>5</v>
      </c>
    </row>
    <row r="164" spans="2:10" x14ac:dyDescent="0.2">
      <c r="B164" s="3" t="s">
        <v>290</v>
      </c>
      <c r="C164" s="3" t="s">
        <v>301</v>
      </c>
      <c r="D164" s="3" t="s">
        <v>376</v>
      </c>
      <c r="E164" s="3" t="s">
        <v>245</v>
      </c>
      <c r="F164" s="84">
        <f>MAX(0,1-(1/AVERAGEIFS(COP!$L$2:$L$750,COP!$C$2:$C$750,'Ambient Heat'!$B105,COP!$G$2:$G$750,'Ambient Heat'!F$4,COP!$D$2:$D$750,"RSDGAS")))</f>
        <v>0.2658701597812021</v>
      </c>
      <c r="G164" s="84">
        <f>MAX(0,1-(1/AVERAGEIFS(COP!$L$2:$L$750,COP!$C$2:$C$750,'Ambient Heat'!$B105,COP!$G$2:$G$750,'Ambient Heat'!G$4,COP!$D$2:$D$750,"RSDGAS")))</f>
        <v>0.31649980393421995</v>
      </c>
      <c r="H164" s="84">
        <f>MAX(0,1-(1/AVERAGEIFS(COP!$L$2:$L$750,COP!$C$2:$C$750,'Ambient Heat'!$B105,COP!$G$2:$G$750,'Ambient Heat'!H$4,COP!$D$2:$D$750,"RSDGAS")))</f>
        <v>0.41701453864977822</v>
      </c>
      <c r="I164" s="84">
        <f>MAX(0,1-(1/AVERAGEIFS(COP!$L$2:$L$750,COP!$C$2:$C$750,'Ambient Heat'!$B105,COP!$G$2:$G$750,'Ambient Heat'!I$4,COP!$D$2:$D$750,"RSDGAS")))</f>
        <v>0.41701453864977822</v>
      </c>
      <c r="J164" s="3">
        <v>5</v>
      </c>
    </row>
    <row r="165" spans="2:10" x14ac:dyDescent="0.2">
      <c r="B165" s="3" t="s">
        <v>291</v>
      </c>
      <c r="C165" s="3" t="s">
        <v>301</v>
      </c>
      <c r="D165" s="3" t="s">
        <v>298</v>
      </c>
      <c r="E165" s="3" t="s">
        <v>467</v>
      </c>
      <c r="F165" s="84">
        <f>MAX(0,1-(1/AVERAGEIFS(COP!$L$2:$L$750,COP!$C$2:$C$750,'Ambient Heat'!$B106,COP!$G$2:$G$750,'Ambient Heat'!F$4,COP!$D$2:$D$750,"RSDGAS")))</f>
        <v>0.2658701597812021</v>
      </c>
      <c r="G165" s="84">
        <f>MAX(0,1-(1/AVERAGEIFS(COP!$L$2:$L$750,COP!$C$2:$C$750,'Ambient Heat'!$B106,COP!$G$2:$G$750,'Ambient Heat'!G$4,COP!$D$2:$D$750,"RSDGAS")))</f>
        <v>0.28955176753019329</v>
      </c>
      <c r="H165" s="84">
        <f>MAX(0,1-(1/AVERAGEIFS(COP!$L$2:$L$750,COP!$C$2:$C$750,'Ambient Heat'!$B106,COP!$G$2:$G$750,'Ambient Heat'!H$4,COP!$D$2:$D$750,"RSDGAS")))</f>
        <v>0.28955176753019329</v>
      </c>
      <c r="I165" s="84">
        <f>MAX(0,1-(1/AVERAGEIFS(COP!$L$2:$L$750,COP!$C$2:$C$750,'Ambient Heat'!$B106,COP!$G$2:$G$750,'Ambient Heat'!I$4,COP!$D$2:$D$750,"RSDGAS")))</f>
        <v>0.31175327479487647</v>
      </c>
      <c r="J165" s="3">
        <v>5</v>
      </c>
    </row>
    <row r="166" spans="2:10" x14ac:dyDescent="0.2">
      <c r="B166" s="3" t="s">
        <v>291</v>
      </c>
      <c r="C166" s="3" t="s">
        <v>301</v>
      </c>
      <c r="D166" s="3" t="s">
        <v>376</v>
      </c>
      <c r="E166" s="3" t="s">
        <v>245</v>
      </c>
      <c r="F166" s="84">
        <f>MAX(0,1-(1/AVERAGEIFS(COP!$L$2:$L$750,COP!$C$2:$C$750,'Ambient Heat'!$B107,COP!$G$2:$G$750,'Ambient Heat'!F$4,COP!$D$2:$D$750,"RSDGAS")))</f>
        <v>0.2658701597812021</v>
      </c>
      <c r="G166" s="84">
        <f>MAX(0,1-(1/AVERAGEIFS(COP!$L$2:$L$750,COP!$C$2:$C$750,'Ambient Heat'!$B107,COP!$G$2:$G$750,'Ambient Heat'!G$4,COP!$D$2:$D$750,"RSDGAS")))</f>
        <v>0.28955176753019329</v>
      </c>
      <c r="H166" s="84">
        <f>MAX(0,1-(1/AVERAGEIFS(COP!$L$2:$L$750,COP!$C$2:$C$750,'Ambient Heat'!$B107,COP!$G$2:$G$750,'Ambient Heat'!H$4,COP!$D$2:$D$750,"RSDGAS")))</f>
        <v>0.28955176753019329</v>
      </c>
      <c r="I166" s="84">
        <f>MAX(0,1-(1/AVERAGEIFS(COP!$L$2:$L$750,COP!$C$2:$C$750,'Ambient Heat'!$B107,COP!$G$2:$G$750,'Ambient Heat'!I$4,COP!$D$2:$D$750,"RSDGAS")))</f>
        <v>0.31175327479487647</v>
      </c>
      <c r="J166" s="3">
        <v>5</v>
      </c>
    </row>
    <row r="167" spans="2:10" x14ac:dyDescent="0.2">
      <c r="B167" s="83" t="s">
        <v>297</v>
      </c>
    </row>
    <row r="168" spans="2:10" x14ac:dyDescent="0.2">
      <c r="B168" s="3" t="s">
        <v>289</v>
      </c>
      <c r="C168" s="3" t="s">
        <v>301</v>
      </c>
      <c r="D168" s="3" t="s">
        <v>298</v>
      </c>
      <c r="E168" s="3" t="s">
        <v>467</v>
      </c>
      <c r="F168" s="84">
        <f>MAX(0,1-(1/AVERAGEIFS(COP!$L$2:$L$750,COP!$C$2:$C$750,'Ambient Heat'!$B109,COP!$G$2:$G$750,'Ambient Heat'!F$4,COP!$D$2:$D$750,"RSDGAS")))</f>
        <v>0.64890968903931157</v>
      </c>
      <c r="G168" s="84">
        <f>MAX(0,1-(1/AVERAGEIFS(COP!$L$2:$L$750,COP!$C$2:$C$750,'Ambient Heat'!$B109,COP!$G$2:$G$750,'Ambient Heat'!G$4,COP!$D$2:$D$750,"RSDGAS")))</f>
        <v>0.68342827071203138</v>
      </c>
      <c r="H168" s="84">
        <f>MAX(0,1-(1/AVERAGEIFS(COP!$L$2:$L$750,COP!$C$2:$C$750,'Ambient Heat'!$B109,COP!$G$2:$G$750,'Ambient Heat'!H$4,COP!$D$2:$D$750,"RSDGAS")))</f>
        <v>0.70516873886795206</v>
      </c>
      <c r="I168" s="84">
        <f>MAX(0,1-(1/AVERAGEIFS(COP!$L$2:$L$750,COP!$C$2:$C$750,'Ambient Heat'!$B109,COP!$G$2:$G$750,'Ambient Heat'!I$4,COP!$D$2:$D$750,"RSDGAS")))</f>
        <v>0.70516873886795206</v>
      </c>
      <c r="J168" s="3">
        <v>5</v>
      </c>
    </row>
    <row r="169" spans="2:10" x14ac:dyDescent="0.2">
      <c r="B169" s="3" t="s">
        <v>289</v>
      </c>
      <c r="C169" s="3" t="s">
        <v>301</v>
      </c>
      <c r="D169" s="3" t="s">
        <v>376</v>
      </c>
      <c r="E169" s="3" t="s">
        <v>245</v>
      </c>
      <c r="F169" s="84">
        <f>MAX(0,1-(1/AVERAGEIFS(COP!$L$2:$L$750,COP!$C$2:$C$750,'Ambient Heat'!$B110,COP!$G$2:$G$750,'Ambient Heat'!F$4,COP!$D$2:$D$750,"RSDGAS")))</f>
        <v>0.64890968903931157</v>
      </c>
      <c r="G169" s="84">
        <f>MAX(0,1-(1/AVERAGEIFS(COP!$L$2:$L$750,COP!$C$2:$C$750,'Ambient Heat'!$B110,COP!$G$2:$G$750,'Ambient Heat'!G$4,COP!$D$2:$D$750,"RSDGAS")))</f>
        <v>0.68342827071203138</v>
      </c>
      <c r="H169" s="84">
        <f>MAX(0,1-(1/AVERAGEIFS(COP!$L$2:$L$750,COP!$C$2:$C$750,'Ambient Heat'!$B110,COP!$G$2:$G$750,'Ambient Heat'!H$4,COP!$D$2:$D$750,"RSDGAS")))</f>
        <v>0.70516873886795206</v>
      </c>
      <c r="I169" s="84">
        <f>MAX(0,1-(1/AVERAGEIFS(COP!$L$2:$L$750,COP!$C$2:$C$750,'Ambient Heat'!$B110,COP!$G$2:$G$750,'Ambient Heat'!I$4,COP!$D$2:$D$750,"RSDGAS")))</f>
        <v>0.70516873886795206</v>
      </c>
      <c r="J169" s="3">
        <v>5</v>
      </c>
    </row>
  </sheetData>
  <phoneticPr fontId="5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 codeName="Sheet7">
    <tabColor theme="6" tint="0.59999389629810485"/>
  </sheetPr>
  <dimension ref="A1:Z41"/>
  <sheetViews>
    <sheetView zoomScale="67" workbookViewId="0">
      <selection activeCell="Z22" sqref="Z22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12.7109375" style="33" customWidth="1"/>
    <col min="8" max="8" width="13.7109375" style="33" customWidth="1"/>
    <col min="9" max="9" width="14.28515625" style="33" customWidth="1"/>
    <col min="10" max="22" width="12.7109375" style="33" customWidth="1"/>
    <col min="23" max="24" width="6" style="33" customWidth="1"/>
    <col min="25" max="25" width="7.42578125" style="33" customWidth="1"/>
    <col min="26" max="26" width="10.5703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260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0" t="s">
        <v>128</v>
      </c>
      <c r="T3" s="190"/>
      <c r="U3" s="190"/>
      <c r="V3" s="190"/>
    </row>
    <row r="4" spans="1:26" ht="15.75" thickBot="1" x14ac:dyDescent="0.25">
      <c r="A4" s="36" t="s">
        <v>260</v>
      </c>
      <c r="B4" s="36"/>
      <c r="C4" s="21"/>
      <c r="D4" s="37" t="s">
        <v>37</v>
      </c>
      <c r="E4" s="191" t="s">
        <v>38</v>
      </c>
      <c r="F4" s="192"/>
      <c r="G4" s="192"/>
      <c r="H4" s="192"/>
      <c r="I4" s="192"/>
      <c r="J4" s="19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257</v>
      </c>
      <c r="B6" s="25" t="s">
        <v>34</v>
      </c>
      <c r="C6" s="21"/>
      <c r="D6" s="44"/>
      <c r="E6" s="39" t="str">
        <f>IF($D6=0,"",MAX($D6*(1-$S$4)^($E$5-$D$5),S6))</f>
        <v/>
      </c>
      <c r="F6" s="39" t="str">
        <f>IF($D6=0,"",MAX($D6*(1-$S$4)^($F$5-$D$5),S6))</f>
        <v/>
      </c>
      <c r="G6" s="39" t="str">
        <f>IF($D6=0,"",MAX($D6*(1-$S$4)^($G$5-$D$5),S6))</f>
        <v/>
      </c>
      <c r="H6" s="39" t="str">
        <f>IF($D6=0,"",MAX($D6*(1-$S$4)^($H$5-$D$5),S6))</f>
        <v/>
      </c>
      <c r="I6" s="39" t="str">
        <f>IF($D6=0,"",MAX($D6*(1-$S$4)^($I$5-$D$5),S6))</f>
        <v/>
      </c>
      <c r="J6" s="39" t="str">
        <f>IF($D6=0,"",MAX($D6*(1-$S$4)^($J$5-$D$5),S6))</f>
        <v/>
      </c>
      <c r="K6" s="21"/>
      <c r="L6" s="40" t="str">
        <f>IF($D6=0,"",MIN($D6*(1+$S$4)^($L$5-$D$5),T6))</f>
        <v/>
      </c>
      <c r="M6" s="40" t="str">
        <f>IF($D6=0,"",MIN($D6*(1+$S$4)^($M$5-$D$5),T6))</f>
        <v/>
      </c>
      <c r="N6" s="40" t="str">
        <f>IF($D6=0,"",MIN($D6*(1+$S$4)^($N$5-$D$5),T6))</f>
        <v/>
      </c>
      <c r="O6" s="40" t="str">
        <f>IF($D6=0,"",MIN($D6*(1+$S$4)^($O$5-$D$5),T6))</f>
        <v/>
      </c>
      <c r="P6" s="40" t="str">
        <f>IF($D6=0,"",MIN($D6*(1+$S$4)^($P$5-$D$5),T6))</f>
        <v/>
      </c>
      <c r="Q6" s="40" t="str">
        <f>IF($D6=0,"",MIN($D6*(1+$S$4)^($Q$5-$D$5),T6))</f>
        <v/>
      </c>
      <c r="S6" s="69">
        <v>0</v>
      </c>
      <c r="T6" s="69">
        <v>0.9</v>
      </c>
    </row>
    <row r="7" spans="1:26" ht="15.75" thickBot="1" x14ac:dyDescent="0.25">
      <c r="A7" s="25" t="s">
        <v>258</v>
      </c>
      <c r="B7" s="25" t="s">
        <v>119</v>
      </c>
      <c r="C7" s="21"/>
      <c r="D7" s="44" t="e">
        <f>SharesElab!C81</f>
        <v>#N/A</v>
      </c>
      <c r="E7" s="39" t="e">
        <f t="shared" ref="E7:E8" si="0">IF($D7=0,"",MAX($D7*(1-$S$4)^($E$5-$D$5),S7))</f>
        <v>#N/A</v>
      </c>
      <c r="F7" s="39" t="e">
        <f t="shared" ref="F7:F8" si="1">IF($D7=0,"",MAX($D7*(1-$S$4)^($F$5-$D$5),S7))</f>
        <v>#N/A</v>
      </c>
      <c r="G7" s="39" t="e">
        <f t="shared" ref="G7:G8" si="2">IF($D7=0,"",MAX($D7*(1-$S$4)^($G$5-$D$5),S7))</f>
        <v>#N/A</v>
      </c>
      <c r="H7" s="39" t="e">
        <f t="shared" ref="H7:H8" si="3">IF($D7=0,"",MAX($D7*(1-$S$4)^($H$5-$D$5),S7))</f>
        <v>#N/A</v>
      </c>
      <c r="I7" s="39" t="e">
        <f t="shared" ref="I7:I8" si="4">IF($D7=0,"",MAX($D7*(1-$S$4)^($I$5-$D$5),S7))</f>
        <v>#N/A</v>
      </c>
      <c r="J7" s="39" t="e">
        <f t="shared" ref="J7:J8" si="5">IF($D7=0,"",MAX($D7*(1-$S$4)^($J$5-$D$5),S7))</f>
        <v>#N/A</v>
      </c>
      <c r="K7" s="21"/>
      <c r="L7" s="40" t="e">
        <f t="shared" ref="L7:L8" si="6">IF($D7=0,"",MIN($D7*(1+$S$4)^($L$5-$D$5),T7))</f>
        <v>#N/A</v>
      </c>
      <c r="M7" s="40" t="e">
        <f t="shared" ref="M7:M8" si="7">IF($D7=0,"",MIN($D7*(1+$S$4)^($M$5-$D$5),T7))</f>
        <v>#N/A</v>
      </c>
      <c r="N7" s="40" t="e">
        <f t="shared" ref="N7:N8" si="8">IF($D7=0,"",MIN($D7*(1+$S$4)^($N$5-$D$5),T7))</f>
        <v>#N/A</v>
      </c>
      <c r="O7" s="40" t="e">
        <f t="shared" ref="O7:O8" si="9">IF($D7=0,"",MIN($D7*(1+$S$4)^($O$5-$D$5),T7))</f>
        <v>#N/A</v>
      </c>
      <c r="P7" s="40" t="e">
        <f t="shared" ref="P7:P8" si="10">IF($D7=0,"",MIN($D7*(1+$S$4)^($P$5-$D$5),T7))</f>
        <v>#N/A</v>
      </c>
      <c r="Q7" s="40" t="e">
        <f t="shared" ref="Q7:Q8" si="11">IF($D7=0,"",MIN($D7*(1+$S$4)^($Q$5-$D$5),T7))</f>
        <v>#N/A</v>
      </c>
      <c r="S7" s="69">
        <v>0</v>
      </c>
      <c r="T7" s="69">
        <f>(G40*0.41+S35*Z13+S37*Z14+S39*Z15)/SUM(S40:S41)</f>
        <v>0.59192273396277695</v>
      </c>
      <c r="Y7" s="193" t="s">
        <v>251</v>
      </c>
      <c r="Z7" s="193"/>
    </row>
    <row r="8" spans="1:26" ht="15.75" thickBot="1" x14ac:dyDescent="0.25">
      <c r="A8" s="25" t="s">
        <v>259</v>
      </c>
      <c r="B8" s="25" t="s">
        <v>117</v>
      </c>
      <c r="C8" s="21"/>
      <c r="D8" s="44" t="e">
        <f>SharesElab!C82</f>
        <v>#N/A</v>
      </c>
      <c r="E8" s="39" t="e">
        <f t="shared" si="0"/>
        <v>#N/A</v>
      </c>
      <c r="F8" s="39" t="e">
        <f t="shared" si="1"/>
        <v>#N/A</v>
      </c>
      <c r="G8" s="39" t="e">
        <f t="shared" si="2"/>
        <v>#N/A</v>
      </c>
      <c r="H8" s="39" t="e">
        <f t="shared" si="3"/>
        <v>#N/A</v>
      </c>
      <c r="I8" s="39" t="e">
        <f t="shared" si="4"/>
        <v>#N/A</v>
      </c>
      <c r="J8" s="39" t="e">
        <f t="shared" si="5"/>
        <v>#N/A</v>
      </c>
      <c r="K8" s="21"/>
      <c r="L8" s="40" t="e">
        <f t="shared" si="6"/>
        <v>#N/A</v>
      </c>
      <c r="M8" s="40" t="e">
        <f t="shared" si="7"/>
        <v>#N/A</v>
      </c>
      <c r="N8" s="40" t="e">
        <f t="shared" si="8"/>
        <v>#N/A</v>
      </c>
      <c r="O8" s="40" t="e">
        <f t="shared" si="9"/>
        <v>#N/A</v>
      </c>
      <c r="P8" s="40" t="e">
        <f t="shared" si="10"/>
        <v>#N/A</v>
      </c>
      <c r="Q8" s="40" t="e">
        <f t="shared" si="11"/>
        <v>#N/A</v>
      </c>
      <c r="S8" s="69">
        <v>0</v>
      </c>
      <c r="T8" s="69">
        <v>0.1</v>
      </c>
      <c r="Y8" s="65" t="s">
        <v>249</v>
      </c>
      <c r="Z8" s="71">
        <v>0.19400000000000001</v>
      </c>
    </row>
    <row r="10" spans="1:26" s="41" customFormat="1" x14ac:dyDescent="0.2"/>
    <row r="11" spans="1:26" ht="23.25" x14ac:dyDescent="0.2">
      <c r="A11" s="5" t="s">
        <v>44</v>
      </c>
    </row>
    <row r="12" spans="1:26" ht="11.25" customHeight="1" x14ac:dyDescent="0.2">
      <c r="A12" s="5"/>
      <c r="Y12" s="193" t="s">
        <v>458</v>
      </c>
      <c r="Z12" s="193"/>
    </row>
    <row r="13" spans="1:26" ht="15.75" thickBot="1" x14ac:dyDescent="0.25">
      <c r="D13" s="18" t="s">
        <v>12</v>
      </c>
      <c r="Y13" s="65" t="s">
        <v>455</v>
      </c>
      <c r="Z13" s="71">
        <v>0.95</v>
      </c>
    </row>
    <row r="14" spans="1:26" ht="15.75" thickBot="1" x14ac:dyDescent="0.25">
      <c r="D14" s="18" t="s">
        <v>28</v>
      </c>
      <c r="Y14" s="65" t="s">
        <v>456</v>
      </c>
      <c r="Z14" s="71">
        <v>0.6</v>
      </c>
    </row>
    <row r="15" spans="1:26" ht="15.75" thickBot="1" x14ac:dyDescent="0.25">
      <c r="Y15" s="65" t="s">
        <v>457</v>
      </c>
      <c r="Z15" s="71">
        <v>0.15</v>
      </c>
    </row>
    <row r="16" spans="1:26" ht="23.25" x14ac:dyDescent="0.2">
      <c r="A16" s="5" t="s">
        <v>261</v>
      </c>
    </row>
    <row r="17" spans="1:26" s="21" customFormat="1" ht="15" x14ac:dyDescent="0.2">
      <c r="I17" s="3"/>
      <c r="J17" s="3"/>
      <c r="K17" s="3"/>
      <c r="L17" s="3"/>
      <c r="M17" s="3"/>
      <c r="N17" s="3"/>
      <c r="O17" s="3"/>
      <c r="P17" s="3"/>
      <c r="Q17" s="3"/>
    </row>
    <row r="18" spans="1:26" s="21" customFormat="1" ht="15" x14ac:dyDescent="0.2">
      <c r="H18" s="18" t="s">
        <v>256</v>
      </c>
      <c r="J18" s="3"/>
      <c r="K18" s="3"/>
      <c r="L18" s="3"/>
      <c r="M18" s="3"/>
      <c r="N18" s="3"/>
      <c r="O18" s="3"/>
      <c r="P18" s="3"/>
    </row>
    <row r="19" spans="1:26" s="21" customFormat="1" ht="28.5" customHeight="1" thickBot="1" x14ac:dyDescent="0.25">
      <c r="A19" s="21" t="s">
        <v>25</v>
      </c>
      <c r="B19" s="21" t="s">
        <v>26</v>
      </c>
      <c r="D19" s="6" t="s">
        <v>11</v>
      </c>
      <c r="E19" s="6" t="s">
        <v>246</v>
      </c>
      <c r="F19" s="6" t="s">
        <v>9</v>
      </c>
      <c r="G19" s="6" t="s">
        <v>30</v>
      </c>
      <c r="H19" s="6" t="s">
        <v>10</v>
      </c>
      <c r="I19" s="8" t="s">
        <v>132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131</v>
      </c>
      <c r="Q19" s="8" t="s">
        <v>29</v>
      </c>
      <c r="R19" s="6" t="s">
        <v>27</v>
      </c>
      <c r="Z19" s="73" t="s">
        <v>255</v>
      </c>
    </row>
    <row r="20" spans="1:26" s="21" customFormat="1" ht="15" x14ac:dyDescent="0.2">
      <c r="A20" s="21" t="s">
        <v>194</v>
      </c>
      <c r="B20" s="21" t="s">
        <v>262</v>
      </c>
      <c r="D20" s="21" t="str">
        <f>IF(Z20="","UC-UP_"&amp;A6,"\I: DISABLED")</f>
        <v>\I: DISABLED</v>
      </c>
      <c r="E20" s="21" t="str">
        <f>A20</f>
        <v>RSDELC</v>
      </c>
      <c r="F20" s="21" t="str">
        <f t="shared" ref="F20:F22" si="12">H20</f>
        <v>RSDCK</v>
      </c>
      <c r="H20" s="21" t="str">
        <f t="shared" ref="H20:H22" si="13">B20</f>
        <v>RSDCK</v>
      </c>
      <c r="I20" s="3">
        <v>1</v>
      </c>
      <c r="J20" s="29" t="str">
        <f t="shared" ref="J20:O22" si="14">IF(L6="","",-L6)</f>
        <v/>
      </c>
      <c r="K20" s="29" t="str">
        <f t="shared" si="14"/>
        <v/>
      </c>
      <c r="L20" s="29" t="str">
        <f t="shared" si="14"/>
        <v/>
      </c>
      <c r="M20" s="29" t="str">
        <f t="shared" si="14"/>
        <v/>
      </c>
      <c r="N20" s="29" t="str">
        <f t="shared" si="14"/>
        <v/>
      </c>
      <c r="O20" s="29" t="str">
        <f t="shared" si="14"/>
        <v/>
      </c>
      <c r="P20" s="3">
        <v>0</v>
      </c>
      <c r="Q20" s="3">
        <v>5</v>
      </c>
      <c r="R20" s="21" t="s">
        <v>266</v>
      </c>
      <c r="Z20" s="72" t="s">
        <v>254</v>
      </c>
    </row>
    <row r="21" spans="1:26" s="21" customFormat="1" ht="15" x14ac:dyDescent="0.2">
      <c r="A21" s="21" t="s">
        <v>196</v>
      </c>
      <c r="B21" s="21" t="s">
        <v>262</v>
      </c>
      <c r="D21" s="21" t="str">
        <f>IF(Z21="","UC-UP_"&amp;A7,"\I: DISABLED")</f>
        <v>\I: DISABLED</v>
      </c>
      <c r="E21" s="66" t="str">
        <f t="shared" ref="E21:E22" si="15">A21</f>
        <v>RSDGAS</v>
      </c>
      <c r="F21" s="21" t="str">
        <f t="shared" si="12"/>
        <v>RSDCK</v>
      </c>
      <c r="H21" s="21" t="str">
        <f t="shared" si="13"/>
        <v>RSDCK</v>
      </c>
      <c r="I21" s="3">
        <v>1</v>
      </c>
      <c r="J21" s="29" t="e">
        <f t="shared" si="14"/>
        <v>#N/A</v>
      </c>
      <c r="K21" s="29" t="e">
        <f t="shared" si="14"/>
        <v>#N/A</v>
      </c>
      <c r="L21" s="29" t="e">
        <f t="shared" si="14"/>
        <v>#N/A</v>
      </c>
      <c r="M21" s="29" t="e">
        <f t="shared" si="14"/>
        <v>#N/A</v>
      </c>
      <c r="N21" s="29" t="e">
        <f t="shared" si="14"/>
        <v>#N/A</v>
      </c>
      <c r="O21" s="29" t="e">
        <f t="shared" si="14"/>
        <v>#N/A</v>
      </c>
      <c r="P21" s="3">
        <v>0</v>
      </c>
      <c r="Q21" s="3">
        <v>5</v>
      </c>
      <c r="R21" s="21" t="s">
        <v>267</v>
      </c>
      <c r="Z21" s="72" t="s">
        <v>254</v>
      </c>
    </row>
    <row r="22" spans="1:26" s="21" customFormat="1" ht="15" x14ac:dyDescent="0.2">
      <c r="A22" s="21" t="s">
        <v>193</v>
      </c>
      <c r="B22" s="21" t="s">
        <v>262</v>
      </c>
      <c r="D22" s="21" t="str">
        <f>IF(Z22="","UC-UP_"&amp;A8,"\I: DISABLED")</f>
        <v>\I: DISABLED</v>
      </c>
      <c r="E22" s="66" t="str">
        <f t="shared" si="15"/>
        <v>RSDLPG</v>
      </c>
      <c r="F22" s="21" t="str">
        <f t="shared" si="12"/>
        <v>RSDCK</v>
      </c>
      <c r="H22" s="21" t="str">
        <f t="shared" si="13"/>
        <v>RSDCK</v>
      </c>
      <c r="I22" s="3">
        <v>1</v>
      </c>
      <c r="J22" s="29" t="e">
        <f t="shared" si="14"/>
        <v>#N/A</v>
      </c>
      <c r="K22" s="29" t="e">
        <f t="shared" si="14"/>
        <v>#N/A</v>
      </c>
      <c r="L22" s="29" t="e">
        <f t="shared" si="14"/>
        <v>#N/A</v>
      </c>
      <c r="M22" s="29" t="e">
        <f t="shared" si="14"/>
        <v>#N/A</v>
      </c>
      <c r="N22" s="29" t="e">
        <f t="shared" si="14"/>
        <v>#N/A</v>
      </c>
      <c r="O22" s="29" t="e">
        <f t="shared" si="14"/>
        <v>#N/A</v>
      </c>
      <c r="P22" s="3">
        <v>0</v>
      </c>
      <c r="Q22" s="3">
        <v>5</v>
      </c>
      <c r="R22" s="21" t="s">
        <v>268</v>
      </c>
      <c r="Z22" s="72" t="s">
        <v>254</v>
      </c>
    </row>
    <row r="30" spans="1:26" x14ac:dyDescent="0.2">
      <c r="D30" s="91" t="s">
        <v>368</v>
      </c>
    </row>
    <row r="32" spans="1:26" ht="15" x14ac:dyDescent="0.25">
      <c r="D32" s="86" t="s">
        <v>354</v>
      </c>
      <c r="E32" s="85" t="s">
        <v>355</v>
      </c>
      <c r="F32" s="85" t="s">
        <v>355</v>
      </c>
      <c r="G32" s="86" t="s">
        <v>356</v>
      </c>
      <c r="H32" s="85"/>
      <c r="I32" s="85"/>
      <c r="J32" s="85"/>
      <c r="K32" s="85"/>
      <c r="L32" s="85"/>
      <c r="M32" s="85"/>
      <c r="N32" s="85"/>
      <c r="O32" s="85"/>
      <c r="P32" s="85"/>
      <c r="Q32" s="85"/>
      <c r="R32" s="85"/>
      <c r="S32" s="85"/>
    </row>
    <row r="33" spans="4:19" x14ac:dyDescent="0.2">
      <c r="D33" s="86" t="s">
        <v>8</v>
      </c>
      <c r="E33" s="86" t="s">
        <v>357</v>
      </c>
      <c r="F33" s="86" t="s">
        <v>358</v>
      </c>
      <c r="G33" s="88">
        <v>2018</v>
      </c>
      <c r="H33" s="88">
        <v>2020</v>
      </c>
      <c r="I33" s="88">
        <v>2022</v>
      </c>
      <c r="J33" s="88">
        <v>2025</v>
      </c>
      <c r="K33" s="88">
        <v>2030</v>
      </c>
      <c r="L33" s="88">
        <v>2035</v>
      </c>
      <c r="M33" s="88">
        <v>2040</v>
      </c>
      <c r="N33" s="88">
        <v>2045</v>
      </c>
      <c r="O33" s="88">
        <v>2050</v>
      </c>
      <c r="P33" s="88">
        <v>2055</v>
      </c>
      <c r="Q33" s="88">
        <v>2060</v>
      </c>
      <c r="R33" s="88">
        <v>2065</v>
      </c>
      <c r="S33" s="88">
        <v>2070</v>
      </c>
    </row>
    <row r="34" spans="4:19" x14ac:dyDescent="0.2">
      <c r="D34" s="87" t="s">
        <v>359</v>
      </c>
      <c r="E34" s="87" t="s">
        <v>360</v>
      </c>
      <c r="F34" s="87" t="s">
        <v>209</v>
      </c>
      <c r="G34" s="89">
        <v>206.79888500000001</v>
      </c>
      <c r="H34" s="89">
        <v>205.47315865384601</v>
      </c>
      <c r="I34" s="89">
        <v>204.14743230769199</v>
      </c>
      <c r="J34" s="89">
        <v>202.15884278846201</v>
      </c>
      <c r="K34" s="89">
        <v>198.84452692307701</v>
      </c>
      <c r="L34" s="89">
        <v>195.53021105769199</v>
      </c>
      <c r="M34" s="89">
        <v>192.21589519230801</v>
      </c>
      <c r="N34" s="89">
        <v>188.90157932692301</v>
      </c>
      <c r="O34" s="89">
        <v>185.58726346153799</v>
      </c>
      <c r="P34" s="89">
        <v>182.27294759615401</v>
      </c>
      <c r="Q34" s="89">
        <v>178.95863173076901</v>
      </c>
      <c r="R34" s="89">
        <v>175.64431586538501</v>
      </c>
      <c r="S34" s="89">
        <v>172.33</v>
      </c>
    </row>
    <row r="35" spans="4:19" x14ac:dyDescent="0.2">
      <c r="D35" s="87" t="s">
        <v>361</v>
      </c>
      <c r="E35" s="87" t="s">
        <v>360</v>
      </c>
      <c r="F35" s="87" t="s">
        <v>209</v>
      </c>
      <c r="G35" s="90"/>
      <c r="H35" s="89">
        <v>19.827179546153801</v>
      </c>
      <c r="I35" s="89">
        <v>55.414514392307701</v>
      </c>
      <c r="J35" s="89">
        <v>100.058340911538</v>
      </c>
      <c r="K35" s="89">
        <v>160.20883557692301</v>
      </c>
      <c r="L35" s="89">
        <v>245.24645174230801</v>
      </c>
      <c r="M35" s="89">
        <v>331.829702807692</v>
      </c>
      <c r="N35" s="89">
        <v>444.08010267307702</v>
      </c>
      <c r="O35" s="89">
        <v>555.16270963846205</v>
      </c>
      <c r="P35" s="89">
        <v>671.71042000384602</v>
      </c>
      <c r="Q35" s="89">
        <v>794.35521066923104</v>
      </c>
      <c r="R35" s="89">
        <v>926.27590313461599</v>
      </c>
      <c r="S35" s="89">
        <v>1071.1269420000001</v>
      </c>
    </row>
    <row r="36" spans="4:19" x14ac:dyDescent="0.2">
      <c r="D36" s="87" t="s">
        <v>362</v>
      </c>
      <c r="E36" s="87" t="s">
        <v>363</v>
      </c>
      <c r="F36" s="87" t="s">
        <v>209</v>
      </c>
      <c r="G36" s="89">
        <v>766.351721</v>
      </c>
      <c r="H36" s="89">
        <v>761.43934711538498</v>
      </c>
      <c r="I36" s="89">
        <v>756.52697323076904</v>
      </c>
      <c r="J36" s="89">
        <v>749.158412403846</v>
      </c>
      <c r="K36" s="89">
        <v>736.87747769230805</v>
      </c>
      <c r="L36" s="89">
        <v>724.59654298076896</v>
      </c>
      <c r="M36" s="89">
        <v>712.31560826923101</v>
      </c>
      <c r="N36" s="89">
        <v>700.03467355769203</v>
      </c>
      <c r="O36" s="89">
        <v>687.75373884615396</v>
      </c>
      <c r="P36" s="89">
        <v>675.47280413461499</v>
      </c>
      <c r="Q36" s="89">
        <v>663.19186942307704</v>
      </c>
      <c r="R36" s="89">
        <v>650.91093471153795</v>
      </c>
      <c r="S36" s="89">
        <v>638.63</v>
      </c>
    </row>
    <row r="37" spans="4:19" x14ac:dyDescent="0.2">
      <c r="D37" s="87" t="s">
        <v>364</v>
      </c>
      <c r="E37" s="87" t="s">
        <v>363</v>
      </c>
      <c r="F37" s="87" t="s">
        <v>209</v>
      </c>
      <c r="G37" s="90"/>
      <c r="H37" s="89">
        <v>26.861509084615498</v>
      </c>
      <c r="I37" s="89">
        <v>62.533352969230698</v>
      </c>
      <c r="J37" s="89">
        <v>113.17294079615399</v>
      </c>
      <c r="K37" s="89">
        <v>191.388898607692</v>
      </c>
      <c r="L37" s="89">
        <v>274.59811831923099</v>
      </c>
      <c r="M37" s="89">
        <v>354.68028573076901</v>
      </c>
      <c r="N37" s="89">
        <v>466.72876144230798</v>
      </c>
      <c r="O37" s="89">
        <v>556.58292615384596</v>
      </c>
      <c r="P37" s="89">
        <v>639.23816586538499</v>
      </c>
      <c r="Q37" s="89">
        <v>716.68692657692304</v>
      </c>
      <c r="R37" s="89">
        <v>793.71905828846195</v>
      </c>
      <c r="S37" s="89">
        <v>874.35938799999997</v>
      </c>
    </row>
    <row r="38" spans="4:19" x14ac:dyDescent="0.2">
      <c r="D38" s="87" t="s">
        <v>365</v>
      </c>
      <c r="E38" s="87" t="s">
        <v>366</v>
      </c>
      <c r="F38" s="87" t="s">
        <v>209</v>
      </c>
      <c r="G38" s="89">
        <v>724.42972899999995</v>
      </c>
      <c r="H38" s="89">
        <v>719.785624550031</v>
      </c>
      <c r="I38" s="89">
        <v>715.14152010006296</v>
      </c>
      <c r="J38" s="89">
        <v>708.17536342511005</v>
      </c>
      <c r="K38" s="89">
        <v>696.56510230018898</v>
      </c>
      <c r="L38" s="89">
        <v>684.95484117526803</v>
      </c>
      <c r="M38" s="89">
        <v>673.34458005034696</v>
      </c>
      <c r="N38" s="89">
        <v>661.73431892542499</v>
      </c>
      <c r="O38" s="89">
        <v>650.12405780050403</v>
      </c>
      <c r="P38" s="89">
        <v>638.51379667558297</v>
      </c>
      <c r="Q38" s="89">
        <v>626.90353555066099</v>
      </c>
      <c r="R38" s="89">
        <v>615.29327442574004</v>
      </c>
      <c r="S38" s="89">
        <v>603.68301330081897</v>
      </c>
    </row>
    <row r="39" spans="4:19" x14ac:dyDescent="0.2">
      <c r="D39" s="87" t="s">
        <v>367</v>
      </c>
      <c r="E39" s="87" t="s">
        <v>366</v>
      </c>
      <c r="F39" s="87" t="s">
        <v>209</v>
      </c>
      <c r="G39" s="90"/>
      <c r="H39" s="89">
        <v>19.898061149968498</v>
      </c>
      <c r="I39" s="89">
        <v>45.489201199937</v>
      </c>
      <c r="J39" s="89">
        <v>83.645112174889803</v>
      </c>
      <c r="K39" s="89">
        <v>145.31736759981101</v>
      </c>
      <c r="L39" s="89">
        <v>204.39419322473199</v>
      </c>
      <c r="M39" s="89">
        <v>259.77539804965397</v>
      </c>
      <c r="N39" s="89">
        <v>340.01571207457499</v>
      </c>
      <c r="O39" s="89">
        <v>397.82287719949602</v>
      </c>
      <c r="P39" s="89">
        <v>446.53819432441702</v>
      </c>
      <c r="Q39" s="89">
        <v>488.01179144933798</v>
      </c>
      <c r="R39" s="89">
        <v>526.17582857425998</v>
      </c>
      <c r="S39" s="89">
        <v>564.02895469918099</v>
      </c>
    </row>
    <row r="40" spans="4:19" x14ac:dyDescent="0.2">
      <c r="D40" s="91" t="s">
        <v>369</v>
      </c>
      <c r="G40" s="33">
        <f>SUM(G34,G36,G38)</f>
        <v>1697.5803350000001</v>
      </c>
      <c r="H40" s="33">
        <f t="shared" ref="H40:S40" si="16">SUM(H34,H36,H38)</f>
        <v>1686.698130319262</v>
      </c>
      <c r="I40" s="33">
        <f t="shared" si="16"/>
        <v>1675.815925638524</v>
      </c>
      <c r="J40" s="33">
        <f t="shared" si="16"/>
        <v>1659.492618617418</v>
      </c>
      <c r="K40" s="33">
        <f t="shared" si="16"/>
        <v>1632.287106915574</v>
      </c>
      <c r="L40" s="33">
        <f t="shared" si="16"/>
        <v>1605.0815952137291</v>
      </c>
      <c r="M40" s="33">
        <f t="shared" si="16"/>
        <v>1577.876083511886</v>
      </c>
      <c r="N40" s="33">
        <f t="shared" si="16"/>
        <v>1550.67057181004</v>
      </c>
      <c r="O40" s="33">
        <f t="shared" si="16"/>
        <v>1523.465060108196</v>
      </c>
      <c r="P40" s="33">
        <f t="shared" si="16"/>
        <v>1496.259548406352</v>
      </c>
      <c r="Q40" s="33">
        <f t="shared" si="16"/>
        <v>1469.0540367045071</v>
      </c>
      <c r="R40" s="33">
        <f t="shared" si="16"/>
        <v>1441.8485250026629</v>
      </c>
      <c r="S40" s="33">
        <f t="shared" si="16"/>
        <v>1414.6430133008189</v>
      </c>
    </row>
    <row r="41" spans="4:19" x14ac:dyDescent="0.2">
      <c r="D41" s="91" t="s">
        <v>370</v>
      </c>
      <c r="G41" s="92">
        <f>SUM(G35,G37,G39)</f>
        <v>0</v>
      </c>
      <c r="H41" s="92">
        <f t="shared" ref="H41:S41" si="17">SUM(H35,H37,H39)</f>
        <v>66.58674978073779</v>
      </c>
      <c r="I41" s="92">
        <f t="shared" si="17"/>
        <v>163.4370685614754</v>
      </c>
      <c r="J41" s="92">
        <f t="shared" si="17"/>
        <v>296.87639388258179</v>
      </c>
      <c r="K41" s="92">
        <f t="shared" si="17"/>
        <v>496.91510178442599</v>
      </c>
      <c r="L41" s="92">
        <f t="shared" si="17"/>
        <v>724.23876328627102</v>
      </c>
      <c r="M41" s="92">
        <f t="shared" si="17"/>
        <v>946.28538658811499</v>
      </c>
      <c r="N41" s="92">
        <f t="shared" si="17"/>
        <v>1250.82457618996</v>
      </c>
      <c r="O41" s="92">
        <f t="shared" si="17"/>
        <v>1509.5685129918038</v>
      </c>
      <c r="P41" s="92">
        <f t="shared" si="17"/>
        <v>1757.486780193648</v>
      </c>
      <c r="Q41" s="92">
        <f t="shared" si="17"/>
        <v>1999.0539286954922</v>
      </c>
      <c r="R41" s="92">
        <f t="shared" si="17"/>
        <v>2246.170789997338</v>
      </c>
      <c r="S41" s="92">
        <f t="shared" si="17"/>
        <v>2509.5152846991814</v>
      </c>
    </row>
  </sheetData>
  <mergeCells count="4">
    <mergeCell ref="S3:V3"/>
    <mergeCell ref="E4:J4"/>
    <mergeCell ref="Y7:Z7"/>
    <mergeCell ref="Y12:Z12"/>
  </mergeCells>
  <conditionalFormatting sqref="D20">
    <cfRule type="containsText" dxfId="24" priority="8" operator="containsText" text="\I: DISABLED">
      <formula>NOT(ISERROR(SEARCH("\I: DISABLED",D20)))</formula>
    </cfRule>
  </conditionalFormatting>
  <conditionalFormatting sqref="D21:D22">
    <cfRule type="containsText" dxfId="23" priority="7" operator="containsText" text="\I: DISABLED">
      <formula>NOT(ISERROR(SEARCH("\I: DISABLED",D21)))</formula>
    </cfRule>
  </conditionalFormatting>
  <conditionalFormatting sqref="E20">
    <cfRule type="containsText" dxfId="22" priority="4" operator="containsText" text="\I: DISABLED">
      <formula>NOT(ISERROR(SEARCH("\I: DISABLED",E20)))</formula>
    </cfRule>
  </conditionalFormatting>
  <conditionalFormatting sqref="E21:E22">
    <cfRule type="containsText" dxfId="21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8">
    <tabColor theme="6" tint="0.59999389629810485"/>
  </sheetPr>
  <dimension ref="A1:Z98"/>
  <sheetViews>
    <sheetView topLeftCell="B71" zoomScale="111" zoomScaleNormal="175" workbookViewId="0">
      <selection activeCell="AA53" sqref="AA53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16.85546875" style="33" customWidth="1"/>
    <col min="4" max="4" width="29.42578125" style="33" customWidth="1"/>
    <col min="5" max="5" width="12.7109375" style="33" customWidth="1"/>
    <col min="6" max="6" width="14.28515625" style="33" customWidth="1"/>
    <col min="7" max="7" width="23.140625" style="33" customWidth="1"/>
    <col min="8" max="8" width="20.42578125" style="33" customWidth="1"/>
    <col min="9" max="22" width="12.7109375" style="33" customWidth="1"/>
    <col min="23" max="24" width="6" style="33" customWidth="1"/>
    <col min="25" max="25" width="8.85546875" style="33" customWidth="1"/>
    <col min="26" max="26" width="12.425781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26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26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26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0" t="s">
        <v>128</v>
      </c>
      <c r="T3" s="190"/>
      <c r="U3" s="190"/>
      <c r="V3" s="190"/>
    </row>
    <row r="4" spans="1:26" ht="15.75" thickBot="1" x14ac:dyDescent="0.25">
      <c r="A4" s="36" t="s">
        <v>32</v>
      </c>
      <c r="B4" s="36"/>
      <c r="C4" s="21"/>
      <c r="D4" s="37" t="s">
        <v>37</v>
      </c>
      <c r="E4" s="191" t="s">
        <v>38</v>
      </c>
      <c r="F4" s="192"/>
      <c r="G4" s="192"/>
      <c r="H4" s="192"/>
      <c r="I4" s="192"/>
      <c r="J4" s="192"/>
      <c r="K4" s="21"/>
      <c r="L4" s="49" t="s">
        <v>39</v>
      </c>
      <c r="M4" s="49"/>
      <c r="N4" s="49"/>
      <c r="O4" s="49"/>
      <c r="P4" s="49"/>
      <c r="S4" s="42">
        <v>0.1</v>
      </c>
    </row>
    <row r="5" spans="1:26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26" ht="15.75" thickBot="1" x14ac:dyDescent="0.25">
      <c r="A6" s="25" t="s">
        <v>48</v>
      </c>
      <c r="B6" s="25" t="s">
        <v>125</v>
      </c>
      <c r="C6" s="21"/>
      <c r="D6" s="44">
        <f>SUMIF(SharesElab!$B$2:$B$79,Apt_RSD_share!$A6,SharesElab!C$2:C$79)+D15*Z8</f>
        <v>3.3791322921782427E-2</v>
      </c>
      <c r="E6" s="39">
        <f>IF($D6=0,"",MAX($D6*(1-$S$4)^($E$5-$D$5),S6))</f>
        <v>3.0412190629604183E-2</v>
      </c>
      <c r="F6" s="39">
        <f>IF($D6=0,"",MAX($D6*(1-$S$4)^($F$5-$D$5),S6))</f>
        <v>2.7370971566643768E-2</v>
      </c>
      <c r="G6" s="39">
        <f>IF($D6=0,"",MAX($D6*(1-$S$4)^($G$5-$D$5),S6))</f>
        <v>1.616228500038748E-2</v>
      </c>
      <c r="H6" s="39">
        <f>IF($D6=0,"",MAX($D6*(1-$S$4)^($H$5-$D$5),S6))</f>
        <v>9.5436676698788074E-3</v>
      </c>
      <c r="I6" s="39">
        <f>IF($D6=0,"",MAX($D6*(1-$S$4)^($I$5-$D$5),S6))</f>
        <v>1.1602871878280401E-3</v>
      </c>
      <c r="J6" s="39">
        <f>IF($D6=0,"",MAX($D6*(1-$S$4)^($J$5-$D$5),S6))</f>
        <v>1.4106383466043276E-4</v>
      </c>
      <c r="K6" s="21"/>
      <c r="L6" s="40">
        <f>IF($D6=0,"",MIN($D6*(1+$S$4)^($L$5-$D$5),T6))</f>
        <v>3.548088906787155E-2</v>
      </c>
      <c r="M6" s="40">
        <f>IF($D6=0,"",MIN($D6*(1+$S$4)^($M$5-$D$5),T6))</f>
        <v>3.548088906787155E-2</v>
      </c>
      <c r="N6" s="40">
        <f>IF($D6=0,"",MIN($D6*(1+$S$4)^($N$5-$D$5),T6))</f>
        <v>3.548088906787155E-2</v>
      </c>
      <c r="O6" s="40">
        <f>IF($D6=0,"",MIN($D6*(1+$S$4)^($O$5-$D$5),T6))</f>
        <v>3.548088906787155E-2</v>
      </c>
      <c r="P6" s="40">
        <f>IF($D6=0,"",MIN($D6*(1+$S$4)^($P$5-$D$5),T6))</f>
        <v>3.548088906787155E-2</v>
      </c>
      <c r="Q6" s="40">
        <f>IF($D6=0,"",MIN($D6*(1+$S$4)^($Q$5-$D$5),T6))</f>
        <v>3.548088906787155E-2</v>
      </c>
      <c r="S6" s="69">
        <v>0</v>
      </c>
      <c r="T6" s="69">
        <f>D6*$Z$15</f>
        <v>3.548088906787155E-2</v>
      </c>
    </row>
    <row r="7" spans="1:26" ht="15.75" thickBot="1" x14ac:dyDescent="0.25">
      <c r="A7" s="25" t="s">
        <v>49</v>
      </c>
      <c r="B7" s="25" t="s">
        <v>126</v>
      </c>
      <c r="C7" s="21"/>
      <c r="D7" s="44">
        <f>SUMIF(SharesElab!$B$2:$B$79,Apt_RSD_share!$A7,SharesElab!C$2:C$79)</f>
        <v>7.5097104405124473E-6</v>
      </c>
      <c r="E7" s="39">
        <f t="shared" ref="E7:E18" si="0">IF($D7=0,"",MAX($D7*(1-$S$4)^($E$5-$D$5),S7))</f>
        <v>6.758739396461203E-6</v>
      </c>
      <c r="F7" s="39">
        <f t="shared" ref="F7:F18" si="1">IF($D7=0,"",MAX($D7*(1-$S$4)^($F$5-$D$5),S7))</f>
        <v>6.0828654568150827E-6</v>
      </c>
      <c r="G7" s="39">
        <f t="shared" ref="G7:G18" si="2">IF($D7=0,"",MAX($D7*(1-$S$4)^($G$5-$D$5),S7))</f>
        <v>3.5918712235947389E-6</v>
      </c>
      <c r="H7" s="39">
        <f t="shared" ref="H7:H18" si="3">IF($D7=0,"",MAX($D7*(1-$S$4)^($H$5-$D$5),S7))</f>
        <v>2.120964038820458E-6</v>
      </c>
      <c r="I7" s="39">
        <f t="shared" ref="I7:I18" si="4">IF($D7=0,"",MAX($D7*(1-$S$4)^($I$5-$D$5),S7))</f>
        <v>2.5785971234669389E-7</v>
      </c>
      <c r="J7" s="39">
        <f t="shared" ref="J7:J18" si="5">IF($D7=0,"",MAX($D7*(1-$S$4)^($J$5-$D$5),S7))</f>
        <v>3.1349721180797588E-8</v>
      </c>
      <c r="K7" s="21"/>
      <c r="L7" s="40">
        <f t="shared" ref="L7:L18" si="6">IF($D7=0,"",MIN($D7*(1+$S$4)^($L$5-$D$5),T7))</f>
        <v>8.2606814845636934E-6</v>
      </c>
      <c r="M7" s="40">
        <f t="shared" ref="M7:M18" si="7">IF($D7=0,"",MIN($D7*(1+$S$4)^($M$5-$D$5),T7))</f>
        <v>9.0867496330200625E-6</v>
      </c>
      <c r="N7" s="40">
        <f t="shared" ref="N7:N18" si="8">IF($D7=0,"",MIN($D7*(1+$S$4)^($N$5-$D$5),T7))</f>
        <v>1.4634301151475148E-5</v>
      </c>
      <c r="O7" s="40">
        <f t="shared" ref="O7:O18" si="9">IF($D7=0,"",MIN($D7*(1+$S$4)^($O$5-$D$5),T7))</f>
        <v>2.3568688347462247E-5</v>
      </c>
      <c r="P7" s="40">
        <f t="shared" ref="P7:P18" si="10">IF($D7=0,"",MIN($D7*(1+$S$4)^($P$5-$D$5),T7))</f>
        <v>1.5855834966322334E-4</v>
      </c>
      <c r="Q7" s="40">
        <f t="shared" ref="Q7:Q18" si="11">IF($D7=0,"",MIN($D7*(1+$S$4)^($Q$5-$D$5),T7))</f>
        <v>1.0667012893244873E-3</v>
      </c>
      <c r="S7" s="69">
        <v>0</v>
      </c>
      <c r="T7" s="69">
        <v>0.9</v>
      </c>
      <c r="Y7" s="193" t="s">
        <v>251</v>
      </c>
      <c r="Z7" s="193"/>
    </row>
    <row r="8" spans="1:26" ht="15.75" thickBot="1" x14ac:dyDescent="0.25">
      <c r="A8" s="25" t="s">
        <v>50</v>
      </c>
      <c r="B8" s="25" t="s">
        <v>127</v>
      </c>
      <c r="C8" s="21"/>
      <c r="D8" s="44">
        <f>SUMIF(SharesElab!$B$2:$B$79,Apt_RSD_share!$A8,SharesElab!C$2:C$79)</f>
        <v>5.3871667435526945E-9</v>
      </c>
      <c r="E8" s="39">
        <f t="shared" si="0"/>
        <v>4.8484500691974254E-9</v>
      </c>
      <c r="F8" s="39">
        <f t="shared" si="1"/>
        <v>4.3636050622776831E-9</v>
      </c>
      <c r="G8" s="39">
        <f t="shared" si="2"/>
        <v>2.5766651532243497E-9</v>
      </c>
      <c r="H8" s="39">
        <f t="shared" si="3"/>
        <v>1.5214950063274466E-9</v>
      </c>
      <c r="I8" s="39">
        <f t="shared" si="4"/>
        <v>1.8497827284554819E-10</v>
      </c>
      <c r="J8" s="39">
        <f t="shared" si="5"/>
        <v>2.2489039584503317E-11</v>
      </c>
      <c r="K8" s="21"/>
      <c r="L8" s="40">
        <f t="shared" si="6"/>
        <v>5.9258834179079644E-9</v>
      </c>
      <c r="M8" s="40">
        <f t="shared" si="7"/>
        <v>6.5184717596987612E-9</v>
      </c>
      <c r="N8" s="40">
        <f t="shared" si="8"/>
        <v>1.0498063953712457E-8</v>
      </c>
      <c r="O8" s="40">
        <f t="shared" si="9"/>
        <v>1.6907236978093451E-8</v>
      </c>
      <c r="P8" s="40">
        <f t="shared" si="10"/>
        <v>1.1374343591335977E-7</v>
      </c>
      <c r="Q8" s="40">
        <f t="shared" si="11"/>
        <v>7.6520895934324855E-7</v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26" ht="15.75" thickBot="1" x14ac:dyDescent="0.25">
      <c r="A9" s="25" t="s">
        <v>51</v>
      </c>
      <c r="B9" s="25" t="s">
        <v>117</v>
      </c>
      <c r="C9" s="21"/>
      <c r="D9" s="44">
        <f>SUMIF(SharesElab!$B$2:$B$79,Apt_RSD_share!$A9,SharesElab!C$2:C$79)</f>
        <v>2.3483301188844681E-2</v>
      </c>
      <c r="E9" s="39">
        <f t="shared" si="0"/>
        <v>2.1134971069960214E-2</v>
      </c>
      <c r="F9" s="39">
        <f t="shared" si="1"/>
        <v>1.9021473962964192E-2</v>
      </c>
      <c r="G9" s="39">
        <f t="shared" si="2"/>
        <v>1.1231990160390729E-2</v>
      </c>
      <c r="H9" s="39">
        <f t="shared" si="3"/>
        <v>6.6323778698091232E-3</v>
      </c>
      <c r="I9" s="39">
        <f t="shared" si="4"/>
        <v>8.0634231339192031E-4</v>
      </c>
      <c r="J9" s="39">
        <f t="shared" si="5"/>
        <v>9.8032400917010175E-5</v>
      </c>
      <c r="K9" s="21"/>
      <c r="L9" s="40">
        <f t="shared" si="6"/>
        <v>2.5831631307729152E-2</v>
      </c>
      <c r="M9" s="40">
        <f t="shared" si="7"/>
        <v>2.8414794438502068E-2</v>
      </c>
      <c r="N9" s="40">
        <f t="shared" si="8"/>
        <v>4.5762310591151989E-2</v>
      </c>
      <c r="O9" s="40">
        <f t="shared" si="9"/>
        <v>7.370065883015621E-2</v>
      </c>
      <c r="P9" s="40">
        <f t="shared" si="10"/>
        <v>0.49582117854513985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26" ht="15.75" thickBot="1" x14ac:dyDescent="0.25">
      <c r="A10" s="25" t="s">
        <v>52</v>
      </c>
      <c r="B10" s="25" t="s">
        <v>34</v>
      </c>
      <c r="C10" s="21"/>
      <c r="D10" s="44">
        <f>SUMIF(SharesElab!$B$2:$B$79,Apt_RSD_share!$A10,SharesElab!C$2:C$79)</f>
        <v>0.15784732045716321</v>
      </c>
      <c r="E10" s="39">
        <f t="shared" si="0"/>
        <v>0.14206258841144689</v>
      </c>
      <c r="F10" s="39">
        <f t="shared" si="1"/>
        <v>0.12785632957030221</v>
      </c>
      <c r="G10" s="39">
        <f t="shared" si="2"/>
        <v>7.549788404796777E-2</v>
      </c>
      <c r="H10" s="39">
        <f t="shared" si="3"/>
        <v>4.4580745551484502E-2</v>
      </c>
      <c r="I10" s="39">
        <f t="shared" si="4"/>
        <v>5.4199779033028946E-3</v>
      </c>
      <c r="J10" s="39">
        <f t="shared" si="5"/>
        <v>6.5894278143837466E-4</v>
      </c>
      <c r="K10" s="21"/>
      <c r="L10" s="40">
        <f t="shared" si="6"/>
        <v>0.17363205250287955</v>
      </c>
      <c r="M10" s="40">
        <f t="shared" si="7"/>
        <v>0.1909952577531675</v>
      </c>
      <c r="N10" s="40">
        <f t="shared" si="8"/>
        <v>0.30759977256405396</v>
      </c>
      <c r="O10" s="40">
        <f t="shared" si="9"/>
        <v>0.49539250971213467</v>
      </c>
      <c r="P10" s="40">
        <f t="shared" si="10"/>
        <v>0.78923660228581605</v>
      </c>
      <c r="Q10" s="40">
        <f t="shared" si="11"/>
        <v>0.78923660228581605</v>
      </c>
      <c r="S10" s="69">
        <v>0</v>
      </c>
      <c r="T10" s="69">
        <f>D10*Z14</f>
        <v>0.78923660228581605</v>
      </c>
      <c r="Y10" s="65" t="s">
        <v>253</v>
      </c>
      <c r="Z10" s="71">
        <v>6.2E-2</v>
      </c>
    </row>
    <row r="11" spans="1:26" ht="15.75" thickBot="1" x14ac:dyDescent="0.25">
      <c r="A11" s="25" t="s">
        <v>53</v>
      </c>
      <c r="B11" s="25" t="s">
        <v>34</v>
      </c>
      <c r="C11" s="21"/>
      <c r="D11" s="44">
        <f>SUMIF(SharesElab!$B$2:$B$79,Apt_RSD_share!$A11,SharesElab!C$2:C$79)</f>
        <v>0.32239063462338002</v>
      </c>
      <c r="E11" s="39">
        <f t="shared" si="0"/>
        <v>0.29015157116104201</v>
      </c>
      <c r="F11" s="39">
        <f t="shared" si="1"/>
        <v>0.26113641404493781</v>
      </c>
      <c r="G11" s="39">
        <f t="shared" si="2"/>
        <v>0.15419844112939537</v>
      </c>
      <c r="H11" s="39">
        <f t="shared" si="3"/>
        <v>9.1052637502496703E-2</v>
      </c>
      <c r="I11" s="39">
        <f t="shared" si="4"/>
        <v>1.1069875059201368E-2</v>
      </c>
      <c r="J11" s="39">
        <f t="shared" si="5"/>
        <v>1.3458383764332839E-3</v>
      </c>
      <c r="K11" s="21"/>
      <c r="L11" s="40">
        <f t="shared" si="6"/>
        <v>0.35462969808571804</v>
      </c>
      <c r="M11" s="40">
        <f t="shared" si="7"/>
        <v>0.39009266789428987</v>
      </c>
      <c r="N11" s="40">
        <f t="shared" si="8"/>
        <v>0.62824814257043304</v>
      </c>
      <c r="O11" s="40">
        <f t="shared" si="9"/>
        <v>0.9</v>
      </c>
      <c r="P11" s="40">
        <f t="shared" si="10"/>
        <v>0.9</v>
      </c>
      <c r="Q11" s="40">
        <f t="shared" si="11"/>
        <v>0.9</v>
      </c>
      <c r="S11" s="78">
        <f>S10</f>
        <v>0</v>
      </c>
      <c r="T11" s="78">
        <v>0.9</v>
      </c>
    </row>
    <row r="12" spans="1:26" ht="15.75" thickBot="1" x14ac:dyDescent="0.25">
      <c r="A12" s="25" t="s">
        <v>54</v>
      </c>
      <c r="B12" s="25" t="s">
        <v>118</v>
      </c>
      <c r="C12" s="21"/>
      <c r="D12" s="44">
        <f>SUMIF(SharesElab!$B$2:$B$79,Apt_RSD_share!$A12,SharesElab!C$2:C$79)</f>
        <v>7.7226442952230398E-2</v>
      </c>
      <c r="E12" s="39">
        <f t="shared" si="0"/>
        <v>6.9503798657007357E-2</v>
      </c>
      <c r="F12" s="39">
        <f t="shared" si="1"/>
        <v>6.2553418791306631E-2</v>
      </c>
      <c r="G12" s="39">
        <f t="shared" si="2"/>
        <v>3.6937168262078657E-2</v>
      </c>
      <c r="H12" s="39">
        <f t="shared" si="3"/>
        <v>2.1811028487074835E-2</v>
      </c>
      <c r="I12" s="39">
        <f t="shared" si="4"/>
        <v>2.6517118766381667E-3</v>
      </c>
      <c r="J12" s="39">
        <f t="shared" si="5"/>
        <v>3.22386258899749E-4</v>
      </c>
      <c r="K12" s="21"/>
      <c r="L12" s="40">
        <f t="shared" si="6"/>
        <v>8.4949087247453439E-2</v>
      </c>
      <c r="M12" s="40">
        <f t="shared" si="7"/>
        <v>9.3443995972198796E-2</v>
      </c>
      <c r="N12" s="40">
        <f t="shared" si="8"/>
        <v>0.15049248995318595</v>
      </c>
      <c r="O12" s="40">
        <f t="shared" si="9"/>
        <v>0.24236965999450555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</row>
    <row r="13" spans="1:26" ht="15.75" thickBot="1" x14ac:dyDescent="0.25">
      <c r="A13" s="25" t="s">
        <v>459</v>
      </c>
      <c r="B13" s="25" t="s">
        <v>119</v>
      </c>
      <c r="C13" s="21"/>
      <c r="D13" s="44">
        <f>SUMIF(SharesElab!$B$2:$B$79,Apt_RSD_share!$A13,SharesElab!C$2:C$79)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>
        <f>D13*1.1</f>
        <v>0</v>
      </c>
      <c r="M13" s="40"/>
      <c r="N13" s="40"/>
      <c r="O13" s="40"/>
      <c r="P13" s="40"/>
      <c r="Q13" s="40" t="str">
        <f t="shared" si="11"/>
        <v/>
      </c>
      <c r="S13" s="69">
        <v>0</v>
      </c>
      <c r="T13" s="128">
        <f>(RSDCK_share!S34*D13*2+RSDCK_share!S35*RSDCK_share!Z13)/SUM(RSDCK_share!S34:S35)</f>
        <v>0.81834003295950075</v>
      </c>
      <c r="Y13" s="193" t="s">
        <v>372</v>
      </c>
      <c r="Z13" s="193"/>
    </row>
    <row r="14" spans="1:26" ht="15.75" thickBot="1" x14ac:dyDescent="0.25">
      <c r="A14" s="25" t="s">
        <v>55</v>
      </c>
      <c r="B14" s="25" t="s">
        <v>120</v>
      </c>
      <c r="C14" s="21"/>
      <c r="D14" s="44">
        <f>SUMIF(SharesElab!$B$2:$B$79,Apt_RSD_share!$A14,SharesElab!C$2:C$79)+D15*Z9</f>
        <v>1.2634778450959477E-2</v>
      </c>
      <c r="E14" s="39">
        <f t="shared" si="0"/>
        <v>1.137130060586353E-2</v>
      </c>
      <c r="F14" s="39">
        <f t="shared" si="1"/>
        <v>1.0234170545277177E-2</v>
      </c>
      <c r="G14" s="39">
        <f t="shared" si="2"/>
        <v>6.0431753652807219E-3</v>
      </c>
      <c r="H14" s="39">
        <f t="shared" si="3"/>
        <v>3.5684346214446146E-3</v>
      </c>
      <c r="I14" s="39">
        <f t="shared" si="4"/>
        <v>4.3383834340040119E-4</v>
      </c>
      <c r="J14" s="39">
        <f t="shared" si="5"/>
        <v>5.2744614423735416E-5</v>
      </c>
      <c r="K14" s="21"/>
      <c r="L14" s="40">
        <f t="shared" si="6"/>
        <v>1.3898256296055426E-2</v>
      </c>
      <c r="M14" s="40">
        <f t="shared" si="7"/>
        <v>1.528808192566097E-2</v>
      </c>
      <c r="N14" s="40">
        <f t="shared" si="8"/>
        <v>2.4621608822096259E-2</v>
      </c>
      <c r="O14" s="40">
        <f t="shared" si="9"/>
        <v>3.9653347224074258E-2</v>
      </c>
      <c r="P14" s="40">
        <f t="shared" si="10"/>
        <v>0.26676789144055035</v>
      </c>
      <c r="Q14" s="40">
        <f t="shared" si="11"/>
        <v>0.9</v>
      </c>
      <c r="S14" s="69">
        <v>0</v>
      </c>
      <c r="T14" s="69">
        <v>0.9</v>
      </c>
      <c r="Y14" s="65" t="s">
        <v>371</v>
      </c>
      <c r="Z14" s="93">
        <v>5</v>
      </c>
    </row>
    <row r="15" spans="1:26" ht="15.75" thickBot="1" x14ac:dyDescent="0.25">
      <c r="A15" s="25" t="s">
        <v>56</v>
      </c>
      <c r="B15" s="25" t="s">
        <v>121</v>
      </c>
      <c r="C15" s="21"/>
      <c r="D15" s="81">
        <f>SUMIF(SharesElab!$B$2:$B$79,Apt_RSD_share!$A15,SharesElab!C$2:C$79)</f>
        <v>1.6193863589052348E-2</v>
      </c>
      <c r="E15" s="39">
        <f t="shared" si="0"/>
        <v>1.4574477230147114E-2</v>
      </c>
      <c r="F15" s="39">
        <f t="shared" si="1"/>
        <v>1.3117029507132403E-2</v>
      </c>
      <c r="G15" s="39">
        <f t="shared" si="2"/>
        <v>7.7454747536666139E-3</v>
      </c>
      <c r="H15" s="39">
        <f t="shared" si="3"/>
        <v>4.5736253872926003E-3</v>
      </c>
      <c r="I15" s="39">
        <f t="shared" si="4"/>
        <v>5.560460739375317E-4</v>
      </c>
      <c r="J15" s="39">
        <f t="shared" si="5"/>
        <v>6.7602221467545509E-5</v>
      </c>
      <c r="K15" s="21"/>
      <c r="L15" s="40">
        <f t="shared" si="6"/>
        <v>1.7813249947957584E-2</v>
      </c>
      <c r="M15" s="40">
        <f t="shared" si="7"/>
        <v>1.9594574942753344E-2</v>
      </c>
      <c r="N15" s="40">
        <f t="shared" si="8"/>
        <v>3.1557258891053701E-2</v>
      </c>
      <c r="O15" s="40">
        <f t="shared" si="9"/>
        <v>5.082328101663091E-2</v>
      </c>
      <c r="P15" s="40">
        <f t="shared" si="10"/>
        <v>0.34191362046394563</v>
      </c>
      <c r="Q15" s="40">
        <f t="shared" si="11"/>
        <v>0.9</v>
      </c>
      <c r="S15" s="69">
        <v>0</v>
      </c>
      <c r="T15" s="69">
        <v>0.9</v>
      </c>
      <c r="Y15" s="65" t="s">
        <v>249</v>
      </c>
      <c r="Z15" s="98">
        <v>1.05</v>
      </c>
    </row>
    <row r="16" spans="1:26" ht="15.75" thickBot="1" x14ac:dyDescent="0.25">
      <c r="A16" s="25" t="s">
        <v>57</v>
      </c>
      <c r="B16" s="25" t="s">
        <v>122</v>
      </c>
      <c r="C16" s="21"/>
      <c r="D16" s="44">
        <f>SUMIF(SharesElab!$B$2:$B$79,Apt_RSD_share!$A16,SharesElab!C$2:C$79)+D15*Z10</f>
        <v>2.7585957873443611E-3</v>
      </c>
      <c r="E16" s="39">
        <f t="shared" si="0"/>
        <v>2.4827362086099251E-3</v>
      </c>
      <c r="F16" s="39">
        <f t="shared" si="1"/>
        <v>2.2344625877489328E-3</v>
      </c>
      <c r="G16" s="39">
        <f t="shared" si="2"/>
        <v>1.3194278134398675E-3</v>
      </c>
      <c r="H16" s="39">
        <f t="shared" si="3"/>
        <v>7.7910892955810761E-4</v>
      </c>
      <c r="I16" s="39">
        <f t="shared" si="4"/>
        <v>9.4721457217314319E-5</v>
      </c>
      <c r="J16" s="39">
        <f t="shared" si="5"/>
        <v>1.1515917886424822E-5</v>
      </c>
      <c r="K16" s="21"/>
      <c r="L16" s="40">
        <f t="shared" si="6"/>
        <v>3.0344553660787976E-3</v>
      </c>
      <c r="M16" s="40">
        <v>0.35</v>
      </c>
      <c r="N16" s="40">
        <f t="shared" si="8"/>
        <v>5.3757227827859232E-3</v>
      </c>
      <c r="O16" s="40">
        <f t="shared" si="9"/>
        <v>8.6576552989045593E-3</v>
      </c>
      <c r="P16" s="40">
        <f t="shared" si="10"/>
        <v>5.8244375584659017E-2</v>
      </c>
      <c r="Q16" s="40">
        <f t="shared" si="11"/>
        <v>0.3918390337942953</v>
      </c>
      <c r="S16" s="69">
        <v>0</v>
      </c>
      <c r="T16" s="69">
        <v>0.9</v>
      </c>
    </row>
    <row r="17" spans="1:22" ht="15.75" thickBot="1" x14ac:dyDescent="0.25">
      <c r="A17" s="25" t="s">
        <v>58</v>
      </c>
      <c r="B17" s="25" t="s">
        <v>123</v>
      </c>
      <c r="C17" s="21"/>
      <c r="D17" s="44">
        <f>SUMIF(SharesElab!$B$2:$B$79,Apt_RSD_share!$A17,SharesElab!C$2:C$79)</f>
        <v>5.450783537121748E-3</v>
      </c>
      <c r="E17" s="39">
        <f t="shared" si="0"/>
        <v>4.9057051834095729E-3</v>
      </c>
      <c r="F17" s="39">
        <f t="shared" si="1"/>
        <v>4.4151346650686159E-3</v>
      </c>
      <c r="G17" s="39">
        <f t="shared" si="2"/>
        <v>2.6070928683763679E-3</v>
      </c>
      <c r="H17" s="39">
        <f t="shared" si="3"/>
        <v>1.5394622678475617E-3</v>
      </c>
      <c r="I17" s="39">
        <f t="shared" si="4"/>
        <v>1.8716267239331767E-4</v>
      </c>
      <c r="J17" s="39">
        <f t="shared" si="5"/>
        <v>2.2754611573810284E-5</v>
      </c>
      <c r="K17" s="21"/>
      <c r="L17" s="40">
        <f t="shared" si="6"/>
        <v>5.995861890833923E-3</v>
      </c>
      <c r="M17" s="40">
        <f t="shared" si="7"/>
        <v>6.5954480799173161E-3</v>
      </c>
      <c r="N17" s="40">
        <f t="shared" si="8"/>
        <v>1.0622035087187641E-2</v>
      </c>
      <c r="O17" s="40">
        <f t="shared" si="9"/>
        <v>1.7106893728266574E-2</v>
      </c>
      <c r="P17" s="40">
        <f t="shared" si="10"/>
        <v>0.11508662669003195</v>
      </c>
      <c r="Q17" s="40">
        <f t="shared" si="11"/>
        <v>0.5</v>
      </c>
      <c r="S17" s="69">
        <v>0</v>
      </c>
      <c r="T17" s="69">
        <v>0.5</v>
      </c>
      <c r="V17" s="65" t="s">
        <v>252</v>
      </c>
    </row>
    <row r="18" spans="1:22" ht="15" x14ac:dyDescent="0.2">
      <c r="A18" s="25" t="s">
        <v>59</v>
      </c>
      <c r="B18" s="25" t="s">
        <v>124</v>
      </c>
      <c r="C18" s="21"/>
      <c r="D18" s="44">
        <f>SUMIF(SharesElab!$B$2:$B$79,Apt_RSD_share!$A18,SharesElab!C$2:C$79)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0.6355906950164335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1" t="s">
        <v>38</v>
      </c>
      <c r="F19" s="192"/>
      <c r="G19" s="192"/>
      <c r="H19" s="192"/>
      <c r="I19" s="192"/>
      <c r="J19" s="43"/>
      <c r="K19" s="21"/>
      <c r="L19" s="192" t="s">
        <v>39</v>
      </c>
      <c r="M19" s="192"/>
      <c r="N19" s="192"/>
      <c r="O19" s="192"/>
      <c r="P19" s="19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60</v>
      </c>
      <c r="B21" s="25" t="s">
        <v>125</v>
      </c>
      <c r="C21" s="21"/>
      <c r="D21" s="38">
        <f>SUMIF(SharesElab!$B$2:$B$79,Apt_RSD_share!$A21,SharesElab!C$2:C$79)+D30*Z8</f>
        <v>1.6090984497479899E-3</v>
      </c>
      <c r="E21" s="39">
        <f>IF($D21=0,"",MAX($D21*(1-$S$4)^($E$5-$D$5),S21))</f>
        <v>1.4481886047731909E-3</v>
      </c>
      <c r="F21" s="39">
        <f>IF($D21=0,"",MAX($D21*(1-$S$4)^($F$5-$D$5),S21))</f>
        <v>1.3033697442958719E-3</v>
      </c>
      <c r="G21" s="39">
        <f>IF($D21=0,"",MAX($D21*(1-$S$4)^($G$5-$D$5),S21))</f>
        <v>7.6962680030926963E-4</v>
      </c>
      <c r="H21" s="39">
        <f>IF($D21=0,"",MAX($D21*(1-$S$4)^($H$5-$D$5),S21))</f>
        <v>4.5445692931462075E-4</v>
      </c>
      <c r="I21" s="39">
        <f>IF($D21=0,"",MAX($D21*(1-$S$4)^($I$5-$D$5),S21))</f>
        <v>5.5251353121574458E-5</v>
      </c>
      <c r="J21" s="39">
        <f>IF($D21=0,"",MAX($D21*(1-$S$4)^($J$5-$D$5),S21))</f>
        <v>6.7172746741232377E-6</v>
      </c>
      <c r="K21" s="21"/>
      <c r="L21" s="40">
        <f>IF($D21=0,"",MIN($D21*(1+$S$4)^($L$5-$D$5),T21))</f>
        <v>1.6895533722353895E-3</v>
      </c>
      <c r="M21" s="40">
        <f>IF($D21=0,"",MIN($D21*(1+$S$4)^($M$5-$D$5),T21))</f>
        <v>1.6895533722353895E-3</v>
      </c>
      <c r="N21" s="40">
        <f>IF($D21=0,"",MIN($D21*(1+$S$4)^($N$5-$D$5),T21))</f>
        <v>1.6895533722353895E-3</v>
      </c>
      <c r="O21" s="40">
        <f>IF($D21=0,"",MIN($D21*(1+$S$4)^($O$5-$D$5),T21))</f>
        <v>1.6895533722353895E-3</v>
      </c>
      <c r="P21" s="40">
        <f>IF($D21=0,"",MIN($D21*(1+$S$4)^($P$5-$D$5),T21))</f>
        <v>1.6895533722353895E-3</v>
      </c>
      <c r="Q21" s="40">
        <f>IF($D21=0,"",MIN($D21*(1+$S$4)^($Q$5-$D$5),T21))</f>
        <v>1.6895533722353895E-3</v>
      </c>
      <c r="S21" s="69">
        <v>0</v>
      </c>
      <c r="T21" s="95">
        <f>D21*$Z$15</f>
        <v>1.6895533722353895E-3</v>
      </c>
    </row>
    <row r="22" spans="1:22" ht="15.75" thickBot="1" x14ac:dyDescent="0.25">
      <c r="A22" s="25" t="s">
        <v>61</v>
      </c>
      <c r="B22" s="25" t="s">
        <v>126</v>
      </c>
      <c r="C22" s="21"/>
      <c r="D22" s="38">
        <f>SUMIF(SharesElab!$B$2:$B$79,Apt_RSD_share!$A22,SharesElab!C$2:C$79)</f>
        <v>1.8149484213871034E-5</v>
      </c>
      <c r="E22" s="39">
        <f t="shared" ref="E22:E33" si="12">IF($D22=0,"",MAX($D22*(1-$S$4)^($E$5-$D$5),S22))</f>
        <v>1.6334535792483931E-5</v>
      </c>
      <c r="F22" s="39">
        <f t="shared" ref="F22:F33" si="13">IF($D22=0,"",MAX($D22*(1-$S$4)^($F$5-$D$5),S22))</f>
        <v>1.4701082213235538E-5</v>
      </c>
      <c r="G22" s="39">
        <f t="shared" ref="G22:G33" si="14">IF($D22=0,"",MAX($D22*(1-$S$4)^($G$5-$D$5),S22))</f>
        <v>8.6808420360934544E-6</v>
      </c>
      <c r="H22" s="39">
        <f t="shared" ref="H22:H33" si="15">IF($D22=0,"",MAX($D22*(1-$S$4)^($H$5-$D$5),S22))</f>
        <v>5.1259504138928262E-6</v>
      </c>
      <c r="I22" s="39">
        <f t="shared" ref="I22:I33" si="16">IF($D22=0,"",MAX($D22*(1-$S$4)^($I$5-$D$5),S22))</f>
        <v>6.2319590291823441E-7</v>
      </c>
      <c r="J22" s="39">
        <f t="shared" ref="J22:J33" si="17">IF($D22=0,"",MAX($D22*(1-$S$4)^($J$5-$D$5),S22))</f>
        <v>7.5766073031348205E-8</v>
      </c>
      <c r="K22" s="21"/>
      <c r="L22" s="40">
        <f t="shared" ref="L22:L33" si="18">IF($D22=0,"",MIN($D22*(1+$S$4)^($L$5-$D$5),T22))</f>
        <v>1.9964432635258138E-5</v>
      </c>
      <c r="M22" s="40">
        <f t="shared" ref="M22:M32" si="19">IF($D22=0,"",MIN($D22*(1+$S$4)^($M$5-$D$5),T22))</f>
        <v>2.1960875898783953E-5</v>
      </c>
      <c r="N22" s="40">
        <f t="shared" ref="N22:N33" si="20">IF($D22=0,"",MIN($D22*(1+$S$4)^($N$5-$D$5),T22))</f>
        <v>3.5368210243750561E-5</v>
      </c>
      <c r="O22" s="40">
        <f t="shared" ref="O22:O33" si="21">IF($D22=0,"",MIN($D22*(1+$S$4)^($O$5-$D$5),T22))</f>
        <v>5.6960856279662732E-5</v>
      </c>
      <c r="P22" s="40">
        <f t="shared" ref="P22:P33" si="22">IF($D22=0,"",MIN($D22*(1+$S$4)^($P$5-$D$5),T22))</f>
        <v>3.8320415773497433E-4</v>
      </c>
      <c r="Q22" s="40">
        <f t="shared" ref="Q22:Q32" si="23">IF($D22=0,"",MIN($D22*(1+$S$4)^($Q$5-$D$5),T22))</f>
        <v>2.5780059517434028E-3</v>
      </c>
      <c r="S22" s="69">
        <v>0</v>
      </c>
      <c r="T22" s="69">
        <v>0.9</v>
      </c>
    </row>
    <row r="23" spans="1:22" ht="15.75" thickBot="1" x14ac:dyDescent="0.25">
      <c r="A23" s="25" t="s">
        <v>62</v>
      </c>
      <c r="B23" s="25" t="s">
        <v>127</v>
      </c>
      <c r="C23" s="21"/>
      <c r="D23" s="38">
        <f>SUMIF(SharesElab!$B$2:$B$79,Apt_RSD_share!$A23,SharesElab!C$2:C$79)</f>
        <v>1.6399961722344604E-5</v>
      </c>
      <c r="E23" s="39">
        <f t="shared" si="12"/>
        <v>1.4759965550110144E-5</v>
      </c>
      <c r="F23" s="39">
        <f t="shared" si="13"/>
        <v>1.328396899509913E-5</v>
      </c>
      <c r="G23" s="39">
        <f t="shared" si="14"/>
        <v>7.844050851916087E-6</v>
      </c>
      <c r="H23" s="39">
        <f t="shared" si="15"/>
        <v>4.6318335875479315E-6</v>
      </c>
      <c r="I23" s="39">
        <f t="shared" si="16"/>
        <v>5.6312283219431283E-7</v>
      </c>
      <c r="J23" s="39">
        <f t="shared" si="17"/>
        <v>6.8462590061751154E-8</v>
      </c>
      <c r="K23" s="21"/>
      <c r="L23" s="40">
        <f t="shared" si="18"/>
        <v>1.8039957894579067E-5</v>
      </c>
      <c r="M23" s="40">
        <f t="shared" si="19"/>
        <v>1.9843953684036974E-5</v>
      </c>
      <c r="N23" s="40">
        <f t="shared" si="20"/>
        <v>3.1958885847678402E-5</v>
      </c>
      <c r="O23" s="40">
        <f t="shared" si="21"/>
        <v>5.1470105246544553E-5</v>
      </c>
      <c r="P23" s="40">
        <f t="shared" si="22"/>
        <v>3.4626513043791227E-4</v>
      </c>
      <c r="Q23" s="40">
        <f t="shared" si="23"/>
        <v>2.3294986474742805E-3</v>
      </c>
      <c r="S23" s="69">
        <v>0</v>
      </c>
      <c r="T23" s="69">
        <v>0.9</v>
      </c>
    </row>
    <row r="24" spans="1:22" ht="15.75" thickBot="1" x14ac:dyDescent="0.25">
      <c r="A24" s="25" t="s">
        <v>63</v>
      </c>
      <c r="B24" s="25" t="s">
        <v>117</v>
      </c>
      <c r="C24" s="21"/>
      <c r="D24" s="38">
        <f>SUMIF(SharesElab!$B$2:$B$79,Apt_RSD_share!$A24,SharesElab!C$2:C$79)</f>
        <v>1.3407153612630542E-2</v>
      </c>
      <c r="E24" s="39">
        <f t="shared" si="12"/>
        <v>1.2066438251367488E-2</v>
      </c>
      <c r="F24" s="39">
        <f t="shared" si="13"/>
        <v>1.0859794426230739E-2</v>
      </c>
      <c r="G24" s="39">
        <f t="shared" si="14"/>
        <v>6.4126000107449909E-3</v>
      </c>
      <c r="H24" s="39">
        <f t="shared" si="15"/>
        <v>3.7865761803448105E-3</v>
      </c>
      <c r="I24" s="39">
        <f t="shared" si="16"/>
        <v>4.6035926435865869E-4</v>
      </c>
      <c r="J24" s="39">
        <f t="shared" si="17"/>
        <v>5.5968939270501278E-5</v>
      </c>
      <c r="K24" s="21"/>
      <c r="L24" s="40">
        <f t="shared" si="18"/>
        <v>1.4747868973893597E-2</v>
      </c>
      <c r="M24" s="40">
        <f t="shared" si="19"/>
        <v>1.6222655871282958E-2</v>
      </c>
      <c r="N24" s="40">
        <f t="shared" si="20"/>
        <v>2.612674950725993E-2</v>
      </c>
      <c r="O24" s="40">
        <f t="shared" si="21"/>
        <v>4.2077391348937197E-2</v>
      </c>
      <c r="P24" s="40">
        <f t="shared" si="22"/>
        <v>0.28307564816772879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64</v>
      </c>
      <c r="B25" s="25" t="s">
        <v>34</v>
      </c>
      <c r="C25" s="21"/>
      <c r="D25" s="38">
        <f>SUMIF(SharesElab!$B$2:$B$79,Apt_RSD_share!$A25,SharesElab!C$2:C$79)</f>
        <v>0.14052563321778022</v>
      </c>
      <c r="E25" s="39">
        <f t="shared" si="12"/>
        <v>0.12647306989600221</v>
      </c>
      <c r="F25" s="39">
        <f t="shared" si="13"/>
        <v>0.11382576290640199</v>
      </c>
      <c r="G25" s="39">
        <f t="shared" si="14"/>
        <v>6.7212974738601328E-2</v>
      </c>
      <c r="H25" s="39">
        <f t="shared" si="15"/>
        <v>3.9688589453396705E-2</v>
      </c>
      <c r="I25" s="39">
        <f t="shared" si="16"/>
        <v>4.8252059311625272E-3</v>
      </c>
      <c r="J25" s="39">
        <f t="shared" si="17"/>
        <v>5.8663239482131346E-4</v>
      </c>
      <c r="K25" s="21"/>
      <c r="L25" s="40">
        <f t="shared" si="18"/>
        <v>0.15457819653955826</v>
      </c>
      <c r="M25" s="40">
        <f t="shared" si="19"/>
        <v>0.17003601619351411</v>
      </c>
      <c r="N25" s="40">
        <f t="shared" si="20"/>
        <v>0.27384470443981651</v>
      </c>
      <c r="O25" s="40">
        <f t="shared" si="21"/>
        <v>0.44102963494736896</v>
      </c>
      <c r="P25" s="40">
        <f t="shared" si="22"/>
        <v>0.70262816608890111</v>
      </c>
      <c r="Q25" s="40">
        <f t="shared" si="23"/>
        <v>0.70262816608890111</v>
      </c>
      <c r="S25" s="69">
        <v>0</v>
      </c>
      <c r="T25" s="69">
        <f>D25*Z14</f>
        <v>0.70262816608890111</v>
      </c>
    </row>
    <row r="26" spans="1:22" ht="15.75" thickBot="1" x14ac:dyDescent="0.25">
      <c r="A26" s="25" t="s">
        <v>65</v>
      </c>
      <c r="B26" s="25" t="s">
        <v>34</v>
      </c>
      <c r="C26" s="21"/>
      <c r="D26" s="38">
        <f>SUMIF(SharesElab!$B$2:$B$79,Apt_RSD_share!$A26,SharesElab!C$2:C$79)</f>
        <v>0.60497583742398675</v>
      </c>
      <c r="E26" s="39">
        <f t="shared" si="12"/>
        <v>0.54447825368158809</v>
      </c>
      <c r="F26" s="39">
        <f t="shared" si="13"/>
        <v>0.4900304283134293</v>
      </c>
      <c r="G26" s="39">
        <f t="shared" si="14"/>
        <v>0.28935806761479693</v>
      </c>
      <c r="H26" s="39">
        <f t="shared" si="15"/>
        <v>0.1708630453458615</v>
      </c>
      <c r="I26" s="39">
        <f t="shared" si="16"/>
        <v>2.0772957446306601E-2</v>
      </c>
      <c r="J26" s="39">
        <f t="shared" si="17"/>
        <v>2.5255066722742144E-3</v>
      </c>
      <c r="K26" s="21"/>
      <c r="L26" s="40">
        <f t="shared" si="18"/>
        <v>0.66547342116638553</v>
      </c>
      <c r="M26" s="40">
        <f t="shared" si="19"/>
        <v>0.73202076328302412</v>
      </c>
      <c r="N26" s="40">
        <f t="shared" si="20"/>
        <v>0.9</v>
      </c>
      <c r="O26" s="40">
        <f t="shared" si="21"/>
        <v>0.9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66</v>
      </c>
      <c r="B27" s="25" t="s">
        <v>118</v>
      </c>
      <c r="C27" s="21"/>
      <c r="D27" s="38">
        <f>SUMIF(SharesElab!$B$2:$B$79,Apt_RSD_share!$A27,SharesElab!C$2:C$79)</f>
        <v>2.4587000487239836E-2</v>
      </c>
      <c r="E27" s="39">
        <f t="shared" si="12"/>
        <v>2.2128300438515852E-2</v>
      </c>
      <c r="F27" s="39">
        <f t="shared" si="13"/>
        <v>1.9915470394664268E-2</v>
      </c>
      <c r="G27" s="39">
        <f t="shared" si="14"/>
        <v>1.1759886113345306E-2</v>
      </c>
      <c r="H27" s="39">
        <f t="shared" si="15"/>
        <v>6.9440951510692725E-3</v>
      </c>
      <c r="I27" s="39">
        <f t="shared" si="16"/>
        <v>8.4423985762559683E-4</v>
      </c>
      <c r="J27" s="39">
        <f t="shared" si="17"/>
        <v>1.0263985756213868E-4</v>
      </c>
      <c r="K27" s="21"/>
      <c r="L27" s="40">
        <f t="shared" si="18"/>
        <v>2.7045700535963821E-2</v>
      </c>
      <c r="M27" s="40">
        <f t="shared" si="19"/>
        <v>2.9750270589560208E-2</v>
      </c>
      <c r="N27" s="40">
        <f t="shared" si="20"/>
        <v>4.7913108287192634E-2</v>
      </c>
      <c r="O27" s="40">
        <f t="shared" si="21"/>
        <v>7.7164540027606615E-2</v>
      </c>
      <c r="P27" s="40">
        <f t="shared" si="22"/>
        <v>0.51912443912545747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SUMIF(SharesElab!$B$2:$B$79,Apt_RSD_share!$A28,SharesElab!C$2:C$79)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>
        <f>D28*1.1</f>
        <v>0</v>
      </c>
      <c r="M28" s="40"/>
      <c r="N28" s="40"/>
      <c r="O28" s="40"/>
      <c r="P28" s="40"/>
      <c r="Q28" s="40" t="str">
        <f t="shared" si="23"/>
        <v/>
      </c>
      <c r="S28" s="69">
        <v>0</v>
      </c>
      <c r="T28" s="128">
        <f>(RSDCK_share!S34*D28*2+RSDCK_share!S35*RSDCK_share!Z13)/SUM(RSDCK_share!S34:S35)</f>
        <v>0.81834003295950075</v>
      </c>
    </row>
    <row r="29" spans="1:22" ht="15.75" thickBot="1" x14ac:dyDescent="0.25">
      <c r="A29" s="25" t="s">
        <v>67</v>
      </c>
      <c r="B29" s="25" t="s">
        <v>120</v>
      </c>
      <c r="C29" s="21"/>
      <c r="D29" s="38">
        <f>SUMIF(SharesElab!$B$2:$B$79,Apt_RSD_share!$A29,SharesElab!C$2:C$79)+D30*Z9</f>
        <v>1.5927212929687632E-3</v>
      </c>
      <c r="E29" s="39">
        <f t="shared" si="12"/>
        <v>1.4334491636718869E-3</v>
      </c>
      <c r="F29" s="39">
        <f t="shared" si="13"/>
        <v>1.2901042473046982E-3</v>
      </c>
      <c r="G29" s="39">
        <f t="shared" si="14"/>
        <v>7.6179365699095153E-4</v>
      </c>
      <c r="H29" s="39">
        <f t="shared" si="15"/>
        <v>4.4983153651658705E-4</v>
      </c>
      <c r="I29" s="39">
        <f t="shared" si="16"/>
        <v>5.4689013339022213E-5</v>
      </c>
      <c r="J29" s="39">
        <f t="shared" si="17"/>
        <v>6.648907284617347E-6</v>
      </c>
      <c r="K29" s="21"/>
      <c r="L29" s="40">
        <f t="shared" si="18"/>
        <v>1.7519934222656396E-3</v>
      </c>
      <c r="M29" s="40">
        <f t="shared" si="19"/>
        <v>1.9271927644922038E-3</v>
      </c>
      <c r="N29" s="40">
        <f t="shared" si="20"/>
        <v>3.1037632191423408E-3</v>
      </c>
      <c r="O29" s="40">
        <f t="shared" si="21"/>
        <v>4.9986417020609318E-3</v>
      </c>
      <c r="P29" s="40">
        <f t="shared" si="22"/>
        <v>3.3628361797311795E-2</v>
      </c>
      <c r="Q29" s="40">
        <f t="shared" si="23"/>
        <v>0.22623480228731838</v>
      </c>
      <c r="S29" s="69">
        <v>0</v>
      </c>
      <c r="T29" s="69">
        <v>0.9</v>
      </c>
    </row>
    <row r="30" spans="1:22" ht="15.75" thickBot="1" x14ac:dyDescent="0.25">
      <c r="A30" s="25" t="s">
        <v>68</v>
      </c>
      <c r="B30" s="25" t="s">
        <v>121</v>
      </c>
      <c r="C30" s="21"/>
      <c r="D30" s="38">
        <f>SUMIF(SharesElab!$B$2:$B$79,Apt_RSD_share!$A30,SharesElab!C$2:C$79)</f>
        <v>2.0450185690837471E-3</v>
      </c>
      <c r="E30" s="39">
        <f t="shared" si="12"/>
        <v>1.8405167121753724E-3</v>
      </c>
      <c r="F30" s="39">
        <f t="shared" si="13"/>
        <v>1.6564650409578354E-3</v>
      </c>
      <c r="G30" s="39">
        <f t="shared" si="14"/>
        <v>9.7812604203519234E-4</v>
      </c>
      <c r="H30" s="39">
        <f t="shared" si="15"/>
        <v>5.7757364656136094E-4</v>
      </c>
      <c r="I30" s="39">
        <f t="shared" si="16"/>
        <v>7.0219471728606196E-5</v>
      </c>
      <c r="J30" s="39">
        <f t="shared" si="17"/>
        <v>8.5370484598810086E-6</v>
      </c>
      <c r="K30" s="21"/>
      <c r="L30" s="40">
        <f t="shared" si="18"/>
        <v>2.2495204259921219E-3</v>
      </c>
      <c r="M30" s="40">
        <f t="shared" si="19"/>
        <v>2.4744724685913343E-3</v>
      </c>
      <c r="N30" s="40">
        <f t="shared" si="20"/>
        <v>3.9851626553910318E-3</v>
      </c>
      <c r="O30" s="40">
        <f t="shared" si="21"/>
        <v>6.4181443081338125E-3</v>
      </c>
      <c r="P30" s="40">
        <f t="shared" si="22"/>
        <v>4.3178065507734668E-2</v>
      </c>
      <c r="Q30" s="40">
        <f t="shared" si="23"/>
        <v>0.29048043351526281</v>
      </c>
      <c r="S30" s="69">
        <v>0</v>
      </c>
      <c r="T30" s="69">
        <v>0.9</v>
      </c>
    </row>
    <row r="31" spans="1:22" ht="15.75" thickBot="1" x14ac:dyDescent="0.25">
      <c r="A31" s="25" t="s">
        <v>69</v>
      </c>
      <c r="B31" s="25" t="s">
        <v>122</v>
      </c>
      <c r="C31" s="21"/>
      <c r="D31" s="38">
        <f>SUMIF(SharesElab!$B$2:$B$79,Apt_RSD_share!$A31,SharesElab!C$2:C$79)+D30*Z10</f>
        <v>1.1904390620468808E-3</v>
      </c>
      <c r="E31" s="39">
        <f t="shared" si="12"/>
        <v>1.0713951558421928E-3</v>
      </c>
      <c r="F31" s="39">
        <f t="shared" si="13"/>
        <v>9.642556402579735E-4</v>
      </c>
      <c r="G31" s="39">
        <f t="shared" si="14"/>
        <v>5.693833130159309E-4</v>
      </c>
      <c r="H31" s="39">
        <f t="shared" si="15"/>
        <v>3.3621515250277712E-4</v>
      </c>
      <c r="I31" s="39">
        <f t="shared" si="16"/>
        <v>4.0875913463945751E-5</v>
      </c>
      <c r="J31" s="39">
        <f t="shared" si="17"/>
        <v>4.9695568122801386E-6</v>
      </c>
      <c r="K31" s="21"/>
      <c r="L31" s="40">
        <f t="shared" si="18"/>
        <v>1.309482968251569E-3</v>
      </c>
      <c r="M31" s="40">
        <f t="shared" si="19"/>
        <v>1.440431265076726E-3</v>
      </c>
      <c r="N31" s="40">
        <f t="shared" si="20"/>
        <v>2.3198289567187189E-3</v>
      </c>
      <c r="O31" s="40">
        <f t="shared" si="21"/>
        <v>3.7361077330850651E-3</v>
      </c>
      <c r="P31" s="40">
        <f t="shared" si="22"/>
        <v>2.5134664585004792E-2</v>
      </c>
      <c r="Q31" s="40">
        <f t="shared" si="23"/>
        <v>0.16909345472193593</v>
      </c>
      <c r="S31" s="69">
        <v>0</v>
      </c>
      <c r="T31" s="69">
        <v>0.9</v>
      </c>
    </row>
    <row r="32" spans="1:22" ht="15.75" thickBot="1" x14ac:dyDescent="0.25">
      <c r="A32" s="25" t="s">
        <v>70</v>
      </c>
      <c r="B32" s="25" t="s">
        <v>123</v>
      </c>
      <c r="C32" s="21"/>
      <c r="D32" s="38">
        <f>SUMIF(SharesElab!$B$2:$B$79,Apt_RSD_share!$A32,SharesElab!C$2:C$79)</f>
        <v>1.6783513543096778E-3</v>
      </c>
      <c r="E32" s="39">
        <f t="shared" si="12"/>
        <v>1.51051621887871E-3</v>
      </c>
      <c r="F32" s="39">
        <f t="shared" si="13"/>
        <v>1.359464596990839E-3</v>
      </c>
      <c r="G32" s="39">
        <f t="shared" si="14"/>
        <v>8.027502498771207E-4</v>
      </c>
      <c r="H32" s="39">
        <f t="shared" si="15"/>
        <v>4.7401599504994115E-4</v>
      </c>
      <c r="I32" s="39">
        <f t="shared" si="16"/>
        <v>5.7629278900591756E-5</v>
      </c>
      <c r="J32" s="39">
        <f t="shared" si="17"/>
        <v>7.0063749352008338E-6</v>
      </c>
      <c r="K32" s="21"/>
      <c r="L32" s="40">
        <f t="shared" si="18"/>
        <v>1.8461864897406457E-3</v>
      </c>
      <c r="M32" s="40">
        <f t="shared" si="19"/>
        <v>2.0308051387147104E-3</v>
      </c>
      <c r="N32" s="40">
        <f t="shared" si="20"/>
        <v>3.2706319839514299E-3</v>
      </c>
      <c r="O32" s="40">
        <f t="shared" si="21"/>
        <v>5.2673855164736185E-3</v>
      </c>
      <c r="P32" s="40">
        <f t="shared" si="22"/>
        <v>3.5436335795154712E-2</v>
      </c>
      <c r="Q32" s="40">
        <f t="shared" si="23"/>
        <v>0.23839794726618863</v>
      </c>
      <c r="S32" s="69">
        <v>0</v>
      </c>
      <c r="T32" s="69">
        <v>0.5</v>
      </c>
      <c r="V32" s="65" t="s">
        <v>252</v>
      </c>
    </row>
    <row r="33" spans="1:25" ht="15" x14ac:dyDescent="0.2">
      <c r="A33" s="25" t="s">
        <v>130</v>
      </c>
      <c r="B33" s="25" t="s">
        <v>129</v>
      </c>
      <c r="C33" s="21"/>
      <c r="D33" s="38">
        <f>SUMIF(SharesElab!$B$2:$B$79,Apt_RSD_share!$A33,SharesElab!C$2:C$79)</f>
        <v>1.1340379287855669E-2</v>
      </c>
      <c r="E33" s="39">
        <f t="shared" si="12"/>
        <v>1.0206341359070102E-2</v>
      </c>
      <c r="F33" s="39">
        <f t="shared" si="13"/>
        <v>9.1857072231630935E-3</v>
      </c>
      <c r="G33" s="39">
        <f t="shared" si="14"/>
        <v>5.4240682582055756E-3</v>
      </c>
      <c r="H33" s="39">
        <f t="shared" si="15"/>
        <v>3.2028580657878112E-3</v>
      </c>
      <c r="I33" s="39">
        <f t="shared" si="16"/>
        <v>3.8939276876690399E-4</v>
      </c>
      <c r="J33" s="39">
        <f t="shared" si="17"/>
        <v>4.734107014843935E-5</v>
      </c>
      <c r="K33" s="21"/>
      <c r="L33" s="40">
        <f t="shared" si="18"/>
        <v>1.2474417216641238E-2</v>
      </c>
      <c r="M33" s="40">
        <f>IF($D33=0,"",MIN($D33*(1+$S$4)^($M$5-$D$5),T33))</f>
        <v>1.3721858938305362E-2</v>
      </c>
      <c r="N33" s="40">
        <f t="shared" si="20"/>
        <v>2.2099191038730179E-2</v>
      </c>
      <c r="O33" s="40">
        <f t="shared" si="21"/>
        <v>3.5590968159785345E-2</v>
      </c>
      <c r="P33" s="40">
        <f t="shared" si="22"/>
        <v>0.2394382364914053</v>
      </c>
      <c r="Q33" s="40">
        <f>IF($D33=0,"",MIN($D33*(1+$S$4)^($Q$5-$D$5),T33))</f>
        <v>0.25</v>
      </c>
      <c r="S33" s="69">
        <v>0</v>
      </c>
      <c r="T33" s="69">
        <v>0.25</v>
      </c>
      <c r="V33" s="70">
        <f>SUM(D21:D33)-D30</f>
        <v>0.80094116363450252</v>
      </c>
    </row>
    <row r="34" spans="1:25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5" s="41" customFormat="1" x14ac:dyDescent="0.2"/>
    <row r="37" spans="1:25" ht="23.25" x14ac:dyDescent="0.2">
      <c r="A37" s="5" t="s">
        <v>44</v>
      </c>
      <c r="D37" s="80"/>
    </row>
    <row r="38" spans="1:25" ht="11.25" customHeight="1" x14ac:dyDescent="0.2">
      <c r="A38" s="5"/>
    </row>
    <row r="39" spans="1:25" ht="15" x14ac:dyDescent="0.2">
      <c r="D39" s="18" t="s">
        <v>12</v>
      </c>
    </row>
    <row r="40" spans="1:25" ht="15" x14ac:dyDescent="0.2">
      <c r="D40" s="18" t="s">
        <v>28</v>
      </c>
    </row>
    <row r="42" spans="1:25" ht="23.25" x14ac:dyDescent="0.2">
      <c r="A42" s="5" t="s">
        <v>140</v>
      </c>
    </row>
    <row r="44" spans="1:25" s="21" customFormat="1" ht="15" x14ac:dyDescent="0.2">
      <c r="H44" s="18" t="s">
        <v>269</v>
      </c>
    </row>
    <row r="45" spans="1:25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Y45" s="73" t="s">
        <v>255</v>
      </c>
    </row>
    <row r="46" spans="1:25" s="21" customFormat="1" ht="15.75" thickBot="1" x14ac:dyDescent="0.25">
      <c r="A46" s="21" t="s">
        <v>133</v>
      </c>
      <c r="B46" s="3" t="s">
        <v>465</v>
      </c>
      <c r="D46" s="21" t="str">
        <f>IF(Y46="","UC-LO_"&amp;A6,"\I: DISABLED")</f>
        <v>\I: DISABLED</v>
      </c>
      <c r="E46" s="21" t="str">
        <f>A46</f>
        <v>RSDCOA</v>
      </c>
      <c r="F46" s="3" t="str">
        <f>B46</f>
        <v>RSDSH_Apt-AB,RSDSH_Apt-C,RSDSH_Apt-D,RSDSH_Apt-E,RSDSH_Apt-F,RSDSH_Apt-G</v>
      </c>
      <c r="G46" s="24"/>
      <c r="H46" s="21" t="str">
        <f t="shared" ref="H46:H53" si="24">B46</f>
        <v>RSDSH_Apt-AB,RSDSH_Apt-C,RSDSH_Apt-D,RSDSH_Apt-E,RSDSH_Apt-F,RSDSH_Apt-G</v>
      </c>
      <c r="I46" s="3">
        <v>1</v>
      </c>
      <c r="J46" s="27">
        <f t="shared" ref="J46:O49" si="25">IF(E6="","",-E6)</f>
        <v>-3.0412190629604183E-2</v>
      </c>
      <c r="K46" s="27">
        <f t="shared" si="25"/>
        <v>-2.7370971566643768E-2</v>
      </c>
      <c r="L46" s="27">
        <f t="shared" si="25"/>
        <v>-1.616228500038748E-2</v>
      </c>
      <c r="M46" s="27">
        <f t="shared" si="25"/>
        <v>-9.5436676698788074E-3</v>
      </c>
      <c r="N46" s="27">
        <f t="shared" si="25"/>
        <v>-1.1602871878280401E-3</v>
      </c>
      <c r="O46" s="27">
        <f t="shared" si="25"/>
        <v>-1.4106383466043276E-4</v>
      </c>
      <c r="P46" s="3">
        <v>0</v>
      </c>
      <c r="Q46" s="3">
        <v>5</v>
      </c>
      <c r="R46" s="21" t="s">
        <v>141</v>
      </c>
      <c r="Y46" s="72" t="s">
        <v>254</v>
      </c>
    </row>
    <row r="47" spans="1:25" s="21" customFormat="1" ht="15.75" thickBot="1" x14ac:dyDescent="0.25">
      <c r="A47" s="21" t="s">
        <v>191</v>
      </c>
      <c r="B47" s="3" t="s">
        <v>465</v>
      </c>
      <c r="D47" s="21" t="str">
        <f>IF(Y47="","UC-LO_"&amp;A7,"\I: DISABLED")</f>
        <v>\I: DISABLED</v>
      </c>
      <c r="E47" s="21" t="str">
        <f t="shared" ref="E47:E53" si="26">A47</f>
        <v>RSDBDL</v>
      </c>
      <c r="F47" s="3" t="str">
        <f t="shared" ref="F47:F57" si="27">B47</f>
        <v>RSDSH_Apt-AB,RSDSH_Apt-C,RSDSH_Apt-D,RSDSH_Apt-E,RSDSH_Apt-F,RSDSH_Apt-G</v>
      </c>
      <c r="H47" s="21" t="str">
        <f t="shared" si="24"/>
        <v>RSDSH_Apt-AB,RSDSH_Apt-C,RSDSH_Apt-D,RSDSH_Apt-E,RSDSH_Apt-F,RSDSH_Apt-G</v>
      </c>
      <c r="I47" s="3">
        <v>1</v>
      </c>
      <c r="J47" s="27">
        <f t="shared" si="25"/>
        <v>-6.758739396461203E-6</v>
      </c>
      <c r="K47" s="27">
        <f t="shared" si="25"/>
        <v>-6.0828654568150827E-6</v>
      </c>
      <c r="L47" s="27">
        <f t="shared" si="25"/>
        <v>-3.5918712235947389E-6</v>
      </c>
      <c r="M47" s="27">
        <f t="shared" si="25"/>
        <v>-2.120964038820458E-6</v>
      </c>
      <c r="N47" s="27">
        <f t="shared" si="25"/>
        <v>-2.5785971234669389E-7</v>
      </c>
      <c r="O47" s="27">
        <f t="shared" si="25"/>
        <v>-3.1349721180797588E-8</v>
      </c>
      <c r="P47" s="3">
        <v>0</v>
      </c>
      <c r="Q47" s="3">
        <v>5</v>
      </c>
      <c r="R47" s="21" t="s">
        <v>142</v>
      </c>
      <c r="Y47" s="72" t="s">
        <v>254</v>
      </c>
    </row>
    <row r="48" spans="1:25" s="21" customFormat="1" ht="15.75" thickBot="1" x14ac:dyDescent="0.25">
      <c r="A48" s="21" t="s">
        <v>192</v>
      </c>
      <c r="B48" s="3" t="s">
        <v>465</v>
      </c>
      <c r="D48" s="21" t="str">
        <f t="shared" ref="D48:D54" si="28">IF(Y48="","UC-LO_"&amp;A8,"\I: DISABLED")</f>
        <v>\I: DISABLED</v>
      </c>
      <c r="E48" s="21" t="str">
        <f t="shared" si="26"/>
        <v>RSDETH</v>
      </c>
      <c r="F48" s="3" t="str">
        <f t="shared" si="27"/>
        <v>RSDSH_Apt-AB,RSDSH_Apt-C,RSDSH_Apt-D,RSDSH_Apt-E,RSDSH_Apt-F,RSDSH_Apt-G</v>
      </c>
      <c r="H48" s="21" t="str">
        <f t="shared" si="24"/>
        <v>RSDSH_Apt-AB,RSDSH_Apt-C,RSDSH_Apt-D,RSDSH_Apt-E,RSDSH_Apt-F,RSDSH_Apt-G</v>
      </c>
      <c r="I48" s="3">
        <v>1</v>
      </c>
      <c r="J48" s="27">
        <f t="shared" si="25"/>
        <v>-4.8484500691974254E-9</v>
      </c>
      <c r="K48" s="27">
        <f t="shared" si="25"/>
        <v>-4.3636050622776831E-9</v>
      </c>
      <c r="L48" s="27">
        <f t="shared" si="25"/>
        <v>-2.5766651532243497E-9</v>
      </c>
      <c r="M48" s="27">
        <f t="shared" si="25"/>
        <v>-1.5214950063274466E-9</v>
      </c>
      <c r="N48" s="27">
        <f t="shared" si="25"/>
        <v>-1.8497827284554819E-10</v>
      </c>
      <c r="O48" s="27">
        <f t="shared" si="25"/>
        <v>-2.2489039584503317E-11</v>
      </c>
      <c r="P48" s="3">
        <v>0</v>
      </c>
      <c r="Q48" s="3">
        <v>5</v>
      </c>
      <c r="R48" s="21" t="s">
        <v>143</v>
      </c>
      <c r="Y48" s="72" t="s">
        <v>254</v>
      </c>
    </row>
    <row r="49" spans="1:25" s="21" customFormat="1" ht="15.75" thickBot="1" x14ac:dyDescent="0.25">
      <c r="A49" s="21" t="s">
        <v>193</v>
      </c>
      <c r="B49" s="3" t="s">
        <v>465</v>
      </c>
      <c r="D49" s="21" t="str">
        <f t="shared" si="28"/>
        <v>\I: DISABLED</v>
      </c>
      <c r="E49" s="21" t="str">
        <f t="shared" si="26"/>
        <v>RSDLPG</v>
      </c>
      <c r="F49" s="3" t="str">
        <f t="shared" si="27"/>
        <v>RSDSH_Apt-AB,RSDSH_Apt-C,RSDSH_Apt-D,RSDSH_Apt-E,RSDSH_Apt-F,RSDSH_Apt-G</v>
      </c>
      <c r="H49" s="21" t="str">
        <f t="shared" si="24"/>
        <v>RSDSH_Apt-AB,RSDSH_Apt-C,RSDSH_Apt-D,RSDSH_Apt-E,RSDSH_Apt-F,RSDSH_Apt-G</v>
      </c>
      <c r="I49" s="3">
        <v>1</v>
      </c>
      <c r="J49" s="27">
        <f t="shared" si="25"/>
        <v>-2.1134971069960214E-2</v>
      </c>
      <c r="K49" s="27">
        <f t="shared" si="25"/>
        <v>-1.9021473962964192E-2</v>
      </c>
      <c r="L49" s="27">
        <f t="shared" si="25"/>
        <v>-1.1231990160390729E-2</v>
      </c>
      <c r="M49" s="27">
        <f t="shared" si="25"/>
        <v>-6.6323778698091232E-3</v>
      </c>
      <c r="N49" s="27">
        <f t="shared" si="25"/>
        <v>-8.0634231339192031E-4</v>
      </c>
      <c r="O49" s="27">
        <f t="shared" si="25"/>
        <v>-9.8032400917010175E-5</v>
      </c>
      <c r="P49" s="3">
        <v>0</v>
      </c>
      <c r="Q49" s="3">
        <v>5</v>
      </c>
      <c r="R49" s="21" t="s">
        <v>144</v>
      </c>
      <c r="Y49" s="72" t="s">
        <v>254</v>
      </c>
    </row>
    <row r="50" spans="1:25" s="21" customFormat="1" ht="15.75" thickBot="1" x14ac:dyDescent="0.25">
      <c r="A50" s="21" t="s">
        <v>194</v>
      </c>
      <c r="B50" s="3" t="s">
        <v>465</v>
      </c>
      <c r="D50" s="76" t="str">
        <f>IF(Y50="","UC-LO_"&amp;A10,"\I: DISABLED")</f>
        <v>\I: DISABLED</v>
      </c>
      <c r="E50" s="21" t="str">
        <f t="shared" si="26"/>
        <v>RSDELC</v>
      </c>
      <c r="F50" s="3" t="str">
        <f t="shared" si="27"/>
        <v>RSDSH_Apt-AB,RSDSH_Apt-C,RSDSH_Apt-D,RSDSH_Apt-E,RSDSH_Apt-F,RSDSH_Apt-G</v>
      </c>
      <c r="H50" s="21" t="str">
        <f t="shared" si="24"/>
        <v>RSDSH_Apt-AB,RSDSH_Apt-C,RSDSH_Apt-D,RSDSH_Apt-E,RSDSH_Apt-F,RSDSH_Apt-G</v>
      </c>
      <c r="I50" s="3">
        <v>1</v>
      </c>
      <c r="J50" s="74">
        <f>MAX(IF(E10+E11="","",-E10-E11),-$T$10)</f>
        <v>-0.43221415957248888</v>
      </c>
      <c r="K50" s="74">
        <f t="shared" ref="K50:O50" si="29">MAX(IF(F10+F11="","",-F10-F11),-$T$10)</f>
        <v>-0.38899274361524006</v>
      </c>
      <c r="L50" s="74">
        <f t="shared" si="29"/>
        <v>-0.22969632517736316</v>
      </c>
      <c r="M50" s="74">
        <f t="shared" si="29"/>
        <v>-0.1356333830539812</v>
      </c>
      <c r="N50" s="74">
        <f t="shared" si="29"/>
        <v>-1.6489852962504263E-2</v>
      </c>
      <c r="O50" s="74">
        <f t="shared" si="29"/>
        <v>-2.0047811578716586E-3</v>
      </c>
      <c r="P50" s="3">
        <v>0</v>
      </c>
      <c r="Q50" s="3">
        <v>5</v>
      </c>
      <c r="R50" s="21" t="s">
        <v>145</v>
      </c>
      <c r="Y50" s="72" t="s">
        <v>254</v>
      </c>
    </row>
    <row r="51" spans="1:25" s="21" customFormat="1" ht="15.75" thickBot="1" x14ac:dyDescent="0.25">
      <c r="A51" s="21" t="s">
        <v>194</v>
      </c>
      <c r="B51" s="3" t="s">
        <v>465</v>
      </c>
      <c r="D51" s="21" t="str">
        <f t="shared" si="28"/>
        <v>\I: DISABLED</v>
      </c>
      <c r="E51" s="21" t="str">
        <f t="shared" si="26"/>
        <v>RSDELC</v>
      </c>
      <c r="F51" s="3" t="str">
        <f t="shared" si="27"/>
        <v>RSDSH_Apt-AB,RSDSH_Apt-C,RSDSH_Apt-D,RSDSH_Apt-E,RSDSH_Apt-F,RSDSH_Apt-G</v>
      </c>
      <c r="H51" s="21" t="str">
        <f t="shared" si="24"/>
        <v>RSDSH_Apt-AB,RSDSH_Apt-C,RSDSH_Apt-D,RSDSH_Apt-E,RSDSH_Apt-F,RSDSH_Apt-G</v>
      </c>
      <c r="I51" s="3">
        <v>1</v>
      </c>
      <c r="J51" s="27">
        <f t="shared" ref="J51:O54" si="30">IF(E11="","",-E11)</f>
        <v>-0.29015157116104201</v>
      </c>
      <c r="K51" s="27">
        <f t="shared" si="30"/>
        <v>-0.26113641404493781</v>
      </c>
      <c r="L51" s="27">
        <f t="shared" si="30"/>
        <v>-0.15419844112939537</v>
      </c>
      <c r="M51" s="27">
        <f t="shared" si="30"/>
        <v>-9.1052637502496703E-2</v>
      </c>
      <c r="N51" s="27">
        <f t="shared" si="30"/>
        <v>-1.1069875059201368E-2</v>
      </c>
      <c r="O51" s="27">
        <f t="shared" si="30"/>
        <v>-1.3458383764332839E-3</v>
      </c>
      <c r="P51" s="3">
        <v>0</v>
      </c>
      <c r="Q51" s="3">
        <v>5</v>
      </c>
      <c r="R51" s="21" t="s">
        <v>146</v>
      </c>
      <c r="Y51" s="72" t="s">
        <v>254</v>
      </c>
    </row>
    <row r="52" spans="1:25" s="21" customFormat="1" ht="15.75" thickBot="1" x14ac:dyDescent="0.25">
      <c r="A52" s="21" t="s">
        <v>195</v>
      </c>
      <c r="B52" s="3" t="s">
        <v>465</v>
      </c>
      <c r="D52" s="21" t="str">
        <f t="shared" si="28"/>
        <v>\I: DISABLED</v>
      </c>
      <c r="E52" s="21" t="str">
        <f t="shared" si="26"/>
        <v>RSDKER</v>
      </c>
      <c r="F52" s="3" t="str">
        <f t="shared" si="27"/>
        <v>RSDSH_Apt-AB,RSDSH_Apt-C,RSDSH_Apt-D,RSDSH_Apt-E,RSDSH_Apt-F,RSDSH_Apt-G</v>
      </c>
      <c r="H52" s="21" t="str">
        <f t="shared" si="24"/>
        <v>RSDSH_Apt-AB,RSDSH_Apt-C,RSDSH_Apt-D,RSDSH_Apt-E,RSDSH_Apt-F,RSDSH_Apt-G</v>
      </c>
      <c r="I52" s="3">
        <v>1</v>
      </c>
      <c r="J52" s="27">
        <f t="shared" si="30"/>
        <v>-6.9503798657007357E-2</v>
      </c>
      <c r="K52" s="27">
        <f t="shared" si="30"/>
        <v>-6.2553418791306631E-2</v>
      </c>
      <c r="L52" s="27">
        <f t="shared" si="30"/>
        <v>-3.6937168262078657E-2</v>
      </c>
      <c r="M52" s="27">
        <f t="shared" si="30"/>
        <v>-2.1811028487074835E-2</v>
      </c>
      <c r="N52" s="27">
        <f t="shared" si="30"/>
        <v>-2.6517118766381667E-3</v>
      </c>
      <c r="O52" s="27">
        <f t="shared" si="30"/>
        <v>-3.22386258899749E-4</v>
      </c>
      <c r="P52" s="3">
        <v>0</v>
      </c>
      <c r="Q52" s="3">
        <v>5</v>
      </c>
      <c r="R52" s="21" t="s">
        <v>147</v>
      </c>
      <c r="Y52" s="72" t="s">
        <v>254</v>
      </c>
    </row>
    <row r="53" spans="1:25" s="21" customFormat="1" ht="15.75" thickBot="1" x14ac:dyDescent="0.25">
      <c r="A53" s="21" t="s">
        <v>196</v>
      </c>
      <c r="B53" s="3" t="s">
        <v>465</v>
      </c>
      <c r="D53" s="21" t="str">
        <f t="shared" si="28"/>
        <v>\I: DISABLED</v>
      </c>
      <c r="E53" s="21" t="str">
        <f t="shared" si="26"/>
        <v>RSDGAS</v>
      </c>
      <c r="F53" s="3" t="str">
        <f t="shared" si="27"/>
        <v>RSDSH_Apt-AB,RSDSH_Apt-C,RSDSH_Apt-D,RSDSH_Apt-E,RSDSH_Apt-F,RSDSH_Apt-G</v>
      </c>
      <c r="H53" s="21" t="str">
        <f t="shared" si="24"/>
        <v>RSDSH_Apt-AB,RSDSH_Apt-C,RSDSH_Apt-D,RSDSH_Apt-E,RSDSH_Apt-F,RSDSH_Apt-G</v>
      </c>
      <c r="I53" s="3">
        <v>1</v>
      </c>
      <c r="J53" s="27" t="str">
        <f t="shared" si="30"/>
        <v/>
      </c>
      <c r="K53" s="27" t="str">
        <f t="shared" si="30"/>
        <v/>
      </c>
      <c r="L53" s="27" t="str">
        <f t="shared" si="30"/>
        <v/>
      </c>
      <c r="M53" s="27" t="str">
        <f t="shared" si="30"/>
        <v/>
      </c>
      <c r="N53" s="27" t="str">
        <f t="shared" si="30"/>
        <v/>
      </c>
      <c r="O53" s="27" t="str">
        <f t="shared" si="30"/>
        <v/>
      </c>
      <c r="P53" s="3">
        <v>0</v>
      </c>
      <c r="Q53" s="3">
        <v>5</v>
      </c>
      <c r="R53" s="21" t="s">
        <v>148</v>
      </c>
      <c r="Y53" s="72" t="s">
        <v>254</v>
      </c>
    </row>
    <row r="54" spans="1:25" s="21" customFormat="1" ht="15.75" thickBot="1" x14ac:dyDescent="0.25">
      <c r="A54" s="21" t="s">
        <v>134</v>
      </c>
      <c r="B54" s="3" t="s">
        <v>465</v>
      </c>
      <c r="D54" s="21" t="str">
        <f t="shared" si="28"/>
        <v>\I: DISABLED</v>
      </c>
      <c r="E54" s="21" t="str">
        <f t="shared" ref="E54:E69" si="31">A54</f>
        <v>RSDPEA</v>
      </c>
      <c r="F54" s="3" t="str">
        <f t="shared" si="27"/>
        <v>RSDSH_Apt-AB,RSDSH_Apt-C,RSDSH_Apt-D,RSDSH_Apt-E,RSDSH_Apt-F,RSDSH_Apt-G</v>
      </c>
      <c r="H54" s="21" t="str">
        <f t="shared" ref="H54:H69" si="32">B54</f>
        <v>RSDSH_Apt-AB,RSDSH_Apt-C,RSDSH_Apt-D,RSDSH_Apt-E,RSDSH_Apt-F,RSDSH_Apt-G</v>
      </c>
      <c r="I54" s="3">
        <v>1</v>
      </c>
      <c r="J54" s="27">
        <f t="shared" si="30"/>
        <v>-1.137130060586353E-2</v>
      </c>
      <c r="K54" s="27">
        <f t="shared" si="30"/>
        <v>-1.0234170545277177E-2</v>
      </c>
      <c r="L54" s="27">
        <f t="shared" si="30"/>
        <v>-6.0431753652807219E-3</v>
      </c>
      <c r="M54" s="27">
        <f t="shared" si="30"/>
        <v>-3.5684346214446146E-3</v>
      </c>
      <c r="N54" s="27">
        <f t="shared" si="30"/>
        <v>-4.3383834340040119E-4</v>
      </c>
      <c r="O54" s="27">
        <f t="shared" si="30"/>
        <v>-5.2744614423735416E-5</v>
      </c>
      <c r="P54" s="3">
        <v>0</v>
      </c>
      <c r="Q54" s="3">
        <v>5</v>
      </c>
      <c r="R54" s="21" t="s">
        <v>149</v>
      </c>
      <c r="Y54" s="72" t="s">
        <v>254</v>
      </c>
    </row>
    <row r="55" spans="1:25" s="21" customFormat="1" ht="15.75" thickBot="1" x14ac:dyDescent="0.25">
      <c r="A55" s="21" t="s">
        <v>135</v>
      </c>
      <c r="B55" s="3" t="s">
        <v>465</v>
      </c>
      <c r="D55" s="21" t="str">
        <f>IF(Y55="","UC-LO_"&amp;A16,"\I: DISABLED")</f>
        <v>\I: DISABLED</v>
      </c>
      <c r="E55" s="21" t="str">
        <f t="shared" si="31"/>
        <v>RSDWOO</v>
      </c>
      <c r="F55" s="3" t="str">
        <f t="shared" si="27"/>
        <v>RSDSH_Apt-AB,RSDSH_Apt-C,RSDSH_Apt-D,RSDSH_Apt-E,RSDSH_Apt-F,RSDSH_Apt-G</v>
      </c>
      <c r="H55" s="21" t="str">
        <f t="shared" si="32"/>
        <v>RSDSH_Apt-AB,RSDSH_Apt-C,RSDSH_Apt-D,RSDSH_Apt-E,RSDSH_Apt-F,RSDSH_Apt-G</v>
      </c>
      <c r="I55" s="3">
        <v>1</v>
      </c>
      <c r="J55" s="27">
        <f t="shared" ref="J55:O57" si="33">IF(E16="","",-E16)</f>
        <v>-2.4827362086099251E-3</v>
      </c>
      <c r="K55" s="27">
        <f t="shared" si="33"/>
        <v>-2.2344625877489328E-3</v>
      </c>
      <c r="L55" s="27">
        <f t="shared" si="33"/>
        <v>-1.3194278134398675E-3</v>
      </c>
      <c r="M55" s="27">
        <f t="shared" si="33"/>
        <v>-7.7910892955810761E-4</v>
      </c>
      <c r="N55" s="27">
        <f t="shared" si="33"/>
        <v>-9.4721457217314319E-5</v>
      </c>
      <c r="O55" s="27">
        <f t="shared" si="33"/>
        <v>-1.1515917886424822E-5</v>
      </c>
      <c r="P55" s="3">
        <v>0</v>
      </c>
      <c r="Q55" s="3">
        <v>5</v>
      </c>
      <c r="R55" s="21" t="s">
        <v>165</v>
      </c>
      <c r="Y55" s="72" t="s">
        <v>254</v>
      </c>
    </row>
    <row r="56" spans="1:25" s="21" customFormat="1" ht="15.75" thickBot="1" x14ac:dyDescent="0.25">
      <c r="A56" s="21" t="s">
        <v>136</v>
      </c>
      <c r="B56" s="3" t="s">
        <v>465</v>
      </c>
      <c r="D56" s="21" t="str">
        <f>IF(Y56="","UC-LO_"&amp;A17,"\I: DISABLED")</f>
        <v>\I: DISABLED</v>
      </c>
      <c r="E56" s="21" t="str">
        <f t="shared" si="31"/>
        <v>RSDHET</v>
      </c>
      <c r="F56" s="3" t="str">
        <f t="shared" si="27"/>
        <v>RSDSH_Apt-AB,RSDSH_Apt-C,RSDSH_Apt-D,RSDSH_Apt-E,RSDSH_Apt-F,RSDSH_Apt-G</v>
      </c>
      <c r="H56" s="21" t="str">
        <f t="shared" si="32"/>
        <v>RSDSH_Apt-AB,RSDSH_Apt-C,RSDSH_Apt-D,RSDSH_Apt-E,RSDSH_Apt-F,RSDSH_Apt-G</v>
      </c>
      <c r="I56" s="3">
        <v>1</v>
      </c>
      <c r="J56" s="27">
        <f t="shared" si="33"/>
        <v>-4.9057051834095729E-3</v>
      </c>
      <c r="K56" s="27">
        <f t="shared" si="33"/>
        <v>-4.4151346650686159E-3</v>
      </c>
      <c r="L56" s="27">
        <f t="shared" si="33"/>
        <v>-2.6070928683763679E-3</v>
      </c>
      <c r="M56" s="27">
        <f t="shared" si="33"/>
        <v>-1.5394622678475617E-3</v>
      </c>
      <c r="N56" s="27">
        <f t="shared" si="33"/>
        <v>-1.8716267239331767E-4</v>
      </c>
      <c r="O56" s="27">
        <f t="shared" si="33"/>
        <v>-2.2754611573810284E-5</v>
      </c>
      <c r="P56" s="3">
        <v>0</v>
      </c>
      <c r="Q56" s="3">
        <v>5</v>
      </c>
      <c r="R56" s="21" t="s">
        <v>150</v>
      </c>
      <c r="Y56" s="72" t="s">
        <v>254</v>
      </c>
    </row>
    <row r="57" spans="1:25" s="21" customFormat="1" ht="15.75" thickBot="1" x14ac:dyDescent="0.25">
      <c r="A57" s="45" t="s">
        <v>137</v>
      </c>
      <c r="B57" s="3" t="s">
        <v>465</v>
      </c>
      <c r="C57" s="45"/>
      <c r="D57" s="45" t="str">
        <f>IF(Y57="","UC-LO_"&amp;A18,"\I: DISABLED")</f>
        <v>\I: DISABLED</v>
      </c>
      <c r="E57" s="45" t="str">
        <f t="shared" si="31"/>
        <v>RSDGEO</v>
      </c>
      <c r="F57" s="3" t="str">
        <f t="shared" si="27"/>
        <v>RSDSH_Apt-AB,RSDSH_Apt-C,RSDSH_Apt-D,RSDSH_Apt-E,RSDSH_Apt-F,RSDSH_Apt-G</v>
      </c>
      <c r="G57" s="45"/>
      <c r="H57" s="45" t="str">
        <f t="shared" si="32"/>
        <v>RSDSH_Apt-AB,RSDSH_Apt-C,RSDSH_Apt-D,RSDSH_Apt-E,RSDSH_Apt-F,RSDSH_Apt-G</v>
      </c>
      <c r="I57" s="46">
        <v>1</v>
      </c>
      <c r="J57" s="47" t="str">
        <f t="shared" si="33"/>
        <v/>
      </c>
      <c r="K57" s="47" t="str">
        <f t="shared" si="33"/>
        <v/>
      </c>
      <c r="L57" s="47" t="str">
        <f t="shared" si="33"/>
        <v/>
      </c>
      <c r="M57" s="47" t="str">
        <f t="shared" si="33"/>
        <v/>
      </c>
      <c r="N57" s="47" t="str">
        <f t="shared" si="33"/>
        <v/>
      </c>
      <c r="O57" s="47" t="str">
        <f t="shared" si="33"/>
        <v/>
      </c>
      <c r="P57" s="46">
        <v>0</v>
      </c>
      <c r="Q57" s="46">
        <v>5</v>
      </c>
      <c r="R57" s="45" t="s">
        <v>151</v>
      </c>
      <c r="S57" s="45"/>
      <c r="T57" s="45"/>
      <c r="U57" s="45"/>
      <c r="V57" s="45"/>
      <c r="W57" s="45"/>
      <c r="X57" s="45"/>
      <c r="Y57" s="99" t="s">
        <v>254</v>
      </c>
    </row>
    <row r="58" spans="1:25" s="21" customFormat="1" ht="15.75" thickBot="1" x14ac:dyDescent="0.25">
      <c r="A58" s="21" t="s">
        <v>133</v>
      </c>
      <c r="B58" s="21" t="s">
        <v>139</v>
      </c>
      <c r="D58" s="21" t="str">
        <f t="shared" ref="D58:D66" si="34">IF(Y58="","UC-LO_"&amp;A21,"\I: DISABLED")</f>
        <v>\I: DISABLED</v>
      </c>
      <c r="E58" s="21" t="str">
        <f t="shared" si="31"/>
        <v>RSDCOA</v>
      </c>
      <c r="F58" s="21" t="str">
        <f t="shared" ref="F58:F69" si="35">H58</f>
        <v>RSDWH_Apt</v>
      </c>
      <c r="G58" s="21" t="str">
        <f t="shared" ref="G58:G66" si="36">LEFT(A21,12)&amp;"*"</f>
        <v>R-WH_Apt_COA*</v>
      </c>
      <c r="H58" s="21" t="str">
        <f t="shared" si="32"/>
        <v>RSDWH_Apt</v>
      </c>
      <c r="I58" s="3">
        <v>1</v>
      </c>
      <c r="J58" s="28">
        <f t="shared" ref="J58:O61" si="37">IF(E21="","",-E21)</f>
        <v>-1.4481886047731909E-3</v>
      </c>
      <c r="K58" s="28">
        <f t="shared" si="37"/>
        <v>-1.3033697442958719E-3</v>
      </c>
      <c r="L58" s="28">
        <f t="shared" si="37"/>
        <v>-7.6962680030926963E-4</v>
      </c>
      <c r="M58" s="28">
        <f t="shared" si="37"/>
        <v>-4.5445692931462075E-4</v>
      </c>
      <c r="N58" s="28">
        <f t="shared" si="37"/>
        <v>-5.5251353121574458E-5</v>
      </c>
      <c r="O58" s="28">
        <f t="shared" si="37"/>
        <v>-6.7172746741232377E-6</v>
      </c>
      <c r="P58" s="3">
        <v>0</v>
      </c>
      <c r="Q58" s="3">
        <v>5</v>
      </c>
      <c r="R58" s="21" t="s">
        <v>152</v>
      </c>
      <c r="Y58" s="72" t="s">
        <v>254</v>
      </c>
    </row>
    <row r="59" spans="1:25" s="21" customFormat="1" ht="15.75" thickBot="1" x14ac:dyDescent="0.25">
      <c r="A59" s="21" t="s">
        <v>191</v>
      </c>
      <c r="B59" s="21" t="s">
        <v>139</v>
      </c>
      <c r="D59" s="21" t="str">
        <f t="shared" si="34"/>
        <v>\I: DISABLED</v>
      </c>
      <c r="E59" s="21" t="str">
        <f t="shared" si="31"/>
        <v>RSDBDL</v>
      </c>
      <c r="F59" s="21" t="str">
        <f t="shared" si="35"/>
        <v>RSDWH_Apt</v>
      </c>
      <c r="G59" s="21" t="str">
        <f t="shared" si="36"/>
        <v>R-WH_Apt_BDL*</v>
      </c>
      <c r="H59" s="21" t="str">
        <f t="shared" si="32"/>
        <v>RSDWH_Apt</v>
      </c>
      <c r="I59" s="3">
        <v>1</v>
      </c>
      <c r="J59" s="27">
        <f t="shared" si="37"/>
        <v>-1.6334535792483931E-5</v>
      </c>
      <c r="K59" s="27">
        <f t="shared" si="37"/>
        <v>-1.4701082213235538E-5</v>
      </c>
      <c r="L59" s="27">
        <f t="shared" si="37"/>
        <v>-8.6808420360934544E-6</v>
      </c>
      <c r="M59" s="27">
        <f t="shared" si="37"/>
        <v>-5.1259504138928262E-6</v>
      </c>
      <c r="N59" s="27">
        <f t="shared" si="37"/>
        <v>-6.2319590291823441E-7</v>
      </c>
      <c r="O59" s="27">
        <f t="shared" si="37"/>
        <v>-7.5766073031348205E-8</v>
      </c>
      <c r="P59" s="3">
        <v>0</v>
      </c>
      <c r="Q59" s="3">
        <v>5</v>
      </c>
      <c r="R59" s="21" t="s">
        <v>153</v>
      </c>
      <c r="Y59" s="72" t="s">
        <v>254</v>
      </c>
    </row>
    <row r="60" spans="1:25" s="21" customFormat="1" ht="15" x14ac:dyDescent="0.2">
      <c r="A60" s="21" t="s">
        <v>192</v>
      </c>
      <c r="B60" s="21" t="s">
        <v>139</v>
      </c>
      <c r="D60" s="21" t="str">
        <f t="shared" si="34"/>
        <v>\I: DISABLED</v>
      </c>
      <c r="E60" s="21" t="str">
        <f t="shared" si="31"/>
        <v>RSDETH</v>
      </c>
      <c r="F60" s="21" t="str">
        <f t="shared" si="35"/>
        <v>RSDWH_Apt</v>
      </c>
      <c r="G60" s="21" t="str">
        <f t="shared" si="36"/>
        <v>R-WH_Apt_ETH*</v>
      </c>
      <c r="H60" s="21" t="str">
        <f t="shared" si="32"/>
        <v>RSDWH_Apt</v>
      </c>
      <c r="I60" s="3">
        <v>1</v>
      </c>
      <c r="J60" s="27">
        <f t="shared" si="37"/>
        <v>-1.4759965550110144E-5</v>
      </c>
      <c r="K60" s="27">
        <f t="shared" si="37"/>
        <v>-1.328396899509913E-5</v>
      </c>
      <c r="L60" s="27">
        <f t="shared" si="37"/>
        <v>-7.844050851916087E-6</v>
      </c>
      <c r="M60" s="27">
        <f t="shared" si="37"/>
        <v>-4.6318335875479315E-6</v>
      </c>
      <c r="N60" s="27">
        <f t="shared" si="37"/>
        <v>-5.6312283219431283E-7</v>
      </c>
      <c r="O60" s="27">
        <f t="shared" si="37"/>
        <v>-6.8462590061751154E-8</v>
      </c>
      <c r="P60" s="3">
        <v>0</v>
      </c>
      <c r="Q60" s="3">
        <v>5</v>
      </c>
      <c r="R60" s="21" t="s">
        <v>154</v>
      </c>
      <c r="Y60" s="72" t="s">
        <v>254</v>
      </c>
    </row>
    <row r="61" spans="1:25" s="21" customFormat="1" ht="15" x14ac:dyDescent="0.2">
      <c r="A61" s="21" t="s">
        <v>193</v>
      </c>
      <c r="B61" s="21" t="s">
        <v>139</v>
      </c>
      <c r="D61" s="21" t="str">
        <f t="shared" si="34"/>
        <v>\I: DISABLED</v>
      </c>
      <c r="E61" s="21" t="str">
        <f t="shared" si="31"/>
        <v>RSDLPG</v>
      </c>
      <c r="F61" s="21" t="str">
        <f t="shared" si="35"/>
        <v>RSDWH_Apt</v>
      </c>
      <c r="G61" s="21" t="str">
        <f t="shared" si="36"/>
        <v>R-WH_Apt_LPG*</v>
      </c>
      <c r="H61" s="21" t="str">
        <f t="shared" si="32"/>
        <v>RSDWH_Apt</v>
      </c>
      <c r="I61" s="3">
        <v>1</v>
      </c>
      <c r="J61" s="28">
        <f t="shared" si="37"/>
        <v>-1.2066438251367488E-2</v>
      </c>
      <c r="K61" s="28">
        <f t="shared" si="37"/>
        <v>-1.0859794426230739E-2</v>
      </c>
      <c r="L61" s="28">
        <f t="shared" si="37"/>
        <v>-6.4126000107449909E-3</v>
      </c>
      <c r="M61" s="28">
        <f t="shared" si="37"/>
        <v>-3.7865761803448105E-3</v>
      </c>
      <c r="N61" s="28">
        <f t="shared" si="37"/>
        <v>-4.6035926435865869E-4</v>
      </c>
      <c r="O61" s="28">
        <f t="shared" si="37"/>
        <v>-5.5968939270501278E-5</v>
      </c>
      <c r="P61" s="3">
        <v>0</v>
      </c>
      <c r="Q61" s="3">
        <v>5</v>
      </c>
      <c r="R61" s="21" t="s">
        <v>155</v>
      </c>
      <c r="Y61" s="72" t="s">
        <v>254</v>
      </c>
    </row>
    <row r="62" spans="1:25" s="21" customFormat="1" ht="15" x14ac:dyDescent="0.2">
      <c r="A62" s="21" t="s">
        <v>194</v>
      </c>
      <c r="B62" s="21" t="s">
        <v>139</v>
      </c>
      <c r="D62" s="76" t="str">
        <f t="shared" si="34"/>
        <v>\I: DISABLED</v>
      </c>
      <c r="E62" s="21" t="str">
        <f t="shared" si="31"/>
        <v>RSDELC</v>
      </c>
      <c r="F62" s="21" t="str">
        <f t="shared" si="35"/>
        <v>RSDWH_Apt</v>
      </c>
      <c r="G62" s="21" t="str">
        <f t="shared" si="36"/>
        <v>R-WH_Apt_ELC*</v>
      </c>
      <c r="H62" s="21" t="str">
        <f t="shared" si="32"/>
        <v>RSDWH_Apt</v>
      </c>
      <c r="I62" s="3">
        <v>1</v>
      </c>
      <c r="J62" s="75">
        <f t="shared" ref="J62:O62" si="38">MAX(IF(E25+E26="","",-E25-E26),-$T$25)</f>
        <v>-0.67095132357759035</v>
      </c>
      <c r="K62" s="75">
        <f t="shared" si="38"/>
        <v>-0.60385619121983125</v>
      </c>
      <c r="L62" s="75">
        <f t="shared" si="38"/>
        <v>-0.35657104235339826</v>
      </c>
      <c r="M62" s="75">
        <f t="shared" si="38"/>
        <v>-0.2105516347992582</v>
      </c>
      <c r="N62" s="75">
        <f t="shared" si="38"/>
        <v>-2.5598163377469129E-2</v>
      </c>
      <c r="O62" s="75">
        <f t="shared" si="38"/>
        <v>-3.1121390670955278E-3</v>
      </c>
      <c r="P62" s="3">
        <v>0</v>
      </c>
      <c r="Q62" s="3">
        <v>5</v>
      </c>
      <c r="R62" s="21" t="s">
        <v>156</v>
      </c>
      <c r="Y62" s="72" t="s">
        <v>254</v>
      </c>
    </row>
    <row r="63" spans="1:25" s="21" customFormat="1" ht="15" x14ac:dyDescent="0.2">
      <c r="A63" s="21" t="s">
        <v>194</v>
      </c>
      <c r="B63" s="21" t="s">
        <v>139</v>
      </c>
      <c r="D63" s="21" t="str">
        <f t="shared" si="34"/>
        <v>\I: DISABLED</v>
      </c>
      <c r="E63" s="21" t="str">
        <f t="shared" si="31"/>
        <v>RSDELC</v>
      </c>
      <c r="F63" s="21" t="str">
        <f t="shared" si="35"/>
        <v>RSDWH_Apt</v>
      </c>
      <c r="G63" s="21" t="str">
        <f t="shared" si="36"/>
        <v>R-WH_Apt_ELC*</v>
      </c>
      <c r="H63" s="21" t="str">
        <f t="shared" si="32"/>
        <v>RSDWH_Apt</v>
      </c>
      <c r="I63" s="3">
        <v>1</v>
      </c>
      <c r="J63" s="28">
        <f t="shared" ref="J63:O66" si="39">IF(E26="","",-E26)</f>
        <v>-0.54447825368158809</v>
      </c>
      <c r="K63" s="28">
        <f t="shared" si="39"/>
        <v>-0.4900304283134293</v>
      </c>
      <c r="L63" s="28">
        <f t="shared" si="39"/>
        <v>-0.28935806761479693</v>
      </c>
      <c r="M63" s="28">
        <f t="shared" si="39"/>
        <v>-0.1708630453458615</v>
      </c>
      <c r="N63" s="28">
        <f t="shared" si="39"/>
        <v>-2.0772957446306601E-2</v>
      </c>
      <c r="O63" s="28">
        <f t="shared" si="39"/>
        <v>-2.5255066722742144E-3</v>
      </c>
      <c r="P63" s="3">
        <v>0</v>
      </c>
      <c r="Q63" s="3">
        <v>5</v>
      </c>
      <c r="R63" s="21" t="s">
        <v>157</v>
      </c>
      <c r="Y63" s="72" t="s">
        <v>254</v>
      </c>
    </row>
    <row r="64" spans="1:25" s="21" customFormat="1" ht="15" x14ac:dyDescent="0.2">
      <c r="A64" s="21" t="s">
        <v>195</v>
      </c>
      <c r="B64" s="21" t="s">
        <v>139</v>
      </c>
      <c r="D64" s="21" t="str">
        <f t="shared" si="34"/>
        <v>\I: DISABLED</v>
      </c>
      <c r="E64" s="21" t="str">
        <f t="shared" si="31"/>
        <v>RSDKER</v>
      </c>
      <c r="F64" s="21" t="str">
        <f t="shared" si="35"/>
        <v>RSDWH_Apt</v>
      </c>
      <c r="G64" s="21" t="str">
        <f t="shared" si="36"/>
        <v>R-WH_Apt_KER*</v>
      </c>
      <c r="H64" s="21" t="str">
        <f t="shared" si="32"/>
        <v>RSDWH_Apt</v>
      </c>
      <c r="I64" s="3">
        <v>1</v>
      </c>
      <c r="J64" s="28">
        <f t="shared" si="39"/>
        <v>-2.2128300438515852E-2</v>
      </c>
      <c r="K64" s="28">
        <f t="shared" si="39"/>
        <v>-1.9915470394664268E-2</v>
      </c>
      <c r="L64" s="28">
        <f t="shared" si="39"/>
        <v>-1.1759886113345306E-2</v>
      </c>
      <c r="M64" s="28">
        <f t="shared" si="39"/>
        <v>-6.9440951510692725E-3</v>
      </c>
      <c r="N64" s="28">
        <f t="shared" si="39"/>
        <v>-8.4423985762559683E-4</v>
      </c>
      <c r="O64" s="28">
        <f t="shared" si="39"/>
        <v>-1.0263985756213868E-4</v>
      </c>
      <c r="P64" s="3">
        <v>0</v>
      </c>
      <c r="Q64" s="3">
        <v>5</v>
      </c>
      <c r="R64" s="21" t="s">
        <v>158</v>
      </c>
      <c r="Y64" s="72" t="s">
        <v>254</v>
      </c>
    </row>
    <row r="65" spans="1:26" s="21" customFormat="1" ht="15" x14ac:dyDescent="0.2">
      <c r="A65" s="21" t="s">
        <v>196</v>
      </c>
      <c r="B65" s="21" t="s">
        <v>139</v>
      </c>
      <c r="D65" s="21" t="str">
        <f t="shared" si="34"/>
        <v>\I: DISABLED</v>
      </c>
      <c r="E65" s="21" t="str">
        <f t="shared" si="31"/>
        <v>RSDGAS</v>
      </c>
      <c r="F65" s="21" t="str">
        <f t="shared" si="35"/>
        <v>RSDWH_Apt</v>
      </c>
      <c r="G65" s="21" t="str">
        <f t="shared" si="36"/>
        <v>R-WH_Apt_GAS*</v>
      </c>
      <c r="H65" s="21" t="str">
        <f t="shared" si="32"/>
        <v>RSDWH_Apt</v>
      </c>
      <c r="I65" s="3">
        <v>1</v>
      </c>
      <c r="J65" s="28" t="str">
        <f t="shared" si="39"/>
        <v/>
      </c>
      <c r="K65" s="28" t="str">
        <f t="shared" si="39"/>
        <v/>
      </c>
      <c r="L65" s="28" t="str">
        <f t="shared" si="39"/>
        <v/>
      </c>
      <c r="M65" s="28" t="str">
        <f t="shared" si="39"/>
        <v/>
      </c>
      <c r="N65" s="28" t="str">
        <f t="shared" si="39"/>
        <v/>
      </c>
      <c r="O65" s="28" t="str">
        <f t="shared" si="39"/>
        <v/>
      </c>
      <c r="P65" s="3">
        <v>0</v>
      </c>
      <c r="Q65" s="3">
        <v>5</v>
      </c>
      <c r="R65" s="21" t="s">
        <v>159</v>
      </c>
      <c r="Y65" s="72" t="s">
        <v>254</v>
      </c>
    </row>
    <row r="66" spans="1:26" s="21" customFormat="1" ht="15" x14ac:dyDescent="0.2">
      <c r="A66" s="21" t="s">
        <v>134</v>
      </c>
      <c r="B66" s="21" t="s">
        <v>139</v>
      </c>
      <c r="D66" s="21" t="str">
        <f t="shared" si="34"/>
        <v>\I: DISABLED</v>
      </c>
      <c r="E66" s="21" t="str">
        <f t="shared" si="31"/>
        <v>RSDPEA</v>
      </c>
      <c r="F66" s="21" t="str">
        <f t="shared" si="35"/>
        <v>RSDWH_Apt</v>
      </c>
      <c r="G66" s="21" t="str">
        <f t="shared" si="36"/>
        <v>R-WH_Apt_PEA*</v>
      </c>
      <c r="H66" s="21" t="str">
        <f t="shared" si="32"/>
        <v>RSDWH_Apt</v>
      </c>
      <c r="I66" s="3">
        <v>1</v>
      </c>
      <c r="J66" s="28">
        <f t="shared" si="39"/>
        <v>-1.4334491636718869E-3</v>
      </c>
      <c r="K66" s="28">
        <f t="shared" si="39"/>
        <v>-1.2901042473046982E-3</v>
      </c>
      <c r="L66" s="28">
        <f t="shared" si="39"/>
        <v>-7.6179365699095153E-4</v>
      </c>
      <c r="M66" s="28">
        <f t="shared" si="39"/>
        <v>-4.4983153651658705E-4</v>
      </c>
      <c r="N66" s="28">
        <f t="shared" si="39"/>
        <v>-5.4689013339022213E-5</v>
      </c>
      <c r="O66" s="28">
        <f t="shared" si="39"/>
        <v>-6.648907284617347E-6</v>
      </c>
      <c r="P66" s="3">
        <v>0</v>
      </c>
      <c r="Q66" s="3">
        <v>5</v>
      </c>
      <c r="R66" s="21" t="s">
        <v>160</v>
      </c>
      <c r="Y66" s="72" t="s">
        <v>254</v>
      </c>
    </row>
    <row r="67" spans="1:26" s="21" customFormat="1" ht="15" x14ac:dyDescent="0.2">
      <c r="A67" s="21" t="s">
        <v>135</v>
      </c>
      <c r="B67" s="21" t="s">
        <v>139</v>
      </c>
      <c r="D67" s="21" t="str">
        <f>IF(Y67="","UC-LO_"&amp;A31,"\I: DISABLED")</f>
        <v>\I: DISABLED</v>
      </c>
      <c r="E67" s="21" t="str">
        <f t="shared" si="31"/>
        <v>RSDWOO</v>
      </c>
      <c r="F67" s="21" t="str">
        <f t="shared" si="35"/>
        <v>RSDWH_Apt</v>
      </c>
      <c r="G67" s="21" t="str">
        <f>LEFT(A31,12)&amp;"*"</f>
        <v>R-WH_Apt_WOO*</v>
      </c>
      <c r="H67" s="21" t="str">
        <f t="shared" si="32"/>
        <v>RSDWH_Apt</v>
      </c>
      <c r="I67" s="3">
        <v>1</v>
      </c>
      <c r="J67" s="28">
        <f t="shared" ref="J67:O69" si="40">IF(E31="","",-E31)</f>
        <v>-1.0713951558421928E-3</v>
      </c>
      <c r="K67" s="28">
        <f t="shared" si="40"/>
        <v>-9.642556402579735E-4</v>
      </c>
      <c r="L67" s="28">
        <f t="shared" si="40"/>
        <v>-5.693833130159309E-4</v>
      </c>
      <c r="M67" s="28">
        <f t="shared" si="40"/>
        <v>-3.3621515250277712E-4</v>
      </c>
      <c r="N67" s="28">
        <f t="shared" si="40"/>
        <v>-4.0875913463945751E-5</v>
      </c>
      <c r="O67" s="28">
        <f t="shared" si="40"/>
        <v>-4.9695568122801386E-6</v>
      </c>
      <c r="P67" s="22">
        <v>0</v>
      </c>
      <c r="Q67" s="22">
        <v>5</v>
      </c>
      <c r="R67" s="21" t="s">
        <v>164</v>
      </c>
      <c r="Y67" s="72" t="s">
        <v>254</v>
      </c>
    </row>
    <row r="68" spans="1:26" s="21" customFormat="1" ht="15" x14ac:dyDescent="0.2">
      <c r="A68" s="21" t="s">
        <v>136</v>
      </c>
      <c r="B68" s="21" t="s">
        <v>139</v>
      </c>
      <c r="D68" s="21" t="str">
        <f>IF(Y68="","UC-LO_"&amp;A32,"\I: DISABLED")</f>
        <v>\I: DISABLED</v>
      </c>
      <c r="E68" s="21" t="str">
        <f t="shared" si="31"/>
        <v>RSDHET</v>
      </c>
      <c r="F68" s="21" t="str">
        <f t="shared" si="35"/>
        <v>RSDWH_Apt</v>
      </c>
      <c r="G68" s="21" t="str">
        <f>LEFT(A32,12)&amp;"*"</f>
        <v>R-WH_Apt_HET*</v>
      </c>
      <c r="H68" s="21" t="str">
        <f t="shared" si="32"/>
        <v>RSDWH_Apt</v>
      </c>
      <c r="I68" s="3">
        <v>1</v>
      </c>
      <c r="J68" s="28">
        <f t="shared" si="40"/>
        <v>-1.51051621887871E-3</v>
      </c>
      <c r="K68" s="28">
        <f t="shared" si="40"/>
        <v>-1.359464596990839E-3</v>
      </c>
      <c r="L68" s="28">
        <f t="shared" si="40"/>
        <v>-8.027502498771207E-4</v>
      </c>
      <c r="M68" s="28">
        <f t="shared" si="40"/>
        <v>-4.7401599504994115E-4</v>
      </c>
      <c r="N68" s="28">
        <f t="shared" si="40"/>
        <v>-5.7629278900591756E-5</v>
      </c>
      <c r="O68" s="28">
        <f t="shared" si="40"/>
        <v>-7.0063749352008338E-6</v>
      </c>
      <c r="P68" s="3">
        <v>0</v>
      </c>
      <c r="Q68" s="3">
        <v>5</v>
      </c>
      <c r="R68" s="21" t="s">
        <v>161</v>
      </c>
      <c r="Y68" s="72" t="s">
        <v>254</v>
      </c>
    </row>
    <row r="69" spans="1:26" s="21" customFormat="1" ht="15" x14ac:dyDescent="0.2">
      <c r="A69" s="21" t="s">
        <v>138</v>
      </c>
      <c r="B69" s="21" t="s">
        <v>139</v>
      </c>
      <c r="D69" s="21" t="str">
        <f>IF(Y69="","UC-LO_"&amp;A33,"\I: DISABLED")</f>
        <v>\I: DISABLED</v>
      </c>
      <c r="E69" s="21" t="str">
        <f t="shared" si="31"/>
        <v>RSDSOL</v>
      </c>
      <c r="F69" s="21" t="str">
        <f t="shared" si="35"/>
        <v>RSDWH_Apt</v>
      </c>
      <c r="G69" s="21" t="str">
        <f>LEFT(A33,12)&amp;"*"</f>
        <v>R-WH_Apt_SOL*</v>
      </c>
      <c r="H69" s="21" t="str">
        <f t="shared" si="32"/>
        <v>RSDWH_Apt</v>
      </c>
      <c r="I69" s="3">
        <v>1</v>
      </c>
      <c r="J69" s="28">
        <f t="shared" si="40"/>
        <v>-1.0206341359070102E-2</v>
      </c>
      <c r="K69" s="28">
        <f t="shared" si="40"/>
        <v>-9.1857072231630935E-3</v>
      </c>
      <c r="L69" s="28">
        <f t="shared" si="40"/>
        <v>-5.4240682582055756E-3</v>
      </c>
      <c r="M69" s="28">
        <f t="shared" si="40"/>
        <v>-3.2028580657878112E-3</v>
      </c>
      <c r="N69" s="28">
        <f t="shared" si="40"/>
        <v>-3.8939276876690399E-4</v>
      </c>
      <c r="O69" s="28">
        <f t="shared" si="40"/>
        <v>-4.734107014843935E-5</v>
      </c>
      <c r="P69" s="22">
        <v>0</v>
      </c>
      <c r="Q69" s="22">
        <v>5</v>
      </c>
      <c r="R69" s="21" t="s">
        <v>162</v>
      </c>
      <c r="Y69" s="72" t="s">
        <v>254</v>
      </c>
    </row>
    <row r="70" spans="1:26" s="21" customFormat="1" ht="15" x14ac:dyDescent="0.2">
      <c r="I70" s="3"/>
      <c r="J70" s="3"/>
      <c r="K70" s="3"/>
      <c r="L70" s="3"/>
      <c r="M70" s="3"/>
      <c r="N70" s="3"/>
      <c r="O70" s="3"/>
      <c r="P70" s="3"/>
      <c r="Q70" s="3"/>
    </row>
    <row r="71" spans="1:26" s="21" customFormat="1" ht="15" x14ac:dyDescent="0.2">
      <c r="H71" s="18" t="s">
        <v>256</v>
      </c>
      <c r="I71" s="3"/>
      <c r="J71" s="3"/>
      <c r="K71" s="3"/>
      <c r="L71" s="3"/>
      <c r="M71" s="3"/>
      <c r="N71" s="3"/>
      <c r="O71" s="3"/>
      <c r="P71" s="3"/>
    </row>
    <row r="72" spans="1:26" s="21" customFormat="1" ht="30.75" thickBot="1" x14ac:dyDescent="0.25">
      <c r="A72" s="21" t="s">
        <v>25</v>
      </c>
      <c r="B72" s="21" t="s">
        <v>26</v>
      </c>
      <c r="D72" s="6" t="s">
        <v>11</v>
      </c>
      <c r="E72" s="6" t="s">
        <v>246</v>
      </c>
      <c r="F72" s="6" t="s">
        <v>9</v>
      </c>
      <c r="G72" s="6" t="s">
        <v>30</v>
      </c>
      <c r="H72" s="6" t="s">
        <v>10</v>
      </c>
      <c r="I72" s="8" t="s">
        <v>132</v>
      </c>
      <c r="J72" s="8">
        <v>2019</v>
      </c>
      <c r="K72" s="8">
        <v>2020</v>
      </c>
      <c r="L72" s="8">
        <v>2025</v>
      </c>
      <c r="M72" s="8">
        <v>2030</v>
      </c>
      <c r="N72" s="8">
        <v>2050</v>
      </c>
      <c r="O72" s="8">
        <v>2070</v>
      </c>
      <c r="P72" s="8" t="s">
        <v>131</v>
      </c>
      <c r="Q72" s="8" t="s">
        <v>29</v>
      </c>
      <c r="R72" s="6" t="s">
        <v>27</v>
      </c>
      <c r="Y72" s="73" t="s">
        <v>255</v>
      </c>
    </row>
    <row r="73" spans="1:26" ht="15" customHeight="1" x14ac:dyDescent="0.2">
      <c r="A73" s="21" t="s">
        <v>196</v>
      </c>
      <c r="B73" s="3" t="s">
        <v>465</v>
      </c>
      <c r="C73" s="21"/>
      <c r="D73" s="21" t="str">
        <f>IF(Y73="","UC-UP_"&amp;A13,"\I: DISABLED")</f>
        <v>\I: DISABLED</v>
      </c>
      <c r="E73" s="21" t="str">
        <f t="shared" ref="E73:E92" si="41">A73</f>
        <v>RSDGAS</v>
      </c>
      <c r="F73" s="3" t="str">
        <f>B73</f>
        <v>RSDSH_Apt-AB,RSDSH_Apt-C,RSDSH_Apt-D,RSDSH_Apt-E,RSDSH_Apt-F,RSDSH_Apt-G</v>
      </c>
      <c r="H73" s="21" t="str">
        <f t="shared" ref="H73:H92" si="42">B73</f>
        <v>RSDSH_Apt-AB,RSDSH_Apt-C,RSDSH_Apt-D,RSDSH_Apt-E,RSDSH_Apt-F,RSDSH_Apt-G</v>
      </c>
      <c r="I73" s="3">
        <v>1</v>
      </c>
      <c r="J73" s="100">
        <f t="shared" ref="J73:O73" si="43">IF(L13="","",-L13)</f>
        <v>0</v>
      </c>
      <c r="K73" s="100" t="str">
        <f t="shared" si="43"/>
        <v/>
      </c>
      <c r="L73" s="100" t="str">
        <f t="shared" si="43"/>
        <v/>
      </c>
      <c r="M73" s="100" t="str">
        <f t="shared" si="43"/>
        <v/>
      </c>
      <c r="N73" s="100" t="str">
        <f t="shared" si="43"/>
        <v/>
      </c>
      <c r="O73" s="100" t="str">
        <f t="shared" si="43"/>
        <v/>
      </c>
      <c r="P73" s="3">
        <v>0</v>
      </c>
      <c r="Q73" s="3">
        <v>5</v>
      </c>
      <c r="R73" s="21" t="s">
        <v>173</v>
      </c>
      <c r="S73" s="21"/>
      <c r="T73" s="21"/>
      <c r="U73" s="21"/>
      <c r="V73" s="21"/>
      <c r="W73" s="21"/>
      <c r="X73" s="21"/>
      <c r="Y73" s="72" t="s">
        <v>254</v>
      </c>
      <c r="Z73" s="21"/>
    </row>
    <row r="74" spans="1:26" s="21" customFormat="1" ht="15" customHeight="1" x14ac:dyDescent="0.2">
      <c r="A74" s="21" t="s">
        <v>194</v>
      </c>
      <c r="B74" s="3" t="s">
        <v>465</v>
      </c>
      <c r="D74" s="76" t="str">
        <f>IF(Y74="","UC-UP_"&amp;A10,"\I: DISABLED")</f>
        <v>\I: DISABLED</v>
      </c>
      <c r="E74" s="21" t="str">
        <f t="shared" si="41"/>
        <v>RSDELC</v>
      </c>
      <c r="F74" s="3" t="str">
        <f t="shared" ref="F74:F84" si="44">B74</f>
        <v>RSDSH_Apt-AB,RSDSH_Apt-C,RSDSH_Apt-D,RSDSH_Apt-E,RSDSH_Apt-F,RSDSH_Apt-G</v>
      </c>
      <c r="G74" s="21" t="s">
        <v>573</v>
      </c>
      <c r="H74" s="21" t="str">
        <f t="shared" si="42"/>
        <v>RSDSH_Apt-AB,RSDSH_Apt-C,RSDSH_Apt-D,RSDSH_Apt-E,RSDSH_Apt-F,RSDSH_Apt-G</v>
      </c>
      <c r="I74" s="3">
        <v>1</v>
      </c>
      <c r="J74" s="100">
        <f t="shared" ref="J74:O74" si="45">MAX(IF(L10+L11="","",-L10-L11),-$T$10)</f>
        <v>-0.52826175058859759</v>
      </c>
      <c r="K74" s="100">
        <f t="shared" si="45"/>
        <v>-0.58108792564745737</v>
      </c>
      <c r="L74" s="100">
        <f t="shared" si="45"/>
        <v>-0.78923660228581605</v>
      </c>
      <c r="M74" s="100">
        <f t="shared" si="45"/>
        <v>-0.78923660228581605</v>
      </c>
      <c r="N74" s="100">
        <f t="shared" si="45"/>
        <v>-0.78923660228581605</v>
      </c>
      <c r="O74" s="100">
        <f t="shared" si="45"/>
        <v>-0.78923660228581605</v>
      </c>
      <c r="P74" s="3">
        <v>0</v>
      </c>
      <c r="Q74" s="3">
        <v>5</v>
      </c>
      <c r="R74" s="21" t="s">
        <v>170</v>
      </c>
      <c r="Y74" s="72" t="s">
        <v>254</v>
      </c>
    </row>
    <row r="75" spans="1:26" s="21" customFormat="1" ht="15" customHeight="1" thickBot="1" x14ac:dyDescent="0.25">
      <c r="A75" s="21" t="s">
        <v>133</v>
      </c>
      <c r="B75" s="3" t="s">
        <v>465</v>
      </c>
      <c r="D75" s="21" t="str">
        <f>IF(Y75="","UC-UP_"&amp;A6,"\I: DISABLED")</f>
        <v>\I: DISABLED</v>
      </c>
      <c r="E75" s="21" t="str">
        <f t="shared" si="41"/>
        <v>RSDCOA</v>
      </c>
      <c r="F75" s="3" t="str">
        <f t="shared" si="44"/>
        <v>RSDSH_Apt-AB,RSDSH_Apt-C,RSDSH_Apt-D,RSDSH_Apt-E,RSDSH_Apt-F,RSDSH_Apt-G</v>
      </c>
      <c r="H75" s="21" t="str">
        <f t="shared" si="42"/>
        <v>RSDSH_Apt-AB,RSDSH_Apt-C,RSDSH_Apt-D,RSDSH_Apt-E,RSDSH_Apt-F,RSDSH_Apt-G</v>
      </c>
      <c r="I75" s="3">
        <v>1</v>
      </c>
      <c r="J75" s="100">
        <f t="shared" ref="J75:O78" si="46">IF(L6="","",-L6)</f>
        <v>-3.548088906787155E-2</v>
      </c>
      <c r="K75" s="100">
        <f t="shared" si="46"/>
        <v>-3.548088906787155E-2</v>
      </c>
      <c r="L75" s="100">
        <f t="shared" si="46"/>
        <v>-3.548088906787155E-2</v>
      </c>
      <c r="M75" s="100">
        <f t="shared" si="46"/>
        <v>-3.548088906787155E-2</v>
      </c>
      <c r="N75" s="100">
        <f t="shared" si="46"/>
        <v>-3.548088906787155E-2</v>
      </c>
      <c r="O75" s="100">
        <f t="shared" si="46"/>
        <v>-3.548088906787155E-2</v>
      </c>
      <c r="P75" s="3">
        <v>0</v>
      </c>
      <c r="Q75" s="3">
        <v>5</v>
      </c>
      <c r="R75" s="21" t="s">
        <v>166</v>
      </c>
      <c r="Y75" s="72" t="s">
        <v>254</v>
      </c>
    </row>
    <row r="76" spans="1:26" s="21" customFormat="1" ht="15" customHeight="1" thickBot="1" x14ac:dyDescent="0.25">
      <c r="A76" s="21" t="s">
        <v>191</v>
      </c>
      <c r="B76" s="3" t="s">
        <v>465</v>
      </c>
      <c r="D76" s="21" t="str">
        <f>IF(Y76="","UC-UP_"&amp;A7,"\I: DISABLED")</f>
        <v>\I: DISABLED</v>
      </c>
      <c r="E76" s="21" t="str">
        <f t="shared" si="41"/>
        <v>RSDBDL</v>
      </c>
      <c r="F76" s="3" t="str">
        <f t="shared" si="44"/>
        <v>RSDSH_Apt-AB,RSDSH_Apt-C,RSDSH_Apt-D,RSDSH_Apt-E,RSDSH_Apt-F,RSDSH_Apt-G</v>
      </c>
      <c r="H76" s="21" t="str">
        <f t="shared" si="42"/>
        <v>RSDSH_Apt-AB,RSDSH_Apt-C,RSDSH_Apt-D,RSDSH_Apt-E,RSDSH_Apt-F,RSDSH_Apt-G</v>
      </c>
      <c r="I76" s="3">
        <v>1</v>
      </c>
      <c r="J76" s="101">
        <f t="shared" si="46"/>
        <v>-8.2606814845636934E-6</v>
      </c>
      <c r="K76" s="101">
        <f t="shared" si="46"/>
        <v>-9.0867496330200625E-6</v>
      </c>
      <c r="L76" s="101">
        <f t="shared" si="46"/>
        <v>-1.4634301151475148E-5</v>
      </c>
      <c r="M76" s="101">
        <f t="shared" si="46"/>
        <v>-2.3568688347462247E-5</v>
      </c>
      <c r="N76" s="101">
        <f t="shared" si="46"/>
        <v>-1.5855834966322334E-4</v>
      </c>
      <c r="O76" s="101">
        <f t="shared" si="46"/>
        <v>-1.0667012893244873E-3</v>
      </c>
      <c r="P76" s="3">
        <v>0</v>
      </c>
      <c r="Q76" s="3">
        <v>5</v>
      </c>
      <c r="R76" s="21" t="s">
        <v>167</v>
      </c>
      <c r="Y76" s="72" t="s">
        <v>254</v>
      </c>
    </row>
    <row r="77" spans="1:26" s="21" customFormat="1" ht="15" customHeight="1" x14ac:dyDescent="0.2">
      <c r="A77" s="21" t="s">
        <v>192</v>
      </c>
      <c r="B77" s="3" t="s">
        <v>465</v>
      </c>
      <c r="D77" s="21" t="str">
        <f>IF(Y77="","UC-UP_"&amp;A8,"\I: DISABLED")</f>
        <v>\I: DISABLED</v>
      </c>
      <c r="E77" s="21" t="str">
        <f t="shared" si="41"/>
        <v>RSDETH</v>
      </c>
      <c r="F77" s="3" t="str">
        <f t="shared" si="44"/>
        <v>RSDSH_Apt-AB,RSDSH_Apt-C,RSDSH_Apt-D,RSDSH_Apt-E,RSDSH_Apt-F,RSDSH_Apt-G</v>
      </c>
      <c r="H77" s="21" t="str">
        <f t="shared" si="42"/>
        <v>RSDSH_Apt-AB,RSDSH_Apt-C,RSDSH_Apt-D,RSDSH_Apt-E,RSDSH_Apt-F,RSDSH_Apt-G</v>
      </c>
      <c r="I77" s="3">
        <v>1</v>
      </c>
      <c r="J77" s="101">
        <f t="shared" si="46"/>
        <v>-5.9258834179079644E-9</v>
      </c>
      <c r="K77" s="101">
        <f t="shared" si="46"/>
        <v>-6.5184717596987612E-9</v>
      </c>
      <c r="L77" s="101">
        <f t="shared" si="46"/>
        <v>-1.0498063953712457E-8</v>
      </c>
      <c r="M77" s="101">
        <f t="shared" si="46"/>
        <v>-1.6907236978093451E-8</v>
      </c>
      <c r="N77" s="101">
        <f t="shared" si="46"/>
        <v>-1.1374343591335977E-7</v>
      </c>
      <c r="O77" s="101">
        <f t="shared" si="46"/>
        <v>-7.6520895934324855E-7</v>
      </c>
      <c r="P77" s="3">
        <v>0</v>
      </c>
      <c r="Q77" s="3">
        <v>5</v>
      </c>
      <c r="R77" s="21" t="s">
        <v>168</v>
      </c>
      <c r="Y77" s="72" t="s">
        <v>254</v>
      </c>
    </row>
    <row r="78" spans="1:26" s="21" customFormat="1" ht="15" customHeight="1" x14ac:dyDescent="0.2">
      <c r="A78" s="21" t="s">
        <v>193</v>
      </c>
      <c r="B78" s="3" t="s">
        <v>465</v>
      </c>
      <c r="D78" s="21" t="str">
        <f>IF(Y78="","UC-UP_"&amp;A9,"\I: DISABLED")</f>
        <v>\I: DISABLED</v>
      </c>
      <c r="E78" s="21" t="str">
        <f t="shared" si="41"/>
        <v>RSDLPG</v>
      </c>
      <c r="F78" s="3" t="str">
        <f t="shared" si="44"/>
        <v>RSDSH_Apt-AB,RSDSH_Apt-C,RSDSH_Apt-D,RSDSH_Apt-E,RSDSH_Apt-F,RSDSH_Apt-G</v>
      </c>
      <c r="H78" s="21" t="str">
        <f t="shared" si="42"/>
        <v>RSDSH_Apt-AB,RSDSH_Apt-C,RSDSH_Apt-D,RSDSH_Apt-E,RSDSH_Apt-F,RSDSH_Apt-G</v>
      </c>
      <c r="I78" s="3">
        <v>1</v>
      </c>
      <c r="J78" s="100">
        <f t="shared" si="46"/>
        <v>-2.5831631307729152E-2</v>
      </c>
      <c r="K78" s="100">
        <f t="shared" si="46"/>
        <v>-2.8414794438502068E-2</v>
      </c>
      <c r="L78" s="100">
        <f t="shared" si="46"/>
        <v>-4.5762310591151989E-2</v>
      </c>
      <c r="M78" s="100">
        <f t="shared" si="46"/>
        <v>-7.370065883015621E-2</v>
      </c>
      <c r="N78" s="100">
        <f t="shared" si="46"/>
        <v>-0.49582117854513985</v>
      </c>
      <c r="O78" s="100">
        <f t="shared" si="46"/>
        <v>-0.9</v>
      </c>
      <c r="P78" s="3">
        <v>0</v>
      </c>
      <c r="Q78" s="3">
        <v>5</v>
      </c>
      <c r="R78" s="21" t="s">
        <v>169</v>
      </c>
      <c r="Y78" s="72" t="s">
        <v>254</v>
      </c>
    </row>
    <row r="79" spans="1:26" s="21" customFormat="1" ht="15" customHeight="1" x14ac:dyDescent="0.2">
      <c r="A79" s="21" t="s">
        <v>194</v>
      </c>
      <c r="B79" s="3" t="s">
        <v>465</v>
      </c>
      <c r="D79" s="21" t="str">
        <f>IF(Y79="","UC-UP_"&amp;A11,"\I: DISABLED")</f>
        <v>\I: DISABLED</v>
      </c>
      <c r="E79" s="21" t="str">
        <f t="shared" si="41"/>
        <v>RSDELC</v>
      </c>
      <c r="F79" s="3" t="str">
        <f t="shared" si="44"/>
        <v>RSDSH_Apt-AB,RSDSH_Apt-C,RSDSH_Apt-D,RSDSH_Apt-E,RSDSH_Apt-F,RSDSH_Apt-G</v>
      </c>
      <c r="H79" s="21" t="str">
        <f t="shared" si="42"/>
        <v>RSDSH_Apt-AB,RSDSH_Apt-C,RSDSH_Apt-D,RSDSH_Apt-E,RSDSH_Apt-F,RSDSH_Apt-G</v>
      </c>
      <c r="I79" s="3">
        <v>1</v>
      </c>
      <c r="J79" s="100">
        <f t="shared" ref="J79:O79" si="47">IF(L11="","",-L11)</f>
        <v>-0.35462969808571804</v>
      </c>
      <c r="K79" s="100">
        <f t="shared" si="47"/>
        <v>-0.39009266789428987</v>
      </c>
      <c r="L79" s="100">
        <f t="shared" si="47"/>
        <v>-0.62824814257043304</v>
      </c>
      <c r="M79" s="100">
        <f t="shared" si="47"/>
        <v>-0.9</v>
      </c>
      <c r="N79" s="100">
        <f t="shared" si="47"/>
        <v>-0.9</v>
      </c>
      <c r="O79" s="100">
        <f t="shared" si="47"/>
        <v>-0.9</v>
      </c>
      <c r="P79" s="3">
        <v>0</v>
      </c>
      <c r="Q79" s="3">
        <v>5</v>
      </c>
      <c r="R79" s="21" t="s">
        <v>171</v>
      </c>
      <c r="Y79" s="72" t="s">
        <v>254</v>
      </c>
    </row>
    <row r="80" spans="1:26" s="21" customFormat="1" ht="15" customHeight="1" x14ac:dyDescent="0.2">
      <c r="A80" s="21" t="s">
        <v>195</v>
      </c>
      <c r="B80" s="3" t="s">
        <v>465</v>
      </c>
      <c r="D80" s="21" t="str">
        <f>IF(Y80="","UC-UP_"&amp;A12,"\I: DISABLED")</f>
        <v>\I: DISABLED</v>
      </c>
      <c r="E80" s="21" t="str">
        <f t="shared" si="41"/>
        <v>RSDKER</v>
      </c>
      <c r="F80" s="3" t="str">
        <f t="shared" si="44"/>
        <v>RSDSH_Apt-AB,RSDSH_Apt-C,RSDSH_Apt-D,RSDSH_Apt-E,RSDSH_Apt-F,RSDSH_Apt-G</v>
      </c>
      <c r="H80" s="21" t="str">
        <f t="shared" si="42"/>
        <v>RSDSH_Apt-AB,RSDSH_Apt-C,RSDSH_Apt-D,RSDSH_Apt-E,RSDSH_Apt-F,RSDSH_Apt-G</v>
      </c>
      <c r="I80" s="3">
        <v>1</v>
      </c>
      <c r="J80" s="100">
        <f t="shared" ref="J80:O80" si="48">IF(L12="","",-L12)</f>
        <v>-8.4949087247453439E-2</v>
      </c>
      <c r="K80" s="100">
        <f t="shared" si="48"/>
        <v>-9.3443995972198796E-2</v>
      </c>
      <c r="L80" s="100">
        <f t="shared" si="48"/>
        <v>-0.15049248995318595</v>
      </c>
      <c r="M80" s="100">
        <f t="shared" si="48"/>
        <v>-0.24236965999450555</v>
      </c>
      <c r="N80" s="100">
        <f t="shared" si="48"/>
        <v>-0.9</v>
      </c>
      <c r="O80" s="100">
        <f t="shared" si="48"/>
        <v>-0.9</v>
      </c>
      <c r="P80" s="3">
        <v>0</v>
      </c>
      <c r="Q80" s="3">
        <v>5</v>
      </c>
      <c r="R80" s="21" t="s">
        <v>172</v>
      </c>
      <c r="Y80" s="72" t="s">
        <v>254</v>
      </c>
    </row>
    <row r="81" spans="1:26" s="21" customFormat="1" ht="15" customHeight="1" x14ac:dyDescent="0.2">
      <c r="A81" s="21" t="s">
        <v>134</v>
      </c>
      <c r="B81" s="3" t="s">
        <v>465</v>
      </c>
      <c r="C81" s="33"/>
      <c r="D81" s="21" t="str">
        <f>IF(Y81="","UC-UP_"&amp;A14,"\I: DISABLED")</f>
        <v>\I: DISABLED</v>
      </c>
      <c r="E81" s="21" t="str">
        <f t="shared" si="41"/>
        <v>RSDPEA</v>
      </c>
      <c r="F81" s="3" t="str">
        <f t="shared" si="44"/>
        <v>RSDSH_Apt-AB,RSDSH_Apt-C,RSDSH_Apt-D,RSDSH_Apt-E,RSDSH_Apt-F,RSDSH_Apt-G</v>
      </c>
      <c r="H81" s="21" t="str">
        <f t="shared" si="42"/>
        <v>RSDSH_Apt-AB,RSDSH_Apt-C,RSDSH_Apt-D,RSDSH_Apt-E,RSDSH_Apt-F,RSDSH_Apt-G</v>
      </c>
      <c r="I81" s="3">
        <v>1</v>
      </c>
      <c r="J81" s="100">
        <f t="shared" ref="J81:O81" si="49">IF(L14="","",-L14)</f>
        <v>-1.3898256296055426E-2</v>
      </c>
      <c r="K81" s="100">
        <f t="shared" si="49"/>
        <v>-1.528808192566097E-2</v>
      </c>
      <c r="L81" s="100">
        <f t="shared" si="49"/>
        <v>-2.4621608822096259E-2</v>
      </c>
      <c r="M81" s="100">
        <f t="shared" si="49"/>
        <v>-3.9653347224074258E-2</v>
      </c>
      <c r="N81" s="100">
        <f t="shared" si="49"/>
        <v>-0.26676789144055035</v>
      </c>
      <c r="O81" s="100">
        <f t="shared" si="49"/>
        <v>-0.9</v>
      </c>
      <c r="P81" s="3">
        <v>0</v>
      </c>
      <c r="Q81" s="3">
        <v>5</v>
      </c>
      <c r="R81" s="21" t="s">
        <v>174</v>
      </c>
      <c r="S81" s="33"/>
      <c r="T81" s="33"/>
      <c r="U81" s="33"/>
      <c r="V81" s="33"/>
      <c r="W81" s="33"/>
      <c r="X81" s="33"/>
      <c r="Y81" s="72" t="s">
        <v>254</v>
      </c>
      <c r="Z81" s="33"/>
    </row>
    <row r="82" spans="1:26" ht="15" customHeight="1" x14ac:dyDescent="0.2">
      <c r="A82" s="21" t="s">
        <v>135</v>
      </c>
      <c r="B82" s="3" t="s">
        <v>465</v>
      </c>
      <c r="D82" s="21" t="str">
        <f>IF(Y82="","UC-UP_"&amp;A16,"\I: DISABLED")</f>
        <v>\I: DISABLED</v>
      </c>
      <c r="E82" s="21" t="str">
        <f t="shared" si="41"/>
        <v>RSDWOO</v>
      </c>
      <c r="F82" s="3" t="str">
        <f t="shared" si="44"/>
        <v>RSDSH_Apt-AB,RSDSH_Apt-C,RSDSH_Apt-D,RSDSH_Apt-E,RSDSH_Apt-F,RSDSH_Apt-G</v>
      </c>
      <c r="G82" s="21"/>
      <c r="H82" s="21" t="str">
        <f t="shared" si="42"/>
        <v>RSDSH_Apt-AB,RSDSH_Apt-C,RSDSH_Apt-D,RSDSH_Apt-E,RSDSH_Apt-F,RSDSH_Apt-G</v>
      </c>
      <c r="I82" s="3">
        <v>1</v>
      </c>
      <c r="J82" s="100">
        <f t="shared" ref="J82:O84" si="50">IF(L16="","",-L16)</f>
        <v>-3.0344553660787976E-3</v>
      </c>
      <c r="K82" s="100">
        <f t="shared" si="50"/>
        <v>-0.35</v>
      </c>
      <c r="L82" s="100">
        <f t="shared" si="50"/>
        <v>-5.3757227827859232E-3</v>
      </c>
      <c r="M82" s="100">
        <f t="shared" si="50"/>
        <v>-8.6576552989045593E-3</v>
      </c>
      <c r="N82" s="100">
        <f t="shared" si="50"/>
        <v>-5.8244375584659017E-2</v>
      </c>
      <c r="O82" s="100">
        <f t="shared" si="50"/>
        <v>-0.3918390337942953</v>
      </c>
      <c r="P82" s="3">
        <v>0</v>
      </c>
      <c r="Q82" s="3">
        <v>5</v>
      </c>
      <c r="R82" s="21" t="s">
        <v>175</v>
      </c>
      <c r="Y82" s="72" t="s">
        <v>254</v>
      </c>
    </row>
    <row r="83" spans="1:26" ht="15" customHeight="1" x14ac:dyDescent="0.2">
      <c r="A83" s="21" t="s">
        <v>136</v>
      </c>
      <c r="B83" s="3" t="s">
        <v>465</v>
      </c>
      <c r="D83" s="21" t="str">
        <f>IF(Y83="","UC-UP_"&amp;A17,"\I: DISABLED")</f>
        <v>\I: DISABLED</v>
      </c>
      <c r="E83" s="21" t="str">
        <f t="shared" si="41"/>
        <v>RSDHET</v>
      </c>
      <c r="F83" s="3" t="str">
        <f t="shared" si="44"/>
        <v>RSDSH_Apt-AB,RSDSH_Apt-C,RSDSH_Apt-D,RSDSH_Apt-E,RSDSH_Apt-F,RSDSH_Apt-G</v>
      </c>
      <c r="G83" s="21"/>
      <c r="H83" s="21" t="str">
        <f t="shared" si="42"/>
        <v>RSDSH_Apt-AB,RSDSH_Apt-C,RSDSH_Apt-D,RSDSH_Apt-E,RSDSH_Apt-F,RSDSH_Apt-G</v>
      </c>
      <c r="I83" s="3">
        <v>1</v>
      </c>
      <c r="J83" s="100">
        <f t="shared" si="50"/>
        <v>-5.995861890833923E-3</v>
      </c>
      <c r="K83" s="100">
        <f t="shared" si="50"/>
        <v>-6.5954480799173161E-3</v>
      </c>
      <c r="L83" s="100">
        <f t="shared" si="50"/>
        <v>-1.0622035087187641E-2</v>
      </c>
      <c r="M83" s="100">
        <f t="shared" si="50"/>
        <v>-1.7106893728266574E-2</v>
      </c>
      <c r="N83" s="100">
        <f t="shared" si="50"/>
        <v>-0.11508662669003195</v>
      </c>
      <c r="O83" s="100">
        <f t="shared" si="50"/>
        <v>-0.5</v>
      </c>
      <c r="P83" s="3">
        <v>0</v>
      </c>
      <c r="Q83" s="3">
        <v>5</v>
      </c>
      <c r="R83" s="21" t="s">
        <v>176</v>
      </c>
      <c r="Y83" s="72" t="s">
        <v>254</v>
      </c>
    </row>
    <row r="84" spans="1:26" ht="15" customHeight="1" thickBot="1" x14ac:dyDescent="0.25">
      <c r="A84" s="45" t="s">
        <v>137</v>
      </c>
      <c r="B84" s="3" t="s">
        <v>465</v>
      </c>
      <c r="C84" s="50"/>
      <c r="D84" s="45" t="str">
        <f>IF(Y84="","UC-UP_"&amp;A18,"\I: DISABLED")</f>
        <v>\I: DISABLED</v>
      </c>
      <c r="E84" s="45" t="str">
        <f t="shared" si="41"/>
        <v>RSDGEO</v>
      </c>
      <c r="F84" s="3" t="str">
        <f t="shared" si="44"/>
        <v>RSDSH_Apt-AB,RSDSH_Apt-C,RSDSH_Apt-D,RSDSH_Apt-E,RSDSH_Apt-F,RSDSH_Apt-G</v>
      </c>
      <c r="G84" s="45"/>
      <c r="H84" s="45" t="str">
        <f t="shared" si="42"/>
        <v>RSDSH_Apt-AB,RSDSH_Apt-C,RSDSH_Apt-D,RSDSH_Apt-E,RSDSH_Apt-F,RSDSH_Apt-G</v>
      </c>
      <c r="I84" s="46">
        <v>1</v>
      </c>
      <c r="J84" s="51" t="str">
        <f t="shared" si="50"/>
        <v/>
      </c>
      <c r="K84" s="51" t="str">
        <f t="shared" si="50"/>
        <v/>
      </c>
      <c r="L84" s="51" t="str">
        <f t="shared" si="50"/>
        <v/>
      </c>
      <c r="M84" s="51" t="str">
        <f t="shared" si="50"/>
        <v/>
      </c>
      <c r="N84" s="51" t="str">
        <f t="shared" si="50"/>
        <v/>
      </c>
      <c r="O84" s="51" t="str">
        <f t="shared" si="50"/>
        <v/>
      </c>
      <c r="P84" s="46">
        <v>0</v>
      </c>
      <c r="Q84" s="46">
        <v>5</v>
      </c>
      <c r="R84" s="45" t="s">
        <v>177</v>
      </c>
      <c r="S84" s="50"/>
      <c r="T84" s="50"/>
      <c r="U84" s="50"/>
      <c r="V84" s="50"/>
      <c r="W84" s="50"/>
      <c r="X84" s="50"/>
      <c r="Y84" s="99" t="s">
        <v>254</v>
      </c>
    </row>
    <row r="85" spans="1:26" ht="15" customHeight="1" thickBot="1" x14ac:dyDescent="0.25">
      <c r="A85" s="21" t="s">
        <v>133</v>
      </c>
      <c r="B85" s="21" t="s">
        <v>139</v>
      </c>
      <c r="D85" s="21" t="str">
        <f t="shared" ref="D85:D91" si="51">IF(Y85="","UC-UP_"&amp;A21,"\I: DISABLED")</f>
        <v>\I: DISABLED</v>
      </c>
      <c r="E85" s="21" t="str">
        <f t="shared" si="41"/>
        <v>RSDCOA</v>
      </c>
      <c r="F85" s="21" t="str">
        <f t="shared" ref="F85:F95" si="52">H85</f>
        <v>RSDWH_Apt</v>
      </c>
      <c r="G85" s="33" t="str">
        <f t="shared" ref="G85:G91" si="53">LEFT(A21,12)&amp;"*"</f>
        <v>R-WH_Apt_COA*</v>
      </c>
      <c r="H85" s="21" t="str">
        <f t="shared" si="42"/>
        <v>RSDWH_Apt</v>
      </c>
      <c r="I85" s="3">
        <v>1</v>
      </c>
      <c r="J85" s="29">
        <f t="shared" ref="J85:O88" si="54">IF(L21="","",-L21)</f>
        <v>-1.6895533722353895E-3</v>
      </c>
      <c r="K85" s="29">
        <f t="shared" si="54"/>
        <v>-1.6895533722353895E-3</v>
      </c>
      <c r="L85" s="29">
        <f t="shared" si="54"/>
        <v>-1.6895533722353895E-3</v>
      </c>
      <c r="M85" s="29">
        <f t="shared" si="54"/>
        <v>-1.6895533722353895E-3</v>
      </c>
      <c r="N85" s="29">
        <f t="shared" si="54"/>
        <v>-1.6895533722353895E-3</v>
      </c>
      <c r="O85" s="29">
        <f t="shared" si="54"/>
        <v>-1.6895533722353895E-3</v>
      </c>
      <c r="P85" s="3">
        <v>0</v>
      </c>
      <c r="Q85" s="3">
        <v>5</v>
      </c>
      <c r="R85" s="21" t="s">
        <v>178</v>
      </c>
      <c r="Y85" s="72" t="s">
        <v>254</v>
      </c>
    </row>
    <row r="86" spans="1:26" ht="15" customHeight="1" thickBot="1" x14ac:dyDescent="0.25">
      <c r="A86" s="21" t="s">
        <v>191</v>
      </c>
      <c r="B86" s="21" t="s">
        <v>139</v>
      </c>
      <c r="D86" s="21" t="str">
        <f t="shared" si="51"/>
        <v>\I: DISABLED</v>
      </c>
      <c r="E86" s="66" t="str">
        <f t="shared" si="41"/>
        <v>RSDBDL</v>
      </c>
      <c r="F86" s="66" t="str">
        <f t="shared" si="52"/>
        <v>RSDWH_Apt</v>
      </c>
      <c r="G86" s="33" t="str">
        <f t="shared" si="53"/>
        <v>R-WH_Apt_BDL*</v>
      </c>
      <c r="H86" s="66" t="str">
        <f t="shared" si="42"/>
        <v>RSDWH_Apt</v>
      </c>
      <c r="I86" s="67">
        <v>1</v>
      </c>
      <c r="J86" s="68">
        <f t="shared" si="54"/>
        <v>-1.9964432635258138E-5</v>
      </c>
      <c r="K86" s="68">
        <f t="shared" si="54"/>
        <v>-2.1960875898783953E-5</v>
      </c>
      <c r="L86" s="68">
        <f t="shared" si="54"/>
        <v>-3.5368210243750561E-5</v>
      </c>
      <c r="M86" s="68">
        <f t="shared" si="54"/>
        <v>-5.6960856279662732E-5</v>
      </c>
      <c r="N86" s="68">
        <f t="shared" si="54"/>
        <v>-3.8320415773497433E-4</v>
      </c>
      <c r="O86" s="68">
        <f t="shared" si="54"/>
        <v>-2.5780059517434028E-3</v>
      </c>
      <c r="P86" s="67">
        <v>0</v>
      </c>
      <c r="Q86" s="67">
        <v>5</v>
      </c>
      <c r="R86" s="21" t="s">
        <v>179</v>
      </c>
      <c r="Y86" s="72" t="s">
        <v>254</v>
      </c>
    </row>
    <row r="87" spans="1:26" ht="15" customHeight="1" x14ac:dyDescent="0.2">
      <c r="A87" s="21" t="s">
        <v>192</v>
      </c>
      <c r="B87" s="21" t="s">
        <v>139</v>
      </c>
      <c r="D87" s="21" t="str">
        <f t="shared" si="51"/>
        <v>\I: DISABLED</v>
      </c>
      <c r="E87" s="66" t="str">
        <f t="shared" si="41"/>
        <v>RSDETH</v>
      </c>
      <c r="F87" s="66" t="str">
        <f t="shared" si="52"/>
        <v>RSDWH_Apt</v>
      </c>
      <c r="G87" s="33" t="str">
        <f t="shared" si="53"/>
        <v>R-WH_Apt_ETH*</v>
      </c>
      <c r="H87" s="66" t="str">
        <f t="shared" si="42"/>
        <v>RSDWH_Apt</v>
      </c>
      <c r="I87" s="67">
        <v>1</v>
      </c>
      <c r="J87" s="68">
        <f t="shared" si="54"/>
        <v>-1.8039957894579067E-5</v>
      </c>
      <c r="K87" s="68">
        <f t="shared" si="54"/>
        <v>-1.9843953684036974E-5</v>
      </c>
      <c r="L87" s="68">
        <f t="shared" si="54"/>
        <v>-3.1958885847678402E-5</v>
      </c>
      <c r="M87" s="68">
        <f t="shared" si="54"/>
        <v>-5.1470105246544553E-5</v>
      </c>
      <c r="N87" s="68">
        <f t="shared" si="54"/>
        <v>-3.4626513043791227E-4</v>
      </c>
      <c r="O87" s="68">
        <f t="shared" si="54"/>
        <v>-2.3294986474742805E-3</v>
      </c>
      <c r="P87" s="67">
        <v>0</v>
      </c>
      <c r="Q87" s="67">
        <v>5</v>
      </c>
      <c r="R87" s="21" t="s">
        <v>180</v>
      </c>
      <c r="Y87" s="72" t="s">
        <v>254</v>
      </c>
    </row>
    <row r="88" spans="1:26" ht="15" customHeight="1" x14ac:dyDescent="0.2">
      <c r="A88" s="21" t="s">
        <v>193</v>
      </c>
      <c r="B88" s="21" t="s">
        <v>139</v>
      </c>
      <c r="D88" s="21" t="str">
        <f t="shared" si="51"/>
        <v>\I: DISABLED</v>
      </c>
      <c r="E88" s="21" t="str">
        <f t="shared" si="41"/>
        <v>RSDLPG</v>
      </c>
      <c r="F88" s="21" t="str">
        <f t="shared" si="52"/>
        <v>RSDWH_Apt</v>
      </c>
      <c r="G88" s="33" t="str">
        <f t="shared" si="53"/>
        <v>R-WH_Apt_LPG*</v>
      </c>
      <c r="H88" s="21" t="str">
        <f t="shared" si="42"/>
        <v>RSDWH_Apt</v>
      </c>
      <c r="I88" s="3">
        <v>1</v>
      </c>
      <c r="J88" s="29">
        <f t="shared" si="54"/>
        <v>-1.4747868973893597E-2</v>
      </c>
      <c r="K88" s="29">
        <f t="shared" si="54"/>
        <v>-1.6222655871282958E-2</v>
      </c>
      <c r="L88" s="29">
        <f t="shared" si="54"/>
        <v>-2.612674950725993E-2</v>
      </c>
      <c r="M88" s="29">
        <f t="shared" si="54"/>
        <v>-4.2077391348937197E-2</v>
      </c>
      <c r="N88" s="29">
        <f t="shared" si="54"/>
        <v>-0.28307564816772879</v>
      </c>
      <c r="O88" s="29">
        <f t="shared" si="54"/>
        <v>-0.9</v>
      </c>
      <c r="P88" s="3">
        <v>0</v>
      </c>
      <c r="Q88" s="3">
        <v>5</v>
      </c>
      <c r="R88" s="21" t="s">
        <v>181</v>
      </c>
      <c r="Y88" s="72" t="s">
        <v>254</v>
      </c>
    </row>
    <row r="89" spans="1:26" ht="15" customHeight="1" x14ac:dyDescent="0.2">
      <c r="A89" s="21" t="s">
        <v>194</v>
      </c>
      <c r="B89" s="21" t="s">
        <v>139</v>
      </c>
      <c r="D89" s="76" t="str">
        <f t="shared" si="51"/>
        <v>\I: DISABLED</v>
      </c>
      <c r="E89" s="21" t="str">
        <f t="shared" si="41"/>
        <v>RSDELC</v>
      </c>
      <c r="F89" s="21" t="str">
        <f t="shared" si="52"/>
        <v>RSDWH_Apt</v>
      </c>
      <c r="G89" s="33" t="str">
        <f t="shared" si="53"/>
        <v>R-WH_Apt_ELC*</v>
      </c>
      <c r="H89" s="21" t="str">
        <f t="shared" si="42"/>
        <v>RSDWH_Apt</v>
      </c>
      <c r="I89" s="3">
        <v>1</v>
      </c>
      <c r="J89" s="77">
        <f t="shared" ref="J89:O89" si="55">MAX(IF(L25+L26="","",-L25-L26),-$T$25)</f>
        <v>-0.70262816608890111</v>
      </c>
      <c r="K89" s="77">
        <f t="shared" si="55"/>
        <v>-0.70262816608890111</v>
      </c>
      <c r="L89" s="77">
        <f t="shared" si="55"/>
        <v>-0.70262816608890111</v>
      </c>
      <c r="M89" s="77">
        <f t="shared" si="55"/>
        <v>-0.70262816608890111</v>
      </c>
      <c r="N89" s="77">
        <f t="shared" si="55"/>
        <v>-0.70262816608890111</v>
      </c>
      <c r="O89" s="77">
        <f t="shared" si="55"/>
        <v>-0.70262816608890111</v>
      </c>
      <c r="P89" s="3">
        <v>0</v>
      </c>
      <c r="Q89" s="3">
        <v>5</v>
      </c>
      <c r="R89" s="21" t="s">
        <v>182</v>
      </c>
      <c r="Y89" s="72" t="s">
        <v>254</v>
      </c>
    </row>
    <row r="90" spans="1:26" ht="15" customHeight="1" x14ac:dyDescent="0.2">
      <c r="A90" s="21" t="s">
        <v>194</v>
      </c>
      <c r="B90" s="21" t="s">
        <v>139</v>
      </c>
      <c r="D90" s="21" t="str">
        <f t="shared" si="51"/>
        <v>\I: DISABLED</v>
      </c>
      <c r="E90" s="21" t="str">
        <f t="shared" si="41"/>
        <v>RSDELC</v>
      </c>
      <c r="F90" s="21" t="str">
        <f t="shared" si="52"/>
        <v>RSDWH_Apt</v>
      </c>
      <c r="G90" s="33" t="str">
        <f t="shared" si="53"/>
        <v>R-WH_Apt_ELC*</v>
      </c>
      <c r="H90" s="21" t="str">
        <f t="shared" si="42"/>
        <v>RSDWH_Apt</v>
      </c>
      <c r="I90" s="3">
        <v>1</v>
      </c>
      <c r="J90" s="29">
        <f t="shared" ref="J90:O91" si="56">IF(L26="","",-L26)</f>
        <v>-0.66547342116638553</v>
      </c>
      <c r="K90" s="29">
        <f t="shared" si="56"/>
        <v>-0.73202076328302412</v>
      </c>
      <c r="L90" s="29">
        <f t="shared" si="56"/>
        <v>-0.9</v>
      </c>
      <c r="M90" s="29">
        <f t="shared" si="56"/>
        <v>-0.9</v>
      </c>
      <c r="N90" s="29">
        <f t="shared" si="56"/>
        <v>-0.9</v>
      </c>
      <c r="O90" s="29">
        <f t="shared" si="56"/>
        <v>-0.9</v>
      </c>
      <c r="P90" s="3">
        <v>0</v>
      </c>
      <c r="Q90" s="3">
        <v>5</v>
      </c>
      <c r="R90" s="21" t="s">
        <v>183</v>
      </c>
      <c r="Y90" s="72" t="s">
        <v>254</v>
      </c>
    </row>
    <row r="91" spans="1:26" ht="15" customHeight="1" x14ac:dyDescent="0.2">
      <c r="A91" s="21" t="s">
        <v>195</v>
      </c>
      <c r="B91" s="21" t="s">
        <v>139</v>
      </c>
      <c r="D91" s="21" t="str">
        <f t="shared" si="51"/>
        <v>\I: DISABLED</v>
      </c>
      <c r="E91" s="21" t="str">
        <f t="shared" si="41"/>
        <v>RSDKER</v>
      </c>
      <c r="F91" s="21" t="str">
        <f t="shared" si="52"/>
        <v>RSDWH_Apt</v>
      </c>
      <c r="G91" s="33" t="str">
        <f t="shared" si="53"/>
        <v>R-WH_Apt_KER*</v>
      </c>
      <c r="H91" s="21" t="str">
        <f t="shared" si="42"/>
        <v>RSDWH_Apt</v>
      </c>
      <c r="I91" s="3">
        <v>1</v>
      </c>
      <c r="J91" s="29">
        <f t="shared" si="56"/>
        <v>-2.7045700535963821E-2</v>
      </c>
      <c r="K91" s="29">
        <f t="shared" si="56"/>
        <v>-2.9750270589560208E-2</v>
      </c>
      <c r="L91" s="29">
        <f t="shared" si="56"/>
        <v>-4.7913108287192634E-2</v>
      </c>
      <c r="M91" s="29">
        <f t="shared" si="56"/>
        <v>-7.7164540027606615E-2</v>
      </c>
      <c r="N91" s="29">
        <f t="shared" si="56"/>
        <v>-0.51912443912545747</v>
      </c>
      <c r="O91" s="29">
        <f t="shared" si="56"/>
        <v>-0.9</v>
      </c>
      <c r="P91" s="3">
        <v>0</v>
      </c>
      <c r="Q91" s="3">
        <v>5</v>
      </c>
      <c r="R91" s="21" t="s">
        <v>184</v>
      </c>
      <c r="Y91" s="72" t="s">
        <v>254</v>
      </c>
    </row>
    <row r="92" spans="1:26" ht="15" customHeight="1" x14ac:dyDescent="0.2">
      <c r="A92" s="21" t="s">
        <v>134</v>
      </c>
      <c r="B92" s="21" t="s">
        <v>139</v>
      </c>
      <c r="D92" s="21" t="str">
        <f>IF(Y92="","UC-UP_"&amp;A29,"\I: DISABLED")</f>
        <v>\I: DISABLED</v>
      </c>
      <c r="E92" s="21" t="str">
        <f t="shared" si="41"/>
        <v>RSDPEA</v>
      </c>
      <c r="F92" s="21" t="str">
        <f t="shared" si="52"/>
        <v>RSDWH_Apt</v>
      </c>
      <c r="G92" s="33" t="str">
        <f>LEFT(A29,12)&amp;"*"</f>
        <v>R-WH_Apt_PEA*</v>
      </c>
      <c r="H92" s="21" t="str">
        <f t="shared" si="42"/>
        <v>RSDWH_Apt</v>
      </c>
      <c r="I92" s="3">
        <v>1</v>
      </c>
      <c r="J92" s="29">
        <f t="shared" ref="J92:O92" si="57">IF(L29="","",-L29)</f>
        <v>-1.7519934222656396E-3</v>
      </c>
      <c r="K92" s="29">
        <f t="shared" si="57"/>
        <v>-1.9271927644922038E-3</v>
      </c>
      <c r="L92" s="29">
        <f t="shared" si="57"/>
        <v>-3.1037632191423408E-3</v>
      </c>
      <c r="M92" s="29">
        <f t="shared" si="57"/>
        <v>-4.9986417020609318E-3</v>
      </c>
      <c r="N92" s="29">
        <f t="shared" si="57"/>
        <v>-3.3628361797311795E-2</v>
      </c>
      <c r="O92" s="29">
        <f t="shared" si="57"/>
        <v>-0.22623480228731838</v>
      </c>
      <c r="P92" s="3">
        <v>0</v>
      </c>
      <c r="Q92" s="3">
        <v>5</v>
      </c>
      <c r="R92" s="21" t="s">
        <v>186</v>
      </c>
      <c r="Y92" s="72" t="s">
        <v>254</v>
      </c>
    </row>
    <row r="93" spans="1:26" s="21" customFormat="1" ht="15" customHeight="1" x14ac:dyDescent="0.2">
      <c r="A93" s="21" t="s">
        <v>254</v>
      </c>
      <c r="B93" s="21" t="s">
        <v>139</v>
      </c>
      <c r="C93" s="33"/>
      <c r="D93" s="21" t="str">
        <f>IF(Y93="","UC-UP_"&amp;A33,"\I: DISABLED")</f>
        <v>\I: DISABLED</v>
      </c>
      <c r="E93" s="21" t="str">
        <f>A93</f>
        <v>x</v>
      </c>
      <c r="F93" s="21" t="str">
        <f>H93</f>
        <v>RSDWH_Apt</v>
      </c>
      <c r="G93" s="33"/>
      <c r="H93" s="21" t="str">
        <f>B93</f>
        <v>RSDWH_Apt</v>
      </c>
      <c r="I93" s="3">
        <v>1</v>
      </c>
      <c r="J93" s="100">
        <f t="shared" ref="J93:O93" si="58">IF(L33="","",-L33)</f>
        <v>-1.2474417216641238E-2</v>
      </c>
      <c r="K93" s="100">
        <f t="shared" si="58"/>
        <v>-1.3721858938305362E-2</v>
      </c>
      <c r="L93" s="100">
        <f t="shared" si="58"/>
        <v>-2.2099191038730179E-2</v>
      </c>
      <c r="M93" s="100">
        <f t="shared" si="58"/>
        <v>-3.5590968159785345E-2</v>
      </c>
      <c r="N93" s="100">
        <f t="shared" si="58"/>
        <v>-0.2394382364914053</v>
      </c>
      <c r="O93" s="100">
        <f t="shared" si="58"/>
        <v>-0.25</v>
      </c>
      <c r="P93" s="3">
        <v>0</v>
      </c>
      <c r="Q93" s="3">
        <v>5</v>
      </c>
      <c r="R93" s="21" t="s">
        <v>189</v>
      </c>
      <c r="S93" s="33"/>
      <c r="T93" s="33"/>
      <c r="U93" s="33"/>
      <c r="V93" s="33"/>
      <c r="W93" s="33"/>
      <c r="X93" s="33"/>
      <c r="Y93" s="72" t="s">
        <v>254</v>
      </c>
      <c r="Z93" s="33"/>
    </row>
    <row r="94" spans="1:26" ht="15" customHeight="1" x14ac:dyDescent="0.2">
      <c r="A94" s="21" t="s">
        <v>196</v>
      </c>
      <c r="B94" s="21" t="s">
        <v>139</v>
      </c>
      <c r="D94" s="21" t="str">
        <f>IF(Y94="","UC-UP_"&amp;A28,"\I: DISABLED")</f>
        <v>\I: DISABLED</v>
      </c>
      <c r="E94" s="21" t="str">
        <f>A94</f>
        <v>RSDGAS</v>
      </c>
      <c r="F94" s="21" t="str">
        <f>H94</f>
        <v>RSDWH_Apt</v>
      </c>
      <c r="H94" s="21" t="str">
        <f>B94</f>
        <v>RSDWH_Apt</v>
      </c>
      <c r="I94" s="3">
        <v>1</v>
      </c>
      <c r="J94" s="100">
        <f t="shared" ref="J94:O94" si="59">IF(L28="","",-L28)</f>
        <v>0</v>
      </c>
      <c r="K94" s="100" t="str">
        <f t="shared" si="59"/>
        <v/>
      </c>
      <c r="L94" s="100" t="str">
        <f t="shared" si="59"/>
        <v/>
      </c>
      <c r="M94" s="100" t="str">
        <f t="shared" si="59"/>
        <v/>
      </c>
      <c r="N94" s="100" t="str">
        <f t="shared" si="59"/>
        <v/>
      </c>
      <c r="O94" s="100" t="str">
        <f t="shared" si="59"/>
        <v/>
      </c>
      <c r="P94" s="3">
        <v>0</v>
      </c>
      <c r="Q94" s="3">
        <v>5</v>
      </c>
      <c r="R94" s="21" t="s">
        <v>185</v>
      </c>
      <c r="Y94" s="72" t="s">
        <v>254</v>
      </c>
    </row>
    <row r="95" spans="1:26" ht="15" customHeight="1" x14ac:dyDescent="0.2">
      <c r="A95" s="21" t="s">
        <v>135</v>
      </c>
      <c r="B95" s="21" t="s">
        <v>139</v>
      </c>
      <c r="D95" s="21" t="str">
        <f>IF(Y95="","UC-UP_"&amp;A31,"\I: DISABLED")</f>
        <v>\I: DISABLED</v>
      </c>
      <c r="E95" s="21" t="str">
        <f>A95</f>
        <v>RSDWOO</v>
      </c>
      <c r="F95" s="21" t="str">
        <f t="shared" si="52"/>
        <v>RSDWH_Apt</v>
      </c>
      <c r="G95" s="33" t="str">
        <f>LEFT(A31,12)&amp;"*"</f>
        <v>R-WH_Apt_WOO*</v>
      </c>
      <c r="H95" s="21" t="str">
        <f>B95</f>
        <v>RSDWH_Apt</v>
      </c>
      <c r="I95" s="3">
        <v>1</v>
      </c>
      <c r="J95" s="29">
        <f t="shared" ref="J95:O96" si="60">IF(L31="","",-L31)</f>
        <v>-1.309482968251569E-3</v>
      </c>
      <c r="K95" s="29">
        <f t="shared" si="60"/>
        <v>-1.440431265076726E-3</v>
      </c>
      <c r="L95" s="29">
        <f t="shared" si="60"/>
        <v>-2.3198289567187189E-3</v>
      </c>
      <c r="M95" s="29">
        <f t="shared" si="60"/>
        <v>-3.7361077330850651E-3</v>
      </c>
      <c r="N95" s="29">
        <f t="shared" si="60"/>
        <v>-2.5134664585004792E-2</v>
      </c>
      <c r="O95" s="29">
        <f t="shared" si="60"/>
        <v>-0.16909345472193593</v>
      </c>
      <c r="P95" s="3">
        <v>0</v>
      </c>
      <c r="Q95" s="3">
        <v>5</v>
      </c>
      <c r="R95" s="21" t="s">
        <v>187</v>
      </c>
      <c r="Y95" s="72" t="s">
        <v>254</v>
      </c>
    </row>
    <row r="96" spans="1:26" ht="15" customHeight="1" x14ac:dyDescent="0.2">
      <c r="A96" s="21" t="s">
        <v>136</v>
      </c>
      <c r="B96" s="21" t="s">
        <v>139</v>
      </c>
      <c r="D96" s="21" t="str">
        <f>IF(Y96="","UC-UP_"&amp;A32,"\I: DISABLED")</f>
        <v>\I: DISABLED</v>
      </c>
      <c r="E96" s="21" t="str">
        <f>A96</f>
        <v>RSDHET</v>
      </c>
      <c r="F96" s="21" t="str">
        <f t="shared" ref="F96" si="61">H96</f>
        <v>RSDWH_Apt</v>
      </c>
      <c r="G96" s="33" t="str">
        <f>LEFT(A32,12)&amp;"*"</f>
        <v>R-WH_Apt_HET*</v>
      </c>
      <c r="H96" s="21" t="str">
        <f>B96</f>
        <v>RSDWH_Apt</v>
      </c>
      <c r="I96" s="3">
        <v>1</v>
      </c>
      <c r="J96" s="29">
        <f t="shared" si="60"/>
        <v>-1.8461864897406457E-3</v>
      </c>
      <c r="K96" s="29">
        <f t="shared" si="60"/>
        <v>-2.0308051387147104E-3</v>
      </c>
      <c r="L96" s="29">
        <f t="shared" si="60"/>
        <v>-3.2706319839514299E-3</v>
      </c>
      <c r="M96" s="29">
        <f t="shared" si="60"/>
        <v>-5.2673855164736185E-3</v>
      </c>
      <c r="N96" s="29">
        <f t="shared" si="60"/>
        <v>-3.5436335795154712E-2</v>
      </c>
      <c r="O96" s="29">
        <f t="shared" si="60"/>
        <v>-0.23839794726618863</v>
      </c>
      <c r="P96" s="3">
        <v>0</v>
      </c>
      <c r="Q96" s="3">
        <v>5</v>
      </c>
      <c r="R96" s="21" t="s">
        <v>188</v>
      </c>
      <c r="Y96" s="72" t="s">
        <v>254</v>
      </c>
    </row>
    <row r="98" spans="9:14" ht="15" x14ac:dyDescent="0.2">
      <c r="I98" s="29" t="str">
        <f t="shared" ref="I98" si="62">IF(L34="","",-L34)</f>
        <v/>
      </c>
      <c r="J98" s="29" t="str">
        <f t="shared" ref="J98" si="63">IF(M34="","",-M34)</f>
        <v/>
      </c>
      <c r="K98" s="29" t="str">
        <f t="shared" ref="K98" si="64">IF(N34="","",-N34)</f>
        <v/>
      </c>
      <c r="L98" s="29" t="str">
        <f t="shared" ref="L98" si="65">IF(O34="","",-O34)</f>
        <v/>
      </c>
      <c r="M98" s="29" t="str">
        <f t="shared" ref="M98" si="66">IF(P34="","",-P34)</f>
        <v/>
      </c>
      <c r="N98" s="29" t="str">
        <f t="shared" ref="N98" si="67">IF(Q34="","",-Q34)</f>
        <v/>
      </c>
    </row>
  </sheetData>
  <mergeCells count="6">
    <mergeCell ref="S3:V3"/>
    <mergeCell ref="E19:I19"/>
    <mergeCell ref="L19:P19"/>
    <mergeCell ref="E4:J4"/>
    <mergeCell ref="Y7:Z7"/>
    <mergeCell ref="Y13:Z13"/>
  </mergeCells>
  <conditionalFormatting sqref="E88:E91 D86:D91 E78 D76:D78 D46:E58 E61:E69 D59:D69 E85 D73:E75 D92:E96 D79:E84">
    <cfRule type="containsText" dxfId="20" priority="66" operator="containsText" text="\I: DISABLED">
      <formula>NOT(ISERROR(SEARCH("\I: DISABLED",D46)))</formula>
    </cfRule>
  </conditionalFormatting>
  <conditionalFormatting sqref="E59:E60">
    <cfRule type="containsText" dxfId="19" priority="8" operator="containsText" text="\I: DISABLED">
      <formula>NOT(ISERROR(SEARCH("\I: DISABLED",E59)))</formula>
    </cfRule>
  </conditionalFormatting>
  <conditionalFormatting sqref="E76:E77">
    <cfRule type="containsText" dxfId="18" priority="7" operator="containsText" text="\I: DISABLED">
      <formula>NOT(ISERROR(SEARCH("\I: DISABLED",E76)))</formula>
    </cfRule>
  </conditionalFormatting>
  <conditionalFormatting sqref="E86:E87">
    <cfRule type="containsText" dxfId="17" priority="6" operator="containsText" text="\I: DISABLED">
      <formula>NOT(ISERROR(SEARCH("\I: DISABLED",E86)))</formula>
    </cfRule>
  </conditionalFormatting>
  <conditionalFormatting sqref="D75">
    <cfRule type="containsText" dxfId="16" priority="4" operator="containsText" text="\I: DISABLED">
      <formula>NOT(ISERROR(SEARCH("\I: DISABLED",D75)))</formula>
    </cfRule>
  </conditionalFormatting>
  <conditionalFormatting sqref="D85">
    <cfRule type="containsText" dxfId="15" priority="2" operator="containsText" text="\I: DISABLED">
      <formula>NOT(ISERROR(SEARCH("\I: DISABLED",D85)))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 codeName="Sheet9">
    <tabColor theme="6" tint="0.59999389629810485"/>
  </sheetPr>
  <dimension ref="A1:AI82"/>
  <sheetViews>
    <sheetView topLeftCell="A35" zoomScale="60" zoomScaleNormal="60" workbookViewId="0">
      <selection activeCell="AB58" sqref="AB58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7.85546875" style="33" customWidth="1"/>
    <col min="7" max="7" width="19.5703125" style="33" customWidth="1"/>
    <col min="8" max="8" width="13.7109375" style="33" customWidth="1"/>
    <col min="9" max="22" width="12.7109375" style="33" customWidth="1"/>
    <col min="23" max="24" width="6" style="33" customWidth="1"/>
    <col min="25" max="25" width="7.85546875" style="33" customWidth="1"/>
    <col min="26" max="26" width="15.140625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5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5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5" ht="21" customHeight="1" x14ac:dyDescent="0.2">
      <c r="A3" s="34" t="s">
        <v>215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0" t="s">
        <v>128</v>
      </c>
      <c r="T3" s="190"/>
      <c r="U3" s="190"/>
      <c r="V3" s="190"/>
      <c r="Z3" s="190" t="s">
        <v>375</v>
      </c>
      <c r="AA3" s="190"/>
      <c r="AB3" s="190"/>
      <c r="AC3" s="190"/>
      <c r="AD3" s="190"/>
      <c r="AE3" s="190"/>
      <c r="AF3" s="190"/>
      <c r="AG3" s="190"/>
      <c r="AH3" s="190"/>
      <c r="AI3" s="190"/>
    </row>
    <row r="4" spans="1:35" ht="15.75" thickBot="1" x14ac:dyDescent="0.25">
      <c r="A4" s="36" t="s">
        <v>32</v>
      </c>
      <c r="B4" s="36"/>
      <c r="C4" s="21"/>
      <c r="D4" s="37" t="s">
        <v>37</v>
      </c>
      <c r="E4" s="191" t="s">
        <v>38</v>
      </c>
      <c r="F4" s="192"/>
      <c r="G4" s="192"/>
      <c r="H4" s="192"/>
      <c r="I4" s="192"/>
      <c r="J4" s="19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5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5" ht="15.75" thickBot="1" x14ac:dyDescent="0.25">
      <c r="A6" s="25" t="s">
        <v>71</v>
      </c>
      <c r="B6" s="25" t="s">
        <v>125</v>
      </c>
      <c r="C6" s="21"/>
      <c r="D6" s="44">
        <f>SUMIF(SharesElab!$B$2:$B$79,Att_RSD_share!$A6,SharesElab!C$2:C$79)+D15*Z8</f>
        <v>0.12842236852231093</v>
      </c>
      <c r="E6" s="39">
        <f>IF($D6=0,"",MAX($D6*(1-$S$4)^($E$5-$D$5),S6))</f>
        <v>0.11558013167007984</v>
      </c>
      <c r="F6" s="39">
        <f>IF($D6=0,"",MAX($D6*(1-$S$4)^($F$5-$D$5),S6))</f>
        <v>0.10402211850307186</v>
      </c>
      <c r="G6" s="39">
        <f>IF($D6=0,"",MAX($D6*(1-$S$4)^($G$5-$D$5),S6))</f>
        <v>6.1424020754878912E-2</v>
      </c>
      <c r="H6" s="39">
        <f>IF($D6=0,"",MAX($D6*(1-$S$4)^($H$5-$D$5),S6))</f>
        <v>3.6270270015548459E-2</v>
      </c>
      <c r="I6" s="39">
        <f>IF($D6=0,"",MAX($D6*(1-$S$4)^($I$5-$D$5),S6))</f>
        <v>4.4096180895870215E-3</v>
      </c>
      <c r="J6" s="39">
        <f>IF($D6=0,"",MAX($D6*(1-$S$4)^($J$5-$D$5),S6))</f>
        <v>5.3610661535404794E-4</v>
      </c>
      <c r="K6" s="21"/>
      <c r="L6" s="40">
        <f>IF($D6=0,"",MIN($D6*(1+$S$4)^($L$5-$D$5),T6))</f>
        <v>0.13612771063364959</v>
      </c>
      <c r="M6" s="40">
        <f>IF($D6=0,"",MIN($D6*(1+$S$4)^($M$5-$D$5),T6))</f>
        <v>0.13612771063364959</v>
      </c>
      <c r="N6" s="40">
        <f>IF($D6=0,"",MIN($D6*(1+$S$4)^($N$5-$D$5),T6))</f>
        <v>0.13612771063364959</v>
      </c>
      <c r="O6" s="40">
        <f>IF($D6=0,"",MIN($D6*(1+$S$4)^($O$5-$D$5),T6))</f>
        <v>0.13612771063364959</v>
      </c>
      <c r="P6" s="40">
        <f>IF($D6=0,"",MIN($D6*(1+$S$4)^($P$5-$D$5),T6))</f>
        <v>0.13612771063364959</v>
      </c>
      <c r="Q6" s="40">
        <f>IF($D6=0,"",MIN($D6*(1+$S$4)^($Q$5-$D$5),T6))</f>
        <v>0.13612771063364959</v>
      </c>
      <c r="S6" s="69">
        <v>0</v>
      </c>
      <c r="T6" s="69">
        <f>D6*Z14</f>
        <v>0.13612771063364959</v>
      </c>
    </row>
    <row r="7" spans="1:35" ht="15.75" thickBot="1" x14ac:dyDescent="0.25">
      <c r="A7" s="25" t="s">
        <v>72</v>
      </c>
      <c r="B7" s="25" t="s">
        <v>126</v>
      </c>
      <c r="C7" s="21"/>
      <c r="D7" s="44">
        <f>SUMIF(SharesElab!$B$2:$B$79,Att_RSD_share!$A7,SharesElab!C$2:C$79)</f>
        <v>1.3654940018323747E-6</v>
      </c>
      <c r="E7" s="39">
        <f t="shared" ref="E7:E18" si="0">IF($D7=0,"",MAX($D7*(1-$S$4)^($E$5-$D$5),S7))</f>
        <v>1.2289446016491372E-6</v>
      </c>
      <c r="F7" s="39">
        <f t="shared" ref="F7:F18" si="1">IF($D7=0,"",MAX($D7*(1-$S$4)^($F$5-$D$5),S7))</f>
        <v>1.1060501414842235E-6</v>
      </c>
      <c r="G7" s="39">
        <f t="shared" ref="G7:G18" si="2">IF($D7=0,"",MAX($D7*(1-$S$4)^($G$5-$D$5),S7))</f>
        <v>6.5311154804501928E-7</v>
      </c>
      <c r="H7" s="39">
        <f t="shared" ref="H7:H18" si="3">IF($D7=0,"",MAX($D7*(1-$S$4)^($H$5-$D$5),S7))</f>
        <v>3.8565583800510355E-7</v>
      </c>
      <c r="I7" s="39">
        <f t="shared" ref="I7:I18" si="4">IF($D7=0,"",MAX($D7*(1-$S$4)^($I$5-$D$5),S7))</f>
        <v>4.6886746607983064E-8</v>
      </c>
      <c r="J7" s="39">
        <f t="shared" ref="J7:J18" si="5">IF($D7=0,"",MAX($D7*(1-$S$4)^($J$5-$D$5),S7))</f>
        <v>5.7003337972343095E-9</v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3" t="s">
        <v>251</v>
      </c>
      <c r="Z7" s="193"/>
    </row>
    <row r="8" spans="1:35" ht="15.75" thickBot="1" x14ac:dyDescent="0.25">
      <c r="A8" s="25" t="s">
        <v>73</v>
      </c>
      <c r="B8" s="25" t="s">
        <v>127</v>
      </c>
      <c r="C8" s="21"/>
      <c r="D8" s="44">
        <f>SUMIF(SharesElab!$B$2:$B$79,Att_RSD_share!$A8,SharesElab!C$2:C$79)</f>
        <v>0</v>
      </c>
      <c r="E8" s="39" t="str">
        <f t="shared" si="0"/>
        <v/>
      </c>
      <c r="F8" s="39" t="str">
        <f t="shared" si="1"/>
        <v/>
      </c>
      <c r="G8" s="39" t="str">
        <f t="shared" si="2"/>
        <v/>
      </c>
      <c r="H8" s="39" t="str">
        <f t="shared" si="3"/>
        <v/>
      </c>
      <c r="I8" s="39" t="str">
        <f t="shared" si="4"/>
        <v/>
      </c>
      <c r="J8" s="39" t="str">
        <f t="shared" si="5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:Q1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5" ht="15.75" thickBot="1" x14ac:dyDescent="0.25">
      <c r="A9" s="25" t="s">
        <v>74</v>
      </c>
      <c r="B9" s="25" t="s">
        <v>117</v>
      </c>
      <c r="C9" s="21"/>
      <c r="D9" s="44">
        <f>SUMIF(SharesElab!$B$2:$B$79,Att_RSD_share!$A9,SharesElab!C$2:C$79)</f>
        <v>1.2074540972761725E-2</v>
      </c>
      <c r="E9" s="39">
        <f t="shared" si="0"/>
        <v>1.0867086875485554E-2</v>
      </c>
      <c r="F9" s="39">
        <f t="shared" si="1"/>
        <v>9.7803781879369986E-3</v>
      </c>
      <c r="G9" s="39">
        <f t="shared" si="2"/>
        <v>5.7752155161949195E-3</v>
      </c>
      <c r="H9" s="39">
        <f t="shared" si="3"/>
        <v>3.4102070101579389E-3</v>
      </c>
      <c r="I9" s="39">
        <f t="shared" si="4"/>
        <v>4.1460155975631016E-4</v>
      </c>
      <c r="J9" s="39">
        <f t="shared" si="5"/>
        <v>5.0405870623204243E-5</v>
      </c>
      <c r="K9" s="21"/>
      <c r="L9" s="40">
        <f t="shared" si="6"/>
        <v>1.3281995070037899E-2</v>
      </c>
      <c r="M9" s="40">
        <f t="shared" si="7"/>
        <v>1.461019457704169E-2</v>
      </c>
      <c r="N9" s="40">
        <f t="shared" si="8"/>
        <v>2.3529864468271423E-2</v>
      </c>
      <c r="O9" s="40">
        <f t="shared" si="9"/>
        <v>3.7895082024795815E-2</v>
      </c>
      <c r="P9" s="40">
        <f t="shared" si="10"/>
        <v>0.25493916240150366</v>
      </c>
      <c r="Q9" s="40">
        <f t="shared" si="11"/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5" ht="15.75" thickBot="1" x14ac:dyDescent="0.25">
      <c r="A10" s="25" t="s">
        <v>75</v>
      </c>
      <c r="B10" s="25" t="s">
        <v>34</v>
      </c>
      <c r="C10" s="21"/>
      <c r="D10" s="44">
        <f>SUMIF(SharesElab!$B$2:$B$79,Att_RSD_share!$A10,SharesElab!C$2:C$79)</f>
        <v>4.2572680477226642E-2</v>
      </c>
      <c r="E10" s="39">
        <f t="shared" si="0"/>
        <v>3.8315412429503981E-2</v>
      </c>
      <c r="F10" s="39">
        <f t="shared" si="1"/>
        <v>3.4483871186553584E-2</v>
      </c>
      <c r="G10" s="39">
        <f t="shared" si="2"/>
        <v>2.0362381096948028E-2</v>
      </c>
      <c r="H10" s="39">
        <f t="shared" si="3"/>
        <v>1.2023782413936845E-2</v>
      </c>
      <c r="I10" s="39">
        <f t="shared" si="4"/>
        <v>1.4618112414113626E-3</v>
      </c>
      <c r="J10" s="39">
        <f t="shared" si="5"/>
        <v>1.7772212037368073E-4</v>
      </c>
      <c r="K10" s="21"/>
      <c r="L10" s="40">
        <f t="shared" si="6"/>
        <v>4.6829948524949309E-2</v>
      </c>
      <c r="M10" s="40">
        <f t="shared" si="7"/>
        <v>5.1512943377444241E-2</v>
      </c>
      <c r="N10" s="40">
        <f t="shared" si="8"/>
        <v>8.2962110438807773E-2</v>
      </c>
      <c r="O10" s="40">
        <f t="shared" si="9"/>
        <v>0.13361130848280434</v>
      </c>
      <c r="P10" s="40">
        <f t="shared" si="10"/>
        <v>0.21286340238613322</v>
      </c>
      <c r="Q10" s="40">
        <f t="shared" si="11"/>
        <v>0.21286340238613322</v>
      </c>
      <c r="S10" s="69">
        <v>0</v>
      </c>
      <c r="T10" s="69">
        <f>D10*$Z$13</f>
        <v>0.21286340238613322</v>
      </c>
      <c r="Y10" s="65" t="s">
        <v>253</v>
      </c>
      <c r="Z10" s="71">
        <v>6.2E-2</v>
      </c>
    </row>
    <row r="11" spans="1:35" ht="15.75" thickBot="1" x14ac:dyDescent="0.25">
      <c r="A11" s="25" t="s">
        <v>76</v>
      </c>
      <c r="B11" s="25" t="s">
        <v>34</v>
      </c>
      <c r="C11" s="21"/>
      <c r="D11" s="44">
        <f>SUMIF(SharesElab!$B$2:$B$79,Att_RSD_share!$A11,SharesElab!C$2:C$79)</f>
        <v>2.6321389382459183E-2</v>
      </c>
      <c r="E11" s="39">
        <f t="shared" si="0"/>
        <v>2.3689250444213265E-2</v>
      </c>
      <c r="F11" s="39">
        <f t="shared" si="1"/>
        <v>2.132032539979194E-2</v>
      </c>
      <c r="G11" s="39">
        <f t="shared" si="2"/>
        <v>1.2589438945323146E-2</v>
      </c>
      <c r="H11" s="39">
        <f t="shared" si="3"/>
        <v>7.4339378028238663E-3</v>
      </c>
      <c r="I11" s="39">
        <f t="shared" si="4"/>
        <v>9.0379328850169363E-4</v>
      </c>
      <c r="J11" s="39">
        <f t="shared" si="5"/>
        <v>1.0988016445744526E-4</v>
      </c>
      <c r="K11" s="21"/>
      <c r="L11" s="40">
        <f t="shared" si="6"/>
        <v>2.8953528320705104E-2</v>
      </c>
      <c r="M11" s="40">
        <f t="shared" si="7"/>
        <v>3.1848881152775614E-2</v>
      </c>
      <c r="N11" s="40">
        <f t="shared" si="8"/>
        <v>5.1292941585356681E-2</v>
      </c>
      <c r="O11" s="40">
        <f t="shared" si="9"/>
        <v>8.260779535263281E-2</v>
      </c>
      <c r="P11" s="40">
        <f t="shared" si="10"/>
        <v>0.55574393904873753</v>
      </c>
      <c r="Q11" s="40">
        <f t="shared" si="11"/>
        <v>0.9</v>
      </c>
      <c r="S11" s="78">
        <f>S10</f>
        <v>0</v>
      </c>
      <c r="T11" s="78">
        <v>0.9</v>
      </c>
    </row>
    <row r="12" spans="1:35" ht="15.75" thickBot="1" x14ac:dyDescent="0.25">
      <c r="A12" s="25" t="s">
        <v>77</v>
      </c>
      <c r="B12" s="25" t="s">
        <v>118</v>
      </c>
      <c r="C12" s="21"/>
      <c r="D12" s="44">
        <f>SUMIF(SharesElab!$B$2:$B$79,Att_RSD_share!$A12,SharesElab!C$2:C$79)</f>
        <v>0.29357453713956633</v>
      </c>
      <c r="E12" s="39">
        <f t="shared" si="0"/>
        <v>0.26421708342560968</v>
      </c>
      <c r="F12" s="39">
        <f t="shared" si="1"/>
        <v>0.23779537508304874</v>
      </c>
      <c r="G12" s="39">
        <f t="shared" si="2"/>
        <v>0.14041579103278948</v>
      </c>
      <c r="H12" s="39">
        <f t="shared" si="3"/>
        <v>8.2914120446951886E-2</v>
      </c>
      <c r="I12" s="39">
        <f t="shared" si="4"/>
        <v>1.0080421382259938E-2</v>
      </c>
      <c r="J12" s="39">
        <f t="shared" si="5"/>
        <v>1.2255439085184067E-3</v>
      </c>
      <c r="K12" s="21"/>
      <c r="L12" s="40">
        <f t="shared" si="6"/>
        <v>0.32293199085352298</v>
      </c>
      <c r="M12" s="40">
        <f t="shared" si="7"/>
        <v>0.35522518993887531</v>
      </c>
      <c r="N12" s="40">
        <f t="shared" si="8"/>
        <v>0.57209372064845831</v>
      </c>
      <c r="O12" s="40">
        <f t="shared" si="9"/>
        <v>0.9</v>
      </c>
      <c r="P12" s="40">
        <f t="shared" si="10"/>
        <v>0.9</v>
      </c>
      <c r="Q12" s="40">
        <f t="shared" si="11"/>
        <v>0.9</v>
      </c>
      <c r="S12" s="69">
        <v>0</v>
      </c>
      <c r="T12" s="69">
        <v>0.9</v>
      </c>
      <c r="Y12" s="193" t="s">
        <v>372</v>
      </c>
      <c r="Z12" s="193"/>
    </row>
    <row r="13" spans="1:35" ht="15.75" thickBot="1" x14ac:dyDescent="0.25">
      <c r="A13" s="25" t="s">
        <v>460</v>
      </c>
      <c r="B13" s="25" t="s">
        <v>119</v>
      </c>
      <c r="C13" s="21"/>
      <c r="D13" s="44">
        <f>SUMIF(SharesElab!$B$2:$B$79,Att_RSD_share!$A13,SharesElab!C$2:C$79)</f>
        <v>0</v>
      </c>
      <c r="E13" s="39" t="str">
        <f t="shared" si="0"/>
        <v/>
      </c>
      <c r="F13" s="39" t="str">
        <f t="shared" si="1"/>
        <v/>
      </c>
      <c r="G13" s="39" t="str">
        <f t="shared" si="2"/>
        <v/>
      </c>
      <c r="H13" s="39" t="str">
        <f t="shared" si="3"/>
        <v/>
      </c>
      <c r="I13" s="39" t="str">
        <f t="shared" si="4"/>
        <v/>
      </c>
      <c r="J13" s="39" t="str">
        <f t="shared" si="5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1"/>
        <v/>
      </c>
      <c r="S13" s="69">
        <v>0</v>
      </c>
      <c r="T13" s="128">
        <f>(RSDCK_share!S36*D13+RSDCK_share!S37*RSDCK_share!Z14)/SUM(RSDCK_share!S36:S37)</f>
        <v>0.34674111858344375</v>
      </c>
      <c r="Y13" s="65" t="s">
        <v>371</v>
      </c>
      <c r="Z13" s="93">
        <v>5</v>
      </c>
    </row>
    <row r="14" spans="1:35" ht="15.75" thickBot="1" x14ac:dyDescent="0.25">
      <c r="A14" s="25" t="s">
        <v>78</v>
      </c>
      <c r="B14" s="25" t="s">
        <v>120</v>
      </c>
      <c r="C14" s="21"/>
      <c r="D14" s="44">
        <f>SUMIF(SharesElab!$B$2:$B$79,Att_RSD_share!$A14,SharesElab!C$2:C$79)+D15*Z9</f>
        <v>5.1406703847892622E-2</v>
      </c>
      <c r="E14" s="39">
        <f t="shared" si="0"/>
        <v>4.6266033463103359E-2</v>
      </c>
      <c r="F14" s="39">
        <f t="shared" si="1"/>
        <v>4.1639430116793025E-2</v>
      </c>
      <c r="G14" s="39">
        <f t="shared" si="2"/>
        <v>2.458766708966512E-2</v>
      </c>
      <c r="H14" s="39">
        <f t="shared" si="3"/>
        <v>1.4518771539776361E-2</v>
      </c>
      <c r="I14" s="39">
        <f t="shared" si="4"/>
        <v>1.7651436725707802E-3</v>
      </c>
      <c r="J14" s="39">
        <f t="shared" si="5"/>
        <v>2.1460026258286689E-4</v>
      </c>
      <c r="K14" s="21"/>
      <c r="L14" s="40">
        <f t="shared" si="6"/>
        <v>5.6547374232681892E-2</v>
      </c>
      <c r="M14" s="40">
        <f t="shared" si="7"/>
        <v>6.2202111655950083E-2</v>
      </c>
      <c r="N14" s="40">
        <f t="shared" si="8"/>
        <v>0.10017712284302421</v>
      </c>
      <c r="O14" s="40">
        <f t="shared" si="9"/>
        <v>0.16133625810991897</v>
      </c>
      <c r="P14" s="40">
        <f t="shared" si="10"/>
        <v>0.9</v>
      </c>
      <c r="Q14" s="40">
        <f t="shared" si="11"/>
        <v>0.9</v>
      </c>
      <c r="S14" s="69">
        <v>0</v>
      </c>
      <c r="T14" s="69">
        <v>0.9</v>
      </c>
      <c r="Y14" s="65" t="s">
        <v>249</v>
      </c>
      <c r="Z14" s="97">
        <v>1.06</v>
      </c>
    </row>
    <row r="15" spans="1:35" ht="15.75" customHeight="1" thickBot="1" x14ac:dyDescent="0.25">
      <c r="A15" s="25" t="s">
        <v>79</v>
      </c>
      <c r="B15" s="25" t="s">
        <v>121</v>
      </c>
      <c r="C15" s="21"/>
      <c r="D15" s="81">
        <f>SUMIF(SharesElab!$B$2:$B$79,Att_RSD_share!$A15,SharesElab!C$2:C$79)</f>
        <v>6.5828852551311504E-2</v>
      </c>
      <c r="E15" s="39">
        <f t="shared" si="0"/>
        <v>5.9245967296180355E-2</v>
      </c>
      <c r="F15" s="39">
        <f t="shared" si="1"/>
        <v>5.3321370566562325E-2</v>
      </c>
      <c r="G15" s="39">
        <f t="shared" si="2"/>
        <v>3.1485736105849392E-2</v>
      </c>
      <c r="H15" s="39">
        <f t="shared" si="3"/>
        <v>1.8592012313143013E-2</v>
      </c>
      <c r="I15" s="39">
        <f t="shared" si="4"/>
        <v>2.2603546591386013E-3</v>
      </c>
      <c r="J15" s="39">
        <f t="shared" si="5"/>
        <v>2.7480635764627799E-4</v>
      </c>
      <c r="K15" s="21"/>
      <c r="L15" s="40">
        <f t="shared" si="6"/>
        <v>7.2411737806442666E-2</v>
      </c>
      <c r="M15" s="40">
        <f t="shared" si="7"/>
        <v>7.9652911587086928E-2</v>
      </c>
      <c r="N15" s="40">
        <f t="shared" si="8"/>
        <v>0.12828181064011943</v>
      </c>
      <c r="O15" s="40">
        <f t="shared" si="9"/>
        <v>0.20659913885401879</v>
      </c>
      <c r="P15" s="40">
        <f t="shared" si="10"/>
        <v>0.9</v>
      </c>
      <c r="Q15" s="40">
        <f t="shared" si="11"/>
        <v>0.9</v>
      </c>
      <c r="S15" s="69">
        <v>0</v>
      </c>
      <c r="T15" s="69">
        <v>0.9</v>
      </c>
      <c r="Y15" s="193" t="s">
        <v>373</v>
      </c>
      <c r="Z15" s="193"/>
    </row>
    <row r="16" spans="1:35" ht="15.75" thickBot="1" x14ac:dyDescent="0.25">
      <c r="A16" s="25" t="s">
        <v>80</v>
      </c>
      <c r="B16" s="25" t="s">
        <v>122</v>
      </c>
      <c r="C16" s="21"/>
      <c r="D16" s="44">
        <f>SUMIF(SharesElab!$B$2:$B$79,Att_RSD_share!$A16,SharesElab!C$2:C$79)+D15*Z10</f>
        <v>7.1240313500619233E-3</v>
      </c>
      <c r="E16" s="39">
        <f t="shared" si="0"/>
        <v>6.411628215055731E-3</v>
      </c>
      <c r="F16" s="39">
        <f t="shared" si="1"/>
        <v>5.7704653935501584E-3</v>
      </c>
      <c r="G16" s="39">
        <f t="shared" si="2"/>
        <v>3.4074021102374337E-3</v>
      </c>
      <c r="H16" s="39">
        <f t="shared" si="3"/>
        <v>2.0120368720741026E-3</v>
      </c>
      <c r="I16" s="39">
        <f t="shared" si="4"/>
        <v>2.4461671181964291E-4</v>
      </c>
      <c r="J16" s="39">
        <f t="shared" si="5"/>
        <v>2.9739681479977583E-5</v>
      </c>
      <c r="K16" s="21"/>
      <c r="L16" s="40">
        <f t="shared" si="6"/>
        <v>7.8364344850681156E-3</v>
      </c>
      <c r="M16" s="40">
        <f t="shared" si="7"/>
        <v>8.6200779335749277E-3</v>
      </c>
      <c r="N16" s="40">
        <f t="shared" si="8"/>
        <v>1.3882721712801764E-2</v>
      </c>
      <c r="O16" s="40">
        <f t="shared" si="9"/>
        <v>2.2358262145684375E-2</v>
      </c>
      <c r="P16" s="40">
        <f t="shared" si="10"/>
        <v>0.15041520745210032</v>
      </c>
      <c r="Q16" s="40">
        <f t="shared" si="11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81</v>
      </c>
      <c r="B17" s="25" t="s">
        <v>123</v>
      </c>
      <c r="C17" s="21"/>
      <c r="D17" s="44">
        <f>SUMIF(SharesElab!$B$2:$B$79,Att_RSD_share!$A17,SharesElab!C$2:C$79)</f>
        <v>1.2881238964532716E-3</v>
      </c>
      <c r="E17" s="39">
        <f t="shared" si="0"/>
        <v>1.1593115068079445E-3</v>
      </c>
      <c r="F17" s="39">
        <f t="shared" si="1"/>
        <v>1.0433803561271501E-3</v>
      </c>
      <c r="G17" s="39">
        <f t="shared" si="2"/>
        <v>6.1610566648952095E-4</v>
      </c>
      <c r="H17" s="39">
        <f t="shared" si="3"/>
        <v>3.6380423500539737E-4</v>
      </c>
      <c r="I17" s="39">
        <f t="shared" si="4"/>
        <v>4.4230101817837536E-5</v>
      </c>
      <c r="J17" s="39">
        <f t="shared" si="5"/>
        <v>5.3773478112129501E-6</v>
      </c>
      <c r="K17" s="21"/>
      <c r="L17" s="40">
        <f t="shared" si="6"/>
        <v>1.416936286098599E-3</v>
      </c>
      <c r="M17" s="40">
        <f t="shared" si="7"/>
        <v>1.5586299147084589E-3</v>
      </c>
      <c r="N17" s="40">
        <f t="shared" si="8"/>
        <v>2.5101890639371211E-3</v>
      </c>
      <c r="O17" s="40">
        <f t="shared" si="9"/>
        <v>4.0426845893613743E-3</v>
      </c>
      <c r="P17" s="40">
        <f t="shared" si="10"/>
        <v>2.7197160370068064E-2</v>
      </c>
      <c r="Q17" s="40">
        <f t="shared" si="11"/>
        <v>0.18296889501143337</v>
      </c>
      <c r="S17" s="69">
        <v>0</v>
      </c>
      <c r="T17" s="69">
        <v>0.25</v>
      </c>
      <c r="V17" s="65" t="s">
        <v>252</v>
      </c>
    </row>
    <row r="18" spans="1:22" ht="15" x14ac:dyDescent="0.2">
      <c r="A18" s="25" t="s">
        <v>82</v>
      </c>
      <c r="B18" s="25" t="s">
        <v>124</v>
      </c>
      <c r="C18" s="21"/>
      <c r="D18" s="44">
        <f>SUMIF(SharesElab!$B$2:$B$79,Att_RSD_share!$A18,SharesElab!C$2:C$79)</f>
        <v>0</v>
      </c>
      <c r="E18" s="39" t="str">
        <f t="shared" si="0"/>
        <v/>
      </c>
      <c r="F18" s="39" t="str">
        <f t="shared" si="1"/>
        <v/>
      </c>
      <c r="G18" s="39" t="str">
        <f t="shared" si="2"/>
        <v/>
      </c>
      <c r="H18" s="39" t="str">
        <f t="shared" si="3"/>
        <v/>
      </c>
      <c r="I18" s="39" t="str">
        <f t="shared" si="4"/>
        <v/>
      </c>
      <c r="J18" s="39" t="str">
        <f t="shared" si="5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1"/>
        <v/>
      </c>
      <c r="S18" s="69">
        <v>0</v>
      </c>
      <c r="T18" s="69">
        <v>0.9</v>
      </c>
      <c r="V18" s="70">
        <f>SUM(D6:D18)-D15</f>
        <v>0.56278574108273438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1" t="s">
        <v>38</v>
      </c>
      <c r="F19" s="192"/>
      <c r="G19" s="192"/>
      <c r="H19" s="192"/>
      <c r="I19" s="192"/>
      <c r="J19" s="43"/>
      <c r="K19" s="21"/>
      <c r="L19" s="192" t="s">
        <v>39</v>
      </c>
      <c r="M19" s="192"/>
      <c r="N19" s="192"/>
      <c r="O19" s="192"/>
      <c r="P19" s="19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83</v>
      </c>
      <c r="B21" s="25" t="s">
        <v>125</v>
      </c>
      <c r="C21" s="21"/>
      <c r="D21" s="38">
        <f>SUMIF(SharesElab!$B$2:$B$79,Att_RSD_share!$A21,SharesElab!C$2:C$79)+D30*Z8</f>
        <v>2.9190205039312193E-2</v>
      </c>
      <c r="E21" s="39">
        <f>IF($D21=0,"",MAX($D21*(1-$S$4)^($E$5-$D$5),S21))</f>
        <v>2.6271184535380975E-2</v>
      </c>
      <c r="F21" s="39">
        <f>IF($D21=0,"",MAX($D21*(1-$S$4)^($F$5-$D$5),S21))</f>
        <v>2.3644066081842878E-2</v>
      </c>
      <c r="G21" s="39">
        <f>IF($D21=0,"",MAX($D21*(1-$S$4)^($G$5-$D$5),S21))</f>
        <v>1.3961584580667404E-2</v>
      </c>
      <c r="H21" s="39">
        <f>IF($D21=0,"",MAX($D21*(1-$S$4)^($H$5-$D$5),S21))</f>
        <v>8.2441760790382974E-3</v>
      </c>
      <c r="I21" s="39">
        <f>IF($D21=0,"",MAX($D21*(1-$S$4)^($I$5-$D$5),S21))</f>
        <v>1.002299347545074E-3</v>
      </c>
      <c r="J21" s="39">
        <f>IF($D21=0,"",MAX($D21*(1-$S$4)^($J$5-$D$5),S21))</f>
        <v>1.2185620157284054E-4</v>
      </c>
      <c r="K21" s="21"/>
      <c r="L21" s="40">
        <f>IF($D21=0,"",MIN($D21*(1+$S$4)^($L$5-$D$5),T21))</f>
        <v>3.0941617341670925E-2</v>
      </c>
      <c r="M21" s="40">
        <f>IF($D21=0,"",MIN($D21*(1+$S$4)^($M$5-$D$5),T21))</f>
        <v>3.0941617341670925E-2</v>
      </c>
      <c r="N21" s="40">
        <f>IF($D21=0,"",MIN($D21*(1+$S$4)^($N$5-$D$5),T21))</f>
        <v>3.0941617341670925E-2</v>
      </c>
      <c r="O21" s="40">
        <f>IF($D21=0,"",MIN($D21*(1+$S$4)^($O$5-$D$5),T21))</f>
        <v>3.0941617341670925E-2</v>
      </c>
      <c r="P21" s="40">
        <f>IF($D21=0,"",MIN($D21*(1+$S$4)^($P$5-$D$5),T21))</f>
        <v>3.0941617341670925E-2</v>
      </c>
      <c r="Q21" s="40">
        <f>IF($D21=0,"",MIN($D21*(1+$S$4)^($Q$5-$D$5),T21))</f>
        <v>3.0941617341670925E-2</v>
      </c>
      <c r="S21" s="69">
        <v>0</v>
      </c>
      <c r="T21" s="69">
        <f>D21*Z14</f>
        <v>3.0941617341670925E-2</v>
      </c>
    </row>
    <row r="22" spans="1:22" ht="15.75" thickBot="1" x14ac:dyDescent="0.25">
      <c r="A22" s="25" t="s">
        <v>84</v>
      </c>
      <c r="B22" s="25" t="s">
        <v>126</v>
      </c>
      <c r="C22" s="21"/>
      <c r="D22" s="38">
        <f>SUMIF(SharesElab!$B$2:$B$79,Att_RSD_share!$A22,SharesElab!C$2:C$79)</f>
        <v>1.0194361883944211E-5</v>
      </c>
      <c r="E22" s="39">
        <f t="shared" ref="E22:E33" si="12">IF($D22=0,"",MAX($D22*(1-$S$4)^($E$5-$D$5),S22))</f>
        <v>9.1749256955497893E-6</v>
      </c>
      <c r="F22" s="39">
        <f t="shared" ref="F22:F33" si="13">IF($D22=0,"",MAX($D22*(1-$S$4)^($F$5-$D$5),S22))</f>
        <v>8.2574331259948111E-6</v>
      </c>
      <c r="G22" s="39">
        <f t="shared" ref="G22:G33" si="14">IF($D22=0,"",MAX($D22*(1-$S$4)^($G$5-$D$5),S22))</f>
        <v>4.8759316865686769E-6</v>
      </c>
      <c r="H22" s="39">
        <f t="shared" ref="H22:H33" si="15">IF($D22=0,"",MAX($D22*(1-$S$4)^($H$5-$D$5),S22))</f>
        <v>2.8791889016019391E-6</v>
      </c>
      <c r="I22" s="39">
        <f t="shared" ref="I22:I33" si="16">IF($D22=0,"",MAX($D22*(1-$S$4)^($I$5-$D$5),S22))</f>
        <v>3.5004215459105986E-7</v>
      </c>
      <c r="J22" s="39">
        <f t="shared" ref="J22:J33" si="17">IF($D22=0,"",MAX($D22*(1-$S$4)^($J$5-$D$5),S22))</f>
        <v>4.2556954120855985E-8</v>
      </c>
      <c r="K22" s="21"/>
      <c r="L22" s="40">
        <f t="shared" ref="L22:L33" si="18">IF($D22=0,"",MIN($D22*(1+$S$4)^($L$5-$D$5),T22))</f>
        <v>1.1213798072338632E-5</v>
      </c>
      <c r="M22" s="40">
        <f t="shared" ref="M22:M33" si="19">IF($D22=0,"",MIN($D22*(1+$S$4)^($M$5-$D$5),T22))</f>
        <v>1.2335177879572496E-5</v>
      </c>
      <c r="N22" s="40">
        <f t="shared" ref="N22:N33" si="20">IF($D22=0,"",MIN($D22*(1+$S$4)^($N$5-$D$5),T22))</f>
        <v>1.9865927326830312E-5</v>
      </c>
      <c r="O22" s="40">
        <f t="shared" ref="O22:O32" si="21">IF($D22=0,"",MIN($D22*(1+$S$4)^($O$5-$D$5),T22))</f>
        <v>3.199427461913349E-5</v>
      </c>
      <c r="P22" s="40">
        <f t="shared" ref="P22:P33" si="22">IF($D22=0,"",MIN($D22*(1+$S$4)^($P$5-$D$5),T22))</f>
        <v>2.1524148087893018E-4</v>
      </c>
      <c r="Q22" s="40">
        <f t="shared" ref="Q22:Q33" si="23">IF($D22=0,"",MIN($D22*(1+$S$4)^($Q$5-$D$5),T22))</f>
        <v>1.4480370517057719E-3</v>
      </c>
      <c r="S22" s="69">
        <v>0</v>
      </c>
      <c r="T22" s="69">
        <v>0.9</v>
      </c>
    </row>
    <row r="23" spans="1:22" ht="15.75" thickBot="1" x14ac:dyDescent="0.25">
      <c r="A23" s="25" t="s">
        <v>85</v>
      </c>
      <c r="B23" s="25" t="s">
        <v>127</v>
      </c>
      <c r="C23" s="21"/>
      <c r="D23" s="38">
        <f>SUMIF(SharesElab!$B$2:$B$79,Att_RSD_share!$A23,SharesElab!C$2:C$79)</f>
        <v>2.5685708618746453E-6</v>
      </c>
      <c r="E23" s="39">
        <f t="shared" si="12"/>
        <v>2.3117137756871808E-6</v>
      </c>
      <c r="F23" s="39">
        <f t="shared" si="13"/>
        <v>2.0805423981184627E-6</v>
      </c>
      <c r="G23" s="39">
        <f t="shared" si="14"/>
        <v>1.2285394806649713E-6</v>
      </c>
      <c r="H23" s="39">
        <f t="shared" si="15"/>
        <v>7.2544027793785919E-7</v>
      </c>
      <c r="I23" s="39">
        <f t="shared" si="16"/>
        <v>8.8196602096937777E-8</v>
      </c>
      <c r="J23" s="39">
        <f t="shared" si="17"/>
        <v>1.0722647829201293E-8</v>
      </c>
      <c r="K23" s="21"/>
      <c r="L23" s="40">
        <f t="shared" si="18"/>
        <v>2.8254279480621102E-6</v>
      </c>
      <c r="M23" s="40">
        <f t="shared" si="19"/>
        <v>3.1079707428683211E-6</v>
      </c>
      <c r="N23" s="40">
        <f t="shared" si="20"/>
        <v>5.0054179610968622E-6</v>
      </c>
      <c r="O23" s="40">
        <f t="shared" si="21"/>
        <v>8.0612756805261092E-6</v>
      </c>
      <c r="P23" s="40">
        <f t="shared" si="22"/>
        <v>5.423223173223917E-5</v>
      </c>
      <c r="Q23" s="40">
        <f t="shared" si="23"/>
        <v>3.648473362304537E-4</v>
      </c>
      <c r="S23" s="69">
        <v>0</v>
      </c>
      <c r="T23" s="69">
        <v>0.9</v>
      </c>
    </row>
    <row r="24" spans="1:22" ht="15.75" thickBot="1" x14ac:dyDescent="0.25">
      <c r="A24" s="25" t="s">
        <v>86</v>
      </c>
      <c r="B24" s="25" t="s">
        <v>117</v>
      </c>
      <c r="C24" s="21"/>
      <c r="D24" s="38">
        <f>SUMIF(SharesElab!$B$2:$B$79,Att_RSD_share!$A24,SharesElab!C$2:C$79)</f>
        <v>1.5314843433128222E-2</v>
      </c>
      <c r="E24" s="39">
        <f t="shared" si="12"/>
        <v>1.37833590898154E-2</v>
      </c>
      <c r="F24" s="39">
        <f t="shared" si="13"/>
        <v>1.2405023180833861E-2</v>
      </c>
      <c r="G24" s="39">
        <f t="shared" si="14"/>
        <v>7.3250421380505878E-3</v>
      </c>
      <c r="H24" s="39">
        <f t="shared" si="15"/>
        <v>4.3253641320974935E-3</v>
      </c>
      <c r="I24" s="39">
        <f t="shared" si="16"/>
        <v>5.2586330106645497E-4</v>
      </c>
      <c r="J24" s="39">
        <f t="shared" si="17"/>
        <v>6.3932700915613009E-5</v>
      </c>
      <c r="K24" s="21"/>
      <c r="L24" s="40">
        <f t="shared" si="18"/>
        <v>1.6846327776441045E-2</v>
      </c>
      <c r="M24" s="40">
        <f t="shared" si="19"/>
        <v>1.8530960554085152E-2</v>
      </c>
      <c r="N24" s="40">
        <f t="shared" si="20"/>
        <v>2.9844297281959691E-2</v>
      </c>
      <c r="O24" s="40">
        <f t="shared" si="21"/>
        <v>4.8064539215568913E-2</v>
      </c>
      <c r="P24" s="40">
        <f t="shared" si="22"/>
        <v>0.32335418513709863</v>
      </c>
      <c r="Q24" s="40">
        <f t="shared" si="23"/>
        <v>0.9</v>
      </c>
      <c r="S24" s="69">
        <v>0</v>
      </c>
      <c r="T24" s="69">
        <v>0.9</v>
      </c>
    </row>
    <row r="25" spans="1:22" ht="15.75" thickBot="1" x14ac:dyDescent="0.25">
      <c r="A25" s="25" t="s">
        <v>87</v>
      </c>
      <c r="B25" s="25" t="s">
        <v>34</v>
      </c>
      <c r="C25" s="21"/>
      <c r="D25" s="38">
        <f>SUMIF(SharesElab!$B$2:$B$79,Att_RSD_share!$A25,SharesElab!C$2:C$79)</f>
        <v>5.1501794352846006E-2</v>
      </c>
      <c r="E25" s="39">
        <f t="shared" si="12"/>
        <v>4.6351614917561408E-2</v>
      </c>
      <c r="F25" s="39">
        <f t="shared" si="13"/>
        <v>4.1716453425805267E-2</v>
      </c>
      <c r="G25" s="39">
        <f t="shared" si="14"/>
        <v>2.4633148583403756E-2</v>
      </c>
      <c r="H25" s="39">
        <f t="shared" si="15"/>
        <v>1.4545627907014089E-2</v>
      </c>
      <c r="I25" s="39">
        <f t="shared" si="16"/>
        <v>1.768408779853999E-3</v>
      </c>
      <c r="J25" s="39">
        <f t="shared" si="17"/>
        <v>2.1499722340323995E-4</v>
      </c>
      <c r="K25" s="21"/>
      <c r="L25" s="40">
        <f t="shared" si="18"/>
        <v>5.6651973788130611E-2</v>
      </c>
      <c r="M25" s="40">
        <f t="shared" si="19"/>
        <v>6.2317171166943679E-2</v>
      </c>
      <c r="N25" s="40">
        <f t="shared" si="20"/>
        <v>0.10036242733607451</v>
      </c>
      <c r="O25" s="40">
        <f t="shared" si="21"/>
        <v>0.16163469284902138</v>
      </c>
      <c r="P25" s="40">
        <f t="shared" si="22"/>
        <v>0.25750897176423004</v>
      </c>
      <c r="Q25" s="40">
        <f t="shared" si="23"/>
        <v>0.25750897176423004</v>
      </c>
      <c r="S25" s="69">
        <v>0</v>
      </c>
      <c r="T25" s="69">
        <f>D25*$Z$13</f>
        <v>0.25750897176423004</v>
      </c>
    </row>
    <row r="26" spans="1:22" ht="15.75" thickBot="1" x14ac:dyDescent="0.25">
      <c r="A26" s="25" t="s">
        <v>88</v>
      </c>
      <c r="B26" s="25" t="s">
        <v>34</v>
      </c>
      <c r="C26" s="21"/>
      <c r="D26" s="38">
        <f>SUMIF(SharesElab!$B$2:$B$79,Att_RSD_share!$A26,SharesElab!C$2:C$79)</f>
        <v>8.7520684675440427E-2</v>
      </c>
      <c r="E26" s="39">
        <f t="shared" si="12"/>
        <v>7.876861620789638E-2</v>
      </c>
      <c r="F26" s="39">
        <f t="shared" si="13"/>
        <v>7.0891754587106753E-2</v>
      </c>
      <c r="G26" s="39">
        <f t="shared" si="14"/>
        <v>4.1860872166140671E-2</v>
      </c>
      <c r="H26" s="39">
        <f t="shared" si="15"/>
        <v>2.4718426405384415E-2</v>
      </c>
      <c r="I26" s="39">
        <f t="shared" si="16"/>
        <v>3.005183589109831E-3</v>
      </c>
      <c r="J26" s="39">
        <f t="shared" si="17"/>
        <v>3.6536016719445361E-4</v>
      </c>
      <c r="K26" s="21"/>
      <c r="L26" s="40">
        <f t="shared" si="18"/>
        <v>9.6272753142984474E-2</v>
      </c>
      <c r="M26" s="40">
        <f t="shared" si="19"/>
        <v>0.10590002845728293</v>
      </c>
      <c r="N26" s="40">
        <f t="shared" si="20"/>
        <v>0.17055305483073882</v>
      </c>
      <c r="O26" s="40">
        <f t="shared" si="21"/>
        <v>0.27467740033545324</v>
      </c>
      <c r="P26" s="40">
        <f t="shared" si="22"/>
        <v>0.9</v>
      </c>
      <c r="Q26" s="40">
        <f t="shared" si="23"/>
        <v>0.9</v>
      </c>
      <c r="S26" s="78">
        <f>S25</f>
        <v>0</v>
      </c>
      <c r="T26" s="78">
        <v>0.9</v>
      </c>
    </row>
    <row r="27" spans="1:22" ht="15.75" thickBot="1" x14ac:dyDescent="0.25">
      <c r="A27" s="25" t="s">
        <v>89</v>
      </c>
      <c r="B27" s="25" t="s">
        <v>118</v>
      </c>
      <c r="C27" s="21"/>
      <c r="D27" s="38">
        <f>SUMIF(SharesElab!$B$2:$B$79,Att_RSD_share!$A27,SharesElab!C$2:C$79)</f>
        <v>0.32804130283517458</v>
      </c>
      <c r="E27" s="39">
        <f t="shared" si="12"/>
        <v>0.2952371725516571</v>
      </c>
      <c r="F27" s="39">
        <f t="shared" si="13"/>
        <v>0.26571345529649143</v>
      </c>
      <c r="G27" s="39">
        <f t="shared" si="14"/>
        <v>0.15690113821802526</v>
      </c>
      <c r="H27" s="39">
        <f t="shared" si="15"/>
        <v>9.2648553106361761E-2</v>
      </c>
      <c r="I27" s="39">
        <f t="shared" si="16"/>
        <v>1.126390113932817E-2</v>
      </c>
      <c r="J27" s="39">
        <f t="shared" si="17"/>
        <v>1.3694274181584223E-3</v>
      </c>
      <c r="K27" s="21"/>
      <c r="L27" s="40">
        <f t="shared" si="18"/>
        <v>0.36084543311869205</v>
      </c>
      <c r="M27" s="40">
        <f t="shared" si="19"/>
        <v>0.39692997643056127</v>
      </c>
      <c r="N27" s="40">
        <f t="shared" si="20"/>
        <v>0.63925969634118363</v>
      </c>
      <c r="O27" s="40">
        <f t="shared" si="21"/>
        <v>0.9</v>
      </c>
      <c r="P27" s="40">
        <f t="shared" si="22"/>
        <v>0.9</v>
      </c>
      <c r="Q27" s="40">
        <f t="shared" si="23"/>
        <v>0.9</v>
      </c>
      <c r="S27" s="69">
        <v>0</v>
      </c>
      <c r="T27" s="69">
        <v>0.9</v>
      </c>
    </row>
    <row r="28" spans="1:22" ht="15.75" thickBot="1" x14ac:dyDescent="0.25">
      <c r="A28" s="25" t="s">
        <v>462</v>
      </c>
      <c r="B28" s="25" t="s">
        <v>119</v>
      </c>
      <c r="C28" s="21"/>
      <c r="D28" s="38">
        <f>SUMIF(SharesElab!$B$2:$B$79,Att_RSD_share!$A28,SharesElab!C$2:C$79)</f>
        <v>0</v>
      </c>
      <c r="E28" s="39" t="str">
        <f t="shared" si="12"/>
        <v/>
      </c>
      <c r="F28" s="39" t="str">
        <f t="shared" si="13"/>
        <v/>
      </c>
      <c r="G28" s="39" t="str">
        <f t="shared" si="14"/>
        <v/>
      </c>
      <c r="H28" s="39" t="str">
        <f t="shared" si="15"/>
        <v/>
      </c>
      <c r="I28" s="39" t="str">
        <f t="shared" si="16"/>
        <v/>
      </c>
      <c r="J28" s="39" t="str">
        <f t="shared" si="17"/>
        <v/>
      </c>
      <c r="K28" s="21"/>
      <c r="L28" s="40" t="str">
        <f t="shared" si="18"/>
        <v/>
      </c>
      <c r="M28" s="40" t="str">
        <f t="shared" si="19"/>
        <v/>
      </c>
      <c r="N28" s="40" t="str">
        <f t="shared" si="20"/>
        <v/>
      </c>
      <c r="O28" s="40" t="str">
        <f t="shared" si="21"/>
        <v/>
      </c>
      <c r="P28" s="40" t="str">
        <f t="shared" si="22"/>
        <v/>
      </c>
      <c r="Q28" s="40" t="str">
        <f t="shared" si="23"/>
        <v/>
      </c>
      <c r="S28" s="69">
        <v>0</v>
      </c>
      <c r="T28" s="128">
        <f>(RSDCK_share!S36*D28+RSDCK_share!S37*RSDCK_share!Z14)/SUM(RSDCK_share!S36:S37)</f>
        <v>0.34674111858344375</v>
      </c>
    </row>
    <row r="29" spans="1:22" ht="15.75" thickBot="1" x14ac:dyDescent="0.25">
      <c r="A29" s="25" t="s">
        <v>90</v>
      </c>
      <c r="B29" s="25" t="s">
        <v>120</v>
      </c>
      <c r="C29" s="21"/>
      <c r="D29" s="38">
        <f>SUMIF(SharesElab!$B$2:$B$79,Att_RSD_share!$A29,SharesElab!C$2:C$79)+D30*Z9</f>
        <v>2.778321211900512E-2</v>
      </c>
      <c r="E29" s="39">
        <f t="shared" si="12"/>
        <v>2.5004890907104609E-2</v>
      </c>
      <c r="F29" s="39">
        <f t="shared" si="13"/>
        <v>2.2504401816394147E-2</v>
      </c>
      <c r="G29" s="39">
        <f t="shared" si="14"/>
        <v>1.3288624228562584E-2</v>
      </c>
      <c r="H29" s="39">
        <f t="shared" si="15"/>
        <v>7.846799720723923E-3</v>
      </c>
      <c r="I29" s="39">
        <f t="shared" si="16"/>
        <v>9.5398765928782876E-4</v>
      </c>
      <c r="J29" s="39">
        <f t="shared" si="17"/>
        <v>1.1598262813690218E-4</v>
      </c>
      <c r="K29" s="21"/>
      <c r="L29" s="40">
        <f t="shared" si="18"/>
        <v>3.0561533330905635E-2</v>
      </c>
      <c r="M29" s="40">
        <f t="shared" si="19"/>
        <v>3.3617686663996199E-2</v>
      </c>
      <c r="N29" s="40">
        <f t="shared" si="20"/>
        <v>5.4141620549232543E-2</v>
      </c>
      <c r="O29" s="40">
        <f t="shared" si="21"/>
        <v>8.7195621310744528E-2</v>
      </c>
      <c r="P29" s="40">
        <f t="shared" si="22"/>
        <v>0.58660853794944878</v>
      </c>
      <c r="Q29" s="40">
        <f t="shared" si="23"/>
        <v>0.9</v>
      </c>
      <c r="S29" s="69">
        <v>0</v>
      </c>
      <c r="T29" s="69">
        <v>0.9</v>
      </c>
    </row>
    <row r="30" spans="1:22" ht="15.75" thickBot="1" x14ac:dyDescent="0.25">
      <c r="A30" s="25" t="s">
        <v>91</v>
      </c>
      <c r="B30" s="25" t="s">
        <v>121</v>
      </c>
      <c r="C30" s="21"/>
      <c r="D30" s="38">
        <f>SUMIF(SharesElab!$B$2:$B$79,Att_RSD_share!$A30,SharesElab!C$2:C$79)</f>
        <v>3.5076566984621575E-2</v>
      </c>
      <c r="E30" s="39">
        <f t="shared" si="12"/>
        <v>3.1568910286159421E-2</v>
      </c>
      <c r="F30" s="39">
        <f t="shared" si="13"/>
        <v>2.8412019257543476E-2</v>
      </c>
      <c r="G30" s="39">
        <f t="shared" si="14"/>
        <v>1.6777013251386853E-2</v>
      </c>
      <c r="H30" s="39">
        <f t="shared" si="15"/>
        <v>9.9066585548114247E-3</v>
      </c>
      <c r="I30" s="39">
        <f t="shared" si="16"/>
        <v>1.2044184052650182E-3</v>
      </c>
      <c r="J30" s="39">
        <f t="shared" si="17"/>
        <v>1.4642916043942957E-4</v>
      </c>
      <c r="K30" s="21"/>
      <c r="L30" s="40">
        <f t="shared" si="18"/>
        <v>3.8584223683083736E-2</v>
      </c>
      <c r="M30" s="40">
        <f t="shared" si="19"/>
        <v>4.2442646051392113E-2</v>
      </c>
      <c r="N30" s="40">
        <f t="shared" si="20"/>
        <v>6.8354305892227546E-2</v>
      </c>
      <c r="O30" s="40">
        <f t="shared" si="21"/>
        <v>0.1100852931824914</v>
      </c>
      <c r="P30" s="40">
        <f t="shared" si="22"/>
        <v>0.74059880430670577</v>
      </c>
      <c r="Q30" s="40">
        <f t="shared" si="23"/>
        <v>0.9</v>
      </c>
      <c r="S30" s="69">
        <v>0</v>
      </c>
      <c r="T30" s="69">
        <v>0.9</v>
      </c>
    </row>
    <row r="31" spans="1:22" ht="15.75" thickBot="1" x14ac:dyDescent="0.25">
      <c r="A31" s="25" t="s">
        <v>92</v>
      </c>
      <c r="B31" s="25" t="s">
        <v>122</v>
      </c>
      <c r="C31" s="21"/>
      <c r="D31" s="38">
        <f>SUMIF(SharesElab!$B$2:$B$79,Att_RSD_share!$A31,SharesElab!C$2:C$79)+D30*Z10</f>
        <v>3.4112346134676365E-3</v>
      </c>
      <c r="E31" s="39">
        <f t="shared" si="12"/>
        <v>3.0701111521208727E-3</v>
      </c>
      <c r="F31" s="39">
        <f t="shared" si="13"/>
        <v>2.7631000369087856E-3</v>
      </c>
      <c r="G31" s="39">
        <f t="shared" si="14"/>
        <v>1.6315829407942692E-3</v>
      </c>
      <c r="H31" s="39">
        <f t="shared" si="15"/>
        <v>9.6343341070960833E-4</v>
      </c>
      <c r="I31" s="39">
        <f t="shared" si="16"/>
        <v>1.1713101099485624E-4</v>
      </c>
      <c r="J31" s="39">
        <f t="shared" si="17"/>
        <v>1.4240396465565826E-5</v>
      </c>
      <c r="K31" s="21"/>
      <c r="L31" s="40">
        <f t="shared" si="18"/>
        <v>3.7523580748144002E-3</v>
      </c>
      <c r="M31" s="40">
        <f t="shared" si="19"/>
        <v>4.1275938822958411E-3</v>
      </c>
      <c r="N31" s="40">
        <f t="shared" si="20"/>
        <v>6.6475312233762775E-3</v>
      </c>
      <c r="O31" s="40">
        <f t="shared" si="21"/>
        <v>1.0705915510559732E-2</v>
      </c>
      <c r="P31" s="40">
        <f t="shared" si="22"/>
        <v>7.2024046054774846E-2</v>
      </c>
      <c r="Q31" s="40">
        <f t="shared" si="23"/>
        <v>0.48454176618372313</v>
      </c>
      <c r="S31" s="69">
        <v>0</v>
      </c>
      <c r="T31" s="69">
        <v>0.9</v>
      </c>
    </row>
    <row r="32" spans="1:22" ht="15.75" thickBot="1" x14ac:dyDescent="0.25">
      <c r="A32" s="25" t="s">
        <v>93</v>
      </c>
      <c r="B32" s="25" t="s">
        <v>123</v>
      </c>
      <c r="C32" s="21"/>
      <c r="D32" s="38">
        <f>SUMIF(SharesElab!$B$2:$B$79,Att_RSD_share!$A32,SharesElab!C$2:C$79)</f>
        <v>1.8964228675834205E-4</v>
      </c>
      <c r="E32" s="39">
        <f t="shared" si="12"/>
        <v>1.7067805808250783E-4</v>
      </c>
      <c r="F32" s="39">
        <f t="shared" si="13"/>
        <v>1.5361025227425705E-4</v>
      </c>
      <c r="G32" s="39">
        <f t="shared" si="14"/>
        <v>9.0705317865426071E-5</v>
      </c>
      <c r="H32" s="39">
        <f t="shared" si="15"/>
        <v>5.3560583146355459E-5</v>
      </c>
      <c r="I32" s="39">
        <f t="shared" si="16"/>
        <v>6.5117165168539304E-6</v>
      </c>
      <c r="J32" s="39">
        <f t="shared" si="17"/>
        <v>7.9167270976125612E-7</v>
      </c>
      <c r="K32" s="21"/>
      <c r="L32" s="40">
        <f t="shared" si="18"/>
        <v>2.0860651543417626E-4</v>
      </c>
      <c r="M32" s="40">
        <f t="shared" si="19"/>
        <v>2.2946716697759391E-4</v>
      </c>
      <c r="N32" s="40">
        <f t="shared" si="20"/>
        <v>3.6955916708908496E-4</v>
      </c>
      <c r="O32" s="40">
        <f t="shared" si="21"/>
        <v>5.9517873418864231E-4</v>
      </c>
      <c r="P32" s="40">
        <f t="shared" si="22"/>
        <v>4.0040649040937711E-3</v>
      </c>
      <c r="Q32" s="40">
        <f t="shared" si="23"/>
        <v>2.6937346439387298E-2</v>
      </c>
      <c r="S32" s="69">
        <v>0</v>
      </c>
      <c r="T32" s="69">
        <v>0.25</v>
      </c>
      <c r="V32" s="65" t="s">
        <v>252</v>
      </c>
    </row>
    <row r="33" spans="1:26" ht="15" x14ac:dyDescent="0.2">
      <c r="A33" s="25" t="s">
        <v>212</v>
      </c>
      <c r="B33" s="25" t="s">
        <v>129</v>
      </c>
      <c r="C33" s="21"/>
      <c r="D33" s="38">
        <f>SUMIF(SharesElab!$B$2:$B$79,Att_RSD_share!$A33,SharesElab!C$2:C$79)</f>
        <v>3.4272048068728328E-2</v>
      </c>
      <c r="E33" s="39">
        <f t="shared" si="12"/>
        <v>3.0844843261855496E-2</v>
      </c>
      <c r="F33" s="39">
        <f t="shared" si="13"/>
        <v>2.7760358935669947E-2</v>
      </c>
      <c r="G33" s="39">
        <f t="shared" si="14"/>
        <v>1.6392214347923751E-2</v>
      </c>
      <c r="H33" s="39">
        <f t="shared" si="15"/>
        <v>9.679438650305499E-3</v>
      </c>
      <c r="I33" s="39">
        <f t="shared" si="16"/>
        <v>1.1767937694187988E-3</v>
      </c>
      <c r="J33" s="39">
        <f t="shared" si="17"/>
        <v>1.4307064962896349E-4</v>
      </c>
      <c r="K33" s="21"/>
      <c r="L33" s="40">
        <f t="shared" si="18"/>
        <v>3.7699252875601164E-2</v>
      </c>
      <c r="M33" s="40">
        <f t="shared" si="19"/>
        <v>4.1469178163161285E-2</v>
      </c>
      <c r="N33" s="40">
        <f t="shared" si="20"/>
        <v>6.6786526123552903E-2</v>
      </c>
      <c r="O33" s="40">
        <f>IF($D33=0,"",MIN($D33*(1+$S$4)^($O$5-$D$5),T33))</f>
        <v>0.10756036818724322</v>
      </c>
      <c r="P33" s="40">
        <f t="shared" si="22"/>
        <v>0.5</v>
      </c>
      <c r="Q33" s="40">
        <f t="shared" si="23"/>
        <v>0.5</v>
      </c>
      <c r="S33" s="69">
        <v>0</v>
      </c>
      <c r="T33" s="69">
        <v>0.5</v>
      </c>
      <c r="V33" s="70">
        <f>SUM(D21:D33)-D30</f>
        <v>0.57723773035660664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466</v>
      </c>
      <c r="D46" s="21" t="str">
        <f t="shared" ref="D46:D58" si="24">IF(Z46="","UC-LO_"&amp;A6,"\I: DISABLED")</f>
        <v>\I: DISABLED</v>
      </c>
      <c r="E46" s="21" t="str">
        <f>A46</f>
        <v>RSDCOA</v>
      </c>
      <c r="F46" s="21" t="str">
        <f t="shared" ref="F46:F58" si="25">H46</f>
        <v>RSDSH_Att-AB,RSDSH_Att-C,RSDSH_Att-D,RSDSH_Att-E,RSDSH_Att-F,RSDSH_Att-G</v>
      </c>
      <c r="G46" s="24"/>
      <c r="H46" s="21" t="str">
        <f t="shared" ref="H46:H58" si="26">B46</f>
        <v>RSDSH_Att-AB,RSDSH_Att-C,RSDSH_Att-D,RSDSH_Att-E,RSDSH_Att-F,RSDSH_Att-G</v>
      </c>
      <c r="I46" s="3">
        <v>1</v>
      </c>
      <c r="J46" s="27">
        <f t="shared" ref="J46:J58" si="27">IF(E6="","",-E6)</f>
        <v>-0.11558013167007984</v>
      </c>
      <c r="K46" s="27">
        <f t="shared" ref="K46:K58" si="28">IF(F6="","",-F6)</f>
        <v>-0.10402211850307186</v>
      </c>
      <c r="L46" s="27">
        <f t="shared" ref="L46:L58" si="29">IF(G6="","",-G6)</f>
        <v>-6.1424020754878912E-2</v>
      </c>
      <c r="M46" s="27">
        <f t="shared" ref="M46:M58" si="30">IF(H6="","",-H6)</f>
        <v>-3.6270270015548459E-2</v>
      </c>
      <c r="N46" s="27">
        <f t="shared" ref="N46:N58" si="31">IF(I6="","",-I6)</f>
        <v>-4.4096180895870215E-3</v>
      </c>
      <c r="O46" s="27">
        <f t="shared" ref="O46:O58" si="32">IF(J6="","",-J6)</f>
        <v>-5.3610661535404794E-4</v>
      </c>
      <c r="P46" s="3">
        <v>0</v>
      </c>
      <c r="Q46" s="3">
        <v>5</v>
      </c>
      <c r="R46" s="21" t="s">
        <v>217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466</v>
      </c>
      <c r="D47" s="21" t="str">
        <f t="shared" si="24"/>
        <v>\I: DISABLED</v>
      </c>
      <c r="E47" s="66" t="str">
        <f t="shared" ref="E47:E58" si="33">A47</f>
        <v>RSDBDL</v>
      </c>
      <c r="F47" s="66" t="str">
        <f t="shared" si="25"/>
        <v>RSDSH_Att-AB,RSDSH_Att-C,RSDSH_Att-D,RSDSH_Att-E,RSDSH_Att-F,RSDSH_Att-G</v>
      </c>
      <c r="G47" s="66"/>
      <c r="H47" s="66" t="str">
        <f t="shared" si="26"/>
        <v>RSDSH_Att-AB,RSDSH_Att-C,RSDSH_Att-D,RSDSH_Att-E,RSDSH_Att-F,RSDSH_Att-G</v>
      </c>
      <c r="I47" s="66">
        <v>1</v>
      </c>
      <c r="J47" s="67">
        <f t="shared" si="27"/>
        <v>-1.2289446016491372E-6</v>
      </c>
      <c r="K47" s="68">
        <f t="shared" si="28"/>
        <v>-1.1060501414842235E-6</v>
      </c>
      <c r="L47" s="68">
        <f t="shared" si="29"/>
        <v>-6.5311154804501928E-7</v>
      </c>
      <c r="M47" s="68">
        <f t="shared" si="30"/>
        <v>-3.8565583800510355E-7</v>
      </c>
      <c r="N47" s="68">
        <f t="shared" si="31"/>
        <v>-4.6886746607983064E-8</v>
      </c>
      <c r="O47" s="68">
        <f t="shared" si="32"/>
        <v>-5.7003337972343095E-9</v>
      </c>
      <c r="P47" s="67">
        <v>0</v>
      </c>
      <c r="Q47" s="67">
        <v>5</v>
      </c>
      <c r="R47" s="67" t="s">
        <v>218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466</v>
      </c>
      <c r="D48" s="21" t="str">
        <f t="shared" si="24"/>
        <v>\I: DISABLED</v>
      </c>
      <c r="E48" s="66" t="str">
        <f t="shared" si="33"/>
        <v>RSDETH</v>
      </c>
      <c r="F48" s="21" t="str">
        <f t="shared" si="25"/>
        <v>RSDSH_Att-AB,RSDSH_Att-C,RSDSH_Att-D,RSDSH_Att-E,RSDSH_Att-F,RSDSH_Att-G</v>
      </c>
      <c r="H48" s="21" t="str">
        <f t="shared" si="26"/>
        <v>RSDSH_Att-AB,RSDSH_Att-C,RSDSH_Att-D,RSDSH_Att-E,RSDSH_Att-F,RSDSH_Att-G</v>
      </c>
      <c r="I48" s="3">
        <v>1</v>
      </c>
      <c r="J48" s="27" t="str">
        <f t="shared" si="27"/>
        <v/>
      </c>
      <c r="K48" s="27" t="str">
        <f t="shared" si="28"/>
        <v/>
      </c>
      <c r="L48" s="27" t="str">
        <f t="shared" si="29"/>
        <v/>
      </c>
      <c r="M48" s="27" t="str">
        <f t="shared" si="30"/>
        <v/>
      </c>
      <c r="N48" s="27" t="str">
        <f t="shared" si="31"/>
        <v/>
      </c>
      <c r="O48" s="27" t="str">
        <f t="shared" si="32"/>
        <v/>
      </c>
      <c r="P48" s="3">
        <v>0</v>
      </c>
      <c r="Q48" s="3">
        <v>5</v>
      </c>
      <c r="R48" s="21" t="s">
        <v>219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466</v>
      </c>
      <c r="D49" s="21" t="str">
        <f t="shared" si="24"/>
        <v>\I: DISABLED</v>
      </c>
      <c r="E49" s="21" t="str">
        <f t="shared" si="33"/>
        <v>RSDLPG</v>
      </c>
      <c r="F49" s="21" t="str">
        <f t="shared" si="25"/>
        <v>RSDSH_Att-AB,RSDSH_Att-C,RSDSH_Att-D,RSDSH_Att-E,RSDSH_Att-F,RSDSH_Att-G</v>
      </c>
      <c r="H49" s="21" t="str">
        <f t="shared" si="26"/>
        <v>RSDSH_Att-AB,RSDSH_Att-C,RSDSH_Att-D,RSDSH_Att-E,RSDSH_Att-F,RSDSH_Att-G</v>
      </c>
      <c r="I49" s="3">
        <v>1</v>
      </c>
      <c r="J49" s="27">
        <f t="shared" si="27"/>
        <v>-1.0867086875485554E-2</v>
      </c>
      <c r="K49" s="27">
        <f t="shared" si="28"/>
        <v>-9.7803781879369986E-3</v>
      </c>
      <c r="L49" s="27">
        <f t="shared" si="29"/>
        <v>-5.7752155161949195E-3</v>
      </c>
      <c r="M49" s="27">
        <f t="shared" si="30"/>
        <v>-3.4102070101579389E-3</v>
      </c>
      <c r="N49" s="27">
        <f t="shared" si="31"/>
        <v>-4.1460155975631016E-4</v>
      </c>
      <c r="O49" s="27">
        <f t="shared" si="32"/>
        <v>-5.0405870623204243E-5</v>
      </c>
      <c r="P49" s="3">
        <v>0</v>
      </c>
      <c r="Q49" s="3">
        <v>5</v>
      </c>
      <c r="R49" s="21" t="s">
        <v>220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466</v>
      </c>
      <c r="D50" s="76" t="str">
        <f t="shared" si="24"/>
        <v>\I: DISABLED</v>
      </c>
      <c r="E50" s="21" t="str">
        <f t="shared" si="33"/>
        <v>RSDELC</v>
      </c>
      <c r="F50" s="21" t="str">
        <f t="shared" si="25"/>
        <v>RSDSH_Att-AB,RSDSH_Att-C,RSDSH_Att-D,RSDSH_Att-E,RSDSH_Att-F,RSDSH_Att-G</v>
      </c>
      <c r="H50" s="21" t="str">
        <f t="shared" si="26"/>
        <v>RSDSH_Att-AB,RSDSH_Att-C,RSDSH_Att-D,RSDSH_Att-E,RSDSH_Att-F,RSDSH_Att-G</v>
      </c>
      <c r="I50" s="3">
        <v>1</v>
      </c>
      <c r="J50" s="74">
        <f>MAX(IF(E10+E11="","",-E10-E11),-$T$10)</f>
        <v>-6.2004662873717246E-2</v>
      </c>
      <c r="K50" s="74">
        <f t="shared" ref="K50:O50" si="34">MAX(IF(F10+F11="","",-F10-F11),-$T$10)</f>
        <v>-5.5804196586345528E-2</v>
      </c>
      <c r="L50" s="74">
        <f t="shared" si="34"/>
        <v>-3.2951820042271172E-2</v>
      </c>
      <c r="M50" s="74">
        <f t="shared" si="34"/>
        <v>-1.9457720216760711E-2</v>
      </c>
      <c r="N50" s="74">
        <f t="shared" si="34"/>
        <v>-2.3656045299130565E-3</v>
      </c>
      <c r="O50" s="74">
        <f t="shared" si="34"/>
        <v>-2.87602284831126E-4</v>
      </c>
      <c r="P50" s="3">
        <v>0</v>
      </c>
      <c r="Q50" s="3">
        <v>5</v>
      </c>
      <c r="R50" s="21" t="s">
        <v>221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466</v>
      </c>
      <c r="D51" s="21" t="str">
        <f t="shared" si="24"/>
        <v>\I: DISABLED</v>
      </c>
      <c r="E51" s="21" t="str">
        <f t="shared" si="33"/>
        <v>RSDELC</v>
      </c>
      <c r="F51" s="21" t="str">
        <f t="shared" si="25"/>
        <v>RSDSH_Att-AB,RSDSH_Att-C,RSDSH_Att-D,RSDSH_Att-E,RSDSH_Att-F,RSDSH_Att-G</v>
      </c>
      <c r="H51" s="21" t="str">
        <f t="shared" si="26"/>
        <v>RSDSH_Att-AB,RSDSH_Att-C,RSDSH_Att-D,RSDSH_Att-E,RSDSH_Att-F,RSDSH_Att-G</v>
      </c>
      <c r="I51" s="3">
        <v>1</v>
      </c>
      <c r="J51" s="27">
        <f t="shared" si="27"/>
        <v>-2.3689250444213265E-2</v>
      </c>
      <c r="K51" s="27">
        <f t="shared" si="28"/>
        <v>-2.132032539979194E-2</v>
      </c>
      <c r="L51" s="27">
        <f t="shared" si="29"/>
        <v>-1.2589438945323146E-2</v>
      </c>
      <c r="M51" s="27">
        <f t="shared" si="30"/>
        <v>-7.4339378028238663E-3</v>
      </c>
      <c r="N51" s="27">
        <f t="shared" si="31"/>
        <v>-9.0379328850169363E-4</v>
      </c>
      <c r="O51" s="27">
        <f t="shared" si="32"/>
        <v>-1.0988016445744526E-4</v>
      </c>
      <c r="P51" s="3">
        <v>0</v>
      </c>
      <c r="Q51" s="3">
        <v>5</v>
      </c>
      <c r="R51" s="21" t="s">
        <v>222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466</v>
      </c>
      <c r="D52" s="21" t="str">
        <f t="shared" si="24"/>
        <v>\I: DISABLED</v>
      </c>
      <c r="E52" s="21" t="str">
        <f t="shared" si="33"/>
        <v>RSDKER</v>
      </c>
      <c r="F52" s="21" t="str">
        <f t="shared" si="25"/>
        <v>RSDSH_Att-AB,RSDSH_Att-C,RSDSH_Att-D,RSDSH_Att-E,RSDSH_Att-F,RSDSH_Att-G</v>
      </c>
      <c r="H52" s="21" t="str">
        <f t="shared" si="26"/>
        <v>RSDSH_Att-AB,RSDSH_Att-C,RSDSH_Att-D,RSDSH_Att-E,RSDSH_Att-F,RSDSH_Att-G</v>
      </c>
      <c r="I52" s="3">
        <v>1</v>
      </c>
      <c r="J52" s="27">
        <f t="shared" si="27"/>
        <v>-0.26421708342560968</v>
      </c>
      <c r="K52" s="27">
        <f t="shared" si="28"/>
        <v>-0.23779537508304874</v>
      </c>
      <c r="L52" s="27">
        <f t="shared" si="29"/>
        <v>-0.14041579103278948</v>
      </c>
      <c r="M52" s="27">
        <f t="shared" si="30"/>
        <v>-8.2914120446951886E-2</v>
      </c>
      <c r="N52" s="27">
        <f t="shared" si="31"/>
        <v>-1.0080421382259938E-2</v>
      </c>
      <c r="O52" s="27">
        <f t="shared" si="32"/>
        <v>-1.2255439085184067E-3</v>
      </c>
      <c r="P52" s="3">
        <v>0</v>
      </c>
      <c r="Q52" s="3">
        <v>5</v>
      </c>
      <c r="R52" s="21" t="s">
        <v>223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466</v>
      </c>
      <c r="D53" s="21" t="str">
        <f t="shared" si="24"/>
        <v>\I: DISABLED</v>
      </c>
      <c r="E53" s="21" t="str">
        <f t="shared" si="33"/>
        <v>RSDGAS</v>
      </c>
      <c r="F53" s="21" t="str">
        <f t="shared" si="25"/>
        <v>RSDSH_Att-AB,RSDSH_Att-C,RSDSH_Att-D,RSDSH_Att-E,RSDSH_Att-F,RSDSH_Att-G</v>
      </c>
      <c r="H53" s="21" t="str">
        <f t="shared" si="26"/>
        <v>RSDSH_Att-AB,RSDSH_Att-C,RSDSH_Att-D,RSDSH_Att-E,RSDSH_Att-F,RSDSH_Att-G</v>
      </c>
      <c r="I53" s="3">
        <v>1</v>
      </c>
      <c r="J53" s="27" t="str">
        <f>IF(E13="","",-E13)</f>
        <v/>
      </c>
      <c r="K53" s="27" t="str">
        <f t="shared" si="28"/>
        <v/>
      </c>
      <c r="L53" s="27" t="str">
        <f t="shared" si="29"/>
        <v/>
      </c>
      <c r="M53" s="27" t="str">
        <f t="shared" si="30"/>
        <v/>
      </c>
      <c r="N53" s="27" t="str">
        <f t="shared" si="31"/>
        <v/>
      </c>
      <c r="O53" s="27" t="str">
        <f t="shared" si="32"/>
        <v/>
      </c>
      <c r="P53" s="3">
        <v>0</v>
      </c>
      <c r="Q53" s="3">
        <v>5</v>
      </c>
      <c r="R53" s="21" t="s">
        <v>224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466</v>
      </c>
      <c r="D54" s="21" t="str">
        <f t="shared" si="24"/>
        <v>\I: DISABLED</v>
      </c>
      <c r="E54" s="21" t="str">
        <f>A55</f>
        <v>RSDSMF</v>
      </c>
      <c r="F54" s="21" t="str">
        <f t="shared" si="25"/>
        <v>RSDSH_Att-AB,RSDSH_Att-C,RSDSH_Att-D,RSDSH_Att-E,RSDSH_Att-F,RSDSH_Att-G</v>
      </c>
      <c r="H54" s="21" t="str">
        <f t="shared" si="26"/>
        <v>RSDSH_Att-AB,RSDSH_Att-C,RSDSH_Att-D,RSDSH_Att-E,RSDSH_Att-F,RSDSH_Att-G</v>
      </c>
      <c r="I54" s="3">
        <v>1</v>
      </c>
      <c r="J54" s="27">
        <f t="shared" si="27"/>
        <v>-4.6266033463103359E-2</v>
      </c>
      <c r="K54" s="27">
        <f t="shared" si="28"/>
        <v>-4.1639430116793025E-2</v>
      </c>
      <c r="L54" s="27">
        <f t="shared" si="29"/>
        <v>-2.458766708966512E-2</v>
      </c>
      <c r="M54" s="27">
        <f t="shared" si="30"/>
        <v>-1.4518771539776361E-2</v>
      </c>
      <c r="N54" s="27">
        <f t="shared" si="31"/>
        <v>-1.7651436725707802E-3</v>
      </c>
      <c r="O54" s="27">
        <f t="shared" si="32"/>
        <v>-2.1460026258286689E-4</v>
      </c>
      <c r="P54" s="3">
        <v>0</v>
      </c>
      <c r="Q54" s="3">
        <v>5</v>
      </c>
      <c r="R54" s="21" t="s">
        <v>225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466</v>
      </c>
      <c r="D55" s="21" t="str">
        <f t="shared" si="24"/>
        <v>\I: DISABLED</v>
      </c>
      <c r="F55" s="21" t="str">
        <f t="shared" si="25"/>
        <v>RSDSH_Att-AB,RSDSH_Att-C,RSDSH_Att-D,RSDSH_Att-E,RSDSH_Att-F,RSDSH_Att-G</v>
      </c>
      <c r="H55" s="21" t="str">
        <f t="shared" si="26"/>
        <v>RSDSH_Att-AB,RSDSH_Att-C,RSDSH_Att-D,RSDSH_Att-E,RSDSH_Att-F,RSDSH_Att-G</v>
      </c>
      <c r="I55" s="3">
        <v>1</v>
      </c>
      <c r="J55" s="27">
        <f t="shared" si="27"/>
        <v>-5.9245967296180355E-2</v>
      </c>
      <c r="K55" s="27">
        <f t="shared" si="28"/>
        <v>-5.3321370566562325E-2</v>
      </c>
      <c r="L55" s="27">
        <f t="shared" si="29"/>
        <v>-3.1485736105849392E-2</v>
      </c>
      <c r="M55" s="27">
        <f t="shared" si="30"/>
        <v>-1.8592012313143013E-2</v>
      </c>
      <c r="N55" s="27">
        <f t="shared" si="31"/>
        <v>-2.2603546591386013E-3</v>
      </c>
      <c r="O55" s="27">
        <f t="shared" si="32"/>
        <v>-2.7480635764627799E-4</v>
      </c>
      <c r="P55" s="3">
        <v>0</v>
      </c>
      <c r="Q55" s="3">
        <v>5</v>
      </c>
      <c r="R55" s="21" t="s">
        <v>226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466</v>
      </c>
      <c r="D56" s="21" t="str">
        <f t="shared" si="24"/>
        <v>\I: DISABLED</v>
      </c>
      <c r="E56" s="21" t="str">
        <f t="shared" si="33"/>
        <v>RSDWOO</v>
      </c>
      <c r="F56" s="21" t="str">
        <f t="shared" si="25"/>
        <v>RSDSH_Att-AB,RSDSH_Att-C,RSDSH_Att-D,RSDSH_Att-E,RSDSH_Att-F,RSDSH_Att-G</v>
      </c>
      <c r="H56" s="21" t="str">
        <f t="shared" si="26"/>
        <v>RSDSH_Att-AB,RSDSH_Att-C,RSDSH_Att-D,RSDSH_Att-E,RSDSH_Att-F,RSDSH_Att-G</v>
      </c>
      <c r="I56" s="3">
        <v>1</v>
      </c>
      <c r="J56" s="27">
        <f t="shared" si="27"/>
        <v>-6.411628215055731E-3</v>
      </c>
      <c r="K56" s="27">
        <f t="shared" si="28"/>
        <v>-5.7704653935501584E-3</v>
      </c>
      <c r="L56" s="27">
        <f t="shared" si="29"/>
        <v>-3.4074021102374337E-3</v>
      </c>
      <c r="M56" s="27">
        <f t="shared" si="30"/>
        <v>-2.0120368720741026E-3</v>
      </c>
      <c r="N56" s="27">
        <f t="shared" si="31"/>
        <v>-2.4461671181964291E-4</v>
      </c>
      <c r="O56" s="27">
        <f t="shared" si="32"/>
        <v>-2.9739681479977583E-5</v>
      </c>
      <c r="P56" s="3">
        <v>0</v>
      </c>
      <c r="Q56" s="3">
        <v>5</v>
      </c>
      <c r="R56" s="21" t="s">
        <v>227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466</v>
      </c>
      <c r="D57" s="21" t="str">
        <f t="shared" si="24"/>
        <v>\I: DISABLED</v>
      </c>
      <c r="E57" s="21" t="str">
        <f t="shared" si="33"/>
        <v>RSDHET</v>
      </c>
      <c r="F57" s="21" t="str">
        <f t="shared" si="25"/>
        <v>RSDSH_Att-AB,RSDSH_Att-C,RSDSH_Att-D,RSDSH_Att-E,RSDSH_Att-F,RSDSH_Att-G</v>
      </c>
      <c r="H57" s="21" t="str">
        <f t="shared" si="26"/>
        <v>RSDSH_Att-AB,RSDSH_Att-C,RSDSH_Att-D,RSDSH_Att-E,RSDSH_Att-F,RSDSH_Att-G</v>
      </c>
      <c r="I57" s="3">
        <v>1</v>
      </c>
      <c r="J57" s="27">
        <f t="shared" si="27"/>
        <v>-1.1593115068079445E-3</v>
      </c>
      <c r="K57" s="27">
        <f t="shared" si="28"/>
        <v>-1.0433803561271501E-3</v>
      </c>
      <c r="L57" s="27">
        <f t="shared" si="29"/>
        <v>-6.1610566648952095E-4</v>
      </c>
      <c r="M57" s="27">
        <f t="shared" si="30"/>
        <v>-3.6380423500539737E-4</v>
      </c>
      <c r="N57" s="27">
        <f t="shared" si="31"/>
        <v>-4.4230101817837536E-5</v>
      </c>
      <c r="O57" s="27">
        <f t="shared" si="32"/>
        <v>-5.3773478112129501E-6</v>
      </c>
      <c r="P57" s="3">
        <v>0</v>
      </c>
      <c r="Q57" s="3">
        <v>5</v>
      </c>
      <c r="R57" s="21" t="s">
        <v>228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466</v>
      </c>
      <c r="C58" s="45"/>
      <c r="D58" s="45" t="str">
        <f t="shared" si="24"/>
        <v>\I: DISABLED</v>
      </c>
      <c r="E58" s="45" t="str">
        <f t="shared" si="33"/>
        <v>RSDGEO</v>
      </c>
      <c r="F58" s="45" t="str">
        <f t="shared" si="25"/>
        <v>RSDSH_Att-AB,RSDSH_Att-C,RSDSH_Att-D,RSDSH_Att-E,RSDSH_Att-F,RSDSH_Att-G</v>
      </c>
      <c r="G58" s="45"/>
      <c r="H58" s="45" t="str">
        <f t="shared" si="26"/>
        <v>RSDSH_Att-AB,RSDSH_Att-C,RSDSH_Att-D,RSDSH_Att-E,RSDSH_Att-F,RSDSH_Att-G</v>
      </c>
      <c r="I58" s="46">
        <v>1</v>
      </c>
      <c r="J58" s="47" t="str">
        <f t="shared" si="27"/>
        <v/>
      </c>
      <c r="K58" s="47" t="str">
        <f t="shared" si="28"/>
        <v/>
      </c>
      <c r="L58" s="47" t="str">
        <f t="shared" si="29"/>
        <v/>
      </c>
      <c r="M58" s="47" t="str">
        <f t="shared" si="30"/>
        <v/>
      </c>
      <c r="N58" s="47" t="str">
        <f t="shared" si="31"/>
        <v/>
      </c>
      <c r="O58" s="47" t="str">
        <f t="shared" si="32"/>
        <v/>
      </c>
      <c r="P58" s="46">
        <v>0</v>
      </c>
      <c r="Q58" s="46">
        <v>5</v>
      </c>
      <c r="R58" s="45" t="s">
        <v>229</v>
      </c>
      <c r="S58" s="45"/>
      <c r="T58" s="45"/>
      <c r="U58" s="45"/>
      <c r="V58" s="45"/>
      <c r="W58" s="45"/>
      <c r="X58" s="45"/>
      <c r="Y58" s="45"/>
      <c r="Z58" s="99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</row>
    <row r="60" spans="1:26" s="21" customFormat="1" ht="15" x14ac:dyDescent="0.2">
      <c r="I60" s="3"/>
      <c r="J60" s="28"/>
      <c r="K60" s="28"/>
      <c r="L60" s="28"/>
      <c r="M60" s="28"/>
      <c r="N60" s="28"/>
      <c r="O60" s="28"/>
      <c r="P60" s="3"/>
      <c r="Q60" s="3"/>
    </row>
    <row r="61" spans="1:26" s="21" customFormat="1" ht="15" x14ac:dyDescent="0.2">
      <c r="I61" s="3"/>
      <c r="J61" s="3"/>
      <c r="K61" s="3"/>
      <c r="L61" s="3"/>
      <c r="M61" s="3"/>
      <c r="N61" s="3"/>
      <c r="O61" s="3"/>
      <c r="P61" s="3"/>
      <c r="Q61" s="3"/>
    </row>
    <row r="62" spans="1:26" s="21" customFormat="1" ht="15" x14ac:dyDescent="0.2">
      <c r="H62" s="18" t="s">
        <v>256</v>
      </c>
      <c r="I62" s="3"/>
      <c r="J62" s="3"/>
      <c r="K62" s="3"/>
      <c r="L62" s="3"/>
      <c r="M62" s="3"/>
      <c r="N62" s="3"/>
      <c r="O62" s="3"/>
      <c r="P62" s="3"/>
    </row>
    <row r="63" spans="1:26" s="21" customFormat="1" ht="28.5" customHeight="1" thickBot="1" x14ac:dyDescent="0.25">
      <c r="A63" s="21" t="s">
        <v>25</v>
      </c>
      <c r="B63" s="21" t="s">
        <v>26</v>
      </c>
      <c r="D63" s="6" t="s">
        <v>11</v>
      </c>
      <c r="E63" s="6" t="s">
        <v>246</v>
      </c>
      <c r="F63" s="6" t="s">
        <v>9</v>
      </c>
      <c r="G63" s="6" t="s">
        <v>30</v>
      </c>
      <c r="H63" s="6" t="s">
        <v>10</v>
      </c>
      <c r="I63" s="8" t="s">
        <v>132</v>
      </c>
      <c r="J63" s="8">
        <v>2019</v>
      </c>
      <c r="K63" s="8">
        <v>2020</v>
      </c>
      <c r="L63" s="8">
        <v>2025</v>
      </c>
      <c r="M63" s="8">
        <v>2030</v>
      </c>
      <c r="N63" s="8">
        <v>2050</v>
      </c>
      <c r="O63" s="8">
        <v>2070</v>
      </c>
      <c r="P63" s="8" t="s">
        <v>131</v>
      </c>
      <c r="Q63" s="8" t="s">
        <v>29</v>
      </c>
      <c r="R63" s="6" t="s">
        <v>27</v>
      </c>
      <c r="Z63" s="73" t="s">
        <v>255</v>
      </c>
    </row>
    <row r="64" spans="1:26" ht="15" x14ac:dyDescent="0.2">
      <c r="A64" s="21" t="s">
        <v>138</v>
      </c>
      <c r="B64" s="21" t="s">
        <v>216</v>
      </c>
      <c r="D64" s="21" t="str">
        <f>IF(Z64="","UC-UP_"&amp;A33,"\I: DISABLED")</f>
        <v>\I: DISABLED</v>
      </c>
      <c r="E64" s="21" t="str">
        <f t="shared" ref="E64:E70" si="35">A64</f>
        <v>RSDSOL</v>
      </c>
      <c r="F64" s="21" t="str">
        <f t="shared" ref="F64:F70" si="36">H64</f>
        <v>RSDWH_Att</v>
      </c>
      <c r="H64" s="21" t="str">
        <f t="shared" ref="H64:H70" si="37">B64</f>
        <v>RSDWH_Att</v>
      </c>
      <c r="I64" s="3">
        <v>1</v>
      </c>
      <c r="J64" s="29">
        <f t="shared" ref="J64:O64" si="38">IF(L33="","",-L33)</f>
        <v>-3.7699252875601164E-2</v>
      </c>
      <c r="K64" s="29">
        <f t="shared" si="38"/>
        <v>-4.1469178163161285E-2</v>
      </c>
      <c r="L64" s="29">
        <f t="shared" si="38"/>
        <v>-6.6786526123552903E-2</v>
      </c>
      <c r="M64" s="29">
        <f t="shared" si="38"/>
        <v>-0.10756036818724322</v>
      </c>
      <c r="N64" s="29">
        <f t="shared" si="38"/>
        <v>-0.5</v>
      </c>
      <c r="O64" s="29">
        <f t="shared" si="38"/>
        <v>-0.5</v>
      </c>
      <c r="P64" s="3">
        <v>0</v>
      </c>
      <c r="Q64" s="3">
        <v>5</v>
      </c>
      <c r="R64" s="21" t="s">
        <v>244</v>
      </c>
      <c r="Z64" s="72" t="s">
        <v>254</v>
      </c>
    </row>
    <row r="65" spans="1:26" ht="15" x14ac:dyDescent="0.2">
      <c r="A65" s="21" t="s">
        <v>196</v>
      </c>
      <c r="B65" s="21" t="s">
        <v>216</v>
      </c>
      <c r="D65" s="21" t="str">
        <f>IF(Z65="","UC-UP_"&amp;A28,"\I: DISABLED")</f>
        <v>\I: DISABLED</v>
      </c>
      <c r="E65" s="21" t="str">
        <f t="shared" si="35"/>
        <v>RSDGAS</v>
      </c>
      <c r="F65" s="21" t="str">
        <f t="shared" si="36"/>
        <v>RSDWH_Att</v>
      </c>
      <c r="H65" s="21" t="str">
        <f t="shared" si="37"/>
        <v>RSDWH_Att</v>
      </c>
      <c r="I65" s="3">
        <v>1</v>
      </c>
      <c r="J65" s="29" t="str">
        <f t="shared" ref="J65:O65" si="39">IF(L28="","",-L28)</f>
        <v/>
      </c>
      <c r="K65" s="29" t="str">
        <f t="shared" si="39"/>
        <v/>
      </c>
      <c r="L65" s="29" t="str">
        <f t="shared" si="39"/>
        <v/>
      </c>
      <c r="M65" s="29" t="str">
        <f t="shared" si="39"/>
        <v/>
      </c>
      <c r="N65" s="29" t="str">
        <f t="shared" si="39"/>
        <v/>
      </c>
      <c r="O65" s="29" t="str">
        <f t="shared" si="39"/>
        <v/>
      </c>
      <c r="P65" s="3">
        <v>0</v>
      </c>
      <c r="Q65" s="3">
        <v>5</v>
      </c>
      <c r="R65" s="21" t="s">
        <v>243</v>
      </c>
      <c r="Z65" s="72" t="s">
        <v>254</v>
      </c>
    </row>
    <row r="66" spans="1:26" ht="15" x14ac:dyDescent="0.2">
      <c r="A66" s="21" t="s">
        <v>136</v>
      </c>
      <c r="B66" s="21" t="s">
        <v>216</v>
      </c>
      <c r="D66" s="21" t="str">
        <f>IF(Z66="","UC-UP_"&amp;A66,"\I: DISABLED")</f>
        <v>\I: DISABLED</v>
      </c>
      <c r="E66" s="21" t="str">
        <f t="shared" si="35"/>
        <v>RSDHET</v>
      </c>
      <c r="F66" s="21" t="str">
        <f t="shared" si="36"/>
        <v>RSDWH_Att</v>
      </c>
      <c r="H66" s="21" t="str">
        <f t="shared" si="37"/>
        <v>RSDWH_Att</v>
      </c>
      <c r="I66" s="3">
        <v>1</v>
      </c>
      <c r="J66" s="29">
        <f>IF(L29="","",-L29)</f>
        <v>-3.0561533330905635E-2</v>
      </c>
      <c r="K66" s="29">
        <f t="shared" ref="K66:O66" si="40">IF(M29="","",-M29)</f>
        <v>-3.3617686663996199E-2</v>
      </c>
      <c r="L66" s="29">
        <f t="shared" si="40"/>
        <v>-5.4141620549232543E-2</v>
      </c>
      <c r="M66" s="29">
        <f t="shared" si="40"/>
        <v>-8.7195621310744528E-2</v>
      </c>
      <c r="N66" s="29">
        <f t="shared" si="40"/>
        <v>-0.58660853794944878</v>
      </c>
      <c r="O66" s="29">
        <f t="shared" si="40"/>
        <v>-0.9</v>
      </c>
      <c r="P66" s="3">
        <v>0</v>
      </c>
      <c r="Q66" s="3">
        <v>5</v>
      </c>
      <c r="R66" s="21" t="s">
        <v>241</v>
      </c>
      <c r="Z66" s="72" t="s">
        <v>254</v>
      </c>
    </row>
    <row r="67" spans="1:26" s="21" customFormat="1" ht="15" x14ac:dyDescent="0.2">
      <c r="A67" s="21" t="s">
        <v>196</v>
      </c>
      <c r="B67" s="3" t="s">
        <v>466</v>
      </c>
      <c r="D67" s="21" t="str">
        <f>IF(Z67="","UC-UP_"&amp;A13,"\I: DISABLED")</f>
        <v>\I: DISABLED</v>
      </c>
      <c r="E67" s="21" t="str">
        <f t="shared" si="35"/>
        <v>RSDGAS</v>
      </c>
      <c r="F67" s="21" t="str">
        <f t="shared" si="36"/>
        <v>RSDSH_Att-AB,RSDSH_Att-C,RSDSH_Att-D,RSDSH_Att-E,RSDSH_Att-F,RSDSH_Att-G</v>
      </c>
      <c r="G67" s="33"/>
      <c r="H67" s="21" t="str">
        <f t="shared" si="37"/>
        <v>RSDSH_Att-AB,RSDSH_Att-C,RSDSH_Att-D,RSDSH_Att-E,RSDSH_Att-F,RSDSH_Att-G</v>
      </c>
      <c r="I67" s="3">
        <v>1</v>
      </c>
      <c r="J67" s="29" t="str">
        <f t="shared" ref="J67:O67" si="41">IF(L13="","",-L13)</f>
        <v/>
      </c>
      <c r="K67" s="29" t="str">
        <f t="shared" si="41"/>
        <v/>
      </c>
      <c r="L67" s="29" t="str">
        <f t="shared" si="41"/>
        <v/>
      </c>
      <c r="M67" s="29" t="str">
        <f t="shared" si="41"/>
        <v/>
      </c>
      <c r="N67" s="29" t="str">
        <f t="shared" si="41"/>
        <v/>
      </c>
      <c r="O67" s="29" t="str">
        <f t="shared" si="41"/>
        <v/>
      </c>
      <c r="P67" s="3">
        <v>0</v>
      </c>
      <c r="Q67" s="3">
        <v>5</v>
      </c>
      <c r="R67" s="21" t="s">
        <v>237</v>
      </c>
      <c r="Z67" s="72" t="s">
        <v>254</v>
      </c>
    </row>
    <row r="68" spans="1:26" s="21" customFormat="1" ht="15" x14ac:dyDescent="0.2">
      <c r="A68" s="21" t="s">
        <v>194</v>
      </c>
      <c r="B68" s="3" t="s">
        <v>466</v>
      </c>
      <c r="D68" s="76" t="str">
        <f>IF(Z68="","UC-UP_"&amp;A10,"\I: DISABLED")</f>
        <v>\I: DISABLED</v>
      </c>
      <c r="E68" s="21" t="str">
        <f t="shared" si="35"/>
        <v>RSDELC</v>
      </c>
      <c r="F68" s="21" t="str">
        <f t="shared" si="36"/>
        <v>RSDSH_Att-AB,RSDSH_Att-C,RSDSH_Att-D,RSDSH_Att-E,RSDSH_Att-F,RSDSH_Att-G</v>
      </c>
      <c r="G68" s="21" t="s">
        <v>574</v>
      </c>
      <c r="H68" s="21" t="str">
        <f t="shared" si="37"/>
        <v>RSDSH_Att-AB,RSDSH_Att-C,RSDSH_Att-D,RSDSH_Att-E,RSDSH_Att-F,RSDSH_Att-G</v>
      </c>
      <c r="I68" s="3">
        <v>1</v>
      </c>
      <c r="J68" s="77">
        <f t="shared" ref="J68:O68" si="42">MAX(IF(L10+L11="","",-L10-L11),-$T$10)</f>
        <v>-7.578347684565441E-2</v>
      </c>
      <c r="K68" s="77">
        <f t="shared" si="42"/>
        <v>-8.3361824530219855E-2</v>
      </c>
      <c r="L68" s="77">
        <f t="shared" si="42"/>
        <v>-0.13425505202416446</v>
      </c>
      <c r="M68" s="77">
        <f t="shared" si="42"/>
        <v>-0.21286340238613322</v>
      </c>
      <c r="N68" s="77">
        <f t="shared" si="42"/>
        <v>-0.21286340238613322</v>
      </c>
      <c r="O68" s="77">
        <f t="shared" si="42"/>
        <v>-0.21286340238613322</v>
      </c>
      <c r="P68" s="3">
        <v>0</v>
      </c>
      <c r="Q68" s="3">
        <v>5</v>
      </c>
      <c r="R68" s="21" t="s">
        <v>234</v>
      </c>
      <c r="Z68" s="72" t="s">
        <v>254</v>
      </c>
    </row>
    <row r="69" spans="1:26" s="21" customFormat="1" ht="15.75" thickBot="1" x14ac:dyDescent="0.25">
      <c r="A69" s="21" t="s">
        <v>133</v>
      </c>
      <c r="B69" s="3" t="s">
        <v>466</v>
      </c>
      <c r="D69" s="21" t="str">
        <f>IF(Z69="","UC-UP_"&amp;A6,"\I: DISABLED")</f>
        <v>\I: DISABLED</v>
      </c>
      <c r="E69" s="21" t="str">
        <f t="shared" si="35"/>
        <v>RSDCOA</v>
      </c>
      <c r="F69" s="21" t="str">
        <f t="shared" si="36"/>
        <v>RSDSH_Att-AB,RSDSH_Att-C,RSDSH_Att-D,RSDSH_Att-E,RSDSH_Att-F,RSDSH_Att-G</v>
      </c>
      <c r="H69" s="21" t="str">
        <f t="shared" si="37"/>
        <v>RSDSH_Att-AB,RSDSH_Att-C,RSDSH_Att-D,RSDSH_Att-E,RSDSH_Att-F,RSDSH_Att-G</v>
      </c>
      <c r="I69" s="3">
        <v>1</v>
      </c>
      <c r="J69" s="29">
        <f t="shared" ref="J69:O72" si="43">IF(L6="","",-L6)</f>
        <v>-0.13612771063364959</v>
      </c>
      <c r="K69" s="29">
        <f t="shared" si="43"/>
        <v>-0.13612771063364959</v>
      </c>
      <c r="L69" s="29">
        <f t="shared" si="43"/>
        <v>-0.13612771063364959</v>
      </c>
      <c r="M69" s="29">
        <f t="shared" si="43"/>
        <v>-0.13612771063364959</v>
      </c>
      <c r="N69" s="29">
        <f t="shared" si="43"/>
        <v>-0.13612771063364959</v>
      </c>
      <c r="O69" s="29">
        <f t="shared" si="43"/>
        <v>-0.13612771063364959</v>
      </c>
      <c r="P69" s="3">
        <v>0</v>
      </c>
      <c r="Q69" s="3">
        <v>5</v>
      </c>
      <c r="R69" s="21" t="s">
        <v>230</v>
      </c>
      <c r="Z69" s="72" t="s">
        <v>254</v>
      </c>
    </row>
    <row r="70" spans="1:26" s="21" customFormat="1" ht="15" x14ac:dyDescent="0.2">
      <c r="A70" s="21" t="s">
        <v>191</v>
      </c>
      <c r="B70" s="3" t="s">
        <v>466</v>
      </c>
      <c r="D70" s="21" t="str">
        <f>IF(Z70="","UC-UP_"&amp;A7,"\I: DISABLED")</f>
        <v>\I: DISABLED</v>
      </c>
      <c r="E70" s="66" t="str">
        <f t="shared" si="35"/>
        <v>RSDBDL</v>
      </c>
      <c r="F70" s="66" t="str">
        <f t="shared" si="36"/>
        <v>RSDSH_Att-AB,RSDSH_Att-C,RSDSH_Att-D,RSDSH_Att-E,RSDSH_Att-F,RSDSH_Att-G</v>
      </c>
      <c r="H70" s="66" t="str">
        <f t="shared" si="37"/>
        <v>RSDSH_Att-AB,RSDSH_Att-C,RSDSH_Att-D,RSDSH_Att-E,RSDSH_Att-F,RSDSH_Att-G</v>
      </c>
      <c r="I70" s="66">
        <v>1</v>
      </c>
      <c r="J70" s="67">
        <f t="shared" si="43"/>
        <v>-1.15E-2</v>
      </c>
      <c r="K70" s="68">
        <f t="shared" si="43"/>
        <v>-1.3224999999999999E-2</v>
      </c>
      <c r="L70" s="68">
        <f t="shared" si="43"/>
        <v>-2.6600198804687482E-2</v>
      </c>
      <c r="M70" s="68">
        <f t="shared" si="43"/>
        <v>-5.3502501054737056E-2</v>
      </c>
      <c r="N70" s="68">
        <f t="shared" si="43"/>
        <v>-0.87565068412849112</v>
      </c>
      <c r="O70" s="68">
        <f t="shared" si="43"/>
        <v>-0.9</v>
      </c>
      <c r="P70" s="67">
        <v>0</v>
      </c>
      <c r="Q70" s="67">
        <v>5</v>
      </c>
      <c r="R70" s="67" t="s">
        <v>231</v>
      </c>
      <c r="Z70" s="72" t="s">
        <v>254</v>
      </c>
    </row>
    <row r="71" spans="1:26" s="21" customFormat="1" ht="15" x14ac:dyDescent="0.2">
      <c r="A71" s="21" t="s">
        <v>192</v>
      </c>
      <c r="B71" s="3" t="s">
        <v>466</v>
      </c>
      <c r="D71" s="21" t="str">
        <f>IF(Z71="","UC-UP_"&amp;A8,"\I: DISABLED")</f>
        <v>\I: DISABLED</v>
      </c>
      <c r="E71" s="66" t="str">
        <f t="shared" ref="E71:E79" si="44">A71</f>
        <v>RSDETH</v>
      </c>
      <c r="F71" s="21" t="str">
        <f t="shared" ref="F71:F79" si="45">H71</f>
        <v>RSDSH_Att-AB,RSDSH_Att-C,RSDSH_Att-D,RSDSH_Att-E,RSDSH_Att-F,RSDSH_Att-G</v>
      </c>
      <c r="H71" s="21" t="str">
        <f t="shared" ref="H71:H79" si="46">B71</f>
        <v>RSDSH_Att-AB,RSDSH_Att-C,RSDSH_Att-D,RSDSH_Att-E,RSDSH_Att-F,RSDSH_Att-G</v>
      </c>
      <c r="I71" s="3">
        <v>1</v>
      </c>
      <c r="J71" s="29" t="str">
        <f t="shared" si="43"/>
        <v/>
      </c>
      <c r="K71" s="29" t="str">
        <f t="shared" si="43"/>
        <v/>
      </c>
      <c r="L71" s="29" t="str">
        <f t="shared" si="43"/>
        <v/>
      </c>
      <c r="M71" s="29" t="str">
        <f t="shared" si="43"/>
        <v/>
      </c>
      <c r="N71" s="29" t="str">
        <f t="shared" si="43"/>
        <v/>
      </c>
      <c r="O71" s="29" t="str">
        <f t="shared" si="43"/>
        <v/>
      </c>
      <c r="P71" s="3">
        <v>0</v>
      </c>
      <c r="Q71" s="3">
        <v>5</v>
      </c>
      <c r="R71" s="21" t="s">
        <v>232</v>
      </c>
      <c r="Z71" s="72" t="s">
        <v>254</v>
      </c>
    </row>
    <row r="72" spans="1:26" s="21" customFormat="1" ht="15" x14ac:dyDescent="0.2">
      <c r="A72" s="21" t="s">
        <v>193</v>
      </c>
      <c r="B72" s="3" t="s">
        <v>466</v>
      </c>
      <c r="D72" s="21" t="str">
        <f>IF(Z72="","UC-UP_"&amp;A9,"\I: DISABLED")</f>
        <v>\I: DISABLED</v>
      </c>
      <c r="E72" s="21" t="str">
        <f t="shared" si="44"/>
        <v>RSDLPG</v>
      </c>
      <c r="F72" s="21" t="str">
        <f t="shared" si="45"/>
        <v>RSDSH_Att-AB,RSDSH_Att-C,RSDSH_Att-D,RSDSH_Att-E,RSDSH_Att-F,RSDSH_Att-G</v>
      </c>
      <c r="H72" s="21" t="str">
        <f t="shared" si="46"/>
        <v>RSDSH_Att-AB,RSDSH_Att-C,RSDSH_Att-D,RSDSH_Att-E,RSDSH_Att-F,RSDSH_Att-G</v>
      </c>
      <c r="I72" s="3">
        <v>1</v>
      </c>
      <c r="J72" s="29">
        <f t="shared" si="43"/>
        <v>-1.3281995070037899E-2</v>
      </c>
      <c r="K72" s="29">
        <f t="shared" si="43"/>
        <v>-1.461019457704169E-2</v>
      </c>
      <c r="L72" s="29">
        <f t="shared" si="43"/>
        <v>-2.3529864468271423E-2</v>
      </c>
      <c r="M72" s="29">
        <f t="shared" si="43"/>
        <v>-3.7895082024795815E-2</v>
      </c>
      <c r="N72" s="29">
        <f t="shared" si="43"/>
        <v>-0.25493916240150366</v>
      </c>
      <c r="O72" s="29">
        <f t="shared" si="43"/>
        <v>-0.9</v>
      </c>
      <c r="P72" s="3">
        <v>0</v>
      </c>
      <c r="Q72" s="3">
        <v>5</v>
      </c>
      <c r="R72" s="21" t="s">
        <v>233</v>
      </c>
      <c r="Z72" s="72" t="s">
        <v>254</v>
      </c>
    </row>
    <row r="73" spans="1:26" s="21" customFormat="1" ht="15" x14ac:dyDescent="0.2">
      <c r="A73" s="21" t="s">
        <v>194</v>
      </c>
      <c r="B73" s="3" t="s">
        <v>466</v>
      </c>
      <c r="D73" s="21" t="str">
        <f>IF(Z73="","UC-UP_"&amp;A11,"\I: DISABLED")</f>
        <v>\I: DISABLED</v>
      </c>
      <c r="E73" s="21" t="str">
        <f t="shared" si="44"/>
        <v>RSDELC</v>
      </c>
      <c r="F73" s="21" t="str">
        <f t="shared" si="45"/>
        <v>RSDSH_Att-AB,RSDSH_Att-C,RSDSH_Att-D,RSDSH_Att-E,RSDSH_Att-F,RSDSH_Att-G</v>
      </c>
      <c r="H73" s="21" t="str">
        <f t="shared" si="46"/>
        <v>RSDSH_Att-AB,RSDSH_Att-C,RSDSH_Att-D,RSDSH_Att-E,RSDSH_Att-F,RSDSH_Att-G</v>
      </c>
      <c r="I73" s="3">
        <v>1</v>
      </c>
      <c r="J73" s="29">
        <f t="shared" ref="J73:O74" si="47">IF(L11="","",-L11)</f>
        <v>-2.8953528320705104E-2</v>
      </c>
      <c r="K73" s="29">
        <f t="shared" si="47"/>
        <v>-3.1848881152775614E-2</v>
      </c>
      <c r="L73" s="29">
        <f t="shared" si="47"/>
        <v>-5.1292941585356681E-2</v>
      </c>
      <c r="M73" s="29">
        <f t="shared" si="47"/>
        <v>-8.260779535263281E-2</v>
      </c>
      <c r="N73" s="29">
        <f t="shared" si="47"/>
        <v>-0.55574393904873753</v>
      </c>
      <c r="O73" s="29">
        <f t="shared" si="47"/>
        <v>-0.9</v>
      </c>
      <c r="P73" s="3">
        <v>0</v>
      </c>
      <c r="Q73" s="3">
        <v>5</v>
      </c>
      <c r="R73" s="21" t="s">
        <v>235</v>
      </c>
      <c r="Z73" s="72" t="s">
        <v>254</v>
      </c>
    </row>
    <row r="74" spans="1:26" s="21" customFormat="1" ht="15" x14ac:dyDescent="0.2">
      <c r="A74" s="21" t="s">
        <v>195</v>
      </c>
      <c r="B74" s="3" t="s">
        <v>466</v>
      </c>
      <c r="D74" s="21" t="str">
        <f>IF(Z74="","UC-UP_"&amp;A12,"\I: DISABLED")</f>
        <v>\I: DISABLED</v>
      </c>
      <c r="E74" s="21" t="str">
        <f t="shared" si="44"/>
        <v>RSDKER</v>
      </c>
      <c r="F74" s="21" t="str">
        <f t="shared" si="45"/>
        <v>RSDSH_Att-AB,RSDSH_Att-C,RSDSH_Att-D,RSDSH_Att-E,RSDSH_Att-F,RSDSH_Att-G</v>
      </c>
      <c r="H74" s="21" t="str">
        <f t="shared" si="46"/>
        <v>RSDSH_Att-AB,RSDSH_Att-C,RSDSH_Att-D,RSDSH_Att-E,RSDSH_Att-F,RSDSH_Att-G</v>
      </c>
      <c r="I74" s="3">
        <v>1</v>
      </c>
      <c r="J74" s="29">
        <f t="shared" si="47"/>
        <v>-0.32293199085352298</v>
      </c>
      <c r="K74" s="29">
        <f t="shared" si="47"/>
        <v>-0.35522518993887531</v>
      </c>
      <c r="L74" s="29">
        <f t="shared" si="47"/>
        <v>-0.57209372064845831</v>
      </c>
      <c r="M74" s="29">
        <f t="shared" si="47"/>
        <v>-0.9</v>
      </c>
      <c r="N74" s="29">
        <f t="shared" si="47"/>
        <v>-0.9</v>
      </c>
      <c r="O74" s="29">
        <f t="shared" si="47"/>
        <v>-0.9</v>
      </c>
      <c r="P74" s="3">
        <v>0</v>
      </c>
      <c r="Q74" s="3">
        <v>5</v>
      </c>
      <c r="R74" s="21" t="s">
        <v>236</v>
      </c>
      <c r="Z74" s="72" t="s">
        <v>254</v>
      </c>
    </row>
    <row r="75" spans="1:26" ht="15" x14ac:dyDescent="0.2">
      <c r="A75" s="21" t="s">
        <v>134</v>
      </c>
      <c r="B75" s="3" t="s">
        <v>466</v>
      </c>
      <c r="D75" s="21" t="str">
        <f>IF(Z75="","UC-UP_"&amp;A14,"\I: DISABLED")</f>
        <v>\I: DISABLED</v>
      </c>
      <c r="E75" s="21" t="str">
        <f t="shared" si="44"/>
        <v>RSDPEA</v>
      </c>
      <c r="F75" s="21" t="str">
        <f t="shared" si="45"/>
        <v>RSDSH_Att-AB,RSDSH_Att-C,RSDSH_Att-D,RSDSH_Att-E,RSDSH_Att-F,RSDSH_Att-G</v>
      </c>
      <c r="H75" s="21" t="str">
        <f t="shared" si="46"/>
        <v>RSDSH_Att-AB,RSDSH_Att-C,RSDSH_Att-D,RSDSH_Att-E,RSDSH_Att-F,RSDSH_Att-G</v>
      </c>
      <c r="I75" s="3">
        <v>1</v>
      </c>
      <c r="J75" s="29">
        <f t="shared" ref="J75:O79" si="48">IF(L14="","",-L14)</f>
        <v>-5.6547374232681892E-2</v>
      </c>
      <c r="K75" s="29">
        <f t="shared" si="48"/>
        <v>-6.2202111655950083E-2</v>
      </c>
      <c r="L75" s="29">
        <f t="shared" si="48"/>
        <v>-0.10017712284302421</v>
      </c>
      <c r="M75" s="29">
        <f t="shared" si="48"/>
        <v>-0.16133625810991897</v>
      </c>
      <c r="N75" s="29">
        <f t="shared" si="48"/>
        <v>-0.9</v>
      </c>
      <c r="O75" s="29">
        <f t="shared" si="48"/>
        <v>-0.9</v>
      </c>
      <c r="P75" s="3">
        <v>0</v>
      </c>
      <c r="Q75" s="3">
        <v>5</v>
      </c>
      <c r="R75" s="21" t="s">
        <v>238</v>
      </c>
      <c r="Z75" s="72" t="s">
        <v>254</v>
      </c>
    </row>
    <row r="76" spans="1:26" ht="15" x14ac:dyDescent="0.2">
      <c r="A76" s="48" t="s">
        <v>163</v>
      </c>
      <c r="B76" s="3" t="s">
        <v>466</v>
      </c>
      <c r="D76" s="21" t="str">
        <f>IF(Z76="","UC-UP_"&amp;A15,"\I: DISABLED")</f>
        <v>\I: DISABLED</v>
      </c>
      <c r="E76" s="21"/>
      <c r="F76" s="21" t="str">
        <f t="shared" si="45"/>
        <v>RSDSH_Att-AB,RSDSH_Att-C,RSDSH_Att-D,RSDSH_Att-E,RSDSH_Att-F,RSDSH_Att-G</v>
      </c>
      <c r="H76" s="21" t="str">
        <f t="shared" si="46"/>
        <v>RSDSH_Att-AB,RSDSH_Att-C,RSDSH_Att-D,RSDSH_Att-E,RSDSH_Att-F,RSDSH_Att-G</v>
      </c>
      <c r="I76" s="3">
        <v>1</v>
      </c>
      <c r="J76" s="29">
        <f t="shared" si="48"/>
        <v>-7.2411737806442666E-2</v>
      </c>
      <c r="K76" s="29">
        <f t="shared" si="48"/>
        <v>-7.9652911587086928E-2</v>
      </c>
      <c r="L76" s="29">
        <f t="shared" si="48"/>
        <v>-0.12828181064011943</v>
      </c>
      <c r="M76" s="29">
        <f t="shared" si="48"/>
        <v>-0.20659913885401879</v>
      </c>
      <c r="N76" s="29">
        <f t="shared" si="48"/>
        <v>-0.9</v>
      </c>
      <c r="O76" s="29">
        <f t="shared" si="48"/>
        <v>-0.9</v>
      </c>
      <c r="P76" s="3">
        <v>0</v>
      </c>
      <c r="Q76" s="3">
        <v>5</v>
      </c>
      <c r="R76" s="21" t="s">
        <v>239</v>
      </c>
      <c r="Z76" s="72" t="s">
        <v>254</v>
      </c>
    </row>
    <row r="77" spans="1:26" ht="15" x14ac:dyDescent="0.2">
      <c r="A77" s="21" t="s">
        <v>135</v>
      </c>
      <c r="B77" s="3" t="s">
        <v>466</v>
      </c>
      <c r="D77" s="21" t="str">
        <f>IF(Z77="","UC-UP_"&amp;A16,"\I: DISABLED")</f>
        <v>\I: DISABLED</v>
      </c>
      <c r="E77" s="21" t="str">
        <f t="shared" si="44"/>
        <v>RSDWOO</v>
      </c>
      <c r="F77" s="21" t="str">
        <f t="shared" si="45"/>
        <v>RSDSH_Att-AB,RSDSH_Att-C,RSDSH_Att-D,RSDSH_Att-E,RSDSH_Att-F,RSDSH_Att-G</v>
      </c>
      <c r="H77" s="21" t="str">
        <f t="shared" si="46"/>
        <v>RSDSH_Att-AB,RSDSH_Att-C,RSDSH_Att-D,RSDSH_Att-E,RSDSH_Att-F,RSDSH_Att-G</v>
      </c>
      <c r="I77" s="3">
        <v>1</v>
      </c>
      <c r="J77" s="29">
        <f t="shared" si="48"/>
        <v>-7.8364344850681156E-3</v>
      </c>
      <c r="K77" s="29">
        <f t="shared" si="48"/>
        <v>-8.6200779335749277E-3</v>
      </c>
      <c r="L77" s="29">
        <f t="shared" si="48"/>
        <v>-1.3882721712801764E-2</v>
      </c>
      <c r="M77" s="29">
        <f t="shared" si="48"/>
        <v>-2.2358262145684375E-2</v>
      </c>
      <c r="N77" s="29">
        <f t="shared" si="48"/>
        <v>-0.15041520745210032</v>
      </c>
      <c r="O77" s="29">
        <f t="shared" si="48"/>
        <v>-0.9</v>
      </c>
      <c r="P77" s="3">
        <v>0</v>
      </c>
      <c r="Q77" s="3">
        <v>5</v>
      </c>
      <c r="R77" s="21" t="s">
        <v>240</v>
      </c>
      <c r="Z77" s="72" t="s">
        <v>254</v>
      </c>
    </row>
    <row r="78" spans="1:26" ht="15" x14ac:dyDescent="0.2">
      <c r="A78" s="21" t="s">
        <v>136</v>
      </c>
      <c r="B78" s="3" t="s">
        <v>466</v>
      </c>
      <c r="D78" s="21" t="str">
        <f>IF(Z78="","UC-UP_"&amp;A17,"\I: DISABLED")</f>
        <v>\I: DISABLED</v>
      </c>
      <c r="E78" s="21" t="str">
        <f t="shared" si="44"/>
        <v>RSDHET</v>
      </c>
      <c r="F78" s="21" t="str">
        <f t="shared" si="45"/>
        <v>RSDSH_Att-AB,RSDSH_Att-C,RSDSH_Att-D,RSDSH_Att-E,RSDSH_Att-F,RSDSH_Att-G</v>
      </c>
      <c r="H78" s="21" t="str">
        <f t="shared" si="46"/>
        <v>RSDSH_Att-AB,RSDSH_Att-C,RSDSH_Att-D,RSDSH_Att-E,RSDSH_Att-F,RSDSH_Att-G</v>
      </c>
      <c r="I78" s="3">
        <v>1</v>
      </c>
      <c r="J78" s="29">
        <f t="shared" si="48"/>
        <v>-1.416936286098599E-3</v>
      </c>
      <c r="K78" s="29">
        <f>IF(M17="","",-M17)</f>
        <v>-1.5586299147084589E-3</v>
      </c>
      <c r="L78" s="29">
        <f t="shared" si="48"/>
        <v>-2.5101890639371211E-3</v>
      </c>
      <c r="M78" s="29">
        <f t="shared" si="48"/>
        <v>-4.0426845893613743E-3</v>
      </c>
      <c r="N78" s="29">
        <f t="shared" si="48"/>
        <v>-2.7197160370068064E-2</v>
      </c>
      <c r="O78" s="29">
        <f t="shared" si="48"/>
        <v>-0.18296889501143337</v>
      </c>
      <c r="P78" s="3">
        <v>0</v>
      </c>
      <c r="Q78" s="3">
        <v>5</v>
      </c>
      <c r="R78" s="21" t="s">
        <v>241</v>
      </c>
      <c r="Z78" s="72" t="s">
        <v>254</v>
      </c>
    </row>
    <row r="79" spans="1:26" ht="15.75" thickBot="1" x14ac:dyDescent="0.25">
      <c r="A79" s="45" t="s">
        <v>137</v>
      </c>
      <c r="B79" s="3" t="s">
        <v>466</v>
      </c>
      <c r="C79" s="50"/>
      <c r="D79" s="45" t="str">
        <f>IF(Z79="","UC-UP_"&amp;A18,"\I: DISABLED")</f>
        <v>\I: DISABLED</v>
      </c>
      <c r="E79" s="45" t="str">
        <f t="shared" si="44"/>
        <v>RSDGEO</v>
      </c>
      <c r="F79" s="45" t="str">
        <f t="shared" si="45"/>
        <v>RSDSH_Att-AB,RSDSH_Att-C,RSDSH_Att-D,RSDSH_Att-E,RSDSH_Att-F,RSDSH_Att-G</v>
      </c>
      <c r="G79" s="50"/>
      <c r="H79" s="45" t="str">
        <f t="shared" si="46"/>
        <v>RSDSH_Att-AB,RSDSH_Att-C,RSDSH_Att-D,RSDSH_Att-E,RSDSH_Att-F,RSDSH_Att-G</v>
      </c>
      <c r="I79" s="46">
        <v>1</v>
      </c>
      <c r="J79" s="51" t="str">
        <f t="shared" si="48"/>
        <v/>
      </c>
      <c r="K79" s="51" t="str">
        <f t="shared" si="48"/>
        <v/>
      </c>
      <c r="L79" s="51" t="str">
        <f t="shared" si="48"/>
        <v/>
      </c>
      <c r="M79" s="51" t="str">
        <f t="shared" si="48"/>
        <v/>
      </c>
      <c r="N79" s="51" t="str">
        <f t="shared" si="48"/>
        <v/>
      </c>
      <c r="O79" s="51" t="str">
        <f t="shared" si="48"/>
        <v/>
      </c>
      <c r="P79" s="46">
        <v>0</v>
      </c>
      <c r="Q79" s="46">
        <v>5</v>
      </c>
      <c r="R79" s="45" t="s">
        <v>242</v>
      </c>
      <c r="S79" s="50"/>
      <c r="T79" s="50"/>
      <c r="U79" s="50"/>
      <c r="V79" s="50"/>
      <c r="W79" s="50"/>
      <c r="X79" s="50"/>
      <c r="Y79" s="50"/>
      <c r="Z79" s="99" t="s">
        <v>254</v>
      </c>
    </row>
    <row r="80" spans="1:26" ht="15" x14ac:dyDescent="0.2">
      <c r="A80" s="21"/>
      <c r="B80" s="21"/>
      <c r="D80" s="21"/>
      <c r="E80" s="21"/>
      <c r="F80" s="21"/>
      <c r="H80" s="21"/>
      <c r="I80" s="3"/>
      <c r="J80" s="28"/>
      <c r="K80" s="28"/>
      <c r="L80" s="28"/>
      <c r="M80" s="28"/>
      <c r="N80" s="28"/>
      <c r="O80" s="28"/>
      <c r="P80" s="3"/>
      <c r="Q80" s="3"/>
      <c r="R80" s="21"/>
    </row>
    <row r="81" spans="1:18" ht="15" x14ac:dyDescent="0.2">
      <c r="A81" s="21"/>
      <c r="B81" s="21"/>
      <c r="D81" s="21"/>
      <c r="E81" s="21"/>
      <c r="F81" s="21"/>
      <c r="H81" s="21"/>
      <c r="I81" s="3"/>
      <c r="J81" s="28"/>
      <c r="K81" s="28"/>
      <c r="L81" s="28"/>
      <c r="M81" s="28"/>
      <c r="N81" s="28"/>
      <c r="O81" s="28"/>
      <c r="P81" s="3"/>
      <c r="Q81" s="3"/>
      <c r="R81" s="21"/>
    </row>
    <row r="82" spans="1:18" ht="15" x14ac:dyDescent="0.2">
      <c r="K82" s="29" t="str">
        <f t="shared" ref="K82" si="49">IF(L34="","",-L34)</f>
        <v/>
      </c>
      <c r="L82" s="29" t="str">
        <f t="shared" ref="L82:P82" si="50">IF(M34="","",-M34)</f>
        <v/>
      </c>
      <c r="M82" s="29" t="str">
        <f t="shared" si="50"/>
        <v/>
      </c>
      <c r="N82" s="29" t="str">
        <f t="shared" si="50"/>
        <v/>
      </c>
      <c r="O82" s="29" t="str">
        <f t="shared" si="50"/>
        <v/>
      </c>
      <c r="P82" s="29" t="str">
        <f t="shared" si="50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I3"/>
  </mergeCells>
  <conditionalFormatting sqref="F47 D46:D58 E56:E58 D59:E60 D64:E65 D67:E81 D66">
    <cfRule type="containsText" dxfId="14" priority="16" operator="containsText" text="\I: DISABLED">
      <formula>NOT(ISERROR(SEARCH("\I: DISABLED",D46)))</formula>
    </cfRule>
  </conditionalFormatting>
  <conditionalFormatting sqref="F70">
    <cfRule type="containsText" dxfId="13" priority="14" operator="containsText" text="\I: DISABLED">
      <formula>NOT(ISERROR(SEARCH("\I: DISABLED",F70)))</formula>
    </cfRule>
  </conditionalFormatting>
  <conditionalFormatting sqref="D69">
    <cfRule type="containsText" dxfId="12" priority="10" operator="containsText" text="\I: DISABLED">
      <formula>NOT(ISERROR(SEARCH("\I: DISABLED",D69)))</formula>
    </cfRule>
  </conditionalFormatting>
  <conditionalFormatting sqref="E69 E46:E54">
    <cfRule type="containsText" dxfId="11" priority="6" operator="containsText" text="\I: DISABLED">
      <formula>NOT(ISERROR(SEARCH("\I: DISABLED",E46)))</formula>
    </cfRule>
  </conditionalFormatting>
  <conditionalFormatting sqref="D67">
    <cfRule type="containsText" dxfId="10" priority="2" operator="containsText" text="\I: DISABLED">
      <formula>NOT(ISERROR(SEARCH("\I: DISABLED",D67)))</formula>
    </cfRule>
  </conditionalFormatting>
  <conditionalFormatting sqref="E66">
    <cfRule type="containsText" dxfId="9" priority="1" operator="containsText" text="\I: DISABLED">
      <formula>NOT(ISERROR(SEARCH("\I: DISABLED",E66)))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 codeName="Sheet10">
    <tabColor theme="6" tint="0.59999389629810485"/>
  </sheetPr>
  <dimension ref="A1:AF102"/>
  <sheetViews>
    <sheetView topLeftCell="A40" zoomScale="60" zoomScaleNormal="60" workbookViewId="0">
      <selection activeCell="Y40" sqref="Y40"/>
    </sheetView>
  </sheetViews>
  <sheetFormatPr defaultRowHeight="12.75" x14ac:dyDescent="0.2"/>
  <cols>
    <col min="1" max="1" width="24.85546875" style="33" customWidth="1"/>
    <col min="2" max="2" width="26.7109375" style="33" bestFit="1" customWidth="1"/>
    <col min="3" max="3" width="8.42578125" style="33" bestFit="1" customWidth="1"/>
    <col min="4" max="4" width="29.42578125" style="33" customWidth="1"/>
    <col min="5" max="5" width="12.7109375" style="33" customWidth="1"/>
    <col min="6" max="6" width="14.28515625" style="33" customWidth="1"/>
    <col min="7" max="7" width="24.140625" style="33" customWidth="1"/>
    <col min="8" max="8" width="13.7109375" style="33" customWidth="1"/>
    <col min="9" max="15" width="12.7109375" style="33" customWidth="1"/>
    <col min="16" max="16" width="15.5703125" style="33" customWidth="1"/>
    <col min="17" max="22" width="12.7109375" style="33" customWidth="1"/>
    <col min="23" max="24" width="6" style="33" customWidth="1"/>
    <col min="25" max="25" width="7.42578125" style="33" customWidth="1"/>
    <col min="26" max="26" width="18" style="33" customWidth="1"/>
    <col min="27" max="46" width="6" style="33" customWidth="1"/>
    <col min="47" max="47" width="5.28515625" style="33" customWidth="1"/>
    <col min="48" max="49" width="12.28515625" style="33" customWidth="1"/>
    <col min="50" max="16384" width="9.140625" style="33"/>
  </cols>
  <sheetData>
    <row r="1" spans="1:32" ht="23.25" x14ac:dyDescent="0.2">
      <c r="A1" s="5" t="s">
        <v>33</v>
      </c>
      <c r="B1" s="5"/>
      <c r="C1" s="19"/>
      <c r="D1" s="19"/>
      <c r="E1" s="19"/>
      <c r="F1" s="19"/>
      <c r="G1" s="19"/>
      <c r="H1" s="19"/>
      <c r="I1" s="19"/>
      <c r="J1" s="19"/>
      <c r="K1" s="19"/>
      <c r="L1" s="19"/>
      <c r="M1" s="19"/>
      <c r="N1" s="19"/>
      <c r="O1" s="19"/>
      <c r="P1" s="19"/>
    </row>
    <row r="2" spans="1:32" x14ac:dyDescent="0.2">
      <c r="A2" s="19"/>
      <c r="B2" s="19"/>
      <c r="C2" s="19"/>
      <c r="D2" s="19"/>
      <c r="E2" s="19"/>
      <c r="F2" s="19"/>
      <c r="G2" s="19"/>
      <c r="H2" s="19"/>
      <c r="I2" s="19"/>
      <c r="J2" s="19"/>
      <c r="K2" s="19"/>
      <c r="L2" s="19"/>
      <c r="M2" s="19"/>
      <c r="N2" s="19"/>
      <c r="O2" s="19"/>
      <c r="P2" s="19"/>
    </row>
    <row r="3" spans="1:32" ht="21" customHeight="1" x14ac:dyDescent="0.2">
      <c r="A3" s="34" t="s">
        <v>190</v>
      </c>
      <c r="B3" s="34"/>
      <c r="C3" s="21"/>
      <c r="D3" s="35"/>
      <c r="E3" s="23"/>
      <c r="F3" s="23"/>
      <c r="G3" s="23"/>
      <c r="H3" s="23"/>
      <c r="I3" s="23"/>
      <c r="J3" s="21"/>
      <c r="K3" s="21"/>
      <c r="L3" s="23"/>
      <c r="M3" s="23"/>
      <c r="N3" s="23"/>
      <c r="O3" s="23"/>
      <c r="P3" s="23"/>
      <c r="S3" s="190" t="s">
        <v>128</v>
      </c>
      <c r="T3" s="190"/>
      <c r="U3" s="190"/>
      <c r="V3" s="190"/>
      <c r="Z3" s="190" t="s">
        <v>375</v>
      </c>
      <c r="AA3" s="190"/>
      <c r="AB3" s="190"/>
      <c r="AC3" s="190"/>
      <c r="AD3" s="190"/>
      <c r="AE3" s="190"/>
      <c r="AF3" s="190"/>
    </row>
    <row r="4" spans="1:32" ht="15.75" thickBot="1" x14ac:dyDescent="0.25">
      <c r="A4" s="36" t="s">
        <v>32</v>
      </c>
      <c r="B4" s="36"/>
      <c r="C4" s="21"/>
      <c r="D4" s="37" t="s">
        <v>37</v>
      </c>
      <c r="E4" s="191" t="s">
        <v>38</v>
      </c>
      <c r="F4" s="192"/>
      <c r="G4" s="192"/>
      <c r="H4" s="192"/>
      <c r="I4" s="192"/>
      <c r="J4" s="192"/>
      <c r="K4" s="21"/>
      <c r="L4" s="49" t="s">
        <v>39</v>
      </c>
      <c r="M4" s="49"/>
      <c r="N4" s="49"/>
      <c r="O4" s="49"/>
      <c r="P4" s="49"/>
      <c r="S4" s="42">
        <v>0.1</v>
      </c>
      <c r="Z4" s="42">
        <v>0.15</v>
      </c>
    </row>
    <row r="5" spans="1:32" ht="15.75" thickBot="1" x14ac:dyDescent="0.25">
      <c r="A5" s="6" t="s">
        <v>35</v>
      </c>
      <c r="B5" s="6" t="s">
        <v>36</v>
      </c>
      <c r="C5" s="21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1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65" t="s">
        <v>247</v>
      </c>
      <c r="T5" s="65" t="s">
        <v>248</v>
      </c>
    </row>
    <row r="6" spans="1:32" ht="15.75" thickBot="1" x14ac:dyDescent="0.25">
      <c r="A6" s="25" t="s">
        <v>94</v>
      </c>
      <c r="B6" s="25" t="s">
        <v>125</v>
      </c>
      <c r="C6" s="21"/>
      <c r="D6" s="44">
        <f>SUMIF(SharesElab!$B$2:$B$79,Det_RSD_share!$A6,SharesElab!C$2:C$79)+D15*Z8</f>
        <v>7.3170589775134576E-2</v>
      </c>
      <c r="E6" s="39">
        <f>IF($D6=0,"",MAX($D6*(1-$S$4)^($E$5-$D$5),S6))</f>
        <v>6.5853530797621115E-2</v>
      </c>
      <c r="F6" s="39">
        <f>IF($D6=0,"",MAX($D6*(1-$S$4)^($F$5-$D$5),S6))</f>
        <v>5.9268177717859014E-2</v>
      </c>
      <c r="G6" s="39">
        <f>IF($D6=0,"",MAX($D6*(1-$S$4)^($G$5-$D$5),S6))</f>
        <v>3.4997266260618574E-2</v>
      </c>
      <c r="H6" s="39">
        <f>IF($D6=0,"",MAX($D6*(1-$S$4)^($H$5-$D$5),S6))</f>
        <v>2.0665535754232668E-2</v>
      </c>
      <c r="I6" s="39">
        <f>IF($D6=0,"",MAX($D6*(1-$S$4)^($I$5-$D$5),S6))</f>
        <v>2.5124467023214074E-3</v>
      </c>
      <c r="J6" s="39">
        <f>IF($D6=0,"",MAX($D6*(1-$S$4)^($J$5-$D$5),S6))</f>
        <v>3.0545486490534491E-4</v>
      </c>
      <c r="K6" s="21"/>
      <c r="L6" s="40">
        <f>IF($D6=0,"",MIN($D6*(1+$S$4)^($L$5-$D$5),T6))</f>
        <v>7.7560825161642657E-2</v>
      </c>
      <c r="M6" s="40">
        <f>IF($D6=0,"",MIN($D6*(1+$S$4)^($M$5-$D$5),T6))</f>
        <v>7.7560825161642657E-2</v>
      </c>
      <c r="N6" s="40">
        <f>IF($D6=0,"",MIN($D6*(1+$S$4)^($N$5-$D$5),T6))</f>
        <v>7.7560825161642657E-2</v>
      </c>
      <c r="O6" s="40">
        <f>IF($D6=0,"",MIN($D6*(1+$S$4)^($O$5-$D$5),T6))</f>
        <v>7.7560825161642657E-2</v>
      </c>
      <c r="P6" s="40">
        <f>IF($D6=0,"",MIN($D6*(1+$S$4)^($P$5-$D$5),T6))</f>
        <v>7.7560825161642657E-2</v>
      </c>
      <c r="Q6" s="40">
        <f>IF($D6=0,"",MIN($D6*(1+$S$4)^($Q$5-$D$5),T6))</f>
        <v>7.7560825161642657E-2</v>
      </c>
      <c r="S6" s="69">
        <v>0</v>
      </c>
      <c r="T6" s="69">
        <f>D6*Z14</f>
        <v>7.7560825161642657E-2</v>
      </c>
    </row>
    <row r="7" spans="1:32" ht="15.75" thickBot="1" x14ac:dyDescent="0.25">
      <c r="A7" s="25" t="s">
        <v>95</v>
      </c>
      <c r="B7" s="25" t="s">
        <v>126</v>
      </c>
      <c r="C7" s="21"/>
      <c r="D7" s="44">
        <f>SUMIF(SharesElab!$B$2:$B$79,Det_RSD_share!$A7,SharesElab!C$2:C$79)</f>
        <v>0</v>
      </c>
      <c r="E7" s="39"/>
      <c r="F7" s="39"/>
      <c r="G7" s="39" t="str">
        <f t="shared" ref="G7:G18" si="0">IF($D7=0,"",MAX($D7*(1-$S$4)^($G$5-$D$5),S7))</f>
        <v/>
      </c>
      <c r="H7" s="39" t="str">
        <f t="shared" ref="H7:H18" si="1">IF($D7=0,"",MAX($D7*(1-$S$4)^($H$5-$D$5),S7))</f>
        <v/>
      </c>
      <c r="I7" s="39" t="str">
        <f t="shared" ref="I7:I18" si="2">IF($D7=0,"",MAX($D7*(1-$S$4)^($I$5-$D$5),S7))</f>
        <v/>
      </c>
      <c r="J7" s="39" t="str">
        <f t="shared" ref="J7:J18" si="3">IF($D7=0,"",MAX($D7*(1-$S$4)^($J$5-$D$5),S7))</f>
        <v/>
      </c>
      <c r="K7" s="21"/>
      <c r="L7" s="40">
        <f>IF($Z16=0,"",MIN($Z16*(1+$Z$4)^($L$5-$D$5),T7))</f>
        <v>1.15E-2</v>
      </c>
      <c r="M7" s="40">
        <f>IF($Z16=0,"",MIN($Z16*(1+$Z$4)^($M$5-$D$5),T7))</f>
        <v>1.3224999999999999E-2</v>
      </c>
      <c r="N7" s="40">
        <f>IF($Z16=0,"",MIN($Z16*(1+$Z$4)^($N$5-$D$5),T7))</f>
        <v>2.6600198804687482E-2</v>
      </c>
      <c r="O7" s="40">
        <f>IF($Z16=0,"",MIN($Z16*(1+$Z$4)^($O$5-$D$5),T7))</f>
        <v>5.3502501054737056E-2</v>
      </c>
      <c r="P7" s="40">
        <f>IF($Z16=0,"",MIN($Z16*(1+$Z$4)^($P$5-$D$5),T7))</f>
        <v>0.87565068412849112</v>
      </c>
      <c r="Q7" s="40">
        <f>IF($Z16=0,"",MIN($Z16*(1+$Z$4)^($Q$5-$D$5),T7))</f>
        <v>0.9</v>
      </c>
      <c r="S7" s="69">
        <v>0</v>
      </c>
      <c r="T7" s="69">
        <v>0.9</v>
      </c>
      <c r="Y7" s="193" t="s">
        <v>251</v>
      </c>
      <c r="Z7" s="193"/>
    </row>
    <row r="8" spans="1:32" ht="15.75" thickBot="1" x14ac:dyDescent="0.25">
      <c r="A8" s="25" t="s">
        <v>96</v>
      </c>
      <c r="B8" s="25" t="s">
        <v>127</v>
      </c>
      <c r="C8" s="21"/>
      <c r="D8" s="44">
        <f>SUMIF(SharesElab!$B$2:$B$79,Det_RSD_share!$A8,SharesElab!C$2:C$79)</f>
        <v>0</v>
      </c>
      <c r="E8" s="39" t="str">
        <f t="shared" ref="E8:E18" si="4">IF($D8=0,"",MAX($D8*(1-$S$4)^($E$5-$D$5),S8))</f>
        <v/>
      </c>
      <c r="F8" s="39" t="str">
        <f t="shared" ref="F8:F18" si="5">IF($D8=0,"",MAX($D8*(1-$S$4)^($F$5-$D$5),S8))</f>
        <v/>
      </c>
      <c r="G8" s="39" t="str">
        <f t="shared" si="0"/>
        <v/>
      </c>
      <c r="H8" s="39" t="str">
        <f t="shared" si="1"/>
        <v/>
      </c>
      <c r="I8" s="39" t="str">
        <f t="shared" si="2"/>
        <v/>
      </c>
      <c r="J8" s="39" t="str">
        <f t="shared" si="3"/>
        <v/>
      </c>
      <c r="K8" s="21"/>
      <c r="L8" s="40" t="str">
        <f t="shared" ref="L8:L18" si="6">IF($D8=0,"",MIN($D8*(1+$S$4)^($L$5-$D$5),T8))</f>
        <v/>
      </c>
      <c r="M8" s="40" t="str">
        <f t="shared" ref="M8:M18" si="7">IF($D8=0,"",MIN($D8*(1+$S$4)^($M$5-$D$5),T8))</f>
        <v/>
      </c>
      <c r="N8" s="40" t="str">
        <f t="shared" ref="N8:N18" si="8">IF($D8=0,"",MIN($D8*(1+$S$4)^($N$5-$D$5),T8))</f>
        <v/>
      </c>
      <c r="O8" s="40" t="str">
        <f t="shared" ref="O8:O18" si="9">IF($D8=0,"",MIN($D8*(1+$S$4)^($O$5-$D$5),T8))</f>
        <v/>
      </c>
      <c r="P8" s="40" t="str">
        <f t="shared" ref="P8:P18" si="10">IF($D8=0,"",MIN($D8*(1+$S$4)^($P$5-$D$5),T8))</f>
        <v/>
      </c>
      <c r="Q8" s="40" t="str">
        <f t="shared" ref="Q8" si="11">IF($D8=0,"",MIN($D8*(1+$S$4)^($Q$5-$D$5),T8))</f>
        <v/>
      </c>
      <c r="S8" s="69">
        <v>0</v>
      </c>
      <c r="T8" s="69">
        <v>0.9</v>
      </c>
      <c r="Y8" s="65" t="s">
        <v>249</v>
      </c>
      <c r="Z8" s="71">
        <v>0.19400000000000001</v>
      </c>
    </row>
    <row r="9" spans="1:32" ht="15.75" thickBot="1" x14ac:dyDescent="0.25">
      <c r="A9" s="25" t="s">
        <v>97</v>
      </c>
      <c r="B9" s="25" t="s">
        <v>117</v>
      </c>
      <c r="C9" s="21"/>
      <c r="D9" s="44">
        <f>SUMIF(SharesElab!$B$2:$B$79,Det_RSD_share!$A9,SharesElab!C$2:C$79)</f>
        <v>2.8619867952141737E-2</v>
      </c>
      <c r="E9" s="39">
        <f t="shared" si="4"/>
        <v>2.5757881156927565E-2</v>
      </c>
      <c r="F9" s="39">
        <f t="shared" si="5"/>
        <v>2.3182093041234808E-2</v>
      </c>
      <c r="G9" s="39">
        <f t="shared" si="0"/>
        <v>1.3688794119918746E-2</v>
      </c>
      <c r="H9" s="39">
        <f t="shared" si="1"/>
        <v>8.0830960398708216E-3</v>
      </c>
      <c r="I9" s="39">
        <f t="shared" si="2"/>
        <v>9.8271577526177437E-4</v>
      </c>
      <c r="J9" s="39">
        <f t="shared" si="3"/>
        <v>1.1947529636970439E-4</v>
      </c>
      <c r="K9" s="21"/>
      <c r="L9" s="40">
        <f t="shared" si="6"/>
        <v>3.1481854747355917E-2</v>
      </c>
      <c r="M9" s="40">
        <f t="shared" si="7"/>
        <v>3.4630040222091506E-2</v>
      </c>
      <c r="N9" s="40">
        <f t="shared" si="8"/>
        <v>5.5772026078080621E-2</v>
      </c>
      <c r="O9" s="40">
        <f t="shared" si="9"/>
        <v>8.9821405719009637E-2</v>
      </c>
      <c r="P9" s="40">
        <f t="shared" si="10"/>
        <v>0.60427350242299227</v>
      </c>
      <c r="Q9" s="40">
        <f t="shared" ref="Q9:Q18" si="12">IF($D9=0,"",MIN($D9*(1+$S$4)^($Q$5-$D$5),T9))</f>
        <v>0.9</v>
      </c>
      <c r="S9" s="69">
        <v>0</v>
      </c>
      <c r="T9" s="69">
        <v>0.9</v>
      </c>
      <c r="Y9" s="65" t="s">
        <v>250</v>
      </c>
      <c r="Z9" s="71">
        <v>0.74399999999999999</v>
      </c>
    </row>
    <row r="10" spans="1:32" ht="15.75" thickBot="1" x14ac:dyDescent="0.25">
      <c r="A10" s="25" t="s">
        <v>98</v>
      </c>
      <c r="B10" s="25" t="s">
        <v>34</v>
      </c>
      <c r="C10" s="21"/>
      <c r="D10" s="44">
        <f>SUMIF(SharesElab!$B$2:$B$79,Det_RSD_share!$A10,SharesElab!C$2:C$79)</f>
        <v>3.8328532462031203E-2</v>
      </c>
      <c r="E10" s="39">
        <f t="shared" si="4"/>
        <v>3.4495679215828086E-2</v>
      </c>
      <c r="F10" s="39">
        <f t="shared" si="5"/>
        <v>3.1046111294245275E-2</v>
      </c>
      <c r="G10" s="39">
        <f t="shared" si="0"/>
        <v>1.8332418258138899E-2</v>
      </c>
      <c r="H10" s="39">
        <f t="shared" si="1"/>
        <v>1.0825109657248441E-2</v>
      </c>
      <c r="I10" s="39">
        <f t="shared" si="2"/>
        <v>1.3160806177043309E-3</v>
      </c>
      <c r="J10" s="39">
        <f t="shared" si="3"/>
        <v>1.6000467867198268E-4</v>
      </c>
      <c r="K10" s="21"/>
      <c r="L10" s="40">
        <f t="shared" si="6"/>
        <v>4.2161385708234328E-2</v>
      </c>
      <c r="M10" s="40">
        <f t="shared" si="7"/>
        <v>4.6377524279057766E-2</v>
      </c>
      <c r="N10" s="40">
        <f t="shared" si="8"/>
        <v>7.4691466626665357E-2</v>
      </c>
      <c r="O10" s="40">
        <f t="shared" si="9"/>
        <v>0.12029135391691084</v>
      </c>
      <c r="P10" s="40">
        <f t="shared" si="10"/>
        <v>0.19164266231015603</v>
      </c>
      <c r="Q10" s="40">
        <f t="shared" si="12"/>
        <v>0.19164266231015603</v>
      </c>
      <c r="S10" s="69">
        <v>0</v>
      </c>
      <c r="T10" s="69">
        <f>D10*$Z$13</f>
        <v>0.19164266231015603</v>
      </c>
      <c r="Y10" s="65" t="s">
        <v>253</v>
      </c>
      <c r="Z10" s="71">
        <v>6.2E-2</v>
      </c>
    </row>
    <row r="11" spans="1:32" ht="15.75" thickBot="1" x14ac:dyDescent="0.25">
      <c r="A11" s="25" t="s">
        <v>99</v>
      </c>
      <c r="B11" s="25" t="s">
        <v>34</v>
      </c>
      <c r="C11" s="21"/>
      <c r="D11" s="44">
        <f>SUMIF(SharesElab!$B$2:$B$79,Det_RSD_share!$A11,SharesElab!C$2:C$79)</f>
        <v>1.7344762693162541E-2</v>
      </c>
      <c r="E11" s="39">
        <f t="shared" si="4"/>
        <v>1.5610286423846287E-2</v>
      </c>
      <c r="F11" s="39">
        <f t="shared" si="5"/>
        <v>1.4049257781461658E-2</v>
      </c>
      <c r="G11" s="39">
        <f t="shared" si="0"/>
        <v>8.2959462273752976E-3</v>
      </c>
      <c r="H11" s="39">
        <f t="shared" si="1"/>
        <v>4.8986732878028407E-3</v>
      </c>
      <c r="I11" s="39">
        <f t="shared" si="2"/>
        <v>5.955643102632549E-4</v>
      </c>
      <c r="J11" s="39">
        <f t="shared" si="3"/>
        <v>7.2406716435346457E-5</v>
      </c>
      <c r="K11" s="21"/>
      <c r="L11" s="40">
        <f t="shared" si="6"/>
        <v>1.9079238962478796E-2</v>
      </c>
      <c r="M11" s="40">
        <f t="shared" si="7"/>
        <v>2.0987162858726677E-2</v>
      </c>
      <c r="N11" s="40">
        <f t="shared" si="8"/>
        <v>3.3800035655607914E-2</v>
      </c>
      <c r="O11" s="40">
        <f t="shared" si="9"/>
        <v>5.4435295423713122E-2</v>
      </c>
      <c r="P11" s="40">
        <f t="shared" si="10"/>
        <v>0.36621344720455457</v>
      </c>
      <c r="Q11" s="40">
        <f t="shared" si="12"/>
        <v>0.9</v>
      </c>
      <c r="S11" s="78">
        <f>S10</f>
        <v>0</v>
      </c>
      <c r="T11" s="78">
        <v>0.9</v>
      </c>
    </row>
    <row r="12" spans="1:32" ht="15.75" thickBot="1" x14ac:dyDescent="0.25">
      <c r="A12" s="25" t="s">
        <v>100</v>
      </c>
      <c r="B12" s="25" t="s">
        <v>118</v>
      </c>
      <c r="C12" s="21"/>
      <c r="D12" s="44">
        <f>SUMIF(SharesElab!$B$2:$B$79,Det_RSD_share!$A12,SharesElab!C$2:C$79)</f>
        <v>0.6217301268774712</v>
      </c>
      <c r="E12" s="39">
        <f t="shared" si="4"/>
        <v>0.55955711418972409</v>
      </c>
      <c r="F12" s="39">
        <f t="shared" si="5"/>
        <v>0.50360140277075172</v>
      </c>
      <c r="G12" s="39">
        <f t="shared" si="0"/>
        <v>0.29737159232210125</v>
      </c>
      <c r="H12" s="39">
        <f t="shared" si="1"/>
        <v>0.1755949515502776</v>
      </c>
      <c r="I12" s="39">
        <f t="shared" si="2"/>
        <v>2.1348246772475873E-2</v>
      </c>
      <c r="J12" s="39">
        <f t="shared" si="3"/>
        <v>2.5954484239715373E-3</v>
      </c>
      <c r="K12" s="21"/>
      <c r="L12" s="40">
        <f t="shared" si="6"/>
        <v>0.68390313956521842</v>
      </c>
      <c r="M12" s="40">
        <f t="shared" si="7"/>
        <v>0.75229345352174026</v>
      </c>
      <c r="N12" s="40">
        <f t="shared" si="8"/>
        <v>0.9</v>
      </c>
      <c r="O12" s="40">
        <f t="shared" si="9"/>
        <v>0.9</v>
      </c>
      <c r="P12" s="40">
        <f t="shared" si="10"/>
        <v>0.9</v>
      </c>
      <c r="Q12" s="40">
        <f t="shared" si="12"/>
        <v>0.9</v>
      </c>
      <c r="S12" s="69">
        <v>0</v>
      </c>
      <c r="T12" s="69">
        <v>0.9</v>
      </c>
      <c r="Y12" s="193" t="s">
        <v>372</v>
      </c>
      <c r="Z12" s="193"/>
    </row>
    <row r="13" spans="1:32" ht="15.75" thickBot="1" x14ac:dyDescent="0.25">
      <c r="A13" s="25" t="s">
        <v>461</v>
      </c>
      <c r="B13" s="25" t="s">
        <v>119</v>
      </c>
      <c r="C13" s="21"/>
      <c r="D13" s="44">
        <f>SUMIF(SharesElab!$B$2:$B$79,Det_RSD_share!$A13,SharesElab!C$2:C$79)</f>
        <v>0</v>
      </c>
      <c r="E13" s="39" t="str">
        <f t="shared" si="4"/>
        <v/>
      </c>
      <c r="F13" s="39" t="str">
        <f t="shared" si="5"/>
        <v/>
      </c>
      <c r="G13" s="39" t="str">
        <f t="shared" si="0"/>
        <v/>
      </c>
      <c r="H13" s="39" t="str">
        <f t="shared" si="1"/>
        <v/>
      </c>
      <c r="I13" s="39" t="str">
        <f t="shared" si="2"/>
        <v/>
      </c>
      <c r="J13" s="39" t="str">
        <f t="shared" si="3"/>
        <v/>
      </c>
      <c r="K13" s="21"/>
      <c r="L13" s="40" t="str">
        <f t="shared" si="6"/>
        <v/>
      </c>
      <c r="M13" s="40" t="str">
        <f t="shared" si="7"/>
        <v/>
      </c>
      <c r="N13" s="40" t="str">
        <f t="shared" si="8"/>
        <v/>
      </c>
      <c r="O13" s="40" t="str">
        <f t="shared" si="9"/>
        <v/>
      </c>
      <c r="P13" s="40" t="str">
        <f t="shared" si="10"/>
        <v/>
      </c>
      <c r="Q13" s="40" t="str">
        <f t="shared" si="12"/>
        <v/>
      </c>
      <c r="S13" s="69">
        <v>0</v>
      </c>
      <c r="T13" s="128">
        <f>(RSDCK_share!S38*D13*2+RSDCK_share!S39*RSDCK_share!Z15)/SUM(RSDCK_share!S38:S39)</f>
        <v>7.2453092477748018E-2</v>
      </c>
      <c r="Y13" s="65" t="s">
        <v>371</v>
      </c>
      <c r="Z13" s="93">
        <v>5</v>
      </c>
    </row>
    <row r="14" spans="1:32" ht="15.75" thickBot="1" x14ac:dyDescent="0.25">
      <c r="A14" s="25" t="s">
        <v>101</v>
      </c>
      <c r="B14" s="25" t="s">
        <v>120</v>
      </c>
      <c r="C14" s="21"/>
      <c r="D14" s="44">
        <f>SUMIF(SharesElab!$B$2:$B$79,Det_RSD_share!$A14,SharesElab!C$2:C$79)+D15*Z9</f>
        <v>8.7070260157195933E-2</v>
      </c>
      <c r="E14" s="39">
        <f t="shared" si="4"/>
        <v>7.8363234141476348E-2</v>
      </c>
      <c r="F14" s="39">
        <f t="shared" si="5"/>
        <v>7.0526910727328709E-2</v>
      </c>
      <c r="G14" s="39">
        <f t="shared" si="0"/>
        <v>4.1645435515380337E-2</v>
      </c>
      <c r="H14" s="39">
        <f t="shared" si="1"/>
        <v>2.4591213217476943E-2</v>
      </c>
      <c r="I14" s="39">
        <f t="shared" si="2"/>
        <v>2.9897174353042395E-3</v>
      </c>
      <c r="J14" s="39">
        <f t="shared" si="3"/>
        <v>3.6347984395538658E-4</v>
      </c>
      <c r="K14" s="21"/>
      <c r="L14" s="40">
        <f t="shared" si="6"/>
        <v>9.5777286172915532E-2</v>
      </c>
      <c r="M14" s="40">
        <f t="shared" si="7"/>
        <v>0.10535501479020709</v>
      </c>
      <c r="N14" s="40">
        <f t="shared" si="8"/>
        <v>0.1696753048697765</v>
      </c>
      <c r="O14" s="40">
        <f t="shared" si="9"/>
        <v>0.27326377524582385</v>
      </c>
      <c r="P14" s="40">
        <f t="shared" si="10"/>
        <v>0.9</v>
      </c>
      <c r="Q14" s="40">
        <f t="shared" si="12"/>
        <v>0.9</v>
      </c>
      <c r="S14" s="69">
        <v>0</v>
      </c>
      <c r="T14" s="69">
        <v>0.9</v>
      </c>
      <c r="Y14" s="65" t="s">
        <v>249</v>
      </c>
      <c r="Z14" s="96">
        <v>1.06</v>
      </c>
    </row>
    <row r="15" spans="1:32" ht="15.75" thickBot="1" x14ac:dyDescent="0.25">
      <c r="A15" s="25" t="s">
        <v>102</v>
      </c>
      <c r="B15" s="25" t="s">
        <v>121</v>
      </c>
      <c r="C15" s="21"/>
      <c r="D15" s="81">
        <f>SUMIF(SharesElab!$B$2:$B$79,Det_RSD_share!$A15,SharesElab!C$2:C$79)</f>
        <v>0.1096697648953695</v>
      </c>
      <c r="E15" s="39">
        <f t="shared" si="4"/>
        <v>9.8702788405832562E-2</v>
      </c>
      <c r="F15" s="39">
        <f t="shared" si="5"/>
        <v>8.883250956524931E-2</v>
      </c>
      <c r="G15" s="39">
        <f t="shared" si="0"/>
        <v>5.2454708573184072E-2</v>
      </c>
      <c r="H15" s="39">
        <f t="shared" si="1"/>
        <v>3.0973980865379471E-2</v>
      </c>
      <c r="I15" s="39">
        <f t="shared" si="2"/>
        <v>3.765712972965146E-3</v>
      </c>
      <c r="J15" s="39">
        <f t="shared" si="3"/>
        <v>4.5782278540140985E-4</v>
      </c>
      <c r="K15" s="21"/>
      <c r="L15" s="40">
        <f t="shared" si="6"/>
        <v>0.12063674138490646</v>
      </c>
      <c r="M15" s="40">
        <f t="shared" si="7"/>
        <v>0.13270041552339712</v>
      </c>
      <c r="N15" s="40">
        <f t="shared" si="8"/>
        <v>0.2137153462045864</v>
      </c>
      <c r="O15" s="40">
        <f t="shared" si="9"/>
        <v>0.3441907022159485</v>
      </c>
      <c r="P15" s="40">
        <f t="shared" si="10"/>
        <v>0.9</v>
      </c>
      <c r="Q15" s="40">
        <f t="shared" si="12"/>
        <v>0.9</v>
      </c>
      <c r="S15" s="69">
        <v>0</v>
      </c>
      <c r="T15" s="69">
        <v>0.9</v>
      </c>
      <c r="Y15" s="193" t="s">
        <v>373</v>
      </c>
      <c r="Z15" s="193"/>
    </row>
    <row r="16" spans="1:32" ht="15.75" thickBot="1" x14ac:dyDescent="0.25">
      <c r="A16" s="25" t="s">
        <v>103</v>
      </c>
      <c r="B16" s="25" t="s">
        <v>122</v>
      </c>
      <c r="C16" s="21"/>
      <c r="D16" s="44">
        <f>SUMIF(SharesElab!$B$2:$B$79,Det_RSD_share!$A16,SharesElab!C$2:C$79)+D15*Z10</f>
        <v>1.5522954760608637E-2</v>
      </c>
      <c r="E16" s="39">
        <f t="shared" si="4"/>
        <v>1.3970659284547774E-2</v>
      </c>
      <c r="F16" s="39">
        <f t="shared" si="5"/>
        <v>1.2573593356092996E-2</v>
      </c>
      <c r="G16" s="39">
        <f t="shared" si="0"/>
        <v>7.4245811408393553E-3</v>
      </c>
      <c r="H16" s="39">
        <f t="shared" si="1"/>
        <v>4.3841409178542326E-3</v>
      </c>
      <c r="I16" s="39">
        <f t="shared" si="2"/>
        <v>5.3300918604634595E-4</v>
      </c>
      <c r="J16" s="39">
        <f t="shared" si="3"/>
        <v>6.4801473705557153E-5</v>
      </c>
      <c r="K16" s="21"/>
      <c r="L16" s="40">
        <f t="shared" si="6"/>
        <v>1.7075250236669504E-2</v>
      </c>
      <c r="M16" s="40">
        <f t="shared" si="7"/>
        <v>1.8782775260336455E-2</v>
      </c>
      <c r="N16" s="40">
        <f t="shared" si="8"/>
        <v>3.0249847384524475E-2</v>
      </c>
      <c r="O16" s="40">
        <f t="shared" si="9"/>
        <v>4.8717681711250523E-2</v>
      </c>
      <c r="P16" s="40">
        <f t="shared" si="10"/>
        <v>0.32774820124369908</v>
      </c>
      <c r="Q16" s="40">
        <f t="shared" si="12"/>
        <v>0.9</v>
      </c>
      <c r="S16" s="69">
        <v>0</v>
      </c>
      <c r="T16" s="69">
        <v>0.9</v>
      </c>
      <c r="Y16" s="65" t="s">
        <v>374</v>
      </c>
      <c r="Z16" s="94">
        <v>0.01</v>
      </c>
    </row>
    <row r="17" spans="1:22" ht="15.75" thickBot="1" x14ac:dyDescent="0.25">
      <c r="A17" s="25" t="s">
        <v>104</v>
      </c>
      <c r="B17" s="25" t="s">
        <v>123</v>
      </c>
      <c r="C17" s="21"/>
      <c r="D17" s="44">
        <f>SUMIF(SharesElab!$B$2:$B$79,Det_RSD_share!$A17,SharesElab!C$2:C$79)</f>
        <v>2.7028103078526045E-3</v>
      </c>
      <c r="E17" s="39">
        <f t="shared" si="4"/>
        <v>2.432529277067344E-3</v>
      </c>
      <c r="F17" s="39">
        <f t="shared" si="5"/>
        <v>2.1892763493606099E-3</v>
      </c>
      <c r="G17" s="39">
        <f t="shared" si="0"/>
        <v>1.2927457915339468E-3</v>
      </c>
      <c r="H17" s="39">
        <f t="shared" si="1"/>
        <v>7.6335346244288046E-4</v>
      </c>
      <c r="I17" s="39">
        <f t="shared" si="2"/>
        <v>9.2805960233933264E-5</v>
      </c>
      <c r="J17" s="39">
        <f t="shared" si="3"/>
        <v>1.1283038171307026E-5</v>
      </c>
      <c r="K17" s="21"/>
      <c r="L17" s="40">
        <f t="shared" si="6"/>
        <v>2.9730913386378653E-3</v>
      </c>
      <c r="M17" s="40">
        <f t="shared" si="7"/>
        <v>3.2704004725016521E-3</v>
      </c>
      <c r="N17" s="40">
        <f t="shared" si="8"/>
        <v>5.267012664968638E-3</v>
      </c>
      <c r="O17" s="40">
        <f t="shared" si="9"/>
        <v>8.4825765670586434E-3</v>
      </c>
      <c r="P17" s="40">
        <f t="shared" si="10"/>
        <v>0.05</v>
      </c>
      <c r="Q17" s="40">
        <f t="shared" si="12"/>
        <v>0.05</v>
      </c>
      <c r="S17" s="69">
        <v>0</v>
      </c>
      <c r="T17" s="69">
        <v>0.05</v>
      </c>
      <c r="V17" s="65" t="s">
        <v>252</v>
      </c>
    </row>
    <row r="18" spans="1:22" ht="15" x14ac:dyDescent="0.2">
      <c r="A18" s="25" t="s">
        <v>105</v>
      </c>
      <c r="B18" s="25" t="s">
        <v>124</v>
      </c>
      <c r="C18" s="21"/>
      <c r="D18" s="44">
        <f>SUMIF(SharesElab!$B$2:$B$79,Det_RSD_share!$A18,SharesElab!C$2:C$79)</f>
        <v>0</v>
      </c>
      <c r="E18" s="39" t="str">
        <f t="shared" si="4"/>
        <v/>
      </c>
      <c r="F18" s="39" t="str">
        <f t="shared" si="5"/>
        <v/>
      </c>
      <c r="G18" s="39" t="str">
        <f t="shared" si="0"/>
        <v/>
      </c>
      <c r="H18" s="39" t="str">
        <f t="shared" si="1"/>
        <v/>
      </c>
      <c r="I18" s="39" t="str">
        <f t="shared" si="2"/>
        <v/>
      </c>
      <c r="J18" s="39" t="str">
        <f t="shared" si="3"/>
        <v/>
      </c>
      <c r="K18" s="21"/>
      <c r="L18" s="40" t="str">
        <f t="shared" si="6"/>
        <v/>
      </c>
      <c r="M18" s="40" t="str">
        <f t="shared" si="7"/>
        <v/>
      </c>
      <c r="N18" s="40" t="str">
        <f t="shared" si="8"/>
        <v/>
      </c>
      <c r="O18" s="40" t="str">
        <f t="shared" si="9"/>
        <v/>
      </c>
      <c r="P18" s="40" t="str">
        <f t="shared" si="10"/>
        <v/>
      </c>
      <c r="Q18" s="40" t="str">
        <f t="shared" si="12"/>
        <v/>
      </c>
      <c r="S18" s="69">
        <v>0</v>
      </c>
      <c r="T18" s="69">
        <v>0.9</v>
      </c>
      <c r="V18" s="70">
        <f>SUM(D6:D18)-D15</f>
        <v>0.88448990498559832</v>
      </c>
    </row>
    <row r="19" spans="1:22" ht="15" x14ac:dyDescent="0.2">
      <c r="A19" s="36" t="s">
        <v>31</v>
      </c>
      <c r="B19" s="36"/>
      <c r="C19" s="21"/>
      <c r="D19" s="37" t="s">
        <v>37</v>
      </c>
      <c r="E19" s="192" t="s">
        <v>38</v>
      </c>
      <c r="F19" s="192"/>
      <c r="G19" s="192"/>
      <c r="H19" s="192"/>
      <c r="I19" s="192"/>
      <c r="J19" s="43"/>
      <c r="K19" s="21"/>
      <c r="L19" s="192" t="s">
        <v>39</v>
      </c>
      <c r="M19" s="192"/>
      <c r="N19" s="192"/>
      <c r="O19" s="192"/>
      <c r="P19" s="192"/>
    </row>
    <row r="20" spans="1:22" ht="15.75" thickBot="1" x14ac:dyDescent="0.25">
      <c r="A20" s="6" t="s">
        <v>35</v>
      </c>
      <c r="B20" s="6" t="s">
        <v>36</v>
      </c>
      <c r="C20" s="21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1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65" t="s">
        <v>247</v>
      </c>
      <c r="T20" s="65" t="s">
        <v>248</v>
      </c>
    </row>
    <row r="21" spans="1:22" ht="15.75" thickBot="1" x14ac:dyDescent="0.25">
      <c r="A21" s="25" t="s">
        <v>106</v>
      </c>
      <c r="B21" s="25" t="s">
        <v>125</v>
      </c>
      <c r="C21" s="21"/>
      <c r="D21" s="38" t="e">
        <f>SUMIF(SharesElab!$B$2:$B$79,Det_RSD_share!$A21,SharesElab!C$2:C$79)+D30*Z8</f>
        <v>#N/A</v>
      </c>
      <c r="E21" s="39" t="e">
        <f>IF($D21=0,"",MAX($D21*(1-$S$4)^($E$5-$D$5),S21))</f>
        <v>#N/A</v>
      </c>
      <c r="F21" s="39" t="e">
        <f>IF($D21=0,"",MAX($D21*(1-$S$4)^($F$5-$D$5),S21))</f>
        <v>#N/A</v>
      </c>
      <c r="G21" s="39" t="e">
        <f>IF($D21=0,"",MAX($D21*(1-$S$4)^($G$5-$D$5),S21))</f>
        <v>#N/A</v>
      </c>
      <c r="H21" s="39" t="e">
        <f>IF($D21=0,"",MAX($D21*(1-$S$4)^($H$5-$D$5),S21))</f>
        <v>#N/A</v>
      </c>
      <c r="I21" s="39" t="e">
        <f>IF($D21=0,"",MAX($D21*(1-$S$4)^($I$5-$D$5),S21))</f>
        <v>#N/A</v>
      </c>
      <c r="J21" s="39" t="e">
        <f>IF($D21=0,"",MAX($D21*(1-$S$4)^($J$5-$D$5),S21))</f>
        <v>#N/A</v>
      </c>
      <c r="K21" s="21"/>
      <c r="L21" s="40" t="e">
        <f>IF($D21=0,"",MIN($D21*(1+$S$4)^($L$5-$D$5),T21))</f>
        <v>#N/A</v>
      </c>
      <c r="M21" s="40" t="e">
        <f>IF($D21=0,"",MIN($D21*(1+$S$4)^($M$5-$D$5),T21))</f>
        <v>#N/A</v>
      </c>
      <c r="N21" s="40" t="e">
        <f>IF($D21=0,"",MIN($D21*(1+$S$4)^($N$5-$D$5),T21))</f>
        <v>#N/A</v>
      </c>
      <c r="O21" s="40" t="e">
        <f>IF($D21=0,"",MIN($D21*(1+$S$4)^($O$5-$D$5),T21))</f>
        <v>#N/A</v>
      </c>
      <c r="P21" s="40" t="e">
        <f>IF($D21=0,"",MIN($D21*(1+$S$4)^($P$5-$D$5),T21))</f>
        <v>#N/A</v>
      </c>
      <c r="Q21" s="40" t="e">
        <f>IF($D21=0,"",MIN($D21*(1+$S$4)^($Q$5-$D$5),T21))</f>
        <v>#N/A</v>
      </c>
      <c r="S21" s="69">
        <v>0</v>
      </c>
      <c r="T21" s="95" t="e">
        <f>D21*Z14</f>
        <v>#N/A</v>
      </c>
    </row>
    <row r="22" spans="1:22" ht="15.75" thickBot="1" x14ac:dyDescent="0.25">
      <c r="A22" s="25" t="s">
        <v>107</v>
      </c>
      <c r="B22" s="25" t="s">
        <v>126</v>
      </c>
      <c r="C22" s="21"/>
      <c r="D22" s="38" t="e">
        <f>SUMIF(SharesElab!$B$2:$B$79,Det_RSD_share!$A22,SharesElab!C$2:C$79)</f>
        <v>#N/A</v>
      </c>
      <c r="E22" s="39" t="e">
        <f t="shared" ref="E22:E33" si="13">IF($D22=0,"",MAX($D22*(1-$S$4)^($E$5-$D$5),S22))</f>
        <v>#N/A</v>
      </c>
      <c r="F22" s="39" t="e">
        <f t="shared" ref="F22:F33" si="14">IF($D22=0,"",MAX($D22*(1-$S$4)^($F$5-$D$5),S22))</f>
        <v>#N/A</v>
      </c>
      <c r="G22" s="39" t="e">
        <f t="shared" ref="G22:G33" si="15">IF($D22=0,"",MAX($D22*(1-$S$4)^($G$5-$D$5),S22))</f>
        <v>#N/A</v>
      </c>
      <c r="H22" s="39" t="e">
        <f t="shared" ref="H22:H33" si="16">IF($D22=0,"",MAX($D22*(1-$S$4)^($H$5-$D$5),S22))</f>
        <v>#N/A</v>
      </c>
      <c r="I22" s="39" t="e">
        <f t="shared" ref="I22:I33" si="17">IF($D22=0,"",MAX($D22*(1-$S$4)^($I$5-$D$5),S22))</f>
        <v>#N/A</v>
      </c>
      <c r="J22" s="39" t="e">
        <f t="shared" ref="J22:J33" si="18">IF($D22=0,"",MAX($D22*(1-$S$4)^($J$5-$D$5),S22))</f>
        <v>#N/A</v>
      </c>
      <c r="K22" s="21"/>
      <c r="L22" s="40" t="e">
        <f t="shared" ref="L22:L33" si="19">IF($D22=0,"",MIN($D22*(1+$S$4)^($L$5-$D$5),T22))</f>
        <v>#N/A</v>
      </c>
      <c r="M22" s="40" t="e">
        <f t="shared" ref="M22:M33" si="20">IF($D22=0,"",MIN($D22*(1+$S$4)^($M$5-$D$5),T22))</f>
        <v>#N/A</v>
      </c>
      <c r="N22" s="40" t="e">
        <f t="shared" ref="N22:N33" si="21">IF($D22=0,"",MIN($D22*(1+$S$4)^($N$5-$D$5),T22))</f>
        <v>#N/A</v>
      </c>
      <c r="O22" s="40" t="e">
        <f t="shared" ref="O22:O33" si="22">IF($D22=0,"",MIN($D22*(1+$S$4)^($O$5-$D$5),T22))</f>
        <v>#N/A</v>
      </c>
      <c r="P22" s="40" t="e">
        <f t="shared" ref="P22:P33" si="23">IF($D22=0,"",MIN($D22*(1+$S$4)^($P$5-$D$5),T22))</f>
        <v>#N/A</v>
      </c>
      <c r="Q22" s="40" t="e">
        <f t="shared" ref="Q22:Q33" si="24">IF($D22=0,"",MIN($D22*(1+$S$4)^($Q$5-$D$5),T22))</f>
        <v>#N/A</v>
      </c>
      <c r="S22" s="69">
        <v>0</v>
      </c>
      <c r="T22" s="69">
        <v>0.9</v>
      </c>
    </row>
    <row r="23" spans="1:22" ht="15.75" thickBot="1" x14ac:dyDescent="0.25">
      <c r="A23" s="25" t="s">
        <v>108</v>
      </c>
      <c r="B23" s="25" t="s">
        <v>127</v>
      </c>
      <c r="C23" s="21"/>
      <c r="D23" s="38" t="e">
        <f>SUMIF(SharesElab!$B$2:$B$79,Det_RSD_share!$A23,SharesElab!C$2:C$79)</f>
        <v>#N/A</v>
      </c>
      <c r="E23" s="39" t="e">
        <f t="shared" si="13"/>
        <v>#N/A</v>
      </c>
      <c r="F23" s="39" t="e">
        <f t="shared" si="14"/>
        <v>#N/A</v>
      </c>
      <c r="G23" s="39" t="e">
        <f t="shared" si="15"/>
        <v>#N/A</v>
      </c>
      <c r="H23" s="39" t="e">
        <f t="shared" si="16"/>
        <v>#N/A</v>
      </c>
      <c r="I23" s="39" t="e">
        <f t="shared" si="17"/>
        <v>#N/A</v>
      </c>
      <c r="J23" s="39" t="e">
        <f t="shared" si="18"/>
        <v>#N/A</v>
      </c>
      <c r="K23" s="21"/>
      <c r="L23" s="40" t="e">
        <f t="shared" si="19"/>
        <v>#N/A</v>
      </c>
      <c r="M23" s="40" t="e">
        <f t="shared" si="20"/>
        <v>#N/A</v>
      </c>
      <c r="N23" s="40" t="e">
        <f t="shared" si="21"/>
        <v>#N/A</v>
      </c>
      <c r="O23" s="40" t="e">
        <f t="shared" si="22"/>
        <v>#N/A</v>
      </c>
      <c r="P23" s="40" t="e">
        <f t="shared" si="23"/>
        <v>#N/A</v>
      </c>
      <c r="Q23" s="40" t="e">
        <f t="shared" si="24"/>
        <v>#N/A</v>
      </c>
      <c r="S23" s="69">
        <v>0</v>
      </c>
      <c r="T23" s="69">
        <v>0.9</v>
      </c>
    </row>
    <row r="24" spans="1:22" ht="15.75" thickBot="1" x14ac:dyDescent="0.25">
      <c r="A24" s="25" t="s">
        <v>109</v>
      </c>
      <c r="B24" s="25" t="s">
        <v>117</v>
      </c>
      <c r="C24" s="21"/>
      <c r="D24" s="38" t="e">
        <f>SUMIF(SharesElab!$B$2:$B$79,Det_RSD_share!$A24,SharesElab!C$2:C$79)</f>
        <v>#N/A</v>
      </c>
      <c r="E24" s="39" t="e">
        <f t="shared" si="13"/>
        <v>#N/A</v>
      </c>
      <c r="F24" s="39" t="e">
        <f t="shared" si="14"/>
        <v>#N/A</v>
      </c>
      <c r="G24" s="39" t="e">
        <f t="shared" si="15"/>
        <v>#N/A</v>
      </c>
      <c r="H24" s="39" t="e">
        <f t="shared" si="16"/>
        <v>#N/A</v>
      </c>
      <c r="I24" s="39" t="e">
        <f t="shared" si="17"/>
        <v>#N/A</v>
      </c>
      <c r="J24" s="39" t="e">
        <f t="shared" si="18"/>
        <v>#N/A</v>
      </c>
      <c r="K24" s="21"/>
      <c r="L24" s="40" t="e">
        <f t="shared" si="19"/>
        <v>#N/A</v>
      </c>
      <c r="M24" s="40" t="e">
        <f t="shared" si="20"/>
        <v>#N/A</v>
      </c>
      <c r="N24" s="40" t="e">
        <f t="shared" si="21"/>
        <v>#N/A</v>
      </c>
      <c r="O24" s="40" t="e">
        <f t="shared" si="22"/>
        <v>#N/A</v>
      </c>
      <c r="P24" s="40" t="e">
        <f t="shared" si="23"/>
        <v>#N/A</v>
      </c>
      <c r="Q24" s="40" t="e">
        <f t="shared" si="24"/>
        <v>#N/A</v>
      </c>
      <c r="S24" s="69">
        <v>0</v>
      </c>
      <c r="T24" s="69">
        <v>0.9</v>
      </c>
    </row>
    <row r="25" spans="1:22" ht="15.75" thickBot="1" x14ac:dyDescent="0.25">
      <c r="A25" s="25" t="s">
        <v>110</v>
      </c>
      <c r="B25" s="25" t="s">
        <v>34</v>
      </c>
      <c r="C25" s="21"/>
      <c r="D25" s="38" t="e">
        <f>SUMIF(SharesElab!$B$2:$B$79,Det_RSD_share!$A25,SharesElab!C$2:C$79)</f>
        <v>#N/A</v>
      </c>
      <c r="E25" s="39" t="e">
        <f t="shared" si="13"/>
        <v>#N/A</v>
      </c>
      <c r="F25" s="39" t="e">
        <f t="shared" si="14"/>
        <v>#N/A</v>
      </c>
      <c r="G25" s="39" t="e">
        <f t="shared" si="15"/>
        <v>#N/A</v>
      </c>
      <c r="H25" s="39" t="e">
        <f t="shared" si="16"/>
        <v>#N/A</v>
      </c>
      <c r="I25" s="39" t="e">
        <f t="shared" si="17"/>
        <v>#N/A</v>
      </c>
      <c r="J25" s="39" t="e">
        <f t="shared" si="18"/>
        <v>#N/A</v>
      </c>
      <c r="K25" s="21"/>
      <c r="L25" s="40" t="e">
        <f t="shared" si="19"/>
        <v>#N/A</v>
      </c>
      <c r="M25" s="40" t="e">
        <f t="shared" si="20"/>
        <v>#N/A</v>
      </c>
      <c r="N25" s="40" t="e">
        <f t="shared" si="21"/>
        <v>#N/A</v>
      </c>
      <c r="O25" s="40" t="e">
        <f t="shared" si="22"/>
        <v>#N/A</v>
      </c>
      <c r="P25" s="40" t="e">
        <f t="shared" si="23"/>
        <v>#N/A</v>
      </c>
      <c r="Q25" s="40" t="e">
        <f t="shared" si="24"/>
        <v>#N/A</v>
      </c>
      <c r="S25" s="69">
        <v>0</v>
      </c>
      <c r="T25" s="69" t="e">
        <f>D25*$Z$13</f>
        <v>#N/A</v>
      </c>
    </row>
    <row r="26" spans="1:22" ht="15.75" thickBot="1" x14ac:dyDescent="0.25">
      <c r="A26" s="25" t="s">
        <v>111</v>
      </c>
      <c r="B26" s="25" t="s">
        <v>34</v>
      </c>
      <c r="C26" s="21"/>
      <c r="D26" s="38" t="e">
        <f>SUMIF(SharesElab!$B$2:$B$79,Det_RSD_share!$A26,SharesElab!C$2:C$79)</f>
        <v>#N/A</v>
      </c>
      <c r="E26" s="39" t="e">
        <f t="shared" si="13"/>
        <v>#N/A</v>
      </c>
      <c r="F26" s="39" t="e">
        <f t="shared" si="14"/>
        <v>#N/A</v>
      </c>
      <c r="G26" s="39" t="e">
        <f t="shared" si="15"/>
        <v>#N/A</v>
      </c>
      <c r="H26" s="39" t="e">
        <f t="shared" si="16"/>
        <v>#N/A</v>
      </c>
      <c r="I26" s="39" t="e">
        <f t="shared" si="17"/>
        <v>#N/A</v>
      </c>
      <c r="J26" s="39" t="e">
        <f t="shared" si="18"/>
        <v>#N/A</v>
      </c>
      <c r="K26" s="21"/>
      <c r="L26" s="40" t="e">
        <f t="shared" si="19"/>
        <v>#N/A</v>
      </c>
      <c r="M26" s="40" t="e">
        <f t="shared" si="20"/>
        <v>#N/A</v>
      </c>
      <c r="N26" s="40" t="e">
        <f t="shared" si="21"/>
        <v>#N/A</v>
      </c>
      <c r="O26" s="40" t="e">
        <f t="shared" si="22"/>
        <v>#N/A</v>
      </c>
      <c r="P26" s="40" t="e">
        <f t="shared" si="23"/>
        <v>#N/A</v>
      </c>
      <c r="Q26" s="40" t="e">
        <f t="shared" si="24"/>
        <v>#N/A</v>
      </c>
      <c r="S26" s="78">
        <f>S25</f>
        <v>0</v>
      </c>
      <c r="T26" s="78">
        <v>0.9</v>
      </c>
    </row>
    <row r="27" spans="1:22" ht="15.75" thickBot="1" x14ac:dyDescent="0.25">
      <c r="A27" s="25" t="s">
        <v>112</v>
      </c>
      <c r="B27" s="25" t="s">
        <v>118</v>
      </c>
      <c r="C27" s="21"/>
      <c r="D27" s="38" t="e">
        <f>SUMIF(SharesElab!$B$2:$B$79,Det_RSD_share!$A27,SharesElab!C$2:C$79)</f>
        <v>#N/A</v>
      </c>
      <c r="E27" s="39" t="e">
        <f t="shared" si="13"/>
        <v>#N/A</v>
      </c>
      <c r="F27" s="39" t="e">
        <f t="shared" si="14"/>
        <v>#N/A</v>
      </c>
      <c r="G27" s="39" t="e">
        <f t="shared" si="15"/>
        <v>#N/A</v>
      </c>
      <c r="H27" s="39" t="e">
        <f t="shared" si="16"/>
        <v>#N/A</v>
      </c>
      <c r="I27" s="39" t="e">
        <f t="shared" si="17"/>
        <v>#N/A</v>
      </c>
      <c r="J27" s="39" t="e">
        <f t="shared" si="18"/>
        <v>#N/A</v>
      </c>
      <c r="K27" s="21"/>
      <c r="L27" s="40" t="e">
        <f t="shared" si="19"/>
        <v>#N/A</v>
      </c>
      <c r="M27" s="40" t="e">
        <f t="shared" si="20"/>
        <v>#N/A</v>
      </c>
      <c r="N27" s="40" t="e">
        <f t="shared" si="21"/>
        <v>#N/A</v>
      </c>
      <c r="O27" s="40" t="e">
        <f t="shared" si="22"/>
        <v>#N/A</v>
      </c>
      <c r="P27" s="40" t="e">
        <f t="shared" si="23"/>
        <v>#N/A</v>
      </c>
      <c r="Q27" s="40" t="e">
        <f t="shared" si="24"/>
        <v>#N/A</v>
      </c>
      <c r="S27" s="69">
        <v>0</v>
      </c>
      <c r="T27" s="69">
        <v>0.9</v>
      </c>
    </row>
    <row r="28" spans="1:22" ht="15.75" thickBot="1" x14ac:dyDescent="0.25">
      <c r="A28" s="25" t="s">
        <v>464</v>
      </c>
      <c r="B28" s="25" t="s">
        <v>119</v>
      </c>
      <c r="C28" s="21"/>
      <c r="D28" s="38" t="e">
        <f>SUMIF(SharesElab!$B$2:$B$79,Det_RSD_share!$A28,SharesElab!C$2:C$79)</f>
        <v>#N/A</v>
      </c>
      <c r="E28" s="39" t="e">
        <f t="shared" si="13"/>
        <v>#N/A</v>
      </c>
      <c r="F28" s="39" t="e">
        <f t="shared" si="14"/>
        <v>#N/A</v>
      </c>
      <c r="G28" s="39" t="e">
        <f t="shared" si="15"/>
        <v>#N/A</v>
      </c>
      <c r="H28" s="39" t="e">
        <f t="shared" si="16"/>
        <v>#N/A</v>
      </c>
      <c r="I28" s="39" t="e">
        <f t="shared" si="17"/>
        <v>#N/A</v>
      </c>
      <c r="J28" s="39" t="e">
        <f t="shared" si="18"/>
        <v>#N/A</v>
      </c>
      <c r="K28" s="21"/>
      <c r="L28" s="40" t="e">
        <f t="shared" si="19"/>
        <v>#N/A</v>
      </c>
      <c r="M28" s="40" t="e">
        <f t="shared" si="20"/>
        <v>#N/A</v>
      </c>
      <c r="N28" s="40" t="e">
        <f t="shared" si="21"/>
        <v>#N/A</v>
      </c>
      <c r="O28" s="40" t="e">
        <f t="shared" si="22"/>
        <v>#N/A</v>
      </c>
      <c r="P28" s="40" t="e">
        <f t="shared" si="23"/>
        <v>#N/A</v>
      </c>
      <c r="Q28" s="40" t="e">
        <f t="shared" si="24"/>
        <v>#N/A</v>
      </c>
      <c r="S28" s="69">
        <v>0</v>
      </c>
      <c r="T28" s="128" t="e">
        <f>(RSDCK_share!S38*D28*2+RSDCK_share!S39*RSDCK_share!Z15)/SUM(RSDCK_share!S38:S39)</f>
        <v>#N/A</v>
      </c>
    </row>
    <row r="29" spans="1:22" ht="15.75" thickBot="1" x14ac:dyDescent="0.25">
      <c r="A29" s="25" t="s">
        <v>113</v>
      </c>
      <c r="B29" s="25" t="s">
        <v>120</v>
      </c>
      <c r="C29" s="21"/>
      <c r="D29" s="38" t="e">
        <f>SUMIF(SharesElab!$B$2:$B$79,Det_RSD_share!$A29,SharesElab!C$2:C$79)+D30*Z9</f>
        <v>#N/A</v>
      </c>
      <c r="E29" s="39" t="e">
        <f t="shared" si="13"/>
        <v>#N/A</v>
      </c>
      <c r="F29" s="39" t="e">
        <f t="shared" si="14"/>
        <v>#N/A</v>
      </c>
      <c r="G29" s="39" t="e">
        <f t="shared" si="15"/>
        <v>#N/A</v>
      </c>
      <c r="H29" s="39" t="e">
        <f t="shared" si="16"/>
        <v>#N/A</v>
      </c>
      <c r="I29" s="39" t="e">
        <f t="shared" si="17"/>
        <v>#N/A</v>
      </c>
      <c r="J29" s="39" t="e">
        <f t="shared" si="18"/>
        <v>#N/A</v>
      </c>
      <c r="K29" s="21"/>
      <c r="L29" s="40" t="e">
        <f t="shared" si="19"/>
        <v>#N/A</v>
      </c>
      <c r="M29" s="40" t="e">
        <f t="shared" si="20"/>
        <v>#N/A</v>
      </c>
      <c r="N29" s="40" t="e">
        <f t="shared" si="21"/>
        <v>#N/A</v>
      </c>
      <c r="O29" s="40" t="e">
        <f t="shared" si="22"/>
        <v>#N/A</v>
      </c>
      <c r="P29" s="40" t="e">
        <f t="shared" si="23"/>
        <v>#N/A</v>
      </c>
      <c r="Q29" s="40" t="e">
        <f t="shared" si="24"/>
        <v>#N/A</v>
      </c>
      <c r="S29" s="69">
        <v>0</v>
      </c>
      <c r="T29" s="69">
        <v>0.9</v>
      </c>
    </row>
    <row r="30" spans="1:22" ht="15.75" thickBot="1" x14ac:dyDescent="0.25">
      <c r="A30" s="25" t="s">
        <v>114</v>
      </c>
      <c r="B30" s="25" t="s">
        <v>121</v>
      </c>
      <c r="C30" s="21"/>
      <c r="D30" s="38" t="e">
        <f>SUMIF(SharesElab!$B$2:$B$79,Det_RSD_share!$A30,SharesElab!C$2:C$79)</f>
        <v>#N/A</v>
      </c>
      <c r="E30" s="39" t="e">
        <f t="shared" si="13"/>
        <v>#N/A</v>
      </c>
      <c r="F30" s="39" t="e">
        <f t="shared" si="14"/>
        <v>#N/A</v>
      </c>
      <c r="G30" s="39" t="e">
        <f t="shared" si="15"/>
        <v>#N/A</v>
      </c>
      <c r="H30" s="39" t="e">
        <f t="shared" si="16"/>
        <v>#N/A</v>
      </c>
      <c r="I30" s="39" t="e">
        <f t="shared" si="17"/>
        <v>#N/A</v>
      </c>
      <c r="J30" s="39" t="e">
        <f t="shared" si="18"/>
        <v>#N/A</v>
      </c>
      <c r="K30" s="21"/>
      <c r="L30" s="40" t="e">
        <f t="shared" si="19"/>
        <v>#N/A</v>
      </c>
      <c r="M30" s="40" t="e">
        <f t="shared" si="20"/>
        <v>#N/A</v>
      </c>
      <c r="N30" s="40" t="e">
        <f t="shared" si="21"/>
        <v>#N/A</v>
      </c>
      <c r="O30" s="40" t="e">
        <f t="shared" si="22"/>
        <v>#N/A</v>
      </c>
      <c r="P30" s="40" t="e">
        <f t="shared" si="23"/>
        <v>#N/A</v>
      </c>
      <c r="Q30" s="40" t="e">
        <f t="shared" si="24"/>
        <v>#N/A</v>
      </c>
      <c r="S30" s="69">
        <v>0</v>
      </c>
      <c r="T30" s="69">
        <v>0.9</v>
      </c>
    </row>
    <row r="31" spans="1:22" ht="15.75" thickBot="1" x14ac:dyDescent="0.25">
      <c r="A31" s="25" t="s">
        <v>115</v>
      </c>
      <c r="B31" s="25" t="s">
        <v>122</v>
      </c>
      <c r="C31" s="21"/>
      <c r="D31" s="38" t="e">
        <f>SUMIF(SharesElab!$B$2:$B$79,Det_RSD_share!$A31,SharesElab!C$2:C$79)+D30*Z10</f>
        <v>#N/A</v>
      </c>
      <c r="E31" s="39" t="e">
        <f t="shared" si="13"/>
        <v>#N/A</v>
      </c>
      <c r="F31" s="39" t="e">
        <f t="shared" si="14"/>
        <v>#N/A</v>
      </c>
      <c r="G31" s="39" t="e">
        <f t="shared" si="15"/>
        <v>#N/A</v>
      </c>
      <c r="H31" s="39" t="e">
        <f t="shared" si="16"/>
        <v>#N/A</v>
      </c>
      <c r="I31" s="39" t="e">
        <f t="shared" si="17"/>
        <v>#N/A</v>
      </c>
      <c r="J31" s="39" t="e">
        <f t="shared" si="18"/>
        <v>#N/A</v>
      </c>
      <c r="K31" s="21"/>
      <c r="L31" s="40" t="e">
        <f t="shared" si="19"/>
        <v>#N/A</v>
      </c>
      <c r="M31" s="40" t="e">
        <f t="shared" si="20"/>
        <v>#N/A</v>
      </c>
      <c r="N31" s="40" t="e">
        <f t="shared" si="21"/>
        <v>#N/A</v>
      </c>
      <c r="O31" s="40" t="e">
        <f t="shared" si="22"/>
        <v>#N/A</v>
      </c>
      <c r="P31" s="40" t="e">
        <f t="shared" si="23"/>
        <v>#N/A</v>
      </c>
      <c r="Q31" s="40" t="e">
        <f t="shared" si="24"/>
        <v>#N/A</v>
      </c>
      <c r="S31" s="69">
        <v>0</v>
      </c>
      <c r="T31" s="69">
        <v>0.9</v>
      </c>
    </row>
    <row r="32" spans="1:22" ht="15.75" thickBot="1" x14ac:dyDescent="0.25">
      <c r="A32" s="25" t="s">
        <v>116</v>
      </c>
      <c r="B32" s="25" t="s">
        <v>123</v>
      </c>
      <c r="C32" s="21"/>
      <c r="D32" s="38" t="e">
        <f>SUMIF(SharesElab!$B$2:$B$79,Det_RSD_share!$A32,SharesElab!C$2:C$79)</f>
        <v>#N/A</v>
      </c>
      <c r="E32" s="39" t="e">
        <f t="shared" si="13"/>
        <v>#N/A</v>
      </c>
      <c r="F32" s="39" t="e">
        <f t="shared" si="14"/>
        <v>#N/A</v>
      </c>
      <c r="G32" s="39" t="e">
        <f t="shared" si="15"/>
        <v>#N/A</v>
      </c>
      <c r="H32" s="39" t="e">
        <f t="shared" si="16"/>
        <v>#N/A</v>
      </c>
      <c r="I32" s="39" t="e">
        <f t="shared" si="17"/>
        <v>#N/A</v>
      </c>
      <c r="J32" s="39" t="e">
        <f t="shared" si="18"/>
        <v>#N/A</v>
      </c>
      <c r="K32" s="21"/>
      <c r="L32" s="40" t="e">
        <f t="shared" si="19"/>
        <v>#N/A</v>
      </c>
      <c r="M32" s="40" t="e">
        <f t="shared" si="20"/>
        <v>#N/A</v>
      </c>
      <c r="N32" s="40" t="e">
        <f t="shared" si="21"/>
        <v>#N/A</v>
      </c>
      <c r="O32" s="40" t="e">
        <f t="shared" si="22"/>
        <v>#N/A</v>
      </c>
      <c r="P32" s="40" t="e">
        <f t="shared" si="23"/>
        <v>#N/A</v>
      </c>
      <c r="Q32" s="40" t="e">
        <f t="shared" si="24"/>
        <v>#N/A</v>
      </c>
      <c r="S32" s="69">
        <v>0</v>
      </c>
      <c r="T32" s="69">
        <v>0.05</v>
      </c>
      <c r="V32" s="65" t="s">
        <v>252</v>
      </c>
    </row>
    <row r="33" spans="1:26" ht="15" x14ac:dyDescent="0.2">
      <c r="A33" s="25" t="s">
        <v>213</v>
      </c>
      <c r="B33" s="25" t="s">
        <v>129</v>
      </c>
      <c r="C33" s="21"/>
      <c r="D33" s="38" t="e">
        <f>SUMIF(SharesElab!$B$2:$B$79,Det_RSD_share!$A33,SharesElab!C$2:C$79)</f>
        <v>#N/A</v>
      </c>
      <c r="E33" s="39" t="e">
        <f t="shared" si="13"/>
        <v>#N/A</v>
      </c>
      <c r="F33" s="39" t="e">
        <f t="shared" si="14"/>
        <v>#N/A</v>
      </c>
      <c r="G33" s="39" t="e">
        <f t="shared" si="15"/>
        <v>#N/A</v>
      </c>
      <c r="H33" s="39" t="e">
        <f t="shared" si="16"/>
        <v>#N/A</v>
      </c>
      <c r="I33" s="39" t="e">
        <f t="shared" si="17"/>
        <v>#N/A</v>
      </c>
      <c r="J33" s="39" t="e">
        <f t="shared" si="18"/>
        <v>#N/A</v>
      </c>
      <c r="K33" s="21"/>
      <c r="L33" s="40" t="e">
        <f t="shared" si="19"/>
        <v>#N/A</v>
      </c>
      <c r="M33" s="40" t="e">
        <f t="shared" si="20"/>
        <v>#N/A</v>
      </c>
      <c r="N33" s="40" t="e">
        <f t="shared" si="21"/>
        <v>#N/A</v>
      </c>
      <c r="O33" s="40" t="e">
        <f t="shared" si="22"/>
        <v>#N/A</v>
      </c>
      <c r="P33" s="40" t="e">
        <f t="shared" si="23"/>
        <v>#N/A</v>
      </c>
      <c r="Q33" s="40" t="e">
        <f t="shared" si="24"/>
        <v>#N/A</v>
      </c>
      <c r="S33" s="69">
        <v>0</v>
      </c>
      <c r="T33" s="69">
        <v>0.5</v>
      </c>
      <c r="V33" s="70" t="e">
        <f>SUM(D21:D33)-D30</f>
        <v>#N/A</v>
      </c>
    </row>
    <row r="34" spans="1:26" ht="15" x14ac:dyDescent="0.2">
      <c r="A34" s="21"/>
      <c r="B34" s="21"/>
      <c r="C34" s="21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</row>
    <row r="36" spans="1:26" s="41" customFormat="1" x14ac:dyDescent="0.2"/>
    <row r="37" spans="1:26" ht="23.25" x14ac:dyDescent="0.2">
      <c r="A37" s="5" t="s">
        <v>44</v>
      </c>
    </row>
    <row r="38" spans="1:26" ht="11.25" customHeight="1" x14ac:dyDescent="0.2">
      <c r="A38" s="5"/>
    </row>
    <row r="39" spans="1:26" ht="15" x14ac:dyDescent="0.2">
      <c r="D39" s="18" t="s">
        <v>12</v>
      </c>
    </row>
    <row r="40" spans="1:26" ht="15" x14ac:dyDescent="0.2">
      <c r="D40" s="18" t="s">
        <v>28</v>
      </c>
    </row>
    <row r="42" spans="1:26" ht="23.25" x14ac:dyDescent="0.2">
      <c r="A42" s="5" t="s">
        <v>140</v>
      </c>
    </row>
    <row r="44" spans="1:26" s="21" customFormat="1" ht="15" x14ac:dyDescent="0.2">
      <c r="H44" s="18" t="s">
        <v>269</v>
      </c>
    </row>
    <row r="45" spans="1:26" s="21" customFormat="1" ht="31.5" customHeight="1" thickBot="1" x14ac:dyDescent="0.25">
      <c r="A45" s="21" t="s">
        <v>25</v>
      </c>
      <c r="B45" s="21" t="s">
        <v>26</v>
      </c>
      <c r="D45" s="6" t="s">
        <v>11</v>
      </c>
      <c r="E45" s="6" t="s">
        <v>246</v>
      </c>
      <c r="F45" s="6" t="s">
        <v>9</v>
      </c>
      <c r="G45" s="6" t="s">
        <v>30</v>
      </c>
      <c r="H45" s="6" t="s">
        <v>10</v>
      </c>
      <c r="I45" s="8" t="s">
        <v>132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131</v>
      </c>
      <c r="Q45" s="8" t="s">
        <v>29</v>
      </c>
      <c r="R45" s="6" t="s">
        <v>27</v>
      </c>
      <c r="Z45" s="73" t="s">
        <v>255</v>
      </c>
    </row>
    <row r="46" spans="1:26" s="21" customFormat="1" ht="15.75" thickBot="1" x14ac:dyDescent="0.25">
      <c r="A46" s="21" t="s">
        <v>133</v>
      </c>
      <c r="B46" s="3" t="s">
        <v>467</v>
      </c>
      <c r="D46" s="21" t="str">
        <f t="shared" ref="D46:D58" si="25">IF(Z46="","UC-LO_"&amp;A6,"\I: DISABLED")</f>
        <v>\I: DISABLED</v>
      </c>
      <c r="E46" s="21" t="str">
        <f>A46</f>
        <v>RSDCOA</v>
      </c>
      <c r="F46" s="21" t="str">
        <f t="shared" ref="F46:F72" si="26">H46</f>
        <v>RSDSH_Det-AB,RSDSH_Det-C,RSDSH_Det-D,RSDSH_Det-E,RSDSH_Det-F,RSDSH_Det-G</v>
      </c>
      <c r="G46" s="24"/>
      <c r="H46" s="21" t="str">
        <f t="shared" ref="H46:H72" si="27">B46</f>
        <v>RSDSH_Det-AB,RSDSH_Det-C,RSDSH_Det-D,RSDSH_Det-E,RSDSH_Det-F,RSDSH_Det-G</v>
      </c>
      <c r="I46" s="3">
        <v>1</v>
      </c>
      <c r="J46" s="27">
        <f t="shared" ref="J46:J58" si="28">IF(E6="","",-E6)</f>
        <v>-6.5853530797621115E-2</v>
      </c>
      <c r="K46" s="27">
        <f t="shared" ref="K46:K58" si="29">IF(F6="","",-F6)</f>
        <v>-5.9268177717859014E-2</v>
      </c>
      <c r="L46" s="27">
        <f t="shared" ref="L46:L58" si="30">IF(G6="","",-G6)</f>
        <v>-3.4997266260618574E-2</v>
      </c>
      <c r="M46" s="27">
        <f t="shared" ref="M46:M58" si="31">IF(H6="","",-H6)</f>
        <v>-2.0665535754232668E-2</v>
      </c>
      <c r="N46" s="27">
        <f t="shared" ref="N46:N58" si="32">IF(I6="","",-I6)</f>
        <v>-2.5124467023214074E-3</v>
      </c>
      <c r="O46" s="27">
        <f t="shared" ref="O46:O58" si="33">IF(J6="","",-J6)</f>
        <v>-3.0545486490534491E-4</v>
      </c>
      <c r="P46" s="3">
        <v>0</v>
      </c>
      <c r="Q46" s="3">
        <v>5</v>
      </c>
      <c r="R46" s="21" t="s">
        <v>302</v>
      </c>
      <c r="Z46" s="72" t="s">
        <v>254</v>
      </c>
    </row>
    <row r="47" spans="1:26" s="21" customFormat="1" ht="15.75" thickBot="1" x14ac:dyDescent="0.25">
      <c r="A47" s="21" t="s">
        <v>191</v>
      </c>
      <c r="B47" s="3" t="s">
        <v>467</v>
      </c>
      <c r="D47" s="21" t="str">
        <f t="shared" si="25"/>
        <v>\I: DISABLED</v>
      </c>
      <c r="E47" s="66" t="str">
        <f t="shared" ref="E47:E72" si="34">A47</f>
        <v>RSDBDL</v>
      </c>
      <c r="F47" s="21" t="str">
        <f t="shared" si="26"/>
        <v>RSDSH_Det-AB,RSDSH_Det-C,RSDSH_Det-D,RSDSH_Det-E,RSDSH_Det-F,RSDSH_Det-G</v>
      </c>
      <c r="H47" s="21" t="str">
        <f t="shared" si="27"/>
        <v>RSDSH_Det-AB,RSDSH_Det-C,RSDSH_Det-D,RSDSH_Det-E,RSDSH_Det-F,RSDSH_Det-G</v>
      </c>
      <c r="I47" s="3">
        <v>1</v>
      </c>
      <c r="J47" s="27" t="str">
        <f t="shared" si="28"/>
        <v/>
      </c>
      <c r="K47" s="27" t="str">
        <f t="shared" si="29"/>
        <v/>
      </c>
      <c r="L47" s="27" t="str">
        <f t="shared" si="30"/>
        <v/>
      </c>
      <c r="M47" s="27" t="str">
        <f t="shared" si="31"/>
        <v/>
      </c>
      <c r="N47" s="27" t="str">
        <f t="shared" si="32"/>
        <v/>
      </c>
      <c r="O47" s="27" t="str">
        <f t="shared" si="33"/>
        <v/>
      </c>
      <c r="P47" s="3">
        <v>0</v>
      </c>
      <c r="Q47" s="3">
        <v>5</v>
      </c>
      <c r="R47" s="21" t="s">
        <v>303</v>
      </c>
      <c r="Z47" s="72" t="s">
        <v>254</v>
      </c>
    </row>
    <row r="48" spans="1:26" s="21" customFormat="1" ht="15.75" thickBot="1" x14ac:dyDescent="0.25">
      <c r="A48" s="21" t="s">
        <v>192</v>
      </c>
      <c r="B48" s="3" t="s">
        <v>467</v>
      </c>
      <c r="D48" s="21" t="str">
        <f t="shared" si="25"/>
        <v>\I: DISABLED</v>
      </c>
      <c r="E48" s="66" t="str">
        <f t="shared" si="34"/>
        <v>RSDETH</v>
      </c>
      <c r="F48" s="21" t="str">
        <f t="shared" si="26"/>
        <v>RSDSH_Det-AB,RSDSH_Det-C,RSDSH_Det-D,RSDSH_Det-E,RSDSH_Det-F,RSDSH_Det-G</v>
      </c>
      <c r="H48" s="21" t="str">
        <f t="shared" si="27"/>
        <v>RSDSH_Det-AB,RSDSH_Det-C,RSDSH_Det-D,RSDSH_Det-E,RSDSH_Det-F,RSDSH_Det-G</v>
      </c>
      <c r="I48" s="3">
        <v>1</v>
      </c>
      <c r="J48" s="27" t="str">
        <f t="shared" si="28"/>
        <v/>
      </c>
      <c r="K48" s="27" t="str">
        <f t="shared" si="29"/>
        <v/>
      </c>
      <c r="L48" s="27" t="str">
        <f t="shared" si="30"/>
        <v/>
      </c>
      <c r="M48" s="27" t="str">
        <f t="shared" si="31"/>
        <v/>
      </c>
      <c r="N48" s="27" t="str">
        <f t="shared" si="32"/>
        <v/>
      </c>
      <c r="O48" s="27" t="str">
        <f t="shared" si="33"/>
        <v/>
      </c>
      <c r="P48" s="3">
        <v>0</v>
      </c>
      <c r="Q48" s="3">
        <v>5</v>
      </c>
      <c r="R48" s="21" t="s">
        <v>304</v>
      </c>
      <c r="Z48" s="72" t="s">
        <v>254</v>
      </c>
    </row>
    <row r="49" spans="1:26" s="21" customFormat="1" ht="15.75" thickBot="1" x14ac:dyDescent="0.25">
      <c r="A49" s="21" t="s">
        <v>193</v>
      </c>
      <c r="B49" s="3" t="s">
        <v>467</v>
      </c>
      <c r="D49" s="21" t="str">
        <f t="shared" si="25"/>
        <v>\I: DISABLED</v>
      </c>
      <c r="E49" s="21" t="str">
        <f t="shared" si="34"/>
        <v>RSDLPG</v>
      </c>
      <c r="F49" s="21" t="str">
        <f t="shared" si="26"/>
        <v>RSDSH_Det-AB,RSDSH_Det-C,RSDSH_Det-D,RSDSH_Det-E,RSDSH_Det-F,RSDSH_Det-G</v>
      </c>
      <c r="H49" s="21" t="str">
        <f t="shared" si="27"/>
        <v>RSDSH_Det-AB,RSDSH_Det-C,RSDSH_Det-D,RSDSH_Det-E,RSDSH_Det-F,RSDSH_Det-G</v>
      </c>
      <c r="I49" s="3">
        <v>1</v>
      </c>
      <c r="J49" s="27">
        <f t="shared" si="28"/>
        <v>-2.5757881156927565E-2</v>
      </c>
      <c r="K49" s="27">
        <f t="shared" si="29"/>
        <v>-2.3182093041234808E-2</v>
      </c>
      <c r="L49" s="27">
        <f t="shared" si="30"/>
        <v>-1.3688794119918746E-2</v>
      </c>
      <c r="M49" s="27">
        <f t="shared" si="31"/>
        <v>-8.0830960398708216E-3</v>
      </c>
      <c r="N49" s="27">
        <f t="shared" si="32"/>
        <v>-9.8271577526177437E-4</v>
      </c>
      <c r="O49" s="27">
        <f t="shared" si="33"/>
        <v>-1.1947529636970439E-4</v>
      </c>
      <c r="P49" s="3">
        <v>0</v>
      </c>
      <c r="Q49" s="3">
        <v>5</v>
      </c>
      <c r="R49" s="21" t="s">
        <v>305</v>
      </c>
      <c r="Z49" s="72" t="s">
        <v>254</v>
      </c>
    </row>
    <row r="50" spans="1:26" s="21" customFormat="1" ht="15.75" thickBot="1" x14ac:dyDescent="0.25">
      <c r="A50" s="21" t="s">
        <v>194</v>
      </c>
      <c r="B50" s="3" t="s">
        <v>467</v>
      </c>
      <c r="D50" s="76" t="str">
        <f t="shared" si="25"/>
        <v>\I: DISABLED</v>
      </c>
      <c r="E50" s="21" t="str">
        <f t="shared" si="34"/>
        <v>RSDELC</v>
      </c>
      <c r="F50" s="21" t="str">
        <f t="shared" si="26"/>
        <v>RSDSH_Det-AB,RSDSH_Det-C,RSDSH_Det-D,RSDSH_Det-E,RSDSH_Det-F,RSDSH_Det-G</v>
      </c>
      <c r="H50" s="21" t="str">
        <f t="shared" si="27"/>
        <v>RSDSH_Det-AB,RSDSH_Det-C,RSDSH_Det-D,RSDSH_Det-E,RSDSH_Det-F,RSDSH_Det-G</v>
      </c>
      <c r="I50" s="3">
        <v>1</v>
      </c>
      <c r="J50" s="74">
        <f>MAX(IF(IF(E10="",0,E10)+IF(E11="",0,E11)=0,"",IF(E10="",0,-E10)+IF(E11="",0,-E11)),-$T$10)</f>
        <v>-5.0105965639674371E-2</v>
      </c>
      <c r="K50" s="74">
        <f t="shared" ref="K50:O50" si="35">MAX(IF(IF(F10="",0,F10)+IF(F11="",0,F11)=0,"",IF(F10="",0,-F10)+IF(F11="",0,-F11)),-$T$10)</f>
        <v>-4.5095369075706937E-2</v>
      </c>
      <c r="L50" s="74">
        <f t="shared" si="35"/>
        <v>-2.6628364485514196E-2</v>
      </c>
      <c r="M50" s="74">
        <f t="shared" si="35"/>
        <v>-1.5723782945051282E-2</v>
      </c>
      <c r="N50" s="74">
        <f t="shared" si="35"/>
        <v>-1.9116449279675857E-3</v>
      </c>
      <c r="O50" s="74">
        <f t="shared" si="35"/>
        <v>-2.3241139510732915E-4</v>
      </c>
      <c r="P50" s="3">
        <v>0</v>
      </c>
      <c r="Q50" s="3">
        <v>5</v>
      </c>
      <c r="R50" s="21" t="s">
        <v>306</v>
      </c>
      <c r="Z50" s="72" t="s">
        <v>254</v>
      </c>
    </row>
    <row r="51" spans="1:26" s="21" customFormat="1" ht="15.75" thickBot="1" x14ac:dyDescent="0.25">
      <c r="A51" s="21" t="s">
        <v>194</v>
      </c>
      <c r="B51" s="3" t="s">
        <v>467</v>
      </c>
      <c r="D51" s="21" t="str">
        <f t="shared" si="25"/>
        <v>\I: DISABLED</v>
      </c>
      <c r="E51" s="21" t="str">
        <f t="shared" si="34"/>
        <v>RSDELC</v>
      </c>
      <c r="F51" s="21" t="str">
        <f t="shared" si="26"/>
        <v>RSDSH_Det-AB,RSDSH_Det-C,RSDSH_Det-D,RSDSH_Det-E,RSDSH_Det-F,RSDSH_Det-G</v>
      </c>
      <c r="H51" s="21" t="str">
        <f t="shared" si="27"/>
        <v>RSDSH_Det-AB,RSDSH_Det-C,RSDSH_Det-D,RSDSH_Det-E,RSDSH_Det-F,RSDSH_Det-G</v>
      </c>
      <c r="I51" s="3">
        <v>1</v>
      </c>
      <c r="J51" s="27">
        <f t="shared" si="28"/>
        <v>-1.5610286423846287E-2</v>
      </c>
      <c r="K51" s="27">
        <f t="shared" si="29"/>
        <v>-1.4049257781461658E-2</v>
      </c>
      <c r="L51" s="27">
        <f t="shared" si="30"/>
        <v>-8.2959462273752976E-3</v>
      </c>
      <c r="M51" s="27">
        <f t="shared" si="31"/>
        <v>-4.8986732878028407E-3</v>
      </c>
      <c r="N51" s="27">
        <f t="shared" si="32"/>
        <v>-5.955643102632549E-4</v>
      </c>
      <c r="O51" s="27">
        <f t="shared" si="33"/>
        <v>-7.2406716435346457E-5</v>
      </c>
      <c r="P51" s="3">
        <v>0</v>
      </c>
      <c r="Q51" s="3">
        <v>5</v>
      </c>
      <c r="R51" s="21" t="s">
        <v>307</v>
      </c>
      <c r="Z51" s="72" t="s">
        <v>254</v>
      </c>
    </row>
    <row r="52" spans="1:26" s="21" customFormat="1" ht="15.75" thickBot="1" x14ac:dyDescent="0.25">
      <c r="A52" s="21" t="s">
        <v>195</v>
      </c>
      <c r="B52" s="3" t="s">
        <v>467</v>
      </c>
      <c r="D52" s="21" t="str">
        <f t="shared" si="25"/>
        <v>\I: DISABLED</v>
      </c>
      <c r="E52" s="21" t="str">
        <f t="shared" si="34"/>
        <v>RSDKER</v>
      </c>
      <c r="F52" s="21" t="str">
        <f t="shared" si="26"/>
        <v>RSDSH_Det-AB,RSDSH_Det-C,RSDSH_Det-D,RSDSH_Det-E,RSDSH_Det-F,RSDSH_Det-G</v>
      </c>
      <c r="H52" s="21" t="str">
        <f t="shared" si="27"/>
        <v>RSDSH_Det-AB,RSDSH_Det-C,RSDSH_Det-D,RSDSH_Det-E,RSDSH_Det-F,RSDSH_Det-G</v>
      </c>
      <c r="I52" s="3">
        <v>1</v>
      </c>
      <c r="J52" s="27">
        <f t="shared" si="28"/>
        <v>-0.55955711418972409</v>
      </c>
      <c r="K52" s="27">
        <f t="shared" si="29"/>
        <v>-0.50360140277075172</v>
      </c>
      <c r="L52" s="27">
        <f t="shared" si="30"/>
        <v>-0.29737159232210125</v>
      </c>
      <c r="M52" s="27">
        <f t="shared" si="31"/>
        <v>-0.1755949515502776</v>
      </c>
      <c r="N52" s="27">
        <f t="shared" si="32"/>
        <v>-2.1348246772475873E-2</v>
      </c>
      <c r="O52" s="27">
        <f t="shared" si="33"/>
        <v>-2.5954484239715373E-3</v>
      </c>
      <c r="P52" s="3">
        <v>0</v>
      </c>
      <c r="Q52" s="3">
        <v>5</v>
      </c>
      <c r="R52" s="21" t="s">
        <v>308</v>
      </c>
      <c r="Z52" s="72" t="s">
        <v>254</v>
      </c>
    </row>
    <row r="53" spans="1:26" s="21" customFormat="1" ht="15.75" thickBot="1" x14ac:dyDescent="0.25">
      <c r="A53" s="21" t="s">
        <v>196</v>
      </c>
      <c r="B53" s="3" t="s">
        <v>467</v>
      </c>
      <c r="D53" s="21" t="str">
        <f>IF(Z53="","UC-LO_"&amp;A13,"\I: DISABLED")</f>
        <v>\I: DISABLED</v>
      </c>
      <c r="E53" s="21" t="str">
        <f t="shared" si="34"/>
        <v>RSDGAS</v>
      </c>
      <c r="F53" s="21" t="str">
        <f t="shared" si="26"/>
        <v>RSDSH_Det-AB,RSDSH_Det-C,RSDSH_Det-D,RSDSH_Det-E,RSDSH_Det-F,RSDSH_Det-G</v>
      </c>
      <c r="H53" s="21" t="str">
        <f t="shared" si="27"/>
        <v>RSDSH_Det-AB,RSDSH_Det-C,RSDSH_Det-D,RSDSH_Det-E,RSDSH_Det-F,RSDSH_Det-G</v>
      </c>
      <c r="I53" s="3">
        <v>1</v>
      </c>
      <c r="J53" s="27" t="str">
        <f t="shared" si="28"/>
        <v/>
      </c>
      <c r="K53" s="27" t="str">
        <f t="shared" si="29"/>
        <v/>
      </c>
      <c r="L53" s="27" t="str">
        <f t="shared" si="30"/>
        <v/>
      </c>
      <c r="M53" s="27" t="str">
        <f t="shared" si="31"/>
        <v/>
      </c>
      <c r="N53" s="27" t="str">
        <f t="shared" si="32"/>
        <v/>
      </c>
      <c r="O53" s="27" t="str">
        <f t="shared" si="33"/>
        <v/>
      </c>
      <c r="P53" s="3">
        <v>0</v>
      </c>
      <c r="Q53" s="3">
        <v>5</v>
      </c>
      <c r="R53" s="21" t="s">
        <v>309</v>
      </c>
      <c r="Z53" s="72" t="s">
        <v>254</v>
      </c>
    </row>
    <row r="54" spans="1:26" s="21" customFormat="1" ht="15.75" thickBot="1" x14ac:dyDescent="0.25">
      <c r="A54" s="21" t="s">
        <v>134</v>
      </c>
      <c r="B54" s="3" t="s">
        <v>467</v>
      </c>
      <c r="D54" s="21" t="str">
        <f t="shared" si="25"/>
        <v>\I: DISABLED</v>
      </c>
      <c r="E54" s="21" t="str">
        <f>A55</f>
        <v>RSDSMF</v>
      </c>
      <c r="F54" s="21" t="str">
        <f t="shared" si="26"/>
        <v>RSDSH_Det-AB,RSDSH_Det-C,RSDSH_Det-D,RSDSH_Det-E,RSDSH_Det-F,RSDSH_Det-G</v>
      </c>
      <c r="H54" s="21" t="str">
        <f t="shared" si="27"/>
        <v>RSDSH_Det-AB,RSDSH_Det-C,RSDSH_Det-D,RSDSH_Det-E,RSDSH_Det-F,RSDSH_Det-G</v>
      </c>
      <c r="I54" s="3">
        <v>1</v>
      </c>
      <c r="J54" s="27">
        <f t="shared" si="28"/>
        <v>-7.8363234141476348E-2</v>
      </c>
      <c r="K54" s="27">
        <f t="shared" si="29"/>
        <v>-7.0526910727328709E-2</v>
      </c>
      <c r="L54" s="27">
        <f t="shared" si="30"/>
        <v>-4.1645435515380337E-2</v>
      </c>
      <c r="M54" s="27">
        <f t="shared" si="31"/>
        <v>-2.4591213217476943E-2</v>
      </c>
      <c r="N54" s="27">
        <f t="shared" si="32"/>
        <v>-2.9897174353042395E-3</v>
      </c>
      <c r="O54" s="27">
        <f t="shared" si="33"/>
        <v>-3.6347984395538658E-4</v>
      </c>
      <c r="P54" s="3">
        <v>0</v>
      </c>
      <c r="Q54" s="3">
        <v>5</v>
      </c>
      <c r="R54" s="21" t="s">
        <v>310</v>
      </c>
      <c r="Z54" s="72" t="s">
        <v>254</v>
      </c>
    </row>
    <row r="55" spans="1:26" s="21" customFormat="1" ht="15.75" thickBot="1" x14ac:dyDescent="0.25">
      <c r="A55" s="48" t="s">
        <v>163</v>
      </c>
      <c r="B55" s="3" t="s">
        <v>467</v>
      </c>
      <c r="D55" s="21" t="str">
        <f t="shared" si="25"/>
        <v>\I: DISABLED</v>
      </c>
      <c r="F55" s="21" t="str">
        <f t="shared" si="26"/>
        <v>RSDSH_Det-AB,RSDSH_Det-C,RSDSH_Det-D,RSDSH_Det-E,RSDSH_Det-F,RSDSH_Det-G</v>
      </c>
      <c r="H55" s="21" t="str">
        <f t="shared" si="27"/>
        <v>RSDSH_Det-AB,RSDSH_Det-C,RSDSH_Det-D,RSDSH_Det-E,RSDSH_Det-F,RSDSH_Det-G</v>
      </c>
      <c r="I55" s="3">
        <v>1</v>
      </c>
      <c r="J55" s="27">
        <f t="shared" si="28"/>
        <v>-9.8702788405832562E-2</v>
      </c>
      <c r="K55" s="27">
        <f t="shared" si="29"/>
        <v>-8.883250956524931E-2</v>
      </c>
      <c r="L55" s="27">
        <f t="shared" si="30"/>
        <v>-5.2454708573184072E-2</v>
      </c>
      <c r="M55" s="27">
        <f t="shared" si="31"/>
        <v>-3.0973980865379471E-2</v>
      </c>
      <c r="N55" s="27">
        <f t="shared" si="32"/>
        <v>-3.765712972965146E-3</v>
      </c>
      <c r="O55" s="27">
        <f t="shared" si="33"/>
        <v>-4.5782278540140985E-4</v>
      </c>
      <c r="P55" s="3">
        <v>0</v>
      </c>
      <c r="Q55" s="3">
        <v>5</v>
      </c>
      <c r="R55" s="21" t="s">
        <v>311</v>
      </c>
      <c r="Z55" s="72" t="s">
        <v>254</v>
      </c>
    </row>
    <row r="56" spans="1:26" s="21" customFormat="1" ht="15.75" thickBot="1" x14ac:dyDescent="0.25">
      <c r="A56" s="21" t="s">
        <v>135</v>
      </c>
      <c r="B56" s="3" t="s">
        <v>467</v>
      </c>
      <c r="D56" s="21" t="str">
        <f t="shared" si="25"/>
        <v>\I: DISABLED</v>
      </c>
      <c r="E56" s="21" t="str">
        <f t="shared" si="34"/>
        <v>RSDWOO</v>
      </c>
      <c r="F56" s="21" t="str">
        <f t="shared" si="26"/>
        <v>RSDSH_Det-AB,RSDSH_Det-C,RSDSH_Det-D,RSDSH_Det-E,RSDSH_Det-F,RSDSH_Det-G</v>
      </c>
      <c r="H56" s="21" t="str">
        <f t="shared" si="27"/>
        <v>RSDSH_Det-AB,RSDSH_Det-C,RSDSH_Det-D,RSDSH_Det-E,RSDSH_Det-F,RSDSH_Det-G</v>
      </c>
      <c r="I56" s="3">
        <v>1</v>
      </c>
      <c r="J56" s="27">
        <f>IF(E16="","",-E16)</f>
        <v>-1.3970659284547774E-2</v>
      </c>
      <c r="K56" s="27">
        <f t="shared" si="29"/>
        <v>-1.2573593356092996E-2</v>
      </c>
      <c r="L56" s="27">
        <f t="shared" si="30"/>
        <v>-7.4245811408393553E-3</v>
      </c>
      <c r="M56" s="27">
        <f t="shared" si="31"/>
        <v>-4.3841409178542326E-3</v>
      </c>
      <c r="N56" s="27">
        <f t="shared" si="32"/>
        <v>-5.3300918604634595E-4</v>
      </c>
      <c r="O56" s="27">
        <f t="shared" si="33"/>
        <v>-6.4801473705557153E-5</v>
      </c>
      <c r="P56" s="3">
        <v>0</v>
      </c>
      <c r="Q56" s="3">
        <v>5</v>
      </c>
      <c r="R56" s="21" t="s">
        <v>312</v>
      </c>
      <c r="Z56" s="72" t="s">
        <v>254</v>
      </c>
    </row>
    <row r="57" spans="1:26" s="21" customFormat="1" ht="15.75" thickBot="1" x14ac:dyDescent="0.25">
      <c r="A57" s="21" t="s">
        <v>136</v>
      </c>
      <c r="B57" s="3" t="s">
        <v>467</v>
      </c>
      <c r="D57" s="21" t="str">
        <f t="shared" si="25"/>
        <v>\I: DISABLED</v>
      </c>
      <c r="E57" s="21" t="str">
        <f t="shared" si="34"/>
        <v>RSDHET</v>
      </c>
      <c r="F57" s="21" t="str">
        <f t="shared" si="26"/>
        <v>RSDSH_Det-AB,RSDSH_Det-C,RSDSH_Det-D,RSDSH_Det-E,RSDSH_Det-F,RSDSH_Det-G</v>
      </c>
      <c r="H57" s="21" t="str">
        <f t="shared" si="27"/>
        <v>RSDSH_Det-AB,RSDSH_Det-C,RSDSH_Det-D,RSDSH_Det-E,RSDSH_Det-F,RSDSH_Det-G</v>
      </c>
      <c r="I57" s="3">
        <v>1</v>
      </c>
      <c r="J57" s="27">
        <f t="shared" si="28"/>
        <v>-2.432529277067344E-3</v>
      </c>
      <c r="K57" s="27">
        <f t="shared" si="29"/>
        <v>-2.1892763493606099E-3</v>
      </c>
      <c r="L57" s="27">
        <f t="shared" si="30"/>
        <v>-1.2927457915339468E-3</v>
      </c>
      <c r="M57" s="27">
        <f t="shared" si="31"/>
        <v>-7.6335346244288046E-4</v>
      </c>
      <c r="N57" s="27">
        <f t="shared" si="32"/>
        <v>-9.2805960233933264E-5</v>
      </c>
      <c r="O57" s="27">
        <f t="shared" si="33"/>
        <v>-1.1283038171307026E-5</v>
      </c>
      <c r="P57" s="3">
        <v>0</v>
      </c>
      <c r="Q57" s="3">
        <v>5</v>
      </c>
      <c r="R57" s="21" t="s">
        <v>313</v>
      </c>
      <c r="Z57" s="72" t="s">
        <v>254</v>
      </c>
    </row>
    <row r="58" spans="1:26" s="21" customFormat="1" ht="15.75" thickBot="1" x14ac:dyDescent="0.25">
      <c r="A58" s="45" t="s">
        <v>137</v>
      </c>
      <c r="B58" s="3" t="s">
        <v>467</v>
      </c>
      <c r="C58" s="45"/>
      <c r="D58" s="45" t="str">
        <f t="shared" si="25"/>
        <v>\I: DISABLED</v>
      </c>
      <c r="E58" s="45" t="str">
        <f t="shared" si="34"/>
        <v>RSDGEO</v>
      </c>
      <c r="F58" s="45" t="str">
        <f t="shared" si="26"/>
        <v>RSDSH_Det-AB,RSDSH_Det-C,RSDSH_Det-D,RSDSH_Det-E,RSDSH_Det-F,RSDSH_Det-G</v>
      </c>
      <c r="G58" s="45"/>
      <c r="H58" s="45" t="str">
        <f t="shared" si="27"/>
        <v>RSDSH_Det-AB,RSDSH_Det-C,RSDSH_Det-D,RSDSH_Det-E,RSDSH_Det-F,RSDSH_Det-G</v>
      </c>
      <c r="I58" s="46">
        <v>1</v>
      </c>
      <c r="J58" s="47" t="str">
        <f t="shared" si="28"/>
        <v/>
      </c>
      <c r="K58" s="47" t="str">
        <f t="shared" si="29"/>
        <v/>
      </c>
      <c r="L58" s="47" t="str">
        <f t="shared" si="30"/>
        <v/>
      </c>
      <c r="M58" s="47" t="str">
        <f t="shared" si="31"/>
        <v/>
      </c>
      <c r="N58" s="47" t="str">
        <f t="shared" si="32"/>
        <v/>
      </c>
      <c r="O58" s="47" t="str">
        <f t="shared" si="33"/>
        <v/>
      </c>
      <c r="P58" s="46">
        <v>0</v>
      </c>
      <c r="Q58" s="46">
        <v>5</v>
      </c>
      <c r="R58" s="45" t="s">
        <v>314</v>
      </c>
      <c r="Z58" s="72" t="s">
        <v>254</v>
      </c>
    </row>
    <row r="59" spans="1:26" s="21" customFormat="1" ht="15" x14ac:dyDescent="0.2">
      <c r="I59" s="3"/>
      <c r="J59" s="28"/>
      <c r="K59" s="28"/>
      <c r="L59" s="28"/>
      <c r="M59" s="28"/>
      <c r="N59" s="28"/>
      <c r="O59" s="28"/>
      <c r="P59" s="3"/>
      <c r="Q59" s="3"/>
      <c r="Z59" s="72" t="s">
        <v>254</v>
      </c>
    </row>
    <row r="60" spans="1:26" s="21" customFormat="1" ht="15.75" thickBot="1" x14ac:dyDescent="0.25">
      <c r="A60" s="21" t="s">
        <v>133</v>
      </c>
      <c r="B60" s="21" t="s">
        <v>245</v>
      </c>
      <c r="D60" s="21" t="str">
        <f t="shared" ref="D60:D72" si="36">IF(Z60="","UC-LO_"&amp;A21,"\I: DISABLED")</f>
        <v>\I: DISABLED</v>
      </c>
      <c r="E60" s="21" t="str">
        <f t="shared" si="34"/>
        <v>RSDCOA</v>
      </c>
      <c r="F60" s="21" t="str">
        <f t="shared" si="26"/>
        <v>RSDWH_Det</v>
      </c>
      <c r="G60" s="21" t="str">
        <f t="shared" ref="G60:G68" si="37">LEFT(A21,12)&amp;"*"</f>
        <v>R-WH_Det_COA*</v>
      </c>
      <c r="H60" s="21" t="str">
        <f t="shared" si="27"/>
        <v>RSDWH_Det</v>
      </c>
      <c r="I60" s="3">
        <v>1</v>
      </c>
      <c r="J60" s="28" t="e">
        <f t="shared" ref="J60:O63" si="38">IF(E21="","",-E21)</f>
        <v>#N/A</v>
      </c>
      <c r="K60" s="28" t="e">
        <f t="shared" si="38"/>
        <v>#N/A</v>
      </c>
      <c r="L60" s="28" t="e">
        <f t="shared" si="38"/>
        <v>#N/A</v>
      </c>
      <c r="M60" s="28" t="e">
        <f t="shared" si="38"/>
        <v>#N/A</v>
      </c>
      <c r="N60" s="28" t="e">
        <f t="shared" si="38"/>
        <v>#N/A</v>
      </c>
      <c r="O60" s="28" t="e">
        <f t="shared" si="38"/>
        <v>#N/A</v>
      </c>
      <c r="P60" s="3">
        <v>0</v>
      </c>
      <c r="Q60" s="3">
        <v>5</v>
      </c>
      <c r="R60" s="21" t="s">
        <v>315</v>
      </c>
      <c r="Z60" s="72" t="s">
        <v>254</v>
      </c>
    </row>
    <row r="61" spans="1:26" s="21" customFormat="1" ht="15.75" thickBot="1" x14ac:dyDescent="0.25">
      <c r="A61" s="21" t="s">
        <v>191</v>
      </c>
      <c r="B61" s="21" t="s">
        <v>245</v>
      </c>
      <c r="D61" s="21" t="str">
        <f t="shared" si="36"/>
        <v>\I: DISABLED</v>
      </c>
      <c r="E61" s="66" t="str">
        <f t="shared" si="34"/>
        <v>RSDBDL</v>
      </c>
      <c r="F61" s="66" t="str">
        <f t="shared" si="26"/>
        <v>RSDWH_Det</v>
      </c>
      <c r="G61" s="21" t="str">
        <f t="shared" si="37"/>
        <v>R-WH_Det_BDL*</v>
      </c>
      <c r="H61" s="66" t="str">
        <f t="shared" si="27"/>
        <v>RSDWH_Det</v>
      </c>
      <c r="I61" s="66">
        <v>1</v>
      </c>
      <c r="J61" s="67" t="e">
        <f t="shared" si="38"/>
        <v>#N/A</v>
      </c>
      <c r="K61" s="68" t="e">
        <f t="shared" si="38"/>
        <v>#N/A</v>
      </c>
      <c r="L61" s="68" t="e">
        <f t="shared" si="38"/>
        <v>#N/A</v>
      </c>
      <c r="M61" s="68" t="e">
        <f t="shared" si="38"/>
        <v>#N/A</v>
      </c>
      <c r="N61" s="68" t="e">
        <f t="shared" si="38"/>
        <v>#N/A</v>
      </c>
      <c r="O61" s="68" t="e">
        <f t="shared" si="38"/>
        <v>#N/A</v>
      </c>
      <c r="P61" s="67">
        <v>0</v>
      </c>
      <c r="Q61" s="67">
        <v>5</v>
      </c>
      <c r="R61" s="67" t="s">
        <v>316</v>
      </c>
      <c r="Z61" s="72" t="s">
        <v>254</v>
      </c>
    </row>
    <row r="62" spans="1:26" s="21" customFormat="1" ht="15" x14ac:dyDescent="0.2">
      <c r="A62" s="21" t="s">
        <v>192</v>
      </c>
      <c r="B62" s="21" t="s">
        <v>245</v>
      </c>
      <c r="D62" s="21" t="str">
        <f t="shared" si="36"/>
        <v>\I: DISABLED</v>
      </c>
      <c r="E62" s="66" t="str">
        <f t="shared" si="34"/>
        <v>RSDETH</v>
      </c>
      <c r="F62" s="66" t="str">
        <f t="shared" si="26"/>
        <v>RSDWH_Det</v>
      </c>
      <c r="G62" s="21" t="str">
        <f t="shared" si="37"/>
        <v>R-WH_Det_ETH*</v>
      </c>
      <c r="H62" s="66" t="str">
        <f t="shared" si="27"/>
        <v>RSDWH_Det</v>
      </c>
      <c r="I62" s="66">
        <v>1</v>
      </c>
      <c r="J62" s="67" t="e">
        <f t="shared" si="38"/>
        <v>#N/A</v>
      </c>
      <c r="K62" s="68" t="e">
        <f t="shared" si="38"/>
        <v>#N/A</v>
      </c>
      <c r="L62" s="68" t="e">
        <f t="shared" si="38"/>
        <v>#N/A</v>
      </c>
      <c r="M62" s="68" t="e">
        <f t="shared" si="38"/>
        <v>#N/A</v>
      </c>
      <c r="N62" s="68" t="e">
        <f t="shared" si="38"/>
        <v>#N/A</v>
      </c>
      <c r="O62" s="68" t="e">
        <f t="shared" si="38"/>
        <v>#N/A</v>
      </c>
      <c r="P62" s="67">
        <v>0</v>
      </c>
      <c r="Q62" s="67">
        <v>5</v>
      </c>
      <c r="R62" s="67" t="s">
        <v>317</v>
      </c>
      <c r="Z62" s="72" t="s">
        <v>254</v>
      </c>
    </row>
    <row r="63" spans="1:26" s="21" customFormat="1" ht="15" x14ac:dyDescent="0.2">
      <c r="A63" s="21" t="s">
        <v>193</v>
      </c>
      <c r="B63" s="21" t="s">
        <v>245</v>
      </c>
      <c r="D63" s="21" t="str">
        <f t="shared" si="36"/>
        <v>\I: DISABLED</v>
      </c>
      <c r="E63" s="21" t="str">
        <f t="shared" si="34"/>
        <v>RSDLPG</v>
      </c>
      <c r="F63" s="21" t="str">
        <f t="shared" si="26"/>
        <v>RSDWH_Det</v>
      </c>
      <c r="G63" s="21" t="str">
        <f t="shared" si="37"/>
        <v>R-WH_Det_LPG*</v>
      </c>
      <c r="H63" s="21" t="str">
        <f t="shared" si="27"/>
        <v>RSDWH_Det</v>
      </c>
      <c r="I63" s="3">
        <v>1</v>
      </c>
      <c r="J63" s="28" t="e">
        <f t="shared" si="38"/>
        <v>#N/A</v>
      </c>
      <c r="K63" s="28" t="e">
        <f t="shared" si="38"/>
        <v>#N/A</v>
      </c>
      <c r="L63" s="28" t="e">
        <f t="shared" si="38"/>
        <v>#N/A</v>
      </c>
      <c r="M63" s="28" t="e">
        <f t="shared" si="38"/>
        <v>#N/A</v>
      </c>
      <c r="N63" s="28" t="e">
        <f t="shared" si="38"/>
        <v>#N/A</v>
      </c>
      <c r="O63" s="28" t="e">
        <f t="shared" si="38"/>
        <v>#N/A</v>
      </c>
      <c r="P63" s="3">
        <v>0</v>
      </c>
      <c r="Q63" s="3">
        <v>5</v>
      </c>
      <c r="R63" s="21" t="s">
        <v>318</v>
      </c>
      <c r="Z63" s="72" t="s">
        <v>254</v>
      </c>
    </row>
    <row r="64" spans="1:26" s="21" customFormat="1" ht="15" x14ac:dyDescent="0.2">
      <c r="A64" s="21" t="s">
        <v>194</v>
      </c>
      <c r="B64" s="21" t="s">
        <v>245</v>
      </c>
      <c r="D64" s="76" t="str">
        <f t="shared" si="36"/>
        <v>\I: DISABLED</v>
      </c>
      <c r="E64" s="21" t="str">
        <f t="shared" si="34"/>
        <v>RSDELC</v>
      </c>
      <c r="F64" s="21" t="str">
        <f t="shared" si="26"/>
        <v>RSDWH_Det</v>
      </c>
      <c r="G64" s="21" t="str">
        <f t="shared" si="37"/>
        <v>R-WH_Det_ELC*</v>
      </c>
      <c r="H64" s="21" t="str">
        <f t="shared" si="27"/>
        <v>RSDWH_Det</v>
      </c>
      <c r="I64" s="3">
        <v>1</v>
      </c>
      <c r="J64" s="75" t="e">
        <f>MAX(IF(E25+E26="","",-E25-E26),-$T$25)</f>
        <v>#N/A</v>
      </c>
      <c r="K64" s="75" t="e">
        <f t="shared" ref="K64:O64" si="39">MAX(IF(F25+F26="","",-F25-F26),-$T$25)</f>
        <v>#N/A</v>
      </c>
      <c r="L64" s="75" t="e">
        <f t="shared" si="39"/>
        <v>#N/A</v>
      </c>
      <c r="M64" s="75" t="e">
        <f t="shared" si="39"/>
        <v>#N/A</v>
      </c>
      <c r="N64" s="75" t="e">
        <f t="shared" si="39"/>
        <v>#N/A</v>
      </c>
      <c r="O64" s="75" t="e">
        <f t="shared" si="39"/>
        <v>#N/A</v>
      </c>
      <c r="P64" s="3">
        <v>0</v>
      </c>
      <c r="Q64" s="3">
        <v>5</v>
      </c>
      <c r="R64" s="21" t="s">
        <v>319</v>
      </c>
      <c r="Z64" s="72" t="s">
        <v>254</v>
      </c>
    </row>
    <row r="65" spans="1:26" s="21" customFormat="1" ht="15" x14ac:dyDescent="0.2">
      <c r="A65" s="21" t="s">
        <v>194</v>
      </c>
      <c r="B65" s="21" t="s">
        <v>245</v>
      </c>
      <c r="D65" s="21" t="str">
        <f t="shared" si="36"/>
        <v>\I: DISABLED</v>
      </c>
      <c r="E65" s="21" t="str">
        <f t="shared" si="34"/>
        <v>RSDELC</v>
      </c>
      <c r="F65" s="21" t="str">
        <f t="shared" si="26"/>
        <v>RSDWH_Det</v>
      </c>
      <c r="G65" s="21" t="str">
        <f t="shared" si="37"/>
        <v>R-WH_Det_ELC*</v>
      </c>
      <c r="H65" s="21" t="str">
        <f t="shared" si="27"/>
        <v>RSDWH_Det</v>
      </c>
      <c r="I65" s="3">
        <v>1</v>
      </c>
      <c r="J65" s="28" t="e">
        <f t="shared" ref="J65:O72" si="40">IF(E26="","",-E26)</f>
        <v>#N/A</v>
      </c>
      <c r="K65" s="28" t="e">
        <f t="shared" si="40"/>
        <v>#N/A</v>
      </c>
      <c r="L65" s="28" t="e">
        <f t="shared" si="40"/>
        <v>#N/A</v>
      </c>
      <c r="M65" s="28" t="e">
        <f t="shared" si="40"/>
        <v>#N/A</v>
      </c>
      <c r="N65" s="28" t="e">
        <f t="shared" si="40"/>
        <v>#N/A</v>
      </c>
      <c r="O65" s="28" t="e">
        <f t="shared" si="40"/>
        <v>#N/A</v>
      </c>
      <c r="P65" s="3">
        <v>0</v>
      </c>
      <c r="Q65" s="3">
        <v>5</v>
      </c>
      <c r="R65" s="21" t="s">
        <v>320</v>
      </c>
      <c r="Z65" s="72" t="s">
        <v>254</v>
      </c>
    </row>
    <row r="66" spans="1:26" s="21" customFormat="1" ht="15" x14ac:dyDescent="0.2">
      <c r="A66" s="21" t="s">
        <v>195</v>
      </c>
      <c r="B66" s="21" t="s">
        <v>245</v>
      </c>
      <c r="D66" s="21" t="str">
        <f t="shared" si="36"/>
        <v>\I: DISABLED</v>
      </c>
      <c r="E66" s="21" t="str">
        <f t="shared" si="34"/>
        <v>RSDKER</v>
      </c>
      <c r="F66" s="21" t="str">
        <f t="shared" si="26"/>
        <v>RSDWH_Det</v>
      </c>
      <c r="G66" s="21" t="str">
        <f t="shared" si="37"/>
        <v>R-WH_Det_KER*</v>
      </c>
      <c r="H66" s="21" t="str">
        <f t="shared" si="27"/>
        <v>RSDWH_Det</v>
      </c>
      <c r="I66" s="3">
        <v>1</v>
      </c>
      <c r="J66" s="28" t="e">
        <f t="shared" si="40"/>
        <v>#N/A</v>
      </c>
      <c r="K66" s="28" t="e">
        <f t="shared" si="40"/>
        <v>#N/A</v>
      </c>
      <c r="L66" s="28" t="e">
        <f t="shared" si="40"/>
        <v>#N/A</v>
      </c>
      <c r="M66" s="28" t="e">
        <f t="shared" si="40"/>
        <v>#N/A</v>
      </c>
      <c r="N66" s="28" t="e">
        <f t="shared" si="40"/>
        <v>#N/A</v>
      </c>
      <c r="O66" s="28" t="e">
        <f t="shared" si="40"/>
        <v>#N/A</v>
      </c>
      <c r="P66" s="3">
        <v>0</v>
      </c>
      <c r="Q66" s="3">
        <v>5</v>
      </c>
      <c r="R66" s="21" t="s">
        <v>321</v>
      </c>
      <c r="Z66" s="72" t="s">
        <v>254</v>
      </c>
    </row>
    <row r="67" spans="1:26" s="21" customFormat="1" ht="15" x14ac:dyDescent="0.2">
      <c r="A67" s="21" t="s">
        <v>196</v>
      </c>
      <c r="B67" s="21" t="s">
        <v>245</v>
      </c>
      <c r="D67" s="21" t="str">
        <f t="shared" si="36"/>
        <v>\I: DISABLED</v>
      </c>
      <c r="E67" s="21" t="str">
        <f t="shared" si="34"/>
        <v>RSDGAS</v>
      </c>
      <c r="F67" s="21" t="str">
        <f t="shared" si="26"/>
        <v>RSDWH_Det</v>
      </c>
      <c r="G67" s="21" t="str">
        <f t="shared" si="37"/>
        <v>R-WH_Det_GAS*</v>
      </c>
      <c r="H67" s="21" t="str">
        <f t="shared" si="27"/>
        <v>RSDWH_Det</v>
      </c>
      <c r="I67" s="3">
        <v>1</v>
      </c>
      <c r="J67" s="28" t="e">
        <f t="shared" si="40"/>
        <v>#N/A</v>
      </c>
      <c r="K67" s="28" t="e">
        <f t="shared" si="40"/>
        <v>#N/A</v>
      </c>
      <c r="L67" s="28" t="e">
        <f t="shared" si="40"/>
        <v>#N/A</v>
      </c>
      <c r="M67" s="28" t="e">
        <f t="shared" si="40"/>
        <v>#N/A</v>
      </c>
      <c r="N67" s="28" t="e">
        <f t="shared" si="40"/>
        <v>#N/A</v>
      </c>
      <c r="O67" s="28" t="e">
        <f t="shared" si="40"/>
        <v>#N/A</v>
      </c>
      <c r="P67" s="3">
        <v>0</v>
      </c>
      <c r="Q67" s="3">
        <v>5</v>
      </c>
      <c r="R67" s="21" t="s">
        <v>322</v>
      </c>
      <c r="Z67" s="72" t="s">
        <v>254</v>
      </c>
    </row>
    <row r="68" spans="1:26" s="21" customFormat="1" ht="15" x14ac:dyDescent="0.2">
      <c r="A68" s="21" t="s">
        <v>134</v>
      </c>
      <c r="B68" s="21" t="s">
        <v>245</v>
      </c>
      <c r="D68" s="21" t="str">
        <f t="shared" si="36"/>
        <v>\I: DISABLED</v>
      </c>
      <c r="E68" s="21" t="str">
        <f t="shared" si="34"/>
        <v>RSDPEA</v>
      </c>
      <c r="F68" s="21" t="str">
        <f t="shared" si="26"/>
        <v>RSDWH_Det</v>
      </c>
      <c r="G68" s="21" t="str">
        <f t="shared" si="37"/>
        <v>R-WH_Det_PEA*</v>
      </c>
      <c r="H68" s="21" t="str">
        <f t="shared" si="27"/>
        <v>RSDWH_Det</v>
      </c>
      <c r="I68" s="3">
        <v>1</v>
      </c>
      <c r="J68" s="28" t="e">
        <f t="shared" si="40"/>
        <v>#N/A</v>
      </c>
      <c r="K68" s="28" t="e">
        <f t="shared" si="40"/>
        <v>#N/A</v>
      </c>
      <c r="L68" s="28" t="e">
        <f t="shared" si="40"/>
        <v>#N/A</v>
      </c>
      <c r="M68" s="28" t="e">
        <f t="shared" si="40"/>
        <v>#N/A</v>
      </c>
      <c r="N68" s="28" t="e">
        <f t="shared" si="40"/>
        <v>#N/A</v>
      </c>
      <c r="O68" s="28" t="e">
        <f t="shared" si="40"/>
        <v>#N/A</v>
      </c>
      <c r="P68" s="3">
        <v>0</v>
      </c>
      <c r="Q68" s="3">
        <v>5</v>
      </c>
      <c r="R68" s="21" t="s">
        <v>323</v>
      </c>
      <c r="Z68" s="72" t="s">
        <v>254</v>
      </c>
    </row>
    <row r="69" spans="1:26" s="21" customFormat="1" ht="15" x14ac:dyDescent="0.2">
      <c r="A69" s="48" t="s">
        <v>163</v>
      </c>
      <c r="B69" s="21" t="s">
        <v>245</v>
      </c>
      <c r="D69" s="21" t="str">
        <f t="shared" si="36"/>
        <v>\I: DISABLED</v>
      </c>
      <c r="F69" s="21" t="str">
        <f t="shared" si="26"/>
        <v>RSDWH_Det</v>
      </c>
      <c r="H69" s="21" t="str">
        <f t="shared" si="27"/>
        <v>RSDWH_Det</v>
      </c>
      <c r="I69" s="3">
        <v>1</v>
      </c>
      <c r="J69" s="28" t="e">
        <f t="shared" si="40"/>
        <v>#N/A</v>
      </c>
      <c r="K69" s="28" t="e">
        <f t="shared" si="40"/>
        <v>#N/A</v>
      </c>
      <c r="L69" s="28" t="e">
        <f t="shared" si="40"/>
        <v>#N/A</v>
      </c>
      <c r="M69" s="28" t="e">
        <f t="shared" si="40"/>
        <v>#N/A</v>
      </c>
      <c r="N69" s="28" t="e">
        <f t="shared" si="40"/>
        <v>#N/A</v>
      </c>
      <c r="O69" s="28" t="e">
        <f t="shared" si="40"/>
        <v>#N/A</v>
      </c>
      <c r="P69" s="3">
        <v>0</v>
      </c>
      <c r="Q69" s="3">
        <v>5</v>
      </c>
      <c r="R69" s="21" t="s">
        <v>324</v>
      </c>
      <c r="Z69" s="72" t="s">
        <v>254</v>
      </c>
    </row>
    <row r="70" spans="1:26" s="21" customFormat="1" ht="15" x14ac:dyDescent="0.2">
      <c r="A70" s="21" t="s">
        <v>135</v>
      </c>
      <c r="B70" s="21" t="s">
        <v>245</v>
      </c>
      <c r="D70" s="21" t="str">
        <f t="shared" si="36"/>
        <v>\I: DISABLED</v>
      </c>
      <c r="E70" s="21" t="str">
        <f t="shared" si="34"/>
        <v>RSDWOO</v>
      </c>
      <c r="F70" s="21" t="str">
        <f t="shared" si="26"/>
        <v>RSDWH_Det</v>
      </c>
      <c r="G70" s="21" t="str">
        <f>LEFT(A31,12)&amp;"*"</f>
        <v>R-WH_Det_WOO*</v>
      </c>
      <c r="H70" s="21" t="str">
        <f t="shared" si="27"/>
        <v>RSDWH_Det</v>
      </c>
      <c r="I70" s="3">
        <v>1</v>
      </c>
      <c r="J70" s="28" t="e">
        <f t="shared" si="40"/>
        <v>#N/A</v>
      </c>
      <c r="K70" s="28" t="e">
        <f t="shared" si="40"/>
        <v>#N/A</v>
      </c>
      <c r="L70" s="28" t="e">
        <f t="shared" si="40"/>
        <v>#N/A</v>
      </c>
      <c r="M70" s="28" t="e">
        <f t="shared" si="40"/>
        <v>#N/A</v>
      </c>
      <c r="N70" s="28" t="e">
        <f t="shared" si="40"/>
        <v>#N/A</v>
      </c>
      <c r="O70" s="28" t="e">
        <f t="shared" si="40"/>
        <v>#N/A</v>
      </c>
      <c r="P70" s="22">
        <v>0</v>
      </c>
      <c r="Q70" s="22">
        <v>5</v>
      </c>
      <c r="R70" s="21" t="s">
        <v>325</v>
      </c>
      <c r="Z70" s="72" t="s">
        <v>254</v>
      </c>
    </row>
    <row r="71" spans="1:26" s="21" customFormat="1" ht="15" x14ac:dyDescent="0.2">
      <c r="A71" s="21" t="s">
        <v>136</v>
      </c>
      <c r="B71" s="21" t="s">
        <v>245</v>
      </c>
      <c r="D71" s="21" t="str">
        <f t="shared" si="36"/>
        <v>\I: DISABLED</v>
      </c>
      <c r="E71" s="21" t="str">
        <f t="shared" si="34"/>
        <v>RSDHET</v>
      </c>
      <c r="F71" s="21" t="str">
        <f t="shared" si="26"/>
        <v>RSDWH_Det</v>
      </c>
      <c r="G71" s="21" t="str">
        <f>LEFT(A32,12)&amp;"*"</f>
        <v>R-WH_Det_HET*</v>
      </c>
      <c r="H71" s="21" t="str">
        <f t="shared" si="27"/>
        <v>RSDWH_Det</v>
      </c>
      <c r="I71" s="3">
        <v>1</v>
      </c>
      <c r="J71" s="28" t="e">
        <f t="shared" si="40"/>
        <v>#N/A</v>
      </c>
      <c r="K71" s="28" t="e">
        <f t="shared" si="40"/>
        <v>#N/A</v>
      </c>
      <c r="L71" s="28" t="e">
        <f t="shared" si="40"/>
        <v>#N/A</v>
      </c>
      <c r="M71" s="28" t="e">
        <f t="shared" si="40"/>
        <v>#N/A</v>
      </c>
      <c r="N71" s="28" t="e">
        <f t="shared" si="40"/>
        <v>#N/A</v>
      </c>
      <c r="O71" s="28" t="e">
        <f t="shared" si="40"/>
        <v>#N/A</v>
      </c>
      <c r="P71" s="3">
        <v>0</v>
      </c>
      <c r="Q71" s="3">
        <v>5</v>
      </c>
      <c r="R71" s="21" t="s">
        <v>326</v>
      </c>
      <c r="Z71" s="72" t="s">
        <v>254</v>
      </c>
    </row>
    <row r="72" spans="1:26" s="21" customFormat="1" ht="15" x14ac:dyDescent="0.2">
      <c r="A72" s="21" t="s">
        <v>138</v>
      </c>
      <c r="B72" s="21" t="s">
        <v>245</v>
      </c>
      <c r="D72" s="21" t="str">
        <f t="shared" si="36"/>
        <v>\I: DISABLED</v>
      </c>
      <c r="E72" s="21" t="str">
        <f t="shared" si="34"/>
        <v>RSDSOL</v>
      </c>
      <c r="F72" s="21" t="str">
        <f t="shared" si="26"/>
        <v>RSDWH_Det</v>
      </c>
      <c r="G72" s="21" t="str">
        <f>LEFT(A33,12)&amp;"*"</f>
        <v>R-WH_Det_SOL*</v>
      </c>
      <c r="H72" s="21" t="str">
        <f t="shared" si="27"/>
        <v>RSDWH_Det</v>
      </c>
      <c r="I72" s="3">
        <v>1</v>
      </c>
      <c r="J72" s="28" t="e">
        <f t="shared" si="40"/>
        <v>#N/A</v>
      </c>
      <c r="K72" s="28" t="e">
        <f t="shared" si="40"/>
        <v>#N/A</v>
      </c>
      <c r="L72" s="28" t="e">
        <f t="shared" si="40"/>
        <v>#N/A</v>
      </c>
      <c r="M72" s="28" t="e">
        <f t="shared" si="40"/>
        <v>#N/A</v>
      </c>
      <c r="N72" s="28" t="e">
        <f t="shared" si="40"/>
        <v>#N/A</v>
      </c>
      <c r="O72" s="28" t="e">
        <f t="shared" si="40"/>
        <v>#N/A</v>
      </c>
      <c r="P72" s="22">
        <v>0</v>
      </c>
      <c r="Q72" s="22">
        <v>5</v>
      </c>
      <c r="R72" s="21" t="s">
        <v>327</v>
      </c>
      <c r="Z72" s="72" t="s">
        <v>254</v>
      </c>
    </row>
    <row r="73" spans="1:26" s="21" customFormat="1" ht="15" x14ac:dyDescent="0.2">
      <c r="I73" s="3"/>
      <c r="J73" s="3"/>
      <c r="K73" s="3"/>
      <c r="L73" s="3"/>
      <c r="M73" s="3"/>
      <c r="N73" s="3"/>
      <c r="O73" s="3"/>
      <c r="P73" s="3"/>
      <c r="Q73" s="3"/>
    </row>
    <row r="74" spans="1:26" s="21" customFormat="1" ht="15" x14ac:dyDescent="0.2">
      <c r="H74" s="18" t="s">
        <v>256</v>
      </c>
      <c r="I74" s="3"/>
      <c r="J74" s="3"/>
      <c r="K74" s="3"/>
      <c r="L74" s="3"/>
      <c r="M74" s="3"/>
      <c r="N74" s="3"/>
      <c r="O74" s="3"/>
      <c r="P74" s="3"/>
    </row>
    <row r="75" spans="1:26" s="21" customFormat="1" ht="28.5" customHeight="1" thickBot="1" x14ac:dyDescent="0.25">
      <c r="A75" s="21" t="s">
        <v>25</v>
      </c>
      <c r="B75" s="21" t="s">
        <v>26</v>
      </c>
      <c r="D75" s="6" t="s">
        <v>11</v>
      </c>
      <c r="E75" s="6" t="s">
        <v>246</v>
      </c>
      <c r="F75" s="6" t="s">
        <v>9</v>
      </c>
      <c r="G75" s="6" t="s">
        <v>30</v>
      </c>
      <c r="H75" s="6" t="s">
        <v>10</v>
      </c>
      <c r="I75" s="8" t="s">
        <v>132</v>
      </c>
      <c r="J75" s="8">
        <v>2019</v>
      </c>
      <c r="K75" s="8">
        <v>2020</v>
      </c>
      <c r="L75" s="8">
        <v>2025</v>
      </c>
      <c r="M75" s="8">
        <v>2030</v>
      </c>
      <c r="N75" s="8">
        <v>2050</v>
      </c>
      <c r="O75" s="8">
        <v>2070</v>
      </c>
      <c r="P75" s="8" t="s">
        <v>131</v>
      </c>
      <c r="Q75" s="8" t="s">
        <v>29</v>
      </c>
      <c r="R75" s="6" t="s">
        <v>27</v>
      </c>
      <c r="Z75" s="73" t="s">
        <v>255</v>
      </c>
    </row>
    <row r="76" spans="1:26" s="21" customFormat="1" ht="15" x14ac:dyDescent="0.2">
      <c r="A76" s="21" t="s">
        <v>196</v>
      </c>
      <c r="B76" s="3" t="s">
        <v>467</v>
      </c>
      <c r="D76" s="21" t="str">
        <f>IF(Z76="","UC-UP_"&amp;A13,"\I: DISABLED")</f>
        <v>\I: DISABLED</v>
      </c>
      <c r="E76" s="21" t="str">
        <f t="shared" ref="E76:E79" si="41">A76</f>
        <v>RSDGAS</v>
      </c>
      <c r="F76" s="21" t="str">
        <f t="shared" ref="F76:F79" si="42">H76</f>
        <v>RSDSH_Det-AB,RSDSH_Det-C,RSDSH_Det-D,RSDSH_Det-E,RSDSH_Det-F,RSDSH_Det-G</v>
      </c>
      <c r="G76" s="33"/>
      <c r="H76" s="21" t="str">
        <f t="shared" ref="H76:H79" si="43">B76</f>
        <v>RSDSH_Det-AB,RSDSH_Det-C,RSDSH_Det-D,RSDSH_Det-E,RSDSH_Det-F,RSDSH_Det-G</v>
      </c>
      <c r="I76" s="3">
        <v>1</v>
      </c>
      <c r="J76" s="29" t="str">
        <f t="shared" ref="J76:O76" si="44">IF(L13="","",-L13)</f>
        <v/>
      </c>
      <c r="K76" s="29" t="str">
        <f t="shared" si="44"/>
        <v/>
      </c>
      <c r="L76" s="29" t="str">
        <f t="shared" si="44"/>
        <v/>
      </c>
      <c r="M76" s="29" t="str">
        <f t="shared" si="44"/>
        <v/>
      </c>
      <c r="N76" s="29" t="str">
        <f t="shared" si="44"/>
        <v/>
      </c>
      <c r="O76" s="29" t="str">
        <f t="shared" si="44"/>
        <v/>
      </c>
      <c r="P76" s="3">
        <v>0</v>
      </c>
      <c r="Q76" s="3">
        <v>5</v>
      </c>
      <c r="R76" s="21" t="s">
        <v>330</v>
      </c>
      <c r="Z76" s="72" t="s">
        <v>254</v>
      </c>
    </row>
    <row r="77" spans="1:26" s="21" customFormat="1" ht="15" x14ac:dyDescent="0.2">
      <c r="A77" s="21" t="s">
        <v>194</v>
      </c>
      <c r="B77" s="3" t="s">
        <v>467</v>
      </c>
      <c r="D77" s="76" t="str">
        <f>IF(Z77="","UC-UP_"&amp;A10,"\I: DISABLED")</f>
        <v>\I: DISABLED</v>
      </c>
      <c r="E77" s="21" t="str">
        <f t="shared" si="41"/>
        <v>RSDELC</v>
      </c>
      <c r="F77" s="21" t="str">
        <f t="shared" si="42"/>
        <v>RSDSH_Det-AB,RSDSH_Det-C,RSDSH_Det-D,RSDSH_Det-E,RSDSH_Det-F,RSDSH_Det-G</v>
      </c>
      <c r="G77" s="21" t="s">
        <v>575</v>
      </c>
      <c r="H77" s="21" t="str">
        <f t="shared" si="43"/>
        <v>RSDSH_Det-AB,RSDSH_Det-C,RSDSH_Det-D,RSDSH_Det-E,RSDSH_Det-F,RSDSH_Det-G</v>
      </c>
      <c r="I77" s="3">
        <v>1</v>
      </c>
      <c r="J77" s="100">
        <f t="shared" ref="J77:O77" si="45">MAX(IF(IF(L10="",0,L10)+IF(L11="",0,L11)=0,"",IF(L10="",0,-L10)+IF(L11="",0,-L11)),-$T$10)</f>
        <v>-6.1240624670713124E-2</v>
      </c>
      <c r="K77" s="100">
        <f t="shared" si="45"/>
        <v>-6.7364687137784443E-2</v>
      </c>
      <c r="L77" s="100">
        <f t="shared" si="45"/>
        <v>-0.10849150228227328</v>
      </c>
      <c r="M77" s="100">
        <f t="shared" si="45"/>
        <v>-0.17472664934062396</v>
      </c>
      <c r="N77" s="100">
        <f t="shared" si="45"/>
        <v>-0.19164266231015603</v>
      </c>
      <c r="O77" s="100">
        <f t="shared" si="45"/>
        <v>-0.19164266231015603</v>
      </c>
      <c r="P77" s="3">
        <v>0</v>
      </c>
      <c r="Q77" s="3">
        <v>5</v>
      </c>
      <c r="R77" s="21" t="s">
        <v>335</v>
      </c>
      <c r="Z77" s="72" t="s">
        <v>254</v>
      </c>
    </row>
    <row r="78" spans="1:26" s="21" customFormat="1" ht="15" x14ac:dyDescent="0.2">
      <c r="A78" s="21" t="s">
        <v>133</v>
      </c>
      <c r="B78" s="3" t="s">
        <v>467</v>
      </c>
      <c r="D78" s="21" t="str">
        <f>IF(Z78="","UC-UP_"&amp;A6,"\I: DISABLED")</f>
        <v>\I: DISABLED</v>
      </c>
      <c r="E78" s="21" t="str">
        <f t="shared" si="41"/>
        <v>RSDCOA</v>
      </c>
      <c r="F78" s="21" t="str">
        <f t="shared" si="42"/>
        <v>RSDSH_Det-AB,RSDSH_Det-C,RSDSH_Det-D,RSDSH_Det-E,RSDSH_Det-F,RSDSH_Det-G</v>
      </c>
      <c r="H78" s="21" t="str">
        <f t="shared" si="43"/>
        <v>RSDSH_Det-AB,RSDSH_Det-C,RSDSH_Det-D,RSDSH_Det-E,RSDSH_Det-F,RSDSH_Det-G</v>
      </c>
      <c r="I78" s="3">
        <v>1</v>
      </c>
      <c r="J78" s="29">
        <f t="shared" ref="J78:O81" si="46">IF(L6="","",-L6)</f>
        <v>-7.7560825161642657E-2</v>
      </c>
      <c r="K78" s="29">
        <f t="shared" si="46"/>
        <v>-7.7560825161642657E-2</v>
      </c>
      <c r="L78" s="29">
        <f t="shared" si="46"/>
        <v>-7.7560825161642657E-2</v>
      </c>
      <c r="M78" s="29">
        <f t="shared" si="46"/>
        <v>-7.7560825161642657E-2</v>
      </c>
      <c r="N78" s="29">
        <f t="shared" si="46"/>
        <v>-7.7560825161642657E-2</v>
      </c>
      <c r="O78" s="29">
        <f t="shared" si="46"/>
        <v>-7.7560825161642657E-2</v>
      </c>
      <c r="P78" s="3">
        <v>0</v>
      </c>
      <c r="Q78" s="3">
        <v>5</v>
      </c>
      <c r="R78" s="21" t="s">
        <v>331</v>
      </c>
      <c r="Z78" s="72" t="s">
        <v>254</v>
      </c>
    </row>
    <row r="79" spans="1:26" s="21" customFormat="1" ht="15" x14ac:dyDescent="0.2">
      <c r="A79" s="21" t="s">
        <v>191</v>
      </c>
      <c r="B79" s="3" t="s">
        <v>467</v>
      </c>
      <c r="D79" s="21" t="str">
        <f>IF(Z79="","UC-UP_"&amp;A7,"\I: DISABLED")</f>
        <v>\I: DISABLED</v>
      </c>
      <c r="E79" s="66" t="str">
        <f t="shared" si="41"/>
        <v>RSDBDL</v>
      </c>
      <c r="F79" s="21" t="str">
        <f t="shared" si="42"/>
        <v>RSDSH_Det-AB,RSDSH_Det-C,RSDSH_Det-D,RSDSH_Det-E,RSDSH_Det-F,RSDSH_Det-G</v>
      </c>
      <c r="H79" s="21" t="str">
        <f t="shared" si="43"/>
        <v>RSDSH_Det-AB,RSDSH_Det-C,RSDSH_Det-D,RSDSH_Det-E,RSDSH_Det-F,RSDSH_Det-G</v>
      </c>
      <c r="I79" s="3">
        <v>1</v>
      </c>
      <c r="J79" s="29">
        <f t="shared" si="46"/>
        <v>-1.15E-2</v>
      </c>
      <c r="K79" s="29">
        <f t="shared" si="46"/>
        <v>-1.3224999999999999E-2</v>
      </c>
      <c r="L79" s="29">
        <f t="shared" si="46"/>
        <v>-2.6600198804687482E-2</v>
      </c>
      <c r="M79" s="29">
        <f t="shared" si="46"/>
        <v>-5.3502501054737056E-2</v>
      </c>
      <c r="N79" s="29">
        <f t="shared" si="46"/>
        <v>-0.87565068412849112</v>
      </c>
      <c r="O79" s="29">
        <f t="shared" si="46"/>
        <v>-0.9</v>
      </c>
      <c r="P79" s="3">
        <v>0</v>
      </c>
      <c r="Q79" s="3">
        <v>5</v>
      </c>
      <c r="R79" s="21" t="s">
        <v>332</v>
      </c>
      <c r="Z79" s="72" t="s">
        <v>254</v>
      </c>
    </row>
    <row r="80" spans="1:26" s="21" customFormat="1" ht="15" x14ac:dyDescent="0.2">
      <c r="A80" s="21" t="s">
        <v>192</v>
      </c>
      <c r="B80" s="3" t="s">
        <v>467</v>
      </c>
      <c r="D80" s="21" t="str">
        <f>IF(Z80="","UC-UP_"&amp;A8,"\I: DISABLED")</f>
        <v>\I: DISABLED</v>
      </c>
      <c r="E80" s="66" t="str">
        <f t="shared" ref="E80:E101" si="47">A80</f>
        <v>RSDETH</v>
      </c>
      <c r="F80" s="21" t="str">
        <f t="shared" ref="F80:F101" si="48">H80</f>
        <v>RSDSH_Det-AB,RSDSH_Det-C,RSDSH_Det-D,RSDSH_Det-E,RSDSH_Det-F,RSDSH_Det-G</v>
      </c>
      <c r="H80" s="21" t="str">
        <f t="shared" ref="H80:H101" si="49">B80</f>
        <v>RSDSH_Det-AB,RSDSH_Det-C,RSDSH_Det-D,RSDSH_Det-E,RSDSH_Det-F,RSDSH_Det-G</v>
      </c>
      <c r="I80" s="3">
        <v>1</v>
      </c>
      <c r="J80" s="29" t="str">
        <f t="shared" si="46"/>
        <v/>
      </c>
      <c r="K80" s="29" t="str">
        <f t="shared" si="46"/>
        <v/>
      </c>
      <c r="L80" s="29" t="str">
        <f t="shared" si="46"/>
        <v/>
      </c>
      <c r="M80" s="29" t="str">
        <f t="shared" si="46"/>
        <v/>
      </c>
      <c r="N80" s="29" t="str">
        <f t="shared" si="46"/>
        <v/>
      </c>
      <c r="O80" s="29" t="str">
        <f t="shared" si="46"/>
        <v/>
      </c>
      <c r="P80" s="3">
        <v>0</v>
      </c>
      <c r="Q80" s="3">
        <v>5</v>
      </c>
      <c r="R80" s="21" t="s">
        <v>333</v>
      </c>
      <c r="Z80" s="72" t="s">
        <v>254</v>
      </c>
    </row>
    <row r="81" spans="1:26" s="21" customFormat="1" ht="15" x14ac:dyDescent="0.2">
      <c r="A81" s="21" t="s">
        <v>193</v>
      </c>
      <c r="B81" s="3" t="s">
        <v>467</v>
      </c>
      <c r="D81" s="21" t="str">
        <f>IF(Z81="","UC-UP_"&amp;A9,"\I: DISABLED")</f>
        <v>\I: DISABLED</v>
      </c>
      <c r="E81" s="21" t="str">
        <f t="shared" si="47"/>
        <v>RSDLPG</v>
      </c>
      <c r="F81" s="21" t="str">
        <f t="shared" si="48"/>
        <v>RSDSH_Det-AB,RSDSH_Det-C,RSDSH_Det-D,RSDSH_Det-E,RSDSH_Det-F,RSDSH_Det-G</v>
      </c>
      <c r="H81" s="21" t="str">
        <f t="shared" si="49"/>
        <v>RSDSH_Det-AB,RSDSH_Det-C,RSDSH_Det-D,RSDSH_Det-E,RSDSH_Det-F,RSDSH_Det-G</v>
      </c>
      <c r="I81" s="3">
        <v>1</v>
      </c>
      <c r="J81" s="29">
        <f t="shared" si="46"/>
        <v>-3.1481854747355917E-2</v>
      </c>
      <c r="K81" s="29">
        <f t="shared" si="46"/>
        <v>-3.4630040222091506E-2</v>
      </c>
      <c r="L81" s="29">
        <f t="shared" si="46"/>
        <v>-5.5772026078080621E-2</v>
      </c>
      <c r="M81" s="29">
        <f t="shared" si="46"/>
        <v>-8.9821405719009637E-2</v>
      </c>
      <c r="N81" s="29">
        <f t="shared" si="46"/>
        <v>-0.60427350242299227</v>
      </c>
      <c r="O81" s="29">
        <f t="shared" si="46"/>
        <v>-0.9</v>
      </c>
      <c r="P81" s="3">
        <v>0</v>
      </c>
      <c r="Q81" s="3">
        <v>5</v>
      </c>
      <c r="R81" s="21" t="s">
        <v>334</v>
      </c>
      <c r="Z81" s="72" t="s">
        <v>254</v>
      </c>
    </row>
    <row r="82" spans="1:26" s="21" customFormat="1" ht="15" x14ac:dyDescent="0.2">
      <c r="A82" s="21" t="s">
        <v>194</v>
      </c>
      <c r="B82" s="3" t="s">
        <v>467</v>
      </c>
      <c r="D82" s="21" t="str">
        <f>IF(Z82="","UC-UP_"&amp;A11,"\I: DISABLED")</f>
        <v>\I: DISABLED</v>
      </c>
      <c r="E82" s="21" t="str">
        <f>A82</f>
        <v>RSDELC</v>
      </c>
      <c r="F82" s="21" t="str">
        <f>H82</f>
        <v>RSDSH_Det-AB,RSDSH_Det-C,RSDSH_Det-D,RSDSH_Det-E,RSDSH_Det-F,RSDSH_Det-G</v>
      </c>
      <c r="H82" s="21" t="str">
        <f>B82</f>
        <v>RSDSH_Det-AB,RSDSH_Det-C,RSDSH_Det-D,RSDSH_Det-E,RSDSH_Det-F,RSDSH_Det-G</v>
      </c>
      <c r="I82" s="3">
        <v>1</v>
      </c>
      <c r="J82" s="29">
        <f t="shared" ref="J82:O83" si="50">IF(L11="","",-L11)</f>
        <v>-1.9079238962478796E-2</v>
      </c>
      <c r="K82" s="29">
        <f t="shared" si="50"/>
        <v>-2.0987162858726677E-2</v>
      </c>
      <c r="L82" s="29">
        <f t="shared" si="50"/>
        <v>-3.3800035655607914E-2</v>
      </c>
      <c r="M82" s="29">
        <f t="shared" si="50"/>
        <v>-5.4435295423713122E-2</v>
      </c>
      <c r="N82" s="29">
        <f t="shared" si="50"/>
        <v>-0.36621344720455457</v>
      </c>
      <c r="O82" s="29">
        <f t="shared" si="50"/>
        <v>-0.9</v>
      </c>
      <c r="P82" s="3">
        <v>0</v>
      </c>
      <c r="Q82" s="3">
        <v>5</v>
      </c>
      <c r="R82" s="21" t="s">
        <v>336</v>
      </c>
      <c r="Z82" s="72" t="s">
        <v>254</v>
      </c>
    </row>
    <row r="83" spans="1:26" s="21" customFormat="1" ht="15" x14ac:dyDescent="0.2">
      <c r="A83" s="21" t="s">
        <v>195</v>
      </c>
      <c r="B83" s="3" t="s">
        <v>467</v>
      </c>
      <c r="D83" s="21" t="str">
        <f>IF(Z83="","UC-UP_"&amp;A12,"\I: DISABLED")</f>
        <v>\I: DISABLED</v>
      </c>
      <c r="E83" s="21" t="str">
        <f t="shared" si="47"/>
        <v>RSDKER</v>
      </c>
      <c r="F83" s="21" t="str">
        <f t="shared" si="48"/>
        <v>RSDSH_Det-AB,RSDSH_Det-C,RSDSH_Det-D,RSDSH_Det-E,RSDSH_Det-F,RSDSH_Det-G</v>
      </c>
      <c r="H83" s="21" t="str">
        <f t="shared" si="49"/>
        <v>RSDSH_Det-AB,RSDSH_Det-C,RSDSH_Det-D,RSDSH_Det-E,RSDSH_Det-F,RSDSH_Det-G</v>
      </c>
      <c r="I83" s="3">
        <v>1</v>
      </c>
      <c r="J83" s="29">
        <f t="shared" si="50"/>
        <v>-0.68390313956521842</v>
      </c>
      <c r="K83" s="29">
        <f t="shared" si="50"/>
        <v>-0.75229345352174026</v>
      </c>
      <c r="L83" s="29">
        <f t="shared" si="50"/>
        <v>-0.9</v>
      </c>
      <c r="M83" s="29">
        <f t="shared" si="50"/>
        <v>-0.9</v>
      </c>
      <c r="N83" s="29">
        <f t="shared" si="50"/>
        <v>-0.9</v>
      </c>
      <c r="O83" s="29">
        <f t="shared" si="50"/>
        <v>-0.9</v>
      </c>
      <c r="P83" s="3">
        <v>0</v>
      </c>
      <c r="Q83" s="3">
        <v>5</v>
      </c>
      <c r="R83" s="21" t="s">
        <v>337</v>
      </c>
      <c r="Z83" s="72" t="s">
        <v>254</v>
      </c>
    </row>
    <row r="84" spans="1:26" ht="15" x14ac:dyDescent="0.2">
      <c r="A84" s="21" t="s">
        <v>134</v>
      </c>
      <c r="B84" s="3" t="s">
        <v>467</v>
      </c>
      <c r="D84" s="21" t="str">
        <f>IF(Z84="","UC-UP_"&amp;A14,"\I: DISABLED")</f>
        <v>\I: DISABLED</v>
      </c>
      <c r="E84" s="21" t="str">
        <f t="shared" si="47"/>
        <v>RSDPEA</v>
      </c>
      <c r="F84" s="21" t="str">
        <f t="shared" si="48"/>
        <v>RSDSH_Det-AB,RSDSH_Det-C,RSDSH_Det-D,RSDSH_Det-E,RSDSH_Det-F,RSDSH_Det-G</v>
      </c>
      <c r="H84" s="21" t="str">
        <f t="shared" si="49"/>
        <v>RSDSH_Det-AB,RSDSH_Det-C,RSDSH_Det-D,RSDSH_Det-E,RSDSH_Det-F,RSDSH_Det-G</v>
      </c>
      <c r="I84" s="3">
        <v>1</v>
      </c>
      <c r="J84" s="29">
        <f t="shared" ref="J84:O88" si="51">IF(L14="","",-L14)</f>
        <v>-9.5777286172915532E-2</v>
      </c>
      <c r="K84" s="29">
        <f t="shared" si="51"/>
        <v>-0.10535501479020709</v>
      </c>
      <c r="L84" s="29">
        <f t="shared" si="51"/>
        <v>-0.1696753048697765</v>
      </c>
      <c r="M84" s="29">
        <f t="shared" si="51"/>
        <v>-0.27326377524582385</v>
      </c>
      <c r="N84" s="29">
        <f t="shared" si="51"/>
        <v>-0.9</v>
      </c>
      <c r="O84" s="29">
        <f t="shared" si="51"/>
        <v>-0.9</v>
      </c>
      <c r="P84" s="3">
        <v>0</v>
      </c>
      <c r="Q84" s="3">
        <v>5</v>
      </c>
      <c r="R84" s="21" t="s">
        <v>338</v>
      </c>
      <c r="Z84" s="72" t="s">
        <v>254</v>
      </c>
    </row>
    <row r="85" spans="1:26" ht="15" x14ac:dyDescent="0.2">
      <c r="A85" s="48" t="s">
        <v>163</v>
      </c>
      <c r="B85" s="3" t="s">
        <v>467</v>
      </c>
      <c r="D85" s="21" t="str">
        <f>IF(Z85="","UC-UP_"&amp;A15,"\I: DISABLED")</f>
        <v>\I: DISABLED</v>
      </c>
      <c r="E85" s="21"/>
      <c r="F85" s="21" t="str">
        <f t="shared" si="48"/>
        <v>RSDSH_Det-AB,RSDSH_Det-C,RSDSH_Det-D,RSDSH_Det-E,RSDSH_Det-F,RSDSH_Det-G</v>
      </c>
      <c r="H85" s="21" t="str">
        <f t="shared" si="49"/>
        <v>RSDSH_Det-AB,RSDSH_Det-C,RSDSH_Det-D,RSDSH_Det-E,RSDSH_Det-F,RSDSH_Det-G</v>
      </c>
      <c r="I85" s="3">
        <v>1</v>
      </c>
      <c r="J85" s="29">
        <f t="shared" si="51"/>
        <v>-0.12063674138490646</v>
      </c>
      <c r="K85" s="29">
        <f t="shared" si="51"/>
        <v>-0.13270041552339712</v>
      </c>
      <c r="L85" s="29">
        <f t="shared" si="51"/>
        <v>-0.2137153462045864</v>
      </c>
      <c r="M85" s="29">
        <f t="shared" si="51"/>
        <v>-0.3441907022159485</v>
      </c>
      <c r="N85" s="29">
        <f t="shared" si="51"/>
        <v>-0.9</v>
      </c>
      <c r="O85" s="29">
        <f t="shared" si="51"/>
        <v>-0.9</v>
      </c>
      <c r="P85" s="3">
        <v>0</v>
      </c>
      <c r="Q85" s="3">
        <v>5</v>
      </c>
      <c r="R85" s="21" t="s">
        <v>339</v>
      </c>
      <c r="Z85" s="72" t="s">
        <v>254</v>
      </c>
    </row>
    <row r="86" spans="1:26" ht="15" x14ac:dyDescent="0.2">
      <c r="A86" s="21" t="s">
        <v>135</v>
      </c>
      <c r="B86" s="3" t="s">
        <v>467</v>
      </c>
      <c r="D86" s="21" t="str">
        <f>IF(Z86="","UC-UP_"&amp;A16,"\I: DISABLED")</f>
        <v>\I: DISABLED</v>
      </c>
      <c r="E86" s="21" t="str">
        <f t="shared" si="47"/>
        <v>RSDWOO</v>
      </c>
      <c r="F86" s="21" t="str">
        <f t="shared" si="48"/>
        <v>RSDSH_Det-AB,RSDSH_Det-C,RSDSH_Det-D,RSDSH_Det-E,RSDSH_Det-F,RSDSH_Det-G</v>
      </c>
      <c r="H86" s="21" t="str">
        <f t="shared" si="49"/>
        <v>RSDSH_Det-AB,RSDSH_Det-C,RSDSH_Det-D,RSDSH_Det-E,RSDSH_Det-F,RSDSH_Det-G</v>
      </c>
      <c r="I86" s="3">
        <v>1</v>
      </c>
      <c r="J86" s="29">
        <f t="shared" si="51"/>
        <v>-1.7075250236669504E-2</v>
      </c>
      <c r="K86" s="29">
        <f t="shared" si="51"/>
        <v>-1.8782775260336455E-2</v>
      </c>
      <c r="L86" s="29">
        <f t="shared" si="51"/>
        <v>-3.0249847384524475E-2</v>
      </c>
      <c r="M86" s="29">
        <f t="shared" si="51"/>
        <v>-4.8717681711250523E-2</v>
      </c>
      <c r="N86" s="29">
        <f t="shared" si="51"/>
        <v>-0.32774820124369908</v>
      </c>
      <c r="O86" s="29">
        <f t="shared" si="51"/>
        <v>-0.9</v>
      </c>
      <c r="P86" s="3">
        <v>0</v>
      </c>
      <c r="Q86" s="3">
        <v>5</v>
      </c>
      <c r="R86" s="21" t="s">
        <v>340</v>
      </c>
      <c r="Z86" s="72" t="s">
        <v>254</v>
      </c>
    </row>
    <row r="87" spans="1:26" ht="15" x14ac:dyDescent="0.2">
      <c r="A87" s="21" t="s">
        <v>136</v>
      </c>
      <c r="B87" s="3" t="s">
        <v>467</v>
      </c>
      <c r="D87" s="21" t="str">
        <f>IF(Z87="","UC-UP_"&amp;A17,"\I: DISABLED")</f>
        <v>\I: DISABLED</v>
      </c>
      <c r="E87" s="21" t="str">
        <f t="shared" si="47"/>
        <v>RSDHET</v>
      </c>
      <c r="F87" s="21" t="str">
        <f t="shared" si="48"/>
        <v>RSDSH_Det-AB,RSDSH_Det-C,RSDSH_Det-D,RSDSH_Det-E,RSDSH_Det-F,RSDSH_Det-G</v>
      </c>
      <c r="H87" s="21" t="str">
        <f t="shared" si="49"/>
        <v>RSDSH_Det-AB,RSDSH_Det-C,RSDSH_Det-D,RSDSH_Det-E,RSDSH_Det-F,RSDSH_Det-G</v>
      </c>
      <c r="I87" s="3">
        <v>1</v>
      </c>
      <c r="J87" s="29">
        <f t="shared" si="51"/>
        <v>-2.9730913386378653E-3</v>
      </c>
      <c r="K87" s="29">
        <f t="shared" si="51"/>
        <v>-3.2704004725016521E-3</v>
      </c>
      <c r="L87" s="29">
        <f>IF(N17="","",-N17)</f>
        <v>-5.267012664968638E-3</v>
      </c>
      <c r="M87" s="29">
        <f t="shared" si="51"/>
        <v>-8.4825765670586434E-3</v>
      </c>
      <c r="N87" s="29">
        <f t="shared" si="51"/>
        <v>-0.05</v>
      </c>
      <c r="O87" s="29">
        <f t="shared" si="51"/>
        <v>-0.05</v>
      </c>
      <c r="P87" s="3">
        <v>0</v>
      </c>
      <c r="Q87" s="3">
        <v>5</v>
      </c>
      <c r="R87" s="21" t="s">
        <v>341</v>
      </c>
      <c r="Z87" s="72" t="s">
        <v>254</v>
      </c>
    </row>
    <row r="88" spans="1:26" ht="15.75" thickBot="1" x14ac:dyDescent="0.25">
      <c r="A88" s="45" t="s">
        <v>137</v>
      </c>
      <c r="B88" s="3" t="s">
        <v>467</v>
      </c>
      <c r="C88" s="50"/>
      <c r="D88" s="45" t="str">
        <f>IF(Z88="","UC-UP_"&amp;A18,"\I: DISABLED")</f>
        <v>\I: DISABLED</v>
      </c>
      <c r="E88" s="45" t="str">
        <f t="shared" si="47"/>
        <v>RSDGEO</v>
      </c>
      <c r="F88" s="45" t="str">
        <f t="shared" si="48"/>
        <v>RSDSH_Det-AB,RSDSH_Det-C,RSDSH_Det-D,RSDSH_Det-E,RSDSH_Det-F,RSDSH_Det-G</v>
      </c>
      <c r="G88" s="50"/>
      <c r="H88" s="45" t="str">
        <f t="shared" si="49"/>
        <v>RSDSH_Det-AB,RSDSH_Det-C,RSDSH_Det-D,RSDSH_Det-E,RSDSH_Det-F,RSDSH_Det-G</v>
      </c>
      <c r="I88" s="46">
        <v>1</v>
      </c>
      <c r="J88" s="51" t="str">
        <f t="shared" si="51"/>
        <v/>
      </c>
      <c r="K88" s="51" t="str">
        <f t="shared" si="51"/>
        <v/>
      </c>
      <c r="L88" s="51" t="str">
        <f t="shared" si="51"/>
        <v/>
      </c>
      <c r="M88" s="51" t="str">
        <f t="shared" si="51"/>
        <v/>
      </c>
      <c r="N88" s="51" t="str">
        <f t="shared" si="51"/>
        <v/>
      </c>
      <c r="O88" s="51" t="str">
        <f t="shared" si="51"/>
        <v/>
      </c>
      <c r="P88" s="46">
        <v>0</v>
      </c>
      <c r="Q88" s="46">
        <v>5</v>
      </c>
      <c r="R88" s="45" t="s">
        <v>342</v>
      </c>
      <c r="S88" s="50"/>
      <c r="T88" s="50"/>
      <c r="U88" s="50"/>
      <c r="V88" s="50"/>
      <c r="W88" s="50"/>
      <c r="X88" s="50"/>
      <c r="Y88" s="50"/>
      <c r="Z88" s="99" t="s">
        <v>254</v>
      </c>
    </row>
    <row r="89" spans="1:26" ht="15" x14ac:dyDescent="0.2">
      <c r="A89" s="21" t="s">
        <v>138</v>
      </c>
      <c r="B89" s="21" t="s">
        <v>245</v>
      </c>
      <c r="D89" s="21" t="str">
        <f>IF(Z89="","UC-UP_"&amp;A33,"\I: DISABLED")</f>
        <v>\I: DISABLED</v>
      </c>
      <c r="E89" s="21" t="str">
        <f>A89</f>
        <v>RSDSOL</v>
      </c>
      <c r="F89" s="21" t="str">
        <f>H89</f>
        <v>RSDWH_Det</v>
      </c>
      <c r="H89" s="21" t="str">
        <f>B89</f>
        <v>RSDWH_Det</v>
      </c>
      <c r="I89" s="3">
        <v>1</v>
      </c>
      <c r="J89" s="29" t="e">
        <f t="shared" ref="J89:O89" si="52">IF(L33="","",-L33)</f>
        <v>#N/A</v>
      </c>
      <c r="K89" s="29" t="e">
        <f t="shared" si="52"/>
        <v>#N/A</v>
      </c>
      <c r="L89" s="29" t="e">
        <f t="shared" si="52"/>
        <v>#N/A</v>
      </c>
      <c r="M89" s="29" t="e">
        <f t="shared" si="52"/>
        <v>#N/A</v>
      </c>
      <c r="N89" s="29" t="e">
        <f t="shared" si="52"/>
        <v>#N/A</v>
      </c>
      <c r="O89" s="29" t="e">
        <f t="shared" si="52"/>
        <v>#N/A</v>
      </c>
      <c r="P89" s="3">
        <v>0</v>
      </c>
      <c r="Q89" s="3">
        <v>5</v>
      </c>
      <c r="R89" s="21" t="s">
        <v>328</v>
      </c>
      <c r="Z89" s="72" t="s">
        <v>254</v>
      </c>
    </row>
    <row r="90" spans="1:26" ht="15" x14ac:dyDescent="0.2">
      <c r="A90" s="21" t="s">
        <v>196</v>
      </c>
      <c r="B90" s="21" t="s">
        <v>245</v>
      </c>
      <c r="D90" s="21" t="str">
        <f>IF(Z90="","UC-UP_"&amp;A28,"\I: DISABLED")</f>
        <v>\I: DISABLED</v>
      </c>
      <c r="E90" s="21" t="str">
        <f>A90</f>
        <v>RSDGAS</v>
      </c>
      <c r="F90" s="21" t="str">
        <f>H90</f>
        <v>RSDWH_Det</v>
      </c>
      <c r="H90" s="21" t="str">
        <f>B90</f>
        <v>RSDWH_Det</v>
      </c>
      <c r="I90" s="3">
        <v>1</v>
      </c>
      <c r="J90" s="29" t="e">
        <f t="shared" ref="J90:O90" si="53">IF(L28="","",-L28)</f>
        <v>#N/A</v>
      </c>
      <c r="K90" s="29" t="e">
        <f t="shared" si="53"/>
        <v>#N/A</v>
      </c>
      <c r="L90" s="29" t="e">
        <f t="shared" si="53"/>
        <v>#N/A</v>
      </c>
      <c r="M90" s="29" t="e">
        <f t="shared" si="53"/>
        <v>#N/A</v>
      </c>
      <c r="N90" s="29" t="e">
        <f t="shared" si="53"/>
        <v>#N/A</v>
      </c>
      <c r="O90" s="29" t="e">
        <f t="shared" si="53"/>
        <v>#N/A</v>
      </c>
      <c r="P90" s="3">
        <v>0</v>
      </c>
      <c r="Q90" s="3">
        <v>5</v>
      </c>
      <c r="R90" s="21" t="s">
        <v>329</v>
      </c>
      <c r="Z90" s="72" t="s">
        <v>254</v>
      </c>
    </row>
    <row r="91" spans="1:26" ht="15.75" thickBot="1" x14ac:dyDescent="0.25">
      <c r="A91" s="21" t="s">
        <v>133</v>
      </c>
      <c r="B91" s="21" t="s">
        <v>245</v>
      </c>
      <c r="D91" s="21" t="str">
        <f t="shared" ref="D91:D97" si="54">IF(Z91="","UC-UP_"&amp;A21,"\I: DISABLED")</f>
        <v>\I: DISABLED</v>
      </c>
      <c r="E91" s="21" t="str">
        <f t="shared" si="47"/>
        <v>RSDCOA</v>
      </c>
      <c r="F91" s="21" t="str">
        <f t="shared" si="48"/>
        <v>RSDWH_Det</v>
      </c>
      <c r="G91" s="33" t="str">
        <f>LEFT(A21,12)&amp;"*"</f>
        <v>R-WH_Det_COA*</v>
      </c>
      <c r="H91" s="21" t="str">
        <f t="shared" si="49"/>
        <v>RSDWH_Det</v>
      </c>
      <c r="I91" s="3">
        <v>1</v>
      </c>
      <c r="J91" s="29" t="e">
        <f t="shared" ref="J91:J97" si="55">IF(L21="","",-L21)</f>
        <v>#N/A</v>
      </c>
      <c r="K91" s="29" t="e">
        <f t="shared" ref="K91:K97" si="56">IF(M21="","",-M21)</f>
        <v>#N/A</v>
      </c>
      <c r="L91" s="29" t="e">
        <f t="shared" ref="L91:L97" si="57">IF(N21="","",-N21)</f>
        <v>#N/A</v>
      </c>
      <c r="M91" s="29" t="e">
        <f t="shared" ref="M91:M97" si="58">IF(O21="","",-O21)</f>
        <v>#N/A</v>
      </c>
      <c r="N91" s="29" t="e">
        <f t="shared" ref="N91:N97" si="59">IF(P21="","",-P21)</f>
        <v>#N/A</v>
      </c>
      <c r="O91" s="29" t="e">
        <f t="shared" ref="O91:O97" si="60">IF(Q21="","",-Q21)</f>
        <v>#N/A</v>
      </c>
      <c r="P91" s="3">
        <v>0</v>
      </c>
      <c r="Q91" s="3">
        <v>5</v>
      </c>
      <c r="R91" s="21" t="s">
        <v>343</v>
      </c>
      <c r="Z91" s="72" t="s">
        <v>254</v>
      </c>
    </row>
    <row r="92" spans="1:26" ht="15.75" thickBot="1" x14ac:dyDescent="0.25">
      <c r="A92" s="21" t="s">
        <v>191</v>
      </c>
      <c r="B92" s="21" t="s">
        <v>245</v>
      </c>
      <c r="D92" s="21" t="str">
        <f t="shared" si="54"/>
        <v>\I: DISABLED</v>
      </c>
      <c r="E92" s="66" t="str">
        <f t="shared" si="47"/>
        <v>RSDBDL</v>
      </c>
      <c r="F92" s="66" t="str">
        <f t="shared" si="48"/>
        <v>RSDWH_Det</v>
      </c>
      <c r="G92" s="33" t="str">
        <f t="shared" ref="G92:G97" si="61">LEFT(A22,12)&amp;"*"</f>
        <v>R-WH_Det_BDL*</v>
      </c>
      <c r="H92" s="66" t="str">
        <f t="shared" si="49"/>
        <v>RSDWH_Det</v>
      </c>
      <c r="I92" s="66">
        <v>1</v>
      </c>
      <c r="J92" s="67" t="e">
        <f t="shared" si="55"/>
        <v>#N/A</v>
      </c>
      <c r="K92" s="68" t="e">
        <f t="shared" si="56"/>
        <v>#N/A</v>
      </c>
      <c r="L92" s="68" t="e">
        <f t="shared" si="57"/>
        <v>#N/A</v>
      </c>
      <c r="M92" s="68" t="e">
        <f t="shared" si="58"/>
        <v>#N/A</v>
      </c>
      <c r="N92" s="68" t="e">
        <f t="shared" si="59"/>
        <v>#N/A</v>
      </c>
      <c r="O92" s="68" t="e">
        <f t="shared" si="60"/>
        <v>#N/A</v>
      </c>
      <c r="P92" s="67">
        <v>0</v>
      </c>
      <c r="Q92" s="67">
        <v>5</v>
      </c>
      <c r="R92" s="67" t="s">
        <v>344</v>
      </c>
      <c r="Z92" s="72" t="s">
        <v>254</v>
      </c>
    </row>
    <row r="93" spans="1:26" ht="15" x14ac:dyDescent="0.2">
      <c r="A93" s="21" t="s">
        <v>192</v>
      </c>
      <c r="B93" s="21" t="s">
        <v>245</v>
      </c>
      <c r="D93" s="21" t="str">
        <f t="shared" si="54"/>
        <v>\I: DISABLED</v>
      </c>
      <c r="E93" s="66" t="str">
        <f t="shared" si="47"/>
        <v>RSDETH</v>
      </c>
      <c r="F93" s="66" t="str">
        <f t="shared" si="48"/>
        <v>RSDWH_Det</v>
      </c>
      <c r="G93" s="33" t="str">
        <f t="shared" si="61"/>
        <v>R-WH_Det_ETH*</v>
      </c>
      <c r="H93" s="66" t="str">
        <f t="shared" si="49"/>
        <v>RSDWH_Det</v>
      </c>
      <c r="I93" s="66">
        <v>1</v>
      </c>
      <c r="J93" s="67" t="e">
        <f t="shared" si="55"/>
        <v>#N/A</v>
      </c>
      <c r="K93" s="68" t="e">
        <f t="shared" si="56"/>
        <v>#N/A</v>
      </c>
      <c r="L93" s="68" t="e">
        <f t="shared" si="57"/>
        <v>#N/A</v>
      </c>
      <c r="M93" s="68" t="e">
        <f t="shared" si="58"/>
        <v>#N/A</v>
      </c>
      <c r="N93" s="68" t="e">
        <f t="shared" si="59"/>
        <v>#N/A</v>
      </c>
      <c r="O93" s="68" t="e">
        <f t="shared" si="60"/>
        <v>#N/A</v>
      </c>
      <c r="P93" s="67">
        <v>0</v>
      </c>
      <c r="Q93" s="67">
        <v>5</v>
      </c>
      <c r="R93" s="67" t="s">
        <v>345</v>
      </c>
      <c r="Z93" s="72" t="s">
        <v>254</v>
      </c>
    </row>
    <row r="94" spans="1:26" ht="15" x14ac:dyDescent="0.2">
      <c r="A94" s="21" t="s">
        <v>193</v>
      </c>
      <c r="B94" s="21" t="s">
        <v>245</v>
      </c>
      <c r="D94" s="21" t="str">
        <f t="shared" si="54"/>
        <v>\I: DISABLED</v>
      </c>
      <c r="E94" s="21" t="str">
        <f t="shared" si="47"/>
        <v>RSDLPG</v>
      </c>
      <c r="F94" s="21" t="str">
        <f t="shared" si="48"/>
        <v>RSDWH_Det</v>
      </c>
      <c r="G94" s="33" t="str">
        <f t="shared" si="61"/>
        <v>R-WH_Det_LPG*</v>
      </c>
      <c r="H94" s="21" t="str">
        <f t="shared" si="49"/>
        <v>RSDWH_Det</v>
      </c>
      <c r="I94" s="3">
        <v>1</v>
      </c>
      <c r="J94" s="29" t="e">
        <f t="shared" si="55"/>
        <v>#N/A</v>
      </c>
      <c r="K94" s="29" t="e">
        <f t="shared" si="56"/>
        <v>#N/A</v>
      </c>
      <c r="L94" s="29" t="e">
        <f t="shared" si="57"/>
        <v>#N/A</v>
      </c>
      <c r="M94" s="29" t="e">
        <f t="shared" si="58"/>
        <v>#N/A</v>
      </c>
      <c r="N94" s="29" t="e">
        <f t="shared" si="59"/>
        <v>#N/A</v>
      </c>
      <c r="O94" s="29" t="e">
        <f t="shared" si="60"/>
        <v>#N/A</v>
      </c>
      <c r="P94" s="3">
        <v>0</v>
      </c>
      <c r="Q94" s="3">
        <v>5</v>
      </c>
      <c r="R94" s="21" t="s">
        <v>346</v>
      </c>
      <c r="Z94" s="72" t="s">
        <v>254</v>
      </c>
    </row>
    <row r="95" spans="1:26" ht="15" x14ac:dyDescent="0.2">
      <c r="A95" s="21" t="s">
        <v>194</v>
      </c>
      <c r="B95" s="21" t="s">
        <v>245</v>
      </c>
      <c r="D95" s="76" t="str">
        <f t="shared" si="54"/>
        <v>\I: DISABLED</v>
      </c>
      <c r="E95" s="21" t="str">
        <f t="shared" si="47"/>
        <v>RSDELC</v>
      </c>
      <c r="F95" s="21" t="str">
        <f t="shared" si="48"/>
        <v>RSDWH_Det</v>
      </c>
      <c r="G95" s="33" t="str">
        <f t="shared" si="61"/>
        <v>R-WH_Det_ELC*</v>
      </c>
      <c r="H95" s="21" t="str">
        <f t="shared" si="49"/>
        <v>RSDWH_Det</v>
      </c>
      <c r="I95" s="3">
        <v>1</v>
      </c>
      <c r="J95" s="77" t="e">
        <f>MAX(IF(L25+L26="","",-L25-L26),-$T$25)</f>
        <v>#N/A</v>
      </c>
      <c r="K95" s="77" t="e">
        <f t="shared" ref="K95:O95" si="62">MAX(IF(M25+M26="","",-M25-M26),-$T$25)</f>
        <v>#N/A</v>
      </c>
      <c r="L95" s="77" t="e">
        <f t="shared" si="62"/>
        <v>#N/A</v>
      </c>
      <c r="M95" s="77" t="e">
        <f t="shared" si="62"/>
        <v>#N/A</v>
      </c>
      <c r="N95" s="77" t="e">
        <f t="shared" si="62"/>
        <v>#N/A</v>
      </c>
      <c r="O95" s="77" t="e">
        <f t="shared" si="62"/>
        <v>#N/A</v>
      </c>
      <c r="P95" s="3">
        <v>0</v>
      </c>
      <c r="Q95" s="3">
        <v>5</v>
      </c>
      <c r="R95" s="21" t="s">
        <v>347</v>
      </c>
      <c r="Z95" s="72" t="s">
        <v>254</v>
      </c>
    </row>
    <row r="96" spans="1:26" ht="15" x14ac:dyDescent="0.2">
      <c r="A96" s="21" t="s">
        <v>194</v>
      </c>
      <c r="B96" s="21" t="s">
        <v>245</v>
      </c>
      <c r="D96" s="21" t="str">
        <f t="shared" si="54"/>
        <v>\I: DISABLED</v>
      </c>
      <c r="E96" s="21" t="str">
        <f t="shared" si="47"/>
        <v>RSDELC</v>
      </c>
      <c r="F96" s="21" t="str">
        <f t="shared" si="48"/>
        <v>RSDWH_Det</v>
      </c>
      <c r="G96" s="33" t="str">
        <f t="shared" si="61"/>
        <v>R-WH_Det_ELC*</v>
      </c>
      <c r="H96" s="21" t="str">
        <f t="shared" si="49"/>
        <v>RSDWH_Det</v>
      </c>
      <c r="I96" s="3">
        <v>1</v>
      </c>
      <c r="J96" s="29" t="e">
        <f t="shared" si="55"/>
        <v>#N/A</v>
      </c>
      <c r="K96" s="29" t="e">
        <f t="shared" si="56"/>
        <v>#N/A</v>
      </c>
      <c r="L96" s="29" t="e">
        <f t="shared" si="57"/>
        <v>#N/A</v>
      </c>
      <c r="M96" s="29" t="e">
        <f t="shared" si="58"/>
        <v>#N/A</v>
      </c>
      <c r="N96" s="29" t="e">
        <f t="shared" si="59"/>
        <v>#N/A</v>
      </c>
      <c r="O96" s="29" t="e">
        <f t="shared" si="60"/>
        <v>#N/A</v>
      </c>
      <c r="P96" s="3">
        <v>0</v>
      </c>
      <c r="Q96" s="3">
        <v>5</v>
      </c>
      <c r="R96" s="21" t="s">
        <v>348</v>
      </c>
      <c r="Z96" s="72" t="s">
        <v>254</v>
      </c>
    </row>
    <row r="97" spans="1:26" ht="15" x14ac:dyDescent="0.2">
      <c r="A97" s="21" t="s">
        <v>195</v>
      </c>
      <c r="B97" s="21" t="s">
        <v>245</v>
      </c>
      <c r="D97" s="21" t="str">
        <f t="shared" si="54"/>
        <v>\I: DISABLED</v>
      </c>
      <c r="E97" s="21" t="str">
        <f t="shared" si="47"/>
        <v>RSDKER</v>
      </c>
      <c r="F97" s="21" t="str">
        <f t="shared" si="48"/>
        <v>RSDWH_Det</v>
      </c>
      <c r="G97" s="33" t="str">
        <f t="shared" si="61"/>
        <v>R-WH_Det_KER*</v>
      </c>
      <c r="H97" s="21" t="str">
        <f t="shared" si="49"/>
        <v>RSDWH_Det</v>
      </c>
      <c r="I97" s="3">
        <v>1</v>
      </c>
      <c r="J97" s="29" t="e">
        <f t="shared" si="55"/>
        <v>#N/A</v>
      </c>
      <c r="K97" s="29" t="e">
        <f t="shared" si="56"/>
        <v>#N/A</v>
      </c>
      <c r="L97" s="29" t="e">
        <f t="shared" si="57"/>
        <v>#N/A</v>
      </c>
      <c r="M97" s="29" t="e">
        <f t="shared" si="58"/>
        <v>#N/A</v>
      </c>
      <c r="N97" s="29" t="e">
        <f t="shared" si="59"/>
        <v>#N/A</v>
      </c>
      <c r="O97" s="29" t="e">
        <f t="shared" si="60"/>
        <v>#N/A</v>
      </c>
      <c r="P97" s="3">
        <v>0</v>
      </c>
      <c r="Q97" s="3">
        <v>5</v>
      </c>
      <c r="R97" s="21" t="s">
        <v>349</v>
      </c>
      <c r="Z97" s="72" t="s">
        <v>254</v>
      </c>
    </row>
    <row r="98" spans="1:26" ht="15" x14ac:dyDescent="0.2">
      <c r="A98" s="21" t="s">
        <v>134</v>
      </c>
      <c r="B98" s="21" t="s">
        <v>245</v>
      </c>
      <c r="D98" s="21" t="str">
        <f>IF(Z98="","UC-UP_"&amp;A29,"\I: DISABLED")</f>
        <v>\I: DISABLED</v>
      </c>
      <c r="E98" s="21" t="str">
        <f t="shared" si="47"/>
        <v>RSDPEA</v>
      </c>
      <c r="F98" s="21" t="str">
        <f t="shared" si="48"/>
        <v>RSDWH_Det</v>
      </c>
      <c r="G98" s="33" t="str">
        <f>LEFT(A29,12)&amp;"*"</f>
        <v>R-WH_Det_PEA*</v>
      </c>
      <c r="H98" s="21" t="str">
        <f t="shared" si="49"/>
        <v>RSDWH_Det</v>
      </c>
      <c r="I98" s="3">
        <v>1</v>
      </c>
      <c r="J98" s="29" t="e">
        <f t="shared" ref="J98:O101" si="63">IF(L29="","",-L29)</f>
        <v>#N/A</v>
      </c>
      <c r="K98" s="29" t="e">
        <f t="shared" si="63"/>
        <v>#N/A</v>
      </c>
      <c r="L98" s="29" t="e">
        <f t="shared" si="63"/>
        <v>#N/A</v>
      </c>
      <c r="M98" s="29" t="e">
        <f t="shared" si="63"/>
        <v>#N/A</v>
      </c>
      <c r="N98" s="29" t="e">
        <f t="shared" si="63"/>
        <v>#N/A</v>
      </c>
      <c r="O98" s="29" t="e">
        <f t="shared" si="63"/>
        <v>#N/A</v>
      </c>
      <c r="P98" s="3">
        <v>0</v>
      </c>
      <c r="Q98" s="3">
        <v>5</v>
      </c>
      <c r="R98" s="21" t="s">
        <v>350</v>
      </c>
      <c r="Z98" s="72" t="s">
        <v>254</v>
      </c>
    </row>
    <row r="99" spans="1:26" ht="15" x14ac:dyDescent="0.2">
      <c r="A99" s="48" t="s">
        <v>163</v>
      </c>
      <c r="B99" s="21" t="s">
        <v>245</v>
      </c>
      <c r="D99" s="21" t="str">
        <f>IF(Z99="","UC-UP_"&amp;A30,"\I: DISABLED")</f>
        <v>\I: DISABLED</v>
      </c>
      <c r="E99" s="21"/>
      <c r="F99" s="21" t="str">
        <f t="shared" si="48"/>
        <v>RSDWH_Det</v>
      </c>
      <c r="H99" s="21" t="str">
        <f t="shared" si="49"/>
        <v>RSDWH_Det</v>
      </c>
      <c r="I99" s="3">
        <v>1</v>
      </c>
      <c r="J99" s="29" t="e">
        <f t="shared" si="63"/>
        <v>#N/A</v>
      </c>
      <c r="K99" s="29" t="e">
        <f t="shared" si="63"/>
        <v>#N/A</v>
      </c>
      <c r="L99" s="29" t="e">
        <f t="shared" si="63"/>
        <v>#N/A</v>
      </c>
      <c r="M99" s="29" t="e">
        <f t="shared" si="63"/>
        <v>#N/A</v>
      </c>
      <c r="N99" s="29" t="e">
        <f t="shared" si="63"/>
        <v>#N/A</v>
      </c>
      <c r="O99" s="29" t="e">
        <f t="shared" si="63"/>
        <v>#N/A</v>
      </c>
      <c r="P99" s="3">
        <v>0</v>
      </c>
      <c r="Q99" s="3">
        <v>5</v>
      </c>
      <c r="R99" s="21" t="s">
        <v>351</v>
      </c>
      <c r="Z99" s="72" t="s">
        <v>254</v>
      </c>
    </row>
    <row r="100" spans="1:26" ht="15" x14ac:dyDescent="0.2">
      <c r="A100" s="21" t="s">
        <v>135</v>
      </c>
      <c r="B100" s="21" t="s">
        <v>245</v>
      </c>
      <c r="D100" s="21" t="str">
        <f>IF(Z100="","UC-UP_"&amp;A31,"\I: DISABLED")</f>
        <v>\I: DISABLED</v>
      </c>
      <c r="E100" s="21" t="str">
        <f t="shared" si="47"/>
        <v>RSDWOO</v>
      </c>
      <c r="F100" s="21" t="str">
        <f t="shared" si="48"/>
        <v>RSDWH_Det</v>
      </c>
      <c r="G100" s="33" t="str">
        <f>LEFT(A31,12)&amp;"*"</f>
        <v>R-WH_Det_WOO*</v>
      </c>
      <c r="H100" s="21" t="str">
        <f t="shared" si="49"/>
        <v>RSDWH_Det</v>
      </c>
      <c r="I100" s="3">
        <v>1</v>
      </c>
      <c r="J100" s="29" t="e">
        <f t="shared" si="63"/>
        <v>#N/A</v>
      </c>
      <c r="K100" s="29" t="e">
        <f t="shared" si="63"/>
        <v>#N/A</v>
      </c>
      <c r="L100" s="29" t="e">
        <f t="shared" si="63"/>
        <v>#N/A</v>
      </c>
      <c r="M100" s="29" t="e">
        <f t="shared" si="63"/>
        <v>#N/A</v>
      </c>
      <c r="N100" s="29" t="e">
        <f t="shared" si="63"/>
        <v>#N/A</v>
      </c>
      <c r="O100" s="29" t="e">
        <f t="shared" si="63"/>
        <v>#N/A</v>
      </c>
      <c r="P100" s="3">
        <v>0</v>
      </c>
      <c r="Q100" s="3">
        <v>5</v>
      </c>
      <c r="R100" s="21" t="s">
        <v>352</v>
      </c>
      <c r="Z100" s="72" t="s">
        <v>254</v>
      </c>
    </row>
    <row r="101" spans="1:26" ht="15.75" thickBot="1" x14ac:dyDescent="0.25">
      <c r="A101" s="45" t="s">
        <v>136</v>
      </c>
      <c r="B101" s="45" t="s">
        <v>245</v>
      </c>
      <c r="C101" s="50"/>
      <c r="D101" s="45" t="str">
        <f>IF(Z101="","UC-UP_"&amp;A32,"\I: DISABLED")</f>
        <v>\I: DISABLED</v>
      </c>
      <c r="E101" s="45" t="str">
        <f t="shared" si="47"/>
        <v>RSDHET</v>
      </c>
      <c r="F101" s="45" t="str">
        <f t="shared" si="48"/>
        <v>RSDWH_Det</v>
      </c>
      <c r="G101" s="50" t="str">
        <f>LEFT(A32,12)&amp;"*"</f>
        <v>R-WH_Det_HET*</v>
      </c>
      <c r="H101" s="45" t="str">
        <f t="shared" si="49"/>
        <v>RSDWH_Det</v>
      </c>
      <c r="I101" s="46">
        <v>1</v>
      </c>
      <c r="J101" s="51" t="e">
        <f t="shared" si="63"/>
        <v>#N/A</v>
      </c>
      <c r="K101" s="51" t="e">
        <f t="shared" si="63"/>
        <v>#N/A</v>
      </c>
      <c r="L101" s="51" t="e">
        <f t="shared" si="63"/>
        <v>#N/A</v>
      </c>
      <c r="M101" s="51" t="e">
        <f t="shared" si="63"/>
        <v>#N/A</v>
      </c>
      <c r="N101" s="51" t="e">
        <f t="shared" si="63"/>
        <v>#N/A</v>
      </c>
      <c r="O101" s="51" t="e">
        <f t="shared" si="63"/>
        <v>#N/A</v>
      </c>
      <c r="P101" s="46">
        <v>0</v>
      </c>
      <c r="Q101" s="46">
        <v>5</v>
      </c>
      <c r="R101" s="45" t="s">
        <v>353</v>
      </c>
      <c r="S101" s="50"/>
      <c r="T101" s="50"/>
      <c r="U101" s="50"/>
      <c r="V101" s="50"/>
      <c r="W101" s="50"/>
      <c r="X101" s="50"/>
      <c r="Y101" s="50"/>
      <c r="Z101" s="99" t="s">
        <v>254</v>
      </c>
    </row>
    <row r="102" spans="1:26" ht="15" x14ac:dyDescent="0.2">
      <c r="J102" s="29" t="str">
        <f t="shared" ref="J102" si="64">IF(L34="","",-L34)</f>
        <v/>
      </c>
      <c r="K102" s="29" t="str">
        <f t="shared" ref="K102:O102" si="65">IF(M34="","",-M34)</f>
        <v/>
      </c>
      <c r="L102" s="29" t="str">
        <f t="shared" si="65"/>
        <v/>
      </c>
      <c r="M102" s="29" t="str">
        <f t="shared" si="65"/>
        <v/>
      </c>
      <c r="N102" s="29" t="str">
        <f t="shared" si="65"/>
        <v/>
      </c>
      <c r="O102" s="29" t="str">
        <f t="shared" si="65"/>
        <v/>
      </c>
    </row>
  </sheetData>
  <mergeCells count="8">
    <mergeCell ref="S3:V3"/>
    <mergeCell ref="E4:J4"/>
    <mergeCell ref="E19:I19"/>
    <mergeCell ref="L19:P19"/>
    <mergeCell ref="Y7:Z7"/>
    <mergeCell ref="Y12:Z12"/>
    <mergeCell ref="Y15:Z15"/>
    <mergeCell ref="Z3:AF3"/>
  </mergeCells>
  <conditionalFormatting sqref="F92:F93 D92:D97 E94:E97 D98:E101 D80:D90 D76:E79 D89:E90 E80:E91">
    <cfRule type="containsText" dxfId="8" priority="12" operator="containsText" text="\I: DISABLED">
      <formula>NOT(ISERROR(SEARCH("\I: DISABLED",D76)))</formula>
    </cfRule>
  </conditionalFormatting>
  <conditionalFormatting sqref="F61:F62">
    <cfRule type="containsText" dxfId="7" priority="11" operator="containsText" text="\I: DISABLED">
      <formula>NOT(ISERROR(SEARCH("\I: DISABLED",F61)))</formula>
    </cfRule>
  </conditionalFormatting>
  <conditionalFormatting sqref="D46:D60">
    <cfRule type="containsText" dxfId="6" priority="10" operator="containsText" text="\I: DISABLED">
      <formula>NOT(ISERROR(SEARCH("\I: DISABLED",D46)))</formula>
    </cfRule>
  </conditionalFormatting>
  <conditionalFormatting sqref="D61:D72">
    <cfRule type="containsText" dxfId="5" priority="9" operator="containsText" text="\I: DISABLED">
      <formula>NOT(ISERROR(SEARCH("\I: DISABLED",D61)))</formula>
    </cfRule>
  </conditionalFormatting>
  <conditionalFormatting sqref="D78">
    <cfRule type="containsText" dxfId="4" priority="8" operator="containsText" text="\I: DISABLED">
      <formula>NOT(ISERROR(SEARCH("\I: DISABLED",D78)))</formula>
    </cfRule>
  </conditionalFormatting>
  <conditionalFormatting sqref="D91">
    <cfRule type="containsText" dxfId="3" priority="6" operator="containsText" text="\I: DISABLED">
      <formula>NOT(ISERROR(SEARCH("\I: DISABLED",D91)))</formula>
    </cfRule>
  </conditionalFormatting>
  <conditionalFormatting sqref="E78 E63:E72 E56:E60 E46:E54">
    <cfRule type="containsText" dxfId="2" priority="4" operator="containsText" text="\I: DISABLED">
      <formula>NOT(ISERROR(SEARCH("\I: DISABLED",E46)))</formula>
    </cfRule>
  </conditionalFormatting>
  <conditionalFormatting sqref="E61:E62">
    <cfRule type="containsText" dxfId="1" priority="3" operator="containsText" text="\I: DISABLED">
      <formula>NOT(ISERROR(SEARCH("\I: DISABLED",E61)))</formula>
    </cfRule>
  </conditionalFormatting>
  <conditionalFormatting sqref="E92:E93">
    <cfRule type="containsText" dxfId="0" priority="1" operator="containsText" text="\I: DISABLED">
      <formula>NOT(ISERROR(SEARCH("\I: DISABLED",E92)))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E95"/>
  <sheetViews>
    <sheetView topLeftCell="A60" workbookViewId="0">
      <selection activeCell="B73" sqref="B73"/>
    </sheetView>
  </sheetViews>
  <sheetFormatPr defaultRowHeight="15" x14ac:dyDescent="0.2"/>
  <cols>
    <col min="1" max="1" width="19.5703125" style="3" customWidth="1"/>
    <col min="2" max="2" width="22.42578125" style="3" customWidth="1"/>
    <col min="3" max="3" width="21.28515625" style="3" customWidth="1"/>
    <col min="4" max="16384" width="9.140625" style="3"/>
  </cols>
  <sheetData>
    <row r="1" spans="1:5" ht="15.75" thickBot="1" x14ac:dyDescent="0.25">
      <c r="A1" s="8">
        <v>2018</v>
      </c>
      <c r="B1" s="8"/>
      <c r="C1" s="8" t="str">
        <f>'Stock-AF-Cap2Act'!C1</f>
        <v>IE</v>
      </c>
    </row>
    <row r="2" spans="1:5" x14ac:dyDescent="0.2">
      <c r="A2" s="54" t="str">
        <f>LEFT(B2,8)&amp;"*"</f>
        <v>R-SH_Apt*</v>
      </c>
      <c r="B2" s="60" t="s">
        <v>49</v>
      </c>
      <c r="C2" s="55">
        <f>SUMIFS('Stock-AF-Cap2Act'!C$2:C$76,'Stock-AF-Cap2Act'!$A$2:$A$76,SharesElab!$B2,'Stock-AF-Cap2Act'!$B$2:$B$76,SharesElab!$A$1)/SUMIFS('Stock-AF-Cap2Act'!C$2:C$76,'Stock-AF-Cap2Act'!$A$2:$A$76,SharesElab!$A2,'Stock-AF-Cap2Act'!$B$2:$B$76,SharesElab!$A$1)</f>
        <v>7.5097104405124473E-6</v>
      </c>
      <c r="E2" s="53"/>
    </row>
    <row r="3" spans="1:5" x14ac:dyDescent="0.2">
      <c r="A3" s="3" t="str">
        <f>LEFT(B3,8)&amp;"*"</f>
        <v>R-SH_Apt*</v>
      </c>
      <c r="B3" t="s">
        <v>48</v>
      </c>
      <c r="C3" s="56">
        <f>SUMIFS('Stock-AF-Cap2Act'!C$2:C$76,'Stock-AF-Cap2Act'!$A$2:$A$76,SharesElab!$B3,'Stock-AF-Cap2Act'!$B$2:$B$76,SharesElab!$A$1)/SUMIFS('Stock-AF-Cap2Act'!C$2:C$76,'Stock-AF-Cap2Act'!$A$2:$A$76,SharesElab!$A3,'Stock-AF-Cap2Act'!$B$2:$B$76,SharesElab!$A$1)</f>
        <v>3.0649713385506275E-2</v>
      </c>
    </row>
    <row r="4" spans="1:5" x14ac:dyDescent="0.2">
      <c r="A4" s="3" t="str">
        <f t="shared" ref="A4:A14" si="0">LEFT(B4,8)&amp;"*"</f>
        <v>R-SH_Apt*</v>
      </c>
      <c r="B4" t="s">
        <v>52</v>
      </c>
      <c r="C4" s="56">
        <f>SUMIFS('Stock-AF-Cap2Act'!C$2:C$76,'Stock-AF-Cap2Act'!$A$2:$A$76,SharesElab!$B4,'Stock-AF-Cap2Act'!$B$2:$B$76,SharesElab!$A$1)/SUMIFS('Stock-AF-Cap2Act'!C$2:C$76,'Stock-AF-Cap2Act'!$A$2:$A$76,SharesElab!$A4,'Stock-AF-Cap2Act'!$B$2:$B$76,SharesElab!$A$1)</f>
        <v>0.15784732045716321</v>
      </c>
    </row>
    <row r="5" spans="1:5" x14ac:dyDescent="0.2">
      <c r="A5" s="3" t="str">
        <f t="shared" si="0"/>
        <v>R-SH_Apt*</v>
      </c>
      <c r="B5" t="s">
        <v>53</v>
      </c>
      <c r="C5" s="56">
        <f>SUMIFS('Stock-AF-Cap2Act'!C$2:C$76,'Stock-AF-Cap2Act'!$A$2:$A$76,SharesElab!$B5,'Stock-AF-Cap2Act'!$B$2:$B$76,SharesElab!$A$1)/SUMIFS('Stock-AF-Cap2Act'!C$2:C$76,'Stock-AF-Cap2Act'!$A$2:$A$76,SharesElab!$A5,'Stock-AF-Cap2Act'!$B$2:$B$76,SharesElab!$A$1)</f>
        <v>0.32239063462338002</v>
      </c>
    </row>
    <row r="6" spans="1:5" x14ac:dyDescent="0.2">
      <c r="A6" s="3" t="str">
        <f t="shared" si="0"/>
        <v>R-SH_Apt*</v>
      </c>
      <c r="B6" t="s">
        <v>50</v>
      </c>
      <c r="C6" s="56">
        <f>SUMIFS('Stock-AF-Cap2Act'!C$2:C$76,'Stock-AF-Cap2Act'!$A$2:$A$76,SharesElab!$B6,'Stock-AF-Cap2Act'!$B$2:$B$76,SharesElab!$A$1)/SUMIFS('Stock-AF-Cap2Act'!C$2:C$76,'Stock-AF-Cap2Act'!$A$2:$A$76,SharesElab!$A6,'Stock-AF-Cap2Act'!$B$2:$B$76,SharesElab!$A$1)</f>
        <v>5.3871667435526945E-9</v>
      </c>
    </row>
    <row r="7" spans="1:5" x14ac:dyDescent="0.2">
      <c r="A7" s="3" t="str">
        <f t="shared" si="0"/>
        <v>R-SH_Apt*</v>
      </c>
      <c r="B7" s="129" t="s">
        <v>459</v>
      </c>
      <c r="C7" s="56">
        <f>SUMIFS('Stock-AF-Cap2Act'!C$2:C$76,'Stock-AF-Cap2Act'!$A$2:$A$76,SharesElab!$B7,'Stock-AF-Cap2Act'!$B$2:$B$76,SharesElab!$A$1)/SUMIFS('Stock-AF-Cap2Act'!C$2:C$76,'Stock-AF-Cap2Act'!$A$2:$A$76,SharesElab!$A7,'Stock-AF-Cap2Act'!$B$2:$B$76,SharesElab!$A$1)</f>
        <v>0</v>
      </c>
    </row>
    <row r="8" spans="1:5" x14ac:dyDescent="0.2">
      <c r="A8" s="3" t="str">
        <f t="shared" si="0"/>
        <v>R-SH_Apt*</v>
      </c>
      <c r="B8" t="s">
        <v>59</v>
      </c>
      <c r="C8" s="56">
        <f>SUMIFS('Stock-AF-Cap2Act'!C$2:C$76,'Stock-AF-Cap2Act'!$A$2:$A$76,SharesElab!$B8,'Stock-AF-Cap2Act'!$B$2:$B$76,SharesElab!$A$1)/SUMIFS('Stock-AF-Cap2Act'!C$2:C$76,'Stock-AF-Cap2Act'!$A$2:$A$76,SharesElab!$A8,'Stock-AF-Cap2Act'!$B$2:$B$76,SharesElab!$A$1)</f>
        <v>0</v>
      </c>
    </row>
    <row r="9" spans="1:5" x14ac:dyDescent="0.2">
      <c r="A9" s="3" t="str">
        <f t="shared" si="0"/>
        <v>R-SH_Apt*</v>
      </c>
      <c r="B9" t="s">
        <v>58</v>
      </c>
      <c r="C9" s="56">
        <f>SUMIFS('Stock-AF-Cap2Act'!C$2:C$76,'Stock-AF-Cap2Act'!$A$2:$A$76,SharesElab!$B9,'Stock-AF-Cap2Act'!$B$2:$B$76,SharesElab!$A$1)/SUMIFS('Stock-AF-Cap2Act'!C$2:C$76,'Stock-AF-Cap2Act'!$A$2:$A$76,SharesElab!$A9,'Stock-AF-Cap2Act'!$B$2:$B$76,SharesElab!$A$1)</f>
        <v>5.450783537121748E-3</v>
      </c>
    </row>
    <row r="10" spans="1:5" x14ac:dyDescent="0.2">
      <c r="A10" s="3" t="str">
        <f t="shared" si="0"/>
        <v>R-SH_Apt*</v>
      </c>
      <c r="B10" t="s">
        <v>54</v>
      </c>
      <c r="C10" s="56">
        <f>SUMIFS('Stock-AF-Cap2Act'!C$2:C$76,'Stock-AF-Cap2Act'!$A$2:$A$76,SharesElab!$B10,'Stock-AF-Cap2Act'!$B$2:$B$76,SharesElab!$A$1)/SUMIFS('Stock-AF-Cap2Act'!C$2:C$76,'Stock-AF-Cap2Act'!$A$2:$A$76,SharesElab!$A10,'Stock-AF-Cap2Act'!$B$2:$B$76,SharesElab!$A$1)</f>
        <v>7.7226442952230398E-2</v>
      </c>
    </row>
    <row r="11" spans="1:5" x14ac:dyDescent="0.2">
      <c r="A11" s="3" t="str">
        <f t="shared" si="0"/>
        <v>R-SH_Apt*</v>
      </c>
      <c r="B11" t="s">
        <v>51</v>
      </c>
      <c r="C11" s="56">
        <f>SUMIFS('Stock-AF-Cap2Act'!C$2:C$76,'Stock-AF-Cap2Act'!$A$2:$A$76,SharesElab!$B11,'Stock-AF-Cap2Act'!$B$2:$B$76,SharesElab!$A$1)/SUMIFS('Stock-AF-Cap2Act'!C$2:C$76,'Stock-AF-Cap2Act'!$A$2:$A$76,SharesElab!$A11,'Stock-AF-Cap2Act'!$B$2:$B$76,SharesElab!$A$1)</f>
        <v>2.3483301188844681E-2</v>
      </c>
    </row>
    <row r="12" spans="1:5" x14ac:dyDescent="0.2">
      <c r="A12" s="3" t="str">
        <f t="shared" si="0"/>
        <v>R-SH_Apt*</v>
      </c>
      <c r="B12" t="s">
        <v>55</v>
      </c>
      <c r="C12" s="56">
        <f>SUMIFS('Stock-AF-Cap2Act'!C$2:C$76,'Stock-AF-Cap2Act'!$A$2:$A$76,SharesElab!$B12,'Stock-AF-Cap2Act'!$B$2:$B$76,SharesElab!$A$1)/SUMIFS('Stock-AF-Cap2Act'!C$2:C$76,'Stock-AF-Cap2Act'!$A$2:$A$76,SharesElab!$A12,'Stock-AF-Cap2Act'!$B$2:$B$76,SharesElab!$A$1)</f>
        <v>5.8654394070452971E-4</v>
      </c>
    </row>
    <row r="13" spans="1:5" x14ac:dyDescent="0.2">
      <c r="A13" s="3" t="str">
        <f t="shared" si="0"/>
        <v>R-SH_Apt*</v>
      </c>
      <c r="B13" t="s">
        <v>56</v>
      </c>
      <c r="C13" s="56">
        <f>SUMIFS('Stock-AF-Cap2Act'!C$2:C$76,'Stock-AF-Cap2Act'!$A$2:$A$76,SharesElab!$B13,'Stock-AF-Cap2Act'!$B$2:$B$76,SharesElab!$A$1)/SUMIFS('Stock-AF-Cap2Act'!C$2:C$76,'Stock-AF-Cap2Act'!$A$2:$A$76,SharesElab!$A13,'Stock-AF-Cap2Act'!$B$2:$B$76,SharesElab!$A$1)</f>
        <v>1.6193863589052348E-2</v>
      </c>
    </row>
    <row r="14" spans="1:5" ht="15.75" thickBot="1" x14ac:dyDescent="0.25">
      <c r="A14" s="46" t="str">
        <f t="shared" si="0"/>
        <v>R-SH_Apt*</v>
      </c>
      <c r="B14" s="62" t="s">
        <v>57</v>
      </c>
      <c r="C14" s="57">
        <f>SUMIFS('Stock-AF-Cap2Act'!C$2:C$76,'Stock-AF-Cap2Act'!$A$2:$A$76,SharesElab!$B14,'Stock-AF-Cap2Act'!$B$2:$B$76,SharesElab!$A$1)/SUMIFS('Stock-AF-Cap2Act'!C$2:C$76,'Stock-AF-Cap2Act'!$A$2:$A$76,SharesElab!$A14,'Stock-AF-Cap2Act'!$B$2:$B$76,SharesElab!$A$1)</f>
        <v>1.7545762448231157E-3</v>
      </c>
      <c r="D14" s="58">
        <f>SUM(C2:C14)</f>
        <v>0.6355906950164335</v>
      </c>
    </row>
    <row r="15" spans="1:5" x14ac:dyDescent="0.2">
      <c r="A15" s="3" t="str">
        <f>LEFT(B15,8)&amp;"*"</f>
        <v>R-SH_Att*</v>
      </c>
      <c r="B15" t="s">
        <v>72</v>
      </c>
      <c r="C15" s="59">
        <f>SUMIFS('Stock-AF-Cap2Act'!C$2:C$76,'Stock-AF-Cap2Act'!$A$2:$A$76,SharesElab!$B15,'Stock-AF-Cap2Act'!$B$2:$B$76,SharesElab!$A$1)/SUMIFS('Stock-AF-Cap2Act'!C$2:C$76,'Stock-AF-Cap2Act'!$A$2:$A$76,SharesElab!$A15,'Stock-AF-Cap2Act'!$B$2:$B$76,SharesElab!$A$1)</f>
        <v>1.3654940018323747E-6</v>
      </c>
    </row>
    <row r="16" spans="1:5" x14ac:dyDescent="0.2">
      <c r="A16" s="3" t="str">
        <f>LEFT(B16,8)&amp;"*"</f>
        <v>R-SH_Att*</v>
      </c>
      <c r="B16" t="s">
        <v>71</v>
      </c>
      <c r="C16" s="59">
        <f>SUMIFS('Stock-AF-Cap2Act'!C$2:C$76,'Stock-AF-Cap2Act'!$A$2:$A$76,SharesElab!$B16,'Stock-AF-Cap2Act'!$B$2:$B$76,SharesElab!$A$1)/SUMIFS('Stock-AF-Cap2Act'!C$2:C$76,'Stock-AF-Cap2Act'!$A$2:$A$76,SharesElab!$A16,'Stock-AF-Cap2Act'!$B$2:$B$76,SharesElab!$A$1)</f>
        <v>0.1156515711273565</v>
      </c>
    </row>
    <row r="17" spans="1:4" x14ac:dyDescent="0.2">
      <c r="A17" s="3" t="str">
        <f t="shared" ref="A17:A27" si="1">LEFT(B17,8)&amp;"*"</f>
        <v>R-SH_Att*</v>
      </c>
      <c r="B17" t="s">
        <v>75</v>
      </c>
      <c r="C17" s="59">
        <f>SUMIFS('Stock-AF-Cap2Act'!C$2:C$76,'Stock-AF-Cap2Act'!$A$2:$A$76,SharesElab!$B17,'Stock-AF-Cap2Act'!$B$2:$B$76,SharesElab!$A$1)/SUMIFS('Stock-AF-Cap2Act'!C$2:C$76,'Stock-AF-Cap2Act'!$A$2:$A$76,SharesElab!$A17,'Stock-AF-Cap2Act'!$B$2:$B$76,SharesElab!$A$1)</f>
        <v>4.2572680477226642E-2</v>
      </c>
    </row>
    <row r="18" spans="1:4" x14ac:dyDescent="0.2">
      <c r="A18" s="3" t="str">
        <f t="shared" si="1"/>
        <v>R-SH_Att*</v>
      </c>
      <c r="B18" t="s">
        <v>76</v>
      </c>
      <c r="C18" s="59">
        <f>SUMIFS('Stock-AF-Cap2Act'!C$2:C$76,'Stock-AF-Cap2Act'!$A$2:$A$76,SharesElab!$B18,'Stock-AF-Cap2Act'!$B$2:$B$76,SharesElab!$A$1)/SUMIFS('Stock-AF-Cap2Act'!C$2:C$76,'Stock-AF-Cap2Act'!$A$2:$A$76,SharesElab!$A18,'Stock-AF-Cap2Act'!$B$2:$B$76,SharesElab!$A$1)</f>
        <v>2.6321389382459183E-2</v>
      </c>
    </row>
    <row r="19" spans="1:4" x14ac:dyDescent="0.2">
      <c r="A19" s="3" t="str">
        <f t="shared" si="1"/>
        <v>R-SH_Att*</v>
      </c>
      <c r="B19" t="s">
        <v>73</v>
      </c>
      <c r="C19" s="59">
        <f>SUMIFS('Stock-AF-Cap2Act'!C$2:C$76,'Stock-AF-Cap2Act'!$A$2:$A$76,SharesElab!$B19,'Stock-AF-Cap2Act'!$B$2:$B$76,SharesElab!$A$1)/SUMIFS('Stock-AF-Cap2Act'!C$2:C$76,'Stock-AF-Cap2Act'!$A$2:$A$76,SharesElab!$A19,'Stock-AF-Cap2Act'!$B$2:$B$76,SharesElab!$A$1)</f>
        <v>0</v>
      </c>
    </row>
    <row r="20" spans="1:4" x14ac:dyDescent="0.2">
      <c r="A20" s="3" t="str">
        <f t="shared" si="1"/>
        <v>R-SH_Att*</v>
      </c>
      <c r="B20" s="129" t="s">
        <v>460</v>
      </c>
      <c r="C20" s="59">
        <f>SUMIFS('Stock-AF-Cap2Act'!C$2:C$76,'Stock-AF-Cap2Act'!$A$2:$A$76,SharesElab!$B20,'Stock-AF-Cap2Act'!$B$2:$B$76,SharesElab!$A$1)/SUMIFS('Stock-AF-Cap2Act'!C$2:C$76,'Stock-AF-Cap2Act'!$A$2:$A$76,SharesElab!$A20,'Stock-AF-Cap2Act'!$B$2:$B$76,SharesElab!$A$1)</f>
        <v>0</v>
      </c>
    </row>
    <row r="21" spans="1:4" x14ac:dyDescent="0.2">
      <c r="A21" s="3" t="str">
        <f t="shared" si="1"/>
        <v>R-SH_Att*</v>
      </c>
      <c r="B21" t="s">
        <v>82</v>
      </c>
      <c r="C21" s="59">
        <f>SUMIFS('Stock-AF-Cap2Act'!C$2:C$76,'Stock-AF-Cap2Act'!$A$2:$A$76,SharesElab!$B21,'Stock-AF-Cap2Act'!$B$2:$B$76,SharesElab!$A$1)/SUMIFS('Stock-AF-Cap2Act'!C$2:C$76,'Stock-AF-Cap2Act'!$A$2:$A$76,SharesElab!$A21,'Stock-AF-Cap2Act'!$B$2:$B$76,SharesElab!$A$1)</f>
        <v>0</v>
      </c>
    </row>
    <row r="22" spans="1:4" x14ac:dyDescent="0.2">
      <c r="A22" s="3" t="str">
        <f t="shared" si="1"/>
        <v>R-SH_Att*</v>
      </c>
      <c r="B22" t="s">
        <v>81</v>
      </c>
      <c r="C22" s="59">
        <f>SUMIFS('Stock-AF-Cap2Act'!C$2:C$76,'Stock-AF-Cap2Act'!$A$2:$A$76,SharesElab!$B22,'Stock-AF-Cap2Act'!$B$2:$B$76,SharesElab!$A$1)/SUMIFS('Stock-AF-Cap2Act'!C$2:C$76,'Stock-AF-Cap2Act'!$A$2:$A$76,SharesElab!$A22,'Stock-AF-Cap2Act'!$B$2:$B$76,SharesElab!$A$1)</f>
        <v>1.2881238964532716E-3</v>
      </c>
    </row>
    <row r="23" spans="1:4" x14ac:dyDescent="0.2">
      <c r="A23" s="3" t="str">
        <f t="shared" si="1"/>
        <v>R-SH_Att*</v>
      </c>
      <c r="B23" t="s">
        <v>77</v>
      </c>
      <c r="C23" s="59">
        <f>SUMIFS('Stock-AF-Cap2Act'!C$2:C$76,'Stock-AF-Cap2Act'!$A$2:$A$76,SharesElab!$B23,'Stock-AF-Cap2Act'!$B$2:$B$76,SharesElab!$A$1)/SUMIFS('Stock-AF-Cap2Act'!C$2:C$76,'Stock-AF-Cap2Act'!$A$2:$A$76,SharesElab!$A23,'Stock-AF-Cap2Act'!$B$2:$B$76,SharesElab!$A$1)</f>
        <v>0.29357453713956633</v>
      </c>
    </row>
    <row r="24" spans="1:4" x14ac:dyDescent="0.2">
      <c r="A24" s="3" t="str">
        <f t="shared" si="1"/>
        <v>R-SH_Att*</v>
      </c>
      <c r="B24" t="s">
        <v>74</v>
      </c>
      <c r="C24" s="59">
        <f>SUMIFS('Stock-AF-Cap2Act'!C$2:C$76,'Stock-AF-Cap2Act'!$A$2:$A$76,SharesElab!$B24,'Stock-AF-Cap2Act'!$B$2:$B$76,SharesElab!$A$1)/SUMIFS('Stock-AF-Cap2Act'!C$2:C$76,'Stock-AF-Cap2Act'!$A$2:$A$76,SharesElab!$A24,'Stock-AF-Cap2Act'!$B$2:$B$76,SharesElab!$A$1)</f>
        <v>1.2074540972761725E-2</v>
      </c>
    </row>
    <row r="25" spans="1:4" x14ac:dyDescent="0.2">
      <c r="A25" s="3" t="str">
        <f t="shared" si="1"/>
        <v>R-SH_Att*</v>
      </c>
      <c r="B25" t="s">
        <v>78</v>
      </c>
      <c r="C25" s="59">
        <f>SUMIFS('Stock-AF-Cap2Act'!C$2:C$76,'Stock-AF-Cap2Act'!$A$2:$A$76,SharesElab!$B25,'Stock-AF-Cap2Act'!$B$2:$B$76,SharesElab!$A$1)/SUMIFS('Stock-AF-Cap2Act'!C$2:C$76,'Stock-AF-Cap2Act'!$A$2:$A$76,SharesElab!$A25,'Stock-AF-Cap2Act'!$B$2:$B$76,SharesElab!$A$1)</f>
        <v>2.4300375497168666E-3</v>
      </c>
    </row>
    <row r="26" spans="1:4" x14ac:dyDescent="0.2">
      <c r="A26" s="3" t="str">
        <f t="shared" si="1"/>
        <v>R-SH_Att*</v>
      </c>
      <c r="B26" t="s">
        <v>79</v>
      </c>
      <c r="C26" s="59">
        <f>SUMIFS('Stock-AF-Cap2Act'!C$2:C$76,'Stock-AF-Cap2Act'!$A$2:$A$76,SharesElab!$B26,'Stock-AF-Cap2Act'!$B$2:$B$76,SharesElab!$A$1)/SUMIFS('Stock-AF-Cap2Act'!C$2:C$76,'Stock-AF-Cap2Act'!$A$2:$A$76,SharesElab!$A26,'Stock-AF-Cap2Act'!$B$2:$B$76,SharesElab!$A$1)</f>
        <v>6.5828852551311504E-2</v>
      </c>
    </row>
    <row r="27" spans="1:4" ht="15.75" thickBot="1" x14ac:dyDescent="0.25">
      <c r="A27" s="46" t="str">
        <f t="shared" si="1"/>
        <v>R-SH_Att*</v>
      </c>
      <c r="B27" s="62" t="s">
        <v>80</v>
      </c>
      <c r="C27" s="57">
        <f>SUMIFS('Stock-AF-Cap2Act'!C$2:C$76,'Stock-AF-Cap2Act'!$A$2:$A$76,SharesElab!$B27,'Stock-AF-Cap2Act'!$B$2:$B$76,SharesElab!$A$1)/SUMIFS('Stock-AF-Cap2Act'!C$2:C$76,'Stock-AF-Cap2Act'!$A$2:$A$76,SharesElab!$A27,'Stock-AF-Cap2Act'!$B$2:$B$76,SharesElab!$A$1)</f>
        <v>3.0426424918806095E-3</v>
      </c>
      <c r="D27" s="58">
        <f>SUM(C15:C27)</f>
        <v>0.56278574108273438</v>
      </c>
    </row>
    <row r="28" spans="1:4" x14ac:dyDescent="0.2">
      <c r="A28" s="3" t="str">
        <f>LEFT(B28,8)&amp;"*"</f>
        <v>R-SH_Det*</v>
      </c>
      <c r="B28" t="s">
        <v>95</v>
      </c>
      <c r="C28" s="59">
        <f>SUMIFS('Stock-AF-Cap2Act'!C$2:C$76,'Stock-AF-Cap2Act'!$A$2:$A$76,SharesElab!$B28,'Stock-AF-Cap2Act'!$B$2:$B$76,SharesElab!$A$1)/SUMIFS('Stock-AF-Cap2Act'!C$2:C$76,'Stock-AF-Cap2Act'!$A$2:$A$76,SharesElab!$A28,'Stock-AF-Cap2Act'!$B$2:$B$76,SharesElab!$A$1)</f>
        <v>0</v>
      </c>
    </row>
    <row r="29" spans="1:4" x14ac:dyDescent="0.2">
      <c r="A29" s="3" t="str">
        <f>LEFT(B29,8)&amp;"*"</f>
        <v>R-SH_Det*</v>
      </c>
      <c r="B29" t="s">
        <v>94</v>
      </c>
      <c r="C29" s="59">
        <f>SUMIFS('Stock-AF-Cap2Act'!C$2:C$76,'Stock-AF-Cap2Act'!$A$2:$A$76,SharesElab!$B29,'Stock-AF-Cap2Act'!$B$2:$B$76,SharesElab!$A$1)/SUMIFS('Stock-AF-Cap2Act'!C$2:C$76,'Stock-AF-Cap2Act'!$A$2:$A$76,SharesElab!$A29,'Stock-AF-Cap2Act'!$B$2:$B$76,SharesElab!$A$1)</f>
        <v>5.1894655385432899E-2</v>
      </c>
    </row>
    <row r="30" spans="1:4" x14ac:dyDescent="0.2">
      <c r="A30" s="3" t="str">
        <f t="shared" ref="A30:A40" si="2">LEFT(B30,8)&amp;"*"</f>
        <v>R-SH_Det*</v>
      </c>
      <c r="B30" t="s">
        <v>98</v>
      </c>
      <c r="C30" s="59">
        <f>SUMIFS('Stock-AF-Cap2Act'!C$2:C$76,'Stock-AF-Cap2Act'!$A$2:$A$76,SharesElab!$B30,'Stock-AF-Cap2Act'!$B$2:$B$76,SharesElab!$A$1)/SUMIFS('Stock-AF-Cap2Act'!C$2:C$76,'Stock-AF-Cap2Act'!$A$2:$A$76,SharesElab!$A30,'Stock-AF-Cap2Act'!$B$2:$B$76,SharesElab!$A$1)</f>
        <v>3.8328532462031203E-2</v>
      </c>
    </row>
    <row r="31" spans="1:4" x14ac:dyDescent="0.2">
      <c r="A31" s="3" t="str">
        <f t="shared" si="2"/>
        <v>R-SH_Det*</v>
      </c>
      <c r="B31" t="s">
        <v>99</v>
      </c>
      <c r="C31" s="59">
        <f>SUMIFS('Stock-AF-Cap2Act'!C$2:C$76,'Stock-AF-Cap2Act'!$A$2:$A$76,SharesElab!$B31,'Stock-AF-Cap2Act'!$B$2:$B$76,SharesElab!$A$1)/SUMIFS('Stock-AF-Cap2Act'!C$2:C$76,'Stock-AF-Cap2Act'!$A$2:$A$76,SharesElab!$A31,'Stock-AF-Cap2Act'!$B$2:$B$76,SharesElab!$A$1)</f>
        <v>1.7344762693162541E-2</v>
      </c>
    </row>
    <row r="32" spans="1:4" x14ac:dyDescent="0.2">
      <c r="A32" s="3" t="str">
        <f t="shared" si="2"/>
        <v>R-SH_Det*</v>
      </c>
      <c r="B32" t="s">
        <v>96</v>
      </c>
      <c r="C32" s="59">
        <f>SUMIFS('Stock-AF-Cap2Act'!C$2:C$76,'Stock-AF-Cap2Act'!$A$2:$A$76,SharesElab!$B32,'Stock-AF-Cap2Act'!$B$2:$B$76,SharesElab!$A$1)/SUMIFS('Stock-AF-Cap2Act'!C$2:C$76,'Stock-AF-Cap2Act'!$A$2:$A$76,SharesElab!$A32,'Stock-AF-Cap2Act'!$B$2:$B$76,SharesElab!$A$1)</f>
        <v>0</v>
      </c>
    </row>
    <row r="33" spans="1:4" x14ac:dyDescent="0.2">
      <c r="A33" s="3" t="str">
        <f t="shared" si="2"/>
        <v>R-SH_Det*</v>
      </c>
      <c r="B33" s="129" t="s">
        <v>461</v>
      </c>
      <c r="C33" s="59">
        <f>SUMIFS('Stock-AF-Cap2Act'!C$2:C$76,'Stock-AF-Cap2Act'!$A$2:$A$76,SharesElab!$B33,'Stock-AF-Cap2Act'!$B$2:$B$76,SharesElab!$A$1)/SUMIFS('Stock-AF-Cap2Act'!C$2:C$76,'Stock-AF-Cap2Act'!$A$2:$A$76,SharesElab!$A33,'Stock-AF-Cap2Act'!$B$2:$B$76,SharesElab!$A$1)</f>
        <v>0</v>
      </c>
    </row>
    <row r="34" spans="1:4" x14ac:dyDescent="0.2">
      <c r="A34" s="3" t="str">
        <f t="shared" si="2"/>
        <v>R-SH_Det*</v>
      </c>
      <c r="B34" t="s">
        <v>105</v>
      </c>
      <c r="C34" s="59">
        <f>SUMIFS('Stock-AF-Cap2Act'!C$2:C$76,'Stock-AF-Cap2Act'!$A$2:$A$76,SharesElab!$B34,'Stock-AF-Cap2Act'!$B$2:$B$76,SharesElab!$A$1)/SUMIFS('Stock-AF-Cap2Act'!C$2:C$76,'Stock-AF-Cap2Act'!$A$2:$A$76,SharesElab!$A34,'Stock-AF-Cap2Act'!$B$2:$B$76,SharesElab!$A$1)</f>
        <v>0</v>
      </c>
    </row>
    <row r="35" spans="1:4" x14ac:dyDescent="0.2">
      <c r="A35" s="3" t="str">
        <f t="shared" si="2"/>
        <v>R-SH_Det*</v>
      </c>
      <c r="B35" t="s">
        <v>104</v>
      </c>
      <c r="C35" s="59">
        <f>SUMIFS('Stock-AF-Cap2Act'!C$2:C$76,'Stock-AF-Cap2Act'!$A$2:$A$76,SharesElab!$B35,'Stock-AF-Cap2Act'!$B$2:$B$76,SharesElab!$A$1)/SUMIFS('Stock-AF-Cap2Act'!C$2:C$76,'Stock-AF-Cap2Act'!$A$2:$A$76,SharesElab!$A35,'Stock-AF-Cap2Act'!$B$2:$B$76,SharesElab!$A$1)</f>
        <v>2.7028103078526045E-3</v>
      </c>
    </row>
    <row r="36" spans="1:4" x14ac:dyDescent="0.2">
      <c r="A36" s="3" t="str">
        <f t="shared" si="2"/>
        <v>R-SH_Det*</v>
      </c>
      <c r="B36" t="s">
        <v>100</v>
      </c>
      <c r="C36" s="59">
        <f>SUMIFS('Stock-AF-Cap2Act'!C$2:C$76,'Stock-AF-Cap2Act'!$A$2:$A$76,SharesElab!$B36,'Stock-AF-Cap2Act'!$B$2:$B$76,SharesElab!$A$1)/SUMIFS('Stock-AF-Cap2Act'!C$2:C$76,'Stock-AF-Cap2Act'!$A$2:$A$76,SharesElab!$A36,'Stock-AF-Cap2Act'!$B$2:$B$76,SharesElab!$A$1)</f>
        <v>0.6217301268774712</v>
      </c>
    </row>
    <row r="37" spans="1:4" x14ac:dyDescent="0.2">
      <c r="A37" s="3" t="str">
        <f t="shared" si="2"/>
        <v>R-SH_Det*</v>
      </c>
      <c r="B37" t="s">
        <v>97</v>
      </c>
      <c r="C37" s="59">
        <f>SUMIFS('Stock-AF-Cap2Act'!C$2:C$76,'Stock-AF-Cap2Act'!$A$2:$A$76,SharesElab!$B37,'Stock-AF-Cap2Act'!$B$2:$B$76,SharesElab!$A$1)/SUMIFS('Stock-AF-Cap2Act'!C$2:C$76,'Stock-AF-Cap2Act'!$A$2:$A$76,SharesElab!$A37,'Stock-AF-Cap2Act'!$B$2:$B$76,SharesElab!$A$1)</f>
        <v>2.8619867952141737E-2</v>
      </c>
    </row>
    <row r="38" spans="1:4" x14ac:dyDescent="0.2">
      <c r="A38" s="3" t="str">
        <f t="shared" si="2"/>
        <v>R-SH_Det*</v>
      </c>
      <c r="B38" t="s">
        <v>101</v>
      </c>
      <c r="C38" s="59">
        <f>SUMIFS('Stock-AF-Cap2Act'!C$2:C$76,'Stock-AF-Cap2Act'!$A$2:$A$76,SharesElab!$B38,'Stock-AF-Cap2Act'!$B$2:$B$76,SharesElab!$A$1)/SUMIFS('Stock-AF-Cap2Act'!C$2:C$76,'Stock-AF-Cap2Act'!$A$2:$A$76,SharesElab!$A38,'Stock-AF-Cap2Act'!$B$2:$B$76,SharesElab!$A$1)</f>
        <v>5.4759550750410205E-3</v>
      </c>
    </row>
    <row r="39" spans="1:4" x14ac:dyDescent="0.2">
      <c r="A39" s="3" t="str">
        <f t="shared" si="2"/>
        <v>R-SH_Det*</v>
      </c>
      <c r="B39" t="s">
        <v>102</v>
      </c>
      <c r="C39" s="59">
        <f>SUMIFS('Stock-AF-Cap2Act'!C$2:C$76,'Stock-AF-Cap2Act'!$A$2:$A$76,SharesElab!$B39,'Stock-AF-Cap2Act'!$B$2:$B$76,SharesElab!$A$1)/SUMIFS('Stock-AF-Cap2Act'!C$2:C$76,'Stock-AF-Cap2Act'!$A$2:$A$76,SharesElab!$A39,'Stock-AF-Cap2Act'!$B$2:$B$76,SharesElab!$A$1)</f>
        <v>0.1096697648953695</v>
      </c>
    </row>
    <row r="40" spans="1:4" ht="15.75" thickBot="1" x14ac:dyDescent="0.25">
      <c r="A40" s="46" t="str">
        <f t="shared" si="2"/>
        <v>R-SH_Det*</v>
      </c>
      <c r="B40" s="62" t="s">
        <v>103</v>
      </c>
      <c r="C40" s="57">
        <f>SUMIFS('Stock-AF-Cap2Act'!C$2:C$76,'Stock-AF-Cap2Act'!$A$2:$A$76,SharesElab!$B40,'Stock-AF-Cap2Act'!$B$2:$B$76,SharesElab!$A$1)/SUMIFS('Stock-AF-Cap2Act'!C$2:C$76,'Stock-AF-Cap2Act'!$A$2:$A$76,SharesElab!$A40,'Stock-AF-Cap2Act'!$B$2:$B$76,SharesElab!$A$1)</f>
        <v>8.7234293370957276E-3</v>
      </c>
      <c r="D40" s="58">
        <f>SUM(C28:C40)</f>
        <v>0.88448990498559854</v>
      </c>
    </row>
    <row r="41" spans="1:4" x14ac:dyDescent="0.2">
      <c r="A41" s="3" t="str">
        <f>LEFT(B41,8)&amp;"*"</f>
        <v>R-WH_Apt*</v>
      </c>
      <c r="B41" t="s">
        <v>61</v>
      </c>
      <c r="C41" s="59">
        <f>SUMIFS('Stock-AF-Cap2Act'!C$2:C$76,'Stock-AF-Cap2Act'!$A$2:$A$76,SharesElab!$B41,'Stock-AF-Cap2Act'!$B$2:$B$76,SharesElab!$A$1)/SUMIFS('Stock-AF-Cap2Act'!C$2:C$76,'Stock-AF-Cap2Act'!$A$2:$A$76,SharesElab!$A41,'Stock-AF-Cap2Act'!$B$2:$B$76,SharesElab!$A$1)</f>
        <v>1.8149484213871034E-5</v>
      </c>
    </row>
    <row r="42" spans="1:4" x14ac:dyDescent="0.2">
      <c r="A42" s="3" t="str">
        <f>LEFT(B42,8)&amp;"*"</f>
        <v>R-WH_Apt*</v>
      </c>
      <c r="B42" t="s">
        <v>60</v>
      </c>
      <c r="C42" s="59">
        <f>SUMIFS('Stock-AF-Cap2Act'!C$2:C$76,'Stock-AF-Cap2Act'!$A$2:$A$76,SharesElab!$B42,'Stock-AF-Cap2Act'!$B$2:$B$76,SharesElab!$A$1)/SUMIFS('Stock-AF-Cap2Act'!C$2:C$76,'Stock-AF-Cap2Act'!$A$2:$A$76,SharesElab!$A42,'Stock-AF-Cap2Act'!$B$2:$B$76,SharesElab!$A$1)</f>
        <v>1.2123648473457429E-3</v>
      </c>
    </row>
    <row r="43" spans="1:4" x14ac:dyDescent="0.2">
      <c r="A43" s="3" t="str">
        <f t="shared" ref="A43:A53" si="3">LEFT(B43,8)&amp;"*"</f>
        <v>R-WH_Apt*</v>
      </c>
      <c r="B43" t="s">
        <v>64</v>
      </c>
      <c r="C43" s="59">
        <f>SUMIFS('Stock-AF-Cap2Act'!C$2:C$76,'Stock-AF-Cap2Act'!$A$2:$A$76,SharesElab!$B43,'Stock-AF-Cap2Act'!$B$2:$B$76,SharesElab!$A$1)/SUMIFS('Stock-AF-Cap2Act'!C$2:C$76,'Stock-AF-Cap2Act'!$A$2:$A$76,SharesElab!$A43,'Stock-AF-Cap2Act'!$B$2:$B$76,SharesElab!$A$1)</f>
        <v>0.14052563321778022</v>
      </c>
    </row>
    <row r="44" spans="1:4" x14ac:dyDescent="0.2">
      <c r="A44" s="3" t="str">
        <f t="shared" si="3"/>
        <v>R-WH_Apt*</v>
      </c>
      <c r="B44" t="s">
        <v>65</v>
      </c>
      <c r="C44" s="59">
        <f>SUMIFS('Stock-AF-Cap2Act'!C$2:C$76,'Stock-AF-Cap2Act'!$A$2:$A$76,SharesElab!$B44,'Stock-AF-Cap2Act'!$B$2:$B$76,SharesElab!$A$1)/SUMIFS('Stock-AF-Cap2Act'!C$2:C$76,'Stock-AF-Cap2Act'!$A$2:$A$76,SharesElab!$A44,'Stock-AF-Cap2Act'!$B$2:$B$76,SharesElab!$A$1)</f>
        <v>0.60497583742398675</v>
      </c>
    </row>
    <row r="45" spans="1:4" x14ac:dyDescent="0.2">
      <c r="A45" s="3" t="str">
        <f t="shared" si="3"/>
        <v>R-WH_Apt*</v>
      </c>
      <c r="B45" t="s">
        <v>62</v>
      </c>
      <c r="C45" s="59">
        <f>SUMIFS('Stock-AF-Cap2Act'!C$2:C$76,'Stock-AF-Cap2Act'!$A$2:$A$76,SharesElab!$B45,'Stock-AF-Cap2Act'!$B$2:$B$76,SharesElab!$A$1)/SUMIFS('Stock-AF-Cap2Act'!C$2:C$76,'Stock-AF-Cap2Act'!$A$2:$A$76,SharesElab!$A45,'Stock-AF-Cap2Act'!$B$2:$B$76,SharesElab!$A$1)</f>
        <v>1.6399961722344604E-5</v>
      </c>
    </row>
    <row r="46" spans="1:4" x14ac:dyDescent="0.2">
      <c r="A46" s="3" t="str">
        <f t="shared" si="3"/>
        <v>R-WH_Apt*</v>
      </c>
      <c r="B46" s="129" t="s">
        <v>462</v>
      </c>
      <c r="C46" s="59">
        <f>SUMIFS('Stock-AF-Cap2Act'!C$2:C$76,'Stock-AF-Cap2Act'!$A$2:$A$76,SharesElab!$B46,'Stock-AF-Cap2Act'!$B$2:$B$76,SharesElab!$A$1)/SUMIFS('Stock-AF-Cap2Act'!C$2:C$76,'Stock-AF-Cap2Act'!$A$2:$A$76,SharesElab!$A46,'Stock-AF-Cap2Act'!$B$2:$B$76,SharesElab!$A$1)</f>
        <v>0</v>
      </c>
    </row>
    <row r="47" spans="1:4" x14ac:dyDescent="0.2">
      <c r="A47" s="3" t="str">
        <f t="shared" si="3"/>
        <v>R-WH_Apt*</v>
      </c>
      <c r="B47" t="s">
        <v>70</v>
      </c>
      <c r="C47" s="59">
        <f>SUMIFS('Stock-AF-Cap2Act'!C$2:C$76,'Stock-AF-Cap2Act'!$A$2:$A$76,SharesElab!$B47,'Stock-AF-Cap2Act'!$B$2:$B$76,SharesElab!$A$1)/SUMIFS('Stock-AF-Cap2Act'!C$2:C$76,'Stock-AF-Cap2Act'!$A$2:$A$76,SharesElab!$A47,'Stock-AF-Cap2Act'!$B$2:$B$76,SharesElab!$A$1)</f>
        <v>1.6783513543096778E-3</v>
      </c>
    </row>
    <row r="48" spans="1:4" x14ac:dyDescent="0.2">
      <c r="A48" s="3" t="str">
        <f t="shared" si="3"/>
        <v>R-WH_Apt*</v>
      </c>
      <c r="B48" t="s">
        <v>66</v>
      </c>
      <c r="C48" s="59">
        <f>SUMIFS('Stock-AF-Cap2Act'!C$2:C$76,'Stock-AF-Cap2Act'!$A$2:$A$76,SharesElab!$B48,'Stock-AF-Cap2Act'!$B$2:$B$76,SharesElab!$A$1)/SUMIFS('Stock-AF-Cap2Act'!C$2:C$76,'Stock-AF-Cap2Act'!$A$2:$A$76,SharesElab!$A48,'Stock-AF-Cap2Act'!$B$2:$B$76,SharesElab!$A$1)</f>
        <v>2.4587000487239836E-2</v>
      </c>
    </row>
    <row r="49" spans="1:4" x14ac:dyDescent="0.2">
      <c r="A49" s="3" t="str">
        <f t="shared" si="3"/>
        <v>R-WH_Apt*</v>
      </c>
      <c r="B49" t="s">
        <v>63</v>
      </c>
      <c r="C49" s="59">
        <f>SUMIFS('Stock-AF-Cap2Act'!C$2:C$76,'Stock-AF-Cap2Act'!$A$2:$A$76,SharesElab!$B49,'Stock-AF-Cap2Act'!$B$2:$B$76,SharesElab!$A$1)/SUMIFS('Stock-AF-Cap2Act'!C$2:C$76,'Stock-AF-Cap2Act'!$A$2:$A$76,SharesElab!$A49,'Stock-AF-Cap2Act'!$B$2:$B$76,SharesElab!$A$1)</f>
        <v>1.3407153612630542E-2</v>
      </c>
    </row>
    <row r="50" spans="1:4" x14ac:dyDescent="0.2">
      <c r="A50" s="3" t="str">
        <f t="shared" si="3"/>
        <v>R-WH_Apt*</v>
      </c>
      <c r="B50" t="s">
        <v>67</v>
      </c>
      <c r="C50" s="59">
        <f>SUMIFS('Stock-AF-Cap2Act'!C$2:C$76,'Stock-AF-Cap2Act'!$A$2:$A$76,SharesElab!$B50,'Stock-AF-Cap2Act'!$B$2:$B$76,SharesElab!$A$1)/SUMIFS('Stock-AF-Cap2Act'!C$2:C$76,'Stock-AF-Cap2Act'!$A$2:$A$76,SharesElab!$A50,'Stock-AF-Cap2Act'!$B$2:$B$76,SharesElab!$A$1)</f>
        <v>7.122747757045531E-5</v>
      </c>
    </row>
    <row r="51" spans="1:4" x14ac:dyDescent="0.2">
      <c r="A51" s="3" t="str">
        <f t="shared" si="3"/>
        <v>R-WH_Apt*</v>
      </c>
      <c r="B51" t="s">
        <v>68</v>
      </c>
      <c r="C51" s="59">
        <f>SUMIFS('Stock-AF-Cap2Act'!C$2:C$76,'Stock-AF-Cap2Act'!$A$2:$A$76,SharesElab!$B51,'Stock-AF-Cap2Act'!$B$2:$B$76,SharesElab!$A$1)/SUMIFS('Stock-AF-Cap2Act'!C$2:C$76,'Stock-AF-Cap2Act'!$A$2:$A$76,SharesElab!$A51,'Stock-AF-Cap2Act'!$B$2:$B$76,SharesElab!$A$1)</f>
        <v>2.0450185690837471E-3</v>
      </c>
    </row>
    <row r="52" spans="1:4" x14ac:dyDescent="0.2">
      <c r="A52" s="3" t="str">
        <f t="shared" si="3"/>
        <v>R-WH_Apt*</v>
      </c>
      <c r="B52" t="s">
        <v>130</v>
      </c>
      <c r="C52" s="59">
        <f>SUMIFS('Stock-AF-Cap2Act'!C$2:C$76,'Stock-AF-Cap2Act'!$A$2:$A$76,SharesElab!$B52,'Stock-AF-Cap2Act'!$B$2:$B$76,SharesElab!$A$1)/SUMIFS('Stock-AF-Cap2Act'!C$2:C$76,'Stock-AF-Cap2Act'!$A$2:$A$76,SharesElab!$A52,'Stock-AF-Cap2Act'!$B$2:$B$76,SharesElab!$A$1)</f>
        <v>1.1340379287855669E-2</v>
      </c>
    </row>
    <row r="53" spans="1:4" ht="15.75" thickBot="1" x14ac:dyDescent="0.25">
      <c r="A53" s="46" t="str">
        <f t="shared" si="3"/>
        <v>R-WH_Apt*</v>
      </c>
      <c r="B53" s="62" t="s">
        <v>69</v>
      </c>
      <c r="C53" s="57">
        <f>SUMIFS('Stock-AF-Cap2Act'!C$2:C$76,'Stock-AF-Cap2Act'!$A$2:$A$76,SharesElab!$B53,'Stock-AF-Cap2Act'!$B$2:$B$76,SharesElab!$A$1)/SUMIFS('Stock-AF-Cap2Act'!C$2:C$76,'Stock-AF-Cap2Act'!$A$2:$A$76,SharesElab!$A53,'Stock-AF-Cap2Act'!$B$2:$B$76,SharesElab!$A$1)</f>
        <v>1.0636479107636885E-3</v>
      </c>
      <c r="D53" s="58">
        <f>SUM(C41:C53)</f>
        <v>0.80094116363450274</v>
      </c>
    </row>
    <row r="54" spans="1:4" x14ac:dyDescent="0.2">
      <c r="A54" s="3" t="str">
        <f>LEFT(B54,8)&amp;"*"</f>
        <v>R-WH_Att*</v>
      </c>
      <c r="B54" t="s">
        <v>84</v>
      </c>
      <c r="C54" s="59">
        <f>SUMIFS('Stock-AF-Cap2Act'!C$2:C$76,'Stock-AF-Cap2Act'!$A$2:$A$76,SharesElab!$B54,'Stock-AF-Cap2Act'!$B$2:$B$76,SharesElab!$A$1)/SUMIFS('Stock-AF-Cap2Act'!C$2:C$76,'Stock-AF-Cap2Act'!$A$2:$A$76,SharesElab!$A54,'Stock-AF-Cap2Act'!$B$2:$B$76,SharesElab!$A$1)</f>
        <v>1.0194361883944211E-5</v>
      </c>
    </row>
    <row r="55" spans="1:4" x14ac:dyDescent="0.2">
      <c r="A55" s="3" t="str">
        <f>LEFT(B55,8)&amp;"*"</f>
        <v>R-WH_Att*</v>
      </c>
      <c r="B55" t="s">
        <v>83</v>
      </c>
      <c r="C55" s="59">
        <f>SUMIFS('Stock-AF-Cap2Act'!C$2:C$76,'Stock-AF-Cap2Act'!$A$2:$A$76,SharesElab!$B55,'Stock-AF-Cap2Act'!$B$2:$B$76,SharesElab!$A$1)/SUMIFS('Stock-AF-Cap2Act'!C$2:C$76,'Stock-AF-Cap2Act'!$A$2:$A$76,SharesElab!$A55,'Stock-AF-Cap2Act'!$B$2:$B$76,SharesElab!$A$1)</f>
        <v>2.2385351044295607E-2</v>
      </c>
    </row>
    <row r="56" spans="1:4" x14ac:dyDescent="0.2">
      <c r="A56" s="3" t="str">
        <f t="shared" ref="A56:A66" si="4">LEFT(B56,8)&amp;"*"</f>
        <v>R-WH_Att*</v>
      </c>
      <c r="B56" t="s">
        <v>87</v>
      </c>
      <c r="C56" s="59">
        <f>SUMIFS('Stock-AF-Cap2Act'!C$2:C$76,'Stock-AF-Cap2Act'!$A$2:$A$76,SharesElab!$B56,'Stock-AF-Cap2Act'!$B$2:$B$76,SharesElab!$A$1)/SUMIFS('Stock-AF-Cap2Act'!C$2:C$76,'Stock-AF-Cap2Act'!$A$2:$A$76,SharesElab!$A56,'Stock-AF-Cap2Act'!$B$2:$B$76,SharesElab!$A$1)</f>
        <v>5.1501794352846006E-2</v>
      </c>
    </row>
    <row r="57" spans="1:4" x14ac:dyDescent="0.2">
      <c r="A57" s="3" t="str">
        <f t="shared" si="4"/>
        <v>R-WH_Att*</v>
      </c>
      <c r="B57" t="s">
        <v>88</v>
      </c>
      <c r="C57" s="59">
        <f>SUMIFS('Stock-AF-Cap2Act'!C$2:C$76,'Stock-AF-Cap2Act'!$A$2:$A$76,SharesElab!$B57,'Stock-AF-Cap2Act'!$B$2:$B$76,SharesElab!$A$1)/SUMIFS('Stock-AF-Cap2Act'!C$2:C$76,'Stock-AF-Cap2Act'!$A$2:$A$76,SharesElab!$A57,'Stock-AF-Cap2Act'!$B$2:$B$76,SharesElab!$A$1)</f>
        <v>8.7520684675440427E-2</v>
      </c>
    </row>
    <row r="58" spans="1:4" x14ac:dyDescent="0.2">
      <c r="A58" s="3" t="str">
        <f t="shared" si="4"/>
        <v>R-WH_Att*</v>
      </c>
      <c r="B58" t="s">
        <v>85</v>
      </c>
      <c r="C58" s="59">
        <f>SUMIFS('Stock-AF-Cap2Act'!C$2:C$76,'Stock-AF-Cap2Act'!$A$2:$A$76,SharesElab!$B58,'Stock-AF-Cap2Act'!$B$2:$B$76,SharesElab!$A$1)/SUMIFS('Stock-AF-Cap2Act'!C$2:C$76,'Stock-AF-Cap2Act'!$A$2:$A$76,SharesElab!$A58,'Stock-AF-Cap2Act'!$B$2:$B$76,SharesElab!$A$1)</f>
        <v>2.5685708618746453E-6</v>
      </c>
    </row>
    <row r="59" spans="1:4" x14ac:dyDescent="0.2">
      <c r="A59" s="3" t="str">
        <f t="shared" si="4"/>
        <v>R-WH_Att*</v>
      </c>
      <c r="B59" s="129" t="s">
        <v>463</v>
      </c>
      <c r="C59" s="59">
        <f>SUMIFS('Stock-AF-Cap2Act'!C$2:C$76,'Stock-AF-Cap2Act'!$A$2:$A$76,SharesElab!$B59,'Stock-AF-Cap2Act'!$B$2:$B$76,SharesElab!$A$1)/SUMIFS('Stock-AF-Cap2Act'!C$2:C$76,'Stock-AF-Cap2Act'!$A$2:$A$76,SharesElab!$A59,'Stock-AF-Cap2Act'!$B$2:$B$76,SharesElab!$A$1)</f>
        <v>0</v>
      </c>
    </row>
    <row r="60" spans="1:4" x14ac:dyDescent="0.2">
      <c r="A60" s="3" t="str">
        <f t="shared" si="4"/>
        <v>R-WH_Att*</v>
      </c>
      <c r="B60" t="s">
        <v>93</v>
      </c>
      <c r="C60" s="59">
        <f>SUMIFS('Stock-AF-Cap2Act'!C$2:C$76,'Stock-AF-Cap2Act'!$A$2:$A$76,SharesElab!$B60,'Stock-AF-Cap2Act'!$B$2:$B$76,SharesElab!$A$1)/SUMIFS('Stock-AF-Cap2Act'!C$2:C$76,'Stock-AF-Cap2Act'!$A$2:$A$76,SharesElab!$A60,'Stock-AF-Cap2Act'!$B$2:$B$76,SharesElab!$A$1)</f>
        <v>1.8964228675834205E-4</v>
      </c>
    </row>
    <row r="61" spans="1:4" x14ac:dyDescent="0.2">
      <c r="A61" s="3" t="str">
        <f t="shared" si="4"/>
        <v>R-WH_Att*</v>
      </c>
      <c r="B61" t="s">
        <v>89</v>
      </c>
      <c r="C61" s="59">
        <f>SUMIFS('Stock-AF-Cap2Act'!C$2:C$76,'Stock-AF-Cap2Act'!$A$2:$A$76,SharesElab!$B61,'Stock-AF-Cap2Act'!$B$2:$B$76,SharesElab!$A$1)/SUMIFS('Stock-AF-Cap2Act'!C$2:C$76,'Stock-AF-Cap2Act'!$A$2:$A$76,SharesElab!$A61,'Stock-AF-Cap2Act'!$B$2:$B$76,SharesElab!$A$1)</f>
        <v>0.32804130283517458</v>
      </c>
    </row>
    <row r="62" spans="1:4" x14ac:dyDescent="0.2">
      <c r="A62" s="3" t="str">
        <f t="shared" si="4"/>
        <v>R-WH_Att*</v>
      </c>
      <c r="B62" t="s">
        <v>86</v>
      </c>
      <c r="C62" s="59">
        <f>SUMIFS('Stock-AF-Cap2Act'!C$2:C$76,'Stock-AF-Cap2Act'!$A$2:$A$76,SharesElab!$B62,'Stock-AF-Cap2Act'!$B$2:$B$76,SharesElab!$A$1)/SUMIFS('Stock-AF-Cap2Act'!C$2:C$76,'Stock-AF-Cap2Act'!$A$2:$A$76,SharesElab!$A62,'Stock-AF-Cap2Act'!$B$2:$B$76,SharesElab!$A$1)</f>
        <v>1.5314843433128222E-2</v>
      </c>
    </row>
    <row r="63" spans="1:4" x14ac:dyDescent="0.2">
      <c r="A63" s="3" t="str">
        <f t="shared" si="4"/>
        <v>R-WH_Att*</v>
      </c>
      <c r="B63" t="s">
        <v>90</v>
      </c>
      <c r="C63" s="59">
        <f>SUMIFS('Stock-AF-Cap2Act'!C$2:C$76,'Stock-AF-Cap2Act'!$A$2:$A$76,SharesElab!$B63,'Stock-AF-Cap2Act'!$B$2:$B$76,SharesElab!$A$1)/SUMIFS('Stock-AF-Cap2Act'!C$2:C$76,'Stock-AF-Cap2Act'!$A$2:$A$76,SharesElab!$A63,'Stock-AF-Cap2Act'!$B$2:$B$76,SharesElab!$A$1)</f>
        <v>1.6862462824466691E-3</v>
      </c>
    </row>
    <row r="64" spans="1:4" x14ac:dyDescent="0.2">
      <c r="A64" s="3" t="str">
        <f t="shared" si="4"/>
        <v>R-WH_Att*</v>
      </c>
      <c r="B64" t="s">
        <v>91</v>
      </c>
      <c r="C64" s="59">
        <f>SUMIFS('Stock-AF-Cap2Act'!C$2:C$76,'Stock-AF-Cap2Act'!$A$2:$A$76,SharesElab!$B64,'Stock-AF-Cap2Act'!$B$2:$B$76,SharesElab!$A$1)/SUMIFS('Stock-AF-Cap2Act'!C$2:C$76,'Stock-AF-Cap2Act'!$A$2:$A$76,SharesElab!$A64,'Stock-AF-Cap2Act'!$B$2:$B$76,SharesElab!$A$1)</f>
        <v>3.5076566984621575E-2</v>
      </c>
    </row>
    <row r="65" spans="1:4" x14ac:dyDescent="0.2">
      <c r="A65" s="3" t="str">
        <f t="shared" si="4"/>
        <v>R-WH_Att*</v>
      </c>
      <c r="B65" t="s">
        <v>212</v>
      </c>
      <c r="C65" s="59">
        <f>SUMIFS('Stock-AF-Cap2Act'!C$2:C$76,'Stock-AF-Cap2Act'!$A$2:$A$76,SharesElab!$B65,'Stock-AF-Cap2Act'!$B$2:$B$76,SharesElab!$A$1)/SUMIFS('Stock-AF-Cap2Act'!C$2:C$76,'Stock-AF-Cap2Act'!$A$2:$A$76,SharesElab!$A65,'Stock-AF-Cap2Act'!$B$2:$B$76,SharesElab!$A$1)</f>
        <v>3.4272048068728328E-2</v>
      </c>
    </row>
    <row r="66" spans="1:4" ht="15.75" thickBot="1" x14ac:dyDescent="0.25">
      <c r="A66" s="46" t="str">
        <f t="shared" si="4"/>
        <v>R-WH_Att*</v>
      </c>
      <c r="B66" s="62" t="s">
        <v>92</v>
      </c>
      <c r="C66" s="57">
        <f>SUMIFS('Stock-AF-Cap2Act'!C$2:C$76,'Stock-AF-Cap2Act'!$A$2:$A$76,SharesElab!$B66,'Stock-AF-Cap2Act'!$B$2:$B$76,SharesElab!$A$1)/SUMIFS('Stock-AF-Cap2Act'!C$2:C$76,'Stock-AF-Cap2Act'!$A$2:$A$76,SharesElab!$A66,'Stock-AF-Cap2Act'!$B$2:$B$76,SharesElab!$A$1)</f>
        <v>1.2364874604210989E-3</v>
      </c>
      <c r="D66" s="58">
        <f>SUM(C54:C66)</f>
        <v>0.57723773035660664</v>
      </c>
    </row>
    <row r="67" spans="1:4" x14ac:dyDescent="0.2">
      <c r="A67" s="3" t="str">
        <f>LEFT(B67,8)&amp;"*"</f>
        <v>R-WH_Det*</v>
      </c>
      <c r="B67" t="s">
        <v>107</v>
      </c>
      <c r="C67" s="59" t="e">
        <f>SUMIFS('Stock-AF-Cap2Act'!C$2:C$76,'Stock-AF-Cap2Act'!$A$2:$A$76,SharesElab!$B67,'Stock-AF-Cap2Act'!$B$2:$B$76,SharesElab!$A$1)/SUMIFS('Stock-AF-Cap2Act'!C$2:C$76,'Stock-AF-Cap2Act'!$A$2:$A$76,SharesElab!$A67,'Stock-AF-Cap2Act'!$B$2:$B$76,SharesElab!$A$1)</f>
        <v>#N/A</v>
      </c>
    </row>
    <row r="68" spans="1:4" x14ac:dyDescent="0.2">
      <c r="A68" s="3" t="str">
        <f>LEFT(B68,8)&amp;"*"</f>
        <v>R-WH_Det*</v>
      </c>
      <c r="B68" t="s">
        <v>106</v>
      </c>
      <c r="C68" s="59" t="e">
        <f>SUMIFS('Stock-AF-Cap2Act'!C$2:C$76,'Stock-AF-Cap2Act'!$A$2:$A$76,SharesElab!$B68,'Stock-AF-Cap2Act'!$B$2:$B$76,SharesElab!$A$1)/SUMIFS('Stock-AF-Cap2Act'!C$2:C$76,'Stock-AF-Cap2Act'!$A$2:$A$76,SharesElab!$A68,'Stock-AF-Cap2Act'!$B$2:$B$76,SharesElab!$A$1)</f>
        <v>#N/A</v>
      </c>
    </row>
    <row r="69" spans="1:4" x14ac:dyDescent="0.2">
      <c r="A69" s="3" t="str">
        <f t="shared" ref="A69:A79" si="5">LEFT(B69,8)&amp;"*"</f>
        <v>R-WH_Det*</v>
      </c>
      <c r="B69" t="s">
        <v>110</v>
      </c>
      <c r="C69" s="59" t="e">
        <f>SUMIFS('Stock-AF-Cap2Act'!C$2:C$76,'Stock-AF-Cap2Act'!$A$2:$A$76,SharesElab!$B69,'Stock-AF-Cap2Act'!$B$2:$B$76,SharesElab!$A$1)/SUMIFS('Stock-AF-Cap2Act'!C$2:C$76,'Stock-AF-Cap2Act'!$A$2:$A$76,SharesElab!$A69,'Stock-AF-Cap2Act'!$B$2:$B$76,SharesElab!$A$1)</f>
        <v>#N/A</v>
      </c>
    </row>
    <row r="70" spans="1:4" x14ac:dyDescent="0.2">
      <c r="A70" s="3" t="str">
        <f t="shared" si="5"/>
        <v>R-WH_Det*</v>
      </c>
      <c r="B70" t="s">
        <v>111</v>
      </c>
      <c r="C70" s="59" t="e">
        <f>SUMIFS('Stock-AF-Cap2Act'!C$2:C$76,'Stock-AF-Cap2Act'!$A$2:$A$76,SharesElab!$B70,'Stock-AF-Cap2Act'!$B$2:$B$76,SharesElab!$A$1)/SUMIFS('Stock-AF-Cap2Act'!C$2:C$76,'Stock-AF-Cap2Act'!$A$2:$A$76,SharesElab!$A70,'Stock-AF-Cap2Act'!$B$2:$B$76,SharesElab!$A$1)</f>
        <v>#N/A</v>
      </c>
    </row>
    <row r="71" spans="1:4" x14ac:dyDescent="0.2">
      <c r="A71" s="3" t="str">
        <f t="shared" si="5"/>
        <v>R-WH_Det*</v>
      </c>
      <c r="B71" t="s">
        <v>108</v>
      </c>
      <c r="C71" s="59" t="e">
        <f>SUMIFS('Stock-AF-Cap2Act'!C$2:C$76,'Stock-AF-Cap2Act'!$A$2:$A$76,SharesElab!$B71,'Stock-AF-Cap2Act'!$B$2:$B$76,SharesElab!$A$1)/SUMIFS('Stock-AF-Cap2Act'!C$2:C$76,'Stock-AF-Cap2Act'!$A$2:$A$76,SharesElab!$A71,'Stock-AF-Cap2Act'!$B$2:$B$76,SharesElab!$A$1)</f>
        <v>#N/A</v>
      </c>
    </row>
    <row r="72" spans="1:4" x14ac:dyDescent="0.2">
      <c r="A72" s="3" t="str">
        <f t="shared" si="5"/>
        <v>R-WH_Det*</v>
      </c>
      <c r="B72" s="129" t="s">
        <v>464</v>
      </c>
      <c r="C72" s="59" t="e">
        <f>SUMIFS('Stock-AF-Cap2Act'!C$2:C$76,'Stock-AF-Cap2Act'!$A$2:$A$76,SharesElab!$B72,'Stock-AF-Cap2Act'!$B$2:$B$76,SharesElab!$A$1)/SUMIFS('Stock-AF-Cap2Act'!C$2:C$76,'Stock-AF-Cap2Act'!$A$2:$A$76,SharesElab!$A72,'Stock-AF-Cap2Act'!$B$2:$B$76,SharesElab!$A$1)</f>
        <v>#N/A</v>
      </c>
    </row>
    <row r="73" spans="1:4" x14ac:dyDescent="0.2">
      <c r="A73" s="3" t="str">
        <f t="shared" si="5"/>
        <v>R-WH_Det*</v>
      </c>
      <c r="B73" t="s">
        <v>116</v>
      </c>
      <c r="C73" s="59" t="e">
        <f>SUMIFS('Stock-AF-Cap2Act'!C$2:C$76,'Stock-AF-Cap2Act'!$A$2:$A$76,SharesElab!$B73,'Stock-AF-Cap2Act'!$B$2:$B$76,SharesElab!$A$1)/SUMIFS('Stock-AF-Cap2Act'!C$2:C$76,'Stock-AF-Cap2Act'!$A$2:$A$76,SharesElab!$A73,'Stock-AF-Cap2Act'!$B$2:$B$76,SharesElab!$A$1)</f>
        <v>#N/A</v>
      </c>
    </row>
    <row r="74" spans="1:4" x14ac:dyDescent="0.2">
      <c r="A74" s="3" t="str">
        <f t="shared" si="5"/>
        <v>R-WH_Det*</v>
      </c>
      <c r="B74" t="s">
        <v>112</v>
      </c>
      <c r="C74" s="59" t="e">
        <f>SUMIFS('Stock-AF-Cap2Act'!C$2:C$76,'Stock-AF-Cap2Act'!$A$2:$A$76,SharesElab!$B74,'Stock-AF-Cap2Act'!$B$2:$B$76,SharesElab!$A$1)/SUMIFS('Stock-AF-Cap2Act'!C$2:C$76,'Stock-AF-Cap2Act'!$A$2:$A$76,SharesElab!$A74,'Stock-AF-Cap2Act'!$B$2:$B$76,SharesElab!$A$1)</f>
        <v>#N/A</v>
      </c>
    </row>
    <row r="75" spans="1:4" x14ac:dyDescent="0.2">
      <c r="A75" s="3" t="str">
        <f t="shared" si="5"/>
        <v>R-WH_Det*</v>
      </c>
      <c r="B75" t="s">
        <v>109</v>
      </c>
      <c r="C75" s="59" t="e">
        <f>SUMIFS('Stock-AF-Cap2Act'!C$2:C$76,'Stock-AF-Cap2Act'!$A$2:$A$76,SharesElab!$B75,'Stock-AF-Cap2Act'!$B$2:$B$76,SharesElab!$A$1)/SUMIFS('Stock-AF-Cap2Act'!C$2:C$76,'Stock-AF-Cap2Act'!$A$2:$A$76,SharesElab!$A75,'Stock-AF-Cap2Act'!$B$2:$B$76,SharesElab!$A$1)</f>
        <v>#N/A</v>
      </c>
    </row>
    <row r="76" spans="1:4" x14ac:dyDescent="0.2">
      <c r="A76" s="3" t="str">
        <f t="shared" si="5"/>
        <v>R-WH_Det*</v>
      </c>
      <c r="B76" t="s">
        <v>113</v>
      </c>
      <c r="C76" s="59" t="e">
        <f>SUMIFS('Stock-AF-Cap2Act'!C$2:C$76,'Stock-AF-Cap2Act'!$A$2:$A$76,SharesElab!$B76,'Stock-AF-Cap2Act'!$B$2:$B$76,SharesElab!$A$1)/SUMIFS('Stock-AF-Cap2Act'!C$2:C$76,'Stock-AF-Cap2Act'!$A$2:$A$76,SharesElab!$A76,'Stock-AF-Cap2Act'!$B$2:$B$76,SharesElab!$A$1)</f>
        <v>#N/A</v>
      </c>
    </row>
    <row r="77" spans="1:4" x14ac:dyDescent="0.2">
      <c r="A77" s="3" t="str">
        <f t="shared" si="5"/>
        <v>R-WH_Det*</v>
      </c>
      <c r="B77" t="s">
        <v>114</v>
      </c>
      <c r="C77" s="59" t="e">
        <f>SUMIFS('Stock-AF-Cap2Act'!C$2:C$76,'Stock-AF-Cap2Act'!$A$2:$A$76,SharesElab!$B77,'Stock-AF-Cap2Act'!$B$2:$B$76,SharesElab!$A$1)/SUMIFS('Stock-AF-Cap2Act'!C$2:C$76,'Stock-AF-Cap2Act'!$A$2:$A$76,SharesElab!$A77,'Stock-AF-Cap2Act'!$B$2:$B$76,SharesElab!$A$1)</f>
        <v>#N/A</v>
      </c>
    </row>
    <row r="78" spans="1:4" x14ac:dyDescent="0.2">
      <c r="A78" s="3" t="str">
        <f t="shared" si="5"/>
        <v>R-WH_Det*</v>
      </c>
      <c r="B78" t="s">
        <v>213</v>
      </c>
      <c r="C78" s="59" t="e">
        <f>SUMIFS('Stock-AF-Cap2Act'!C$2:C$76,'Stock-AF-Cap2Act'!$A$2:$A$76,SharesElab!$B78,'Stock-AF-Cap2Act'!$B$2:$B$76,SharesElab!$A$1)/SUMIFS('Stock-AF-Cap2Act'!C$2:C$76,'Stock-AF-Cap2Act'!$A$2:$A$76,SharesElab!$A78,'Stock-AF-Cap2Act'!$B$2:$B$76,SharesElab!$A$1)</f>
        <v>#N/A</v>
      </c>
    </row>
    <row r="79" spans="1:4" ht="15.75" thickBot="1" x14ac:dyDescent="0.25">
      <c r="A79" s="46" t="str">
        <f t="shared" si="5"/>
        <v>R-WH_Det*</v>
      </c>
      <c r="B79" s="62" t="s">
        <v>115</v>
      </c>
      <c r="C79" s="57" t="e">
        <f>SUMIFS('Stock-AF-Cap2Act'!C$2:C$76,'Stock-AF-Cap2Act'!$A$2:$A$76,SharesElab!$B79,'Stock-AF-Cap2Act'!$B$2:$B$76,SharesElab!$A$1)/SUMIFS('Stock-AF-Cap2Act'!C$2:C$76,'Stock-AF-Cap2Act'!$A$2:$A$76,SharesElab!$A79,'Stock-AF-Cap2Act'!$B$2:$B$76,SharesElab!$A$1)</f>
        <v>#N/A</v>
      </c>
      <c r="D79" s="58" t="e">
        <f>SUM(C67:C79)</f>
        <v>#N/A</v>
      </c>
    </row>
    <row r="80" spans="1:4" x14ac:dyDescent="0.2">
      <c r="A80" s="3" t="s">
        <v>263</v>
      </c>
      <c r="B80" s="21" t="s">
        <v>262</v>
      </c>
      <c r="C80" s="79" t="e">
        <f>'Stock-AF-Cap2Act'!C77/SUM('Stock-AF-Cap2Act'!$C$77:$C$79)</f>
        <v>#N/A</v>
      </c>
    </row>
    <row r="81" spans="1:4" x14ac:dyDescent="0.2">
      <c r="A81" s="3" t="s">
        <v>264</v>
      </c>
      <c r="B81" s="21" t="s">
        <v>262</v>
      </c>
      <c r="C81" s="79" t="e">
        <f>'Stock-AF-Cap2Act'!C78/SUM('Stock-AF-Cap2Act'!$C$77:$C$79)</f>
        <v>#N/A</v>
      </c>
    </row>
    <row r="82" spans="1:4" x14ac:dyDescent="0.2">
      <c r="A82" s="3" t="s">
        <v>265</v>
      </c>
      <c r="B82" s="21" t="s">
        <v>262</v>
      </c>
      <c r="C82" s="79" t="e">
        <f>'Stock-AF-Cap2Act'!C79/SUM('Stock-AF-Cap2Act'!$C$77:$C$79)</f>
        <v>#N/A</v>
      </c>
      <c r="D82" s="58" t="e">
        <f>SUM(C80:C82)</f>
        <v>#N/A</v>
      </c>
    </row>
    <row r="83" spans="1:4" x14ac:dyDescent="0.2">
      <c r="C83" s="32"/>
    </row>
    <row r="84" spans="1:4" x14ac:dyDescent="0.2">
      <c r="C84" s="32"/>
    </row>
    <row r="85" spans="1:4" x14ac:dyDescent="0.2">
      <c r="C85" s="32"/>
    </row>
    <row r="86" spans="1:4" x14ac:dyDescent="0.2">
      <c r="C86" s="32"/>
    </row>
    <row r="87" spans="1:4" x14ac:dyDescent="0.2">
      <c r="C87" s="32"/>
    </row>
    <row r="88" spans="1:4" x14ac:dyDescent="0.2">
      <c r="C88" s="32"/>
    </row>
    <row r="89" spans="1:4" x14ac:dyDescent="0.2">
      <c r="C89" s="32"/>
    </row>
    <row r="90" spans="1:4" x14ac:dyDescent="0.2">
      <c r="C90" s="32"/>
    </row>
    <row r="91" spans="1:4" x14ac:dyDescent="0.2">
      <c r="C91" s="32"/>
    </row>
    <row r="92" spans="1:4" x14ac:dyDescent="0.2">
      <c r="C92" s="32"/>
    </row>
    <row r="93" spans="1:4" x14ac:dyDescent="0.2">
      <c r="C93" s="32"/>
    </row>
    <row r="94" spans="1:4" x14ac:dyDescent="0.2">
      <c r="C94" s="32"/>
    </row>
    <row r="95" spans="1:4" x14ac:dyDescent="0.2">
      <c r="C95" s="32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12">
    <tabColor theme="5" tint="0.59999389629810485"/>
  </sheetPr>
  <dimension ref="A3:H30"/>
  <sheetViews>
    <sheetView workbookViewId="0">
      <selection activeCell="F12" sqref="F12"/>
    </sheetView>
  </sheetViews>
  <sheetFormatPr defaultRowHeight="15" x14ac:dyDescent="0.2"/>
  <cols>
    <col min="1" max="1" width="38.42578125" style="3" customWidth="1"/>
    <col min="2" max="2" width="12.5703125" style="3" customWidth="1"/>
    <col min="3" max="3" width="13.42578125" style="3" bestFit="1" customWidth="1"/>
    <col min="4" max="4" width="8.5703125" style="3" customWidth="1"/>
    <col min="5" max="5" width="15.140625" style="3" customWidth="1"/>
    <col min="6" max="6" width="16.42578125" style="3" bestFit="1" customWidth="1"/>
    <col min="7" max="7" width="15.7109375" style="3" customWidth="1"/>
    <col min="8" max="8" width="11.7109375" style="3" bestFit="1" customWidth="1"/>
    <col min="9" max="9" width="9.42578125" style="3" bestFit="1" customWidth="1"/>
    <col min="10" max="10" width="8.5703125" style="3" bestFit="1" customWidth="1"/>
    <col min="11" max="11" width="16.42578125" style="3" bestFit="1" customWidth="1"/>
    <col min="12" max="13" width="8.42578125" style="3" bestFit="1" customWidth="1"/>
    <col min="14" max="18" width="9.140625" style="3"/>
    <col min="19" max="19" width="12.5703125" style="3" bestFit="1" customWidth="1"/>
    <col min="20" max="16384" width="9.140625" style="3"/>
  </cols>
  <sheetData>
    <row r="3" spans="1:8" x14ac:dyDescent="0.2">
      <c r="A3" s="18" t="s">
        <v>4</v>
      </c>
    </row>
    <row r="4" spans="1:8" ht="15.75" thickBot="1" x14ac:dyDescent="0.25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 x14ac:dyDescent="0.2">
      <c r="A5" s="26" t="s">
        <v>43</v>
      </c>
      <c r="B5" s="26"/>
      <c r="C5" s="26" t="s">
        <v>5</v>
      </c>
      <c r="D5" s="26"/>
      <c r="E5" s="26">
        <v>1</v>
      </c>
      <c r="F5" s="26" t="s">
        <v>576</v>
      </c>
    </row>
    <row r="9" spans="1:8" x14ac:dyDescent="0.2">
      <c r="A9" s="18" t="s">
        <v>13</v>
      </c>
    </row>
    <row r="10" spans="1:8" ht="15.75" thickBot="1" x14ac:dyDescent="0.25">
      <c r="A10" s="8" t="s">
        <v>7</v>
      </c>
      <c r="B10" s="8" t="s">
        <v>0</v>
      </c>
      <c r="C10" s="8" t="s">
        <v>1</v>
      </c>
      <c r="D10" s="8" t="s">
        <v>2</v>
      </c>
      <c r="E10" s="8" t="s">
        <v>3</v>
      </c>
      <c r="F10" s="8" t="s">
        <v>6</v>
      </c>
      <c r="G10" s="8" t="s">
        <v>15</v>
      </c>
    </row>
    <row r="11" spans="1:8" x14ac:dyDescent="0.2">
      <c r="A11" s="26" t="s">
        <v>43</v>
      </c>
      <c r="B11" s="26"/>
      <c r="C11" s="26" t="s">
        <v>14</v>
      </c>
      <c r="D11" s="26">
        <v>2018</v>
      </c>
      <c r="E11" s="26">
        <v>1</v>
      </c>
      <c r="F11" s="26" t="s">
        <v>576</v>
      </c>
      <c r="G11" s="26" t="s">
        <v>5</v>
      </c>
    </row>
    <row r="13" spans="1:8" x14ac:dyDescent="0.2">
      <c r="A13"/>
      <c r="B13"/>
      <c r="C13"/>
      <c r="D13"/>
      <c r="E13"/>
      <c r="F13"/>
      <c r="G13"/>
      <c r="H13"/>
    </row>
    <row r="14" spans="1:8" x14ac:dyDescent="0.2">
      <c r="A14"/>
      <c r="B14"/>
      <c r="C14"/>
      <c r="D14"/>
      <c r="E14"/>
      <c r="F14"/>
      <c r="G14"/>
      <c r="H14"/>
    </row>
    <row r="15" spans="1:8" x14ac:dyDescent="0.2">
      <c r="A15" s="18" t="s">
        <v>270</v>
      </c>
      <c r="H15"/>
    </row>
    <row r="16" spans="1:8" ht="15.75" thickBot="1" x14ac:dyDescent="0.25">
      <c r="A16" s="8" t="s">
        <v>7</v>
      </c>
      <c r="B16" s="8" t="s">
        <v>0</v>
      </c>
      <c r="C16" s="8" t="s">
        <v>1</v>
      </c>
      <c r="D16" s="8" t="s">
        <v>2</v>
      </c>
      <c r="E16" s="8" t="s">
        <v>3</v>
      </c>
      <c r="F16" s="8" t="s">
        <v>30</v>
      </c>
      <c r="G16"/>
      <c r="H16"/>
    </row>
    <row r="17" spans="1:8" x14ac:dyDescent="0.2">
      <c r="A17" s="26"/>
      <c r="B17" s="26"/>
      <c r="C17" s="26" t="s">
        <v>271</v>
      </c>
      <c r="D17" s="26"/>
      <c r="E17" s="26">
        <v>1</v>
      </c>
      <c r="F17" s="26" t="s">
        <v>272</v>
      </c>
      <c r="G17"/>
      <c r="H17"/>
    </row>
    <row r="18" spans="1:8" x14ac:dyDescent="0.2">
      <c r="A18"/>
      <c r="B18"/>
      <c r="C18"/>
      <c r="D18"/>
      <c r="E18"/>
      <c r="F18"/>
      <c r="G18"/>
      <c r="H18"/>
    </row>
    <row r="19" spans="1:8" x14ac:dyDescent="0.2">
      <c r="A19"/>
      <c r="B19"/>
      <c r="C19"/>
      <c r="D19"/>
      <c r="E19"/>
      <c r="F19"/>
      <c r="G19"/>
      <c r="H19"/>
    </row>
    <row r="20" spans="1:8" x14ac:dyDescent="0.2">
      <c r="A20"/>
      <c r="B20"/>
      <c r="C20"/>
      <c r="D20"/>
      <c r="E20"/>
      <c r="F20"/>
      <c r="G20"/>
      <c r="H20"/>
    </row>
    <row r="21" spans="1:8" x14ac:dyDescent="0.2">
      <c r="A21"/>
      <c r="B21"/>
      <c r="C21"/>
      <c r="D21"/>
      <c r="E21"/>
      <c r="F21"/>
      <c r="G21"/>
      <c r="H21"/>
    </row>
    <row r="22" spans="1:8" x14ac:dyDescent="0.2">
      <c r="A22"/>
      <c r="B22"/>
      <c r="C22"/>
      <c r="D22"/>
      <c r="E22"/>
      <c r="F22"/>
      <c r="G22"/>
      <c r="H22"/>
    </row>
    <row r="23" spans="1:8" x14ac:dyDescent="0.2">
      <c r="A23"/>
      <c r="B23"/>
      <c r="C23"/>
      <c r="D23"/>
      <c r="E23"/>
      <c r="F23"/>
      <c r="G23"/>
      <c r="H23"/>
    </row>
    <row r="24" spans="1:8" x14ac:dyDescent="0.2">
      <c r="A24"/>
      <c r="B24"/>
      <c r="C24"/>
      <c r="D24"/>
      <c r="E24"/>
      <c r="F24"/>
      <c r="G24"/>
      <c r="H24"/>
    </row>
    <row r="25" spans="1:8" x14ac:dyDescent="0.2">
      <c r="A25"/>
      <c r="B25"/>
      <c r="C25"/>
      <c r="D25"/>
      <c r="E25"/>
      <c r="F25"/>
      <c r="G25"/>
      <c r="H25"/>
    </row>
    <row r="26" spans="1:8" x14ac:dyDescent="0.2">
      <c r="A26"/>
      <c r="B26"/>
      <c r="C26"/>
      <c r="D26"/>
      <c r="E26"/>
      <c r="F26"/>
      <c r="G26"/>
      <c r="H26"/>
    </row>
    <row r="27" spans="1:8" x14ac:dyDescent="0.2">
      <c r="A27"/>
      <c r="B27"/>
      <c r="C27"/>
      <c r="D27"/>
      <c r="E27"/>
      <c r="F27"/>
      <c r="G27"/>
      <c r="H27"/>
    </row>
    <row r="28" spans="1:8" x14ac:dyDescent="0.2">
      <c r="A28"/>
      <c r="B28"/>
      <c r="C28"/>
      <c r="D28"/>
      <c r="E28"/>
      <c r="F28"/>
      <c r="G28"/>
      <c r="H28"/>
    </row>
    <row r="29" spans="1:8" x14ac:dyDescent="0.2">
      <c r="A29"/>
      <c r="B29"/>
      <c r="C29"/>
      <c r="D29"/>
      <c r="E29"/>
      <c r="F29"/>
      <c r="G29"/>
      <c r="H29"/>
    </row>
    <row r="30" spans="1:8" x14ac:dyDescent="0.2">
      <c r="A30"/>
      <c r="B30"/>
      <c r="C30"/>
      <c r="D30"/>
      <c r="E30"/>
      <c r="F30"/>
      <c r="G30"/>
      <c r="H30"/>
    </row>
  </sheetData>
  <phoneticPr fontId="5" type="noConversion"/>
  <pageMargins left="0.75" right="0.75" top="1" bottom="1" header="0.5" footer="0.5"/>
  <pageSetup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3"/>
  <dimension ref="A1:H79"/>
  <sheetViews>
    <sheetView topLeftCell="A44" workbookViewId="0">
      <selection activeCell="A44" sqref="A44"/>
    </sheetView>
  </sheetViews>
  <sheetFormatPr defaultRowHeight="15" x14ac:dyDescent="0.25"/>
  <cols>
    <col min="1" max="1" width="22.28515625" style="20" customWidth="1"/>
    <col min="2" max="2" width="5.140625" style="20" bestFit="1" customWidth="1"/>
    <col min="3" max="3" width="9.140625" style="20"/>
    <col min="4" max="4" width="3.5703125" style="20" customWidth="1"/>
    <col min="5" max="6" width="9.140625" style="20"/>
    <col min="7" max="7" width="13.42578125" style="20" bestFit="1" customWidth="1"/>
    <col min="8" max="16384" width="9.140625" style="20"/>
  </cols>
  <sheetData>
    <row r="1" spans="1:8" ht="15.75" thickBot="1" x14ac:dyDescent="0.3">
      <c r="A1" s="8" t="s">
        <v>8</v>
      </c>
      <c r="B1" s="8" t="s">
        <v>2</v>
      </c>
      <c r="C1" s="8" t="str">
        <f>Stock!L1</f>
        <v>IE</v>
      </c>
      <c r="H1" s="31" t="s">
        <v>45</v>
      </c>
    </row>
    <row r="2" spans="1:8" x14ac:dyDescent="0.25">
      <c r="A2" s="60" t="s">
        <v>49</v>
      </c>
      <c r="B2" s="61">
        <v>2018</v>
      </c>
      <c r="C2" s="52">
        <f>VLOOKUP($A2,AF!$C$1:$M$146,MATCH('Stock-AF-Cap2Act'!C$1,AF!$C$1:$M$1,0),FALSE)*VLOOKUP($A2,Stock!$C$1:$M$146,MATCH('Stock-AF-Cap2Act'!C$1,Stock!$C$1:$M$1,0),FALSE)</f>
        <v>2.2770524674706599E-5</v>
      </c>
      <c r="H2" s="30">
        <v>1</v>
      </c>
    </row>
    <row r="3" spans="1:8" x14ac:dyDescent="0.25">
      <c r="A3" t="s">
        <v>48</v>
      </c>
      <c r="B3" s="20">
        <v>2018</v>
      </c>
      <c r="C3" s="52">
        <f>VLOOKUP($A3,AF!$C$1:$M$146,MATCH('Stock-AF-Cap2Act'!C$1,AF!$C$1:$M$1,0),FALSE)*VLOOKUP($A3,Stock!$C$1:$M$146,MATCH('Stock-AF-Cap2Act'!C$1,Stock!$C$1:$M$1,0),FALSE)</f>
        <v>9.2934349525962787E-2</v>
      </c>
    </row>
    <row r="4" spans="1:8" x14ac:dyDescent="0.25">
      <c r="A4" t="s">
        <v>52</v>
      </c>
      <c r="B4" s="20">
        <v>2018</v>
      </c>
      <c r="C4" s="52">
        <f>VLOOKUP($A4,AF!$C$1:$M$146,MATCH('Stock-AF-Cap2Act'!C$1,AF!$C$1:$M$1,0),FALSE)*VLOOKUP($A4,Stock!$C$1:$M$146,MATCH('Stock-AF-Cap2Act'!C$1,Stock!$C$1:$M$1,0),FALSE)</f>
        <v>0.47861583129973373</v>
      </c>
    </row>
    <row r="5" spans="1:8" x14ac:dyDescent="0.25">
      <c r="A5" t="s">
        <v>53</v>
      </c>
      <c r="B5" s="20">
        <v>2018</v>
      </c>
      <c r="C5" s="52">
        <f>VLOOKUP($A5,AF!$C$1:$M$146,MATCH('Stock-AF-Cap2Act'!C$1,AF!$C$1:$M$1,0),FALSE)*VLOOKUP($A5,Stock!$C$1:$M$146,MATCH('Stock-AF-Cap2Act'!C$1,Stock!$C$1:$M$1,0),FALSE)</f>
        <v>0.97753488083690465</v>
      </c>
    </row>
    <row r="6" spans="1:8" x14ac:dyDescent="0.25">
      <c r="A6" t="s">
        <v>50</v>
      </c>
      <c r="B6" s="20">
        <v>2018</v>
      </c>
      <c r="C6" s="52">
        <f>VLOOKUP($A6,AF!$C$1:$M$146,MATCH('Stock-AF-Cap2Act'!C$1,AF!$C$1:$M$1,0),FALSE)*VLOOKUP($A6,Stock!$C$1:$M$146,MATCH('Stock-AF-Cap2Act'!C$1,Stock!$C$1:$M$1,0),FALSE)</f>
        <v>1.6334666194194135E-8</v>
      </c>
    </row>
    <row r="7" spans="1:8" x14ac:dyDescent="0.25">
      <c r="A7" s="129" t="s">
        <v>470</v>
      </c>
      <c r="B7" s="20">
        <v>2018</v>
      </c>
      <c r="C7" s="52">
        <f>VLOOKUP($A7,AF!$C$1:$M$146,MATCH('Stock-AF-Cap2Act'!C$1,AF!$C$1:$M$1,0),FALSE)*VLOOKUP($A7,Stock!$C$1:$M$146,MATCH('Stock-AF-Cap2Act'!C$1,Stock!$C$1:$M$1,0),FALSE)</f>
        <v>1.1049415468880255</v>
      </c>
    </row>
    <row r="8" spans="1:8" x14ac:dyDescent="0.25">
      <c r="A8" t="s">
        <v>58</v>
      </c>
      <c r="B8" s="20">
        <v>2018</v>
      </c>
      <c r="C8" s="52">
        <f>VLOOKUP($A8,AF!$C$1:$M$146,MATCH('Stock-AF-Cap2Act'!C$1,AF!$C$1:$M$1,0),FALSE)*VLOOKUP($A8,Stock!$C$1:$M$146,MATCH('Stock-AF-Cap2Act'!C$1,Stock!$C$1:$M$1,0),FALSE)</f>
        <v>1.6527561483455248E-2</v>
      </c>
    </row>
    <row r="9" spans="1:8" x14ac:dyDescent="0.25">
      <c r="A9" t="s">
        <v>54</v>
      </c>
      <c r="B9" s="20">
        <v>2018</v>
      </c>
      <c r="C9" s="52">
        <f>VLOOKUP($A9,AF!$C$1:$M$146,MATCH('Stock-AF-Cap2Act'!C$1,AF!$C$1:$M$1,0),FALSE)*VLOOKUP($A9,Stock!$C$1:$M$146,MATCH('Stock-AF-Cap2Act'!C$1,Stock!$C$1:$M$1,0),FALSE)</f>
        <v>0.23416170819278462</v>
      </c>
    </row>
    <row r="10" spans="1:8" x14ac:dyDescent="0.25">
      <c r="A10" t="s">
        <v>51</v>
      </c>
      <c r="B10" s="20">
        <v>2018</v>
      </c>
      <c r="C10" s="52">
        <f>VLOOKUP($A10,AF!$C$1:$M$146,MATCH('Stock-AF-Cap2Act'!C$1,AF!$C$1:$M$1,0),FALSE)*VLOOKUP($A10,Stock!$C$1:$M$146,MATCH('Stock-AF-Cap2Act'!C$1,Stock!$C$1:$M$1,0),FALSE)</f>
        <v>7.1204754617365237E-2</v>
      </c>
    </row>
    <row r="11" spans="1:8" x14ac:dyDescent="0.25">
      <c r="A11" t="s">
        <v>55</v>
      </c>
      <c r="B11" s="20">
        <v>2018</v>
      </c>
      <c r="C11" s="52">
        <f>VLOOKUP($A11,AF!$C$1:$M$146,MATCH('Stock-AF-Cap2Act'!C$1,AF!$C$1:$M$1,0),FALSE)*VLOOKUP($A11,Stock!$C$1:$M$146,MATCH('Stock-AF-Cap2Act'!C$1,Stock!$C$1:$M$1,0),FALSE)</f>
        <v>1.7784857858914674E-3</v>
      </c>
    </row>
    <row r="12" spans="1:8" x14ac:dyDescent="0.25">
      <c r="A12" t="s">
        <v>56</v>
      </c>
      <c r="B12" s="20">
        <v>2018</v>
      </c>
      <c r="C12" s="52">
        <f>VLOOKUP($A12,AF!$C$1:$M$146,MATCH('Stock-AF-Cap2Act'!C$1,AF!$C$1:$M$1,0),FALSE)*VLOOKUP($A12,Stock!$C$1:$M$146,MATCH('Stock-AF-Cap2Act'!C$1,Stock!$C$1:$M$1,0),FALSE)</f>
        <v>4.9102128950818377E-2</v>
      </c>
    </row>
    <row r="13" spans="1:8" ht="15.75" thickBot="1" x14ac:dyDescent="0.3">
      <c r="A13" s="62" t="s">
        <v>57</v>
      </c>
      <c r="B13" s="63">
        <v>2018</v>
      </c>
      <c r="C13" s="64">
        <f>VLOOKUP($A13,AF!$C$1:$M$146,MATCH('Stock-AF-Cap2Act'!C$1,AF!$C$1:$M$1,0),FALSE)*VLOOKUP($A13,Stock!$C$1:$M$146,MATCH('Stock-AF-Cap2Act'!C$1,Stock!$C$1:$M$1,0),FALSE)</f>
        <v>5.3201281185047281E-3</v>
      </c>
    </row>
    <row r="14" spans="1:8" x14ac:dyDescent="0.25">
      <c r="A14" t="s">
        <v>72</v>
      </c>
      <c r="B14" s="20">
        <v>2018</v>
      </c>
      <c r="C14" s="52">
        <f>VLOOKUP($A14,AF!$C$1:$M$146,MATCH('Stock-AF-Cap2Act'!C$1,AF!$C$1:$M$1,0),FALSE)*VLOOKUP($A14,Stock!$C$1:$M$146,MATCH('Stock-AF-Cap2Act'!C$1,Stock!$C$1:$M$1,0),FALSE)</f>
        <v>2.3673536357135587E-5</v>
      </c>
    </row>
    <row r="15" spans="1:8" x14ac:dyDescent="0.25">
      <c r="A15" t="s">
        <v>71</v>
      </c>
      <c r="B15" s="20">
        <v>2018</v>
      </c>
      <c r="C15" s="52">
        <f>VLOOKUP($A15,AF!$C$1:$M$146,MATCH('Stock-AF-Cap2Act'!C$1,AF!$C$1:$M$1,0),FALSE)*VLOOKUP($A15,Stock!$C$1:$M$146,MATCH('Stock-AF-Cap2Act'!C$1,Stock!$C$1:$M$1,0),FALSE)</f>
        <v>2.0050484807471336</v>
      </c>
    </row>
    <row r="16" spans="1:8" x14ac:dyDescent="0.25">
      <c r="A16" t="s">
        <v>75</v>
      </c>
      <c r="B16" s="20">
        <v>2018</v>
      </c>
      <c r="C16" s="52">
        <f>VLOOKUP($A16,AF!$C$1:$M$146,MATCH('Stock-AF-Cap2Act'!C$1,AF!$C$1:$M$1,0),FALSE)*VLOOKUP($A16,Stock!$C$1:$M$146,MATCH('Stock-AF-Cap2Act'!C$1,Stock!$C$1:$M$1,0),FALSE)</f>
        <v>0.73808152781769776</v>
      </c>
    </row>
    <row r="17" spans="1:3" x14ac:dyDescent="0.25">
      <c r="A17" t="s">
        <v>76</v>
      </c>
      <c r="B17" s="20">
        <v>2018</v>
      </c>
      <c r="C17" s="52">
        <f>VLOOKUP($A17,AF!$C$1:$M$146,MATCH('Stock-AF-Cap2Act'!C$1,AF!$C$1:$M$1,0),FALSE)*VLOOKUP($A17,Stock!$C$1:$M$146,MATCH('Stock-AF-Cap2Act'!C$1,Stock!$C$1:$M$1,0),FALSE)</f>
        <v>0.45633328867047129</v>
      </c>
    </row>
    <row r="18" spans="1:3" x14ac:dyDescent="0.25">
      <c r="A18" t="s">
        <v>73</v>
      </c>
      <c r="B18" s="20">
        <v>2018</v>
      </c>
      <c r="C18" s="52">
        <f>VLOOKUP($A18,AF!$C$1:$M$146,MATCH('Stock-AF-Cap2Act'!C$1,AF!$C$1:$M$1,0),FALSE)*VLOOKUP($A18,Stock!$C$1:$M$146,MATCH('Stock-AF-Cap2Act'!C$1,Stock!$C$1:$M$1,0),FALSE)</f>
        <v>0</v>
      </c>
    </row>
    <row r="19" spans="1:3" x14ac:dyDescent="0.25">
      <c r="A19" s="129" t="s">
        <v>471</v>
      </c>
      <c r="B19" s="20">
        <v>2018</v>
      </c>
      <c r="C19" s="52">
        <f>VLOOKUP($A19,AF!$C$1:$M$146,MATCH('Stock-AF-Cap2Act'!C$1,AF!$C$1:$M$1,0),FALSE)*VLOOKUP($A19,Stock!$C$1:$M$146,MATCH('Stock-AF-Cap2Act'!C$1,Stock!$C$1:$M$1,0),FALSE)</f>
        <v>7.5799729917865806</v>
      </c>
    </row>
    <row r="20" spans="1:3" x14ac:dyDescent="0.25">
      <c r="A20" t="s">
        <v>81</v>
      </c>
      <c r="B20" s="20">
        <v>2018</v>
      </c>
      <c r="C20" s="52">
        <f>VLOOKUP($A20,AF!$C$1:$M$146,MATCH('Stock-AF-Cap2Act'!C$1,AF!$C$1:$M$1,0),FALSE)*VLOOKUP($A20,Stock!$C$1:$M$146,MATCH('Stock-AF-Cap2Act'!C$1,Stock!$C$1:$M$1,0),FALSE)</f>
        <v>2.2332172718635728E-2</v>
      </c>
    </row>
    <row r="21" spans="1:3" x14ac:dyDescent="0.25">
      <c r="A21" t="s">
        <v>77</v>
      </c>
      <c r="B21" s="20">
        <v>2018</v>
      </c>
      <c r="C21" s="52">
        <f>VLOOKUP($A21,AF!$C$1:$M$146,MATCH('Stock-AF-Cap2Act'!C$1,AF!$C$1:$M$1,0),FALSE)*VLOOKUP($A21,Stock!$C$1:$M$146,MATCH('Stock-AF-Cap2Act'!C$1,Stock!$C$1:$M$1,0),FALSE)</f>
        <v>5.0896946227347373</v>
      </c>
    </row>
    <row r="22" spans="1:3" x14ac:dyDescent="0.25">
      <c r="A22" t="s">
        <v>74</v>
      </c>
      <c r="B22" s="20">
        <v>2018</v>
      </c>
      <c r="C22" s="52">
        <f>VLOOKUP($A22,AF!$C$1:$M$146,MATCH('Stock-AF-Cap2Act'!C$1,AF!$C$1:$M$1,0),FALSE)*VLOOKUP($A22,Stock!$C$1:$M$146,MATCH('Stock-AF-Cap2Act'!C$1,Stock!$C$1:$M$1,0),FALSE)</f>
        <v>0.20933602368872803</v>
      </c>
    </row>
    <row r="23" spans="1:3" x14ac:dyDescent="0.25">
      <c r="A23" t="s">
        <v>78</v>
      </c>
      <c r="B23" s="20">
        <v>2018</v>
      </c>
      <c r="C23" s="52">
        <f>VLOOKUP($A23,AF!$C$1:$M$146,MATCH('Stock-AF-Cap2Act'!C$1,AF!$C$1:$M$1,0),FALSE)*VLOOKUP($A23,Stock!$C$1:$M$146,MATCH('Stock-AF-Cap2Act'!C$1,Stock!$C$1:$M$1,0),FALSE)</f>
        <v>4.212950200090948E-2</v>
      </c>
    </row>
    <row r="24" spans="1:3" x14ac:dyDescent="0.25">
      <c r="A24" t="s">
        <v>79</v>
      </c>
      <c r="B24" s="20">
        <v>2018</v>
      </c>
      <c r="C24" s="52">
        <f>VLOOKUP($A24,AF!$C$1:$M$146,MATCH('Stock-AF-Cap2Act'!C$1,AF!$C$1:$M$1,0),FALSE)*VLOOKUP($A24,Stock!$C$1:$M$146,MATCH('Stock-AF-Cap2Act'!C$1,Stock!$C$1:$M$1,0),FALSE)</f>
        <v>1.1412732184328533</v>
      </c>
    </row>
    <row r="25" spans="1:3" ht="15.75" thickBot="1" x14ac:dyDescent="0.3">
      <c r="A25" s="62" t="s">
        <v>80</v>
      </c>
      <c r="B25" s="63">
        <v>2018</v>
      </c>
      <c r="C25" s="64">
        <f>VLOOKUP($A25,AF!$C$1:$M$146,MATCH('Stock-AF-Cap2Act'!C$1,AF!$C$1:$M$1,0),FALSE)*VLOOKUP($A25,Stock!$C$1:$M$146,MATCH('Stock-AF-Cap2Act'!C$1,Stock!$C$1:$M$1,0),FALSE)</f>
        <v>5.275021900985509E-2</v>
      </c>
    </row>
    <row r="26" spans="1:3" x14ac:dyDescent="0.25">
      <c r="A26" t="s">
        <v>95</v>
      </c>
      <c r="B26" s="20">
        <v>2018</v>
      </c>
      <c r="C26" s="52">
        <f>VLOOKUP($A26,AF!$C$1:$M$146,MATCH('Stock-AF-Cap2Act'!C$1,AF!$C$1:$M$1,0),FALSE)*VLOOKUP($A26,Stock!$C$1:$M$146,MATCH('Stock-AF-Cap2Act'!C$1,Stock!$C$1:$M$1,0),FALSE)</f>
        <v>0</v>
      </c>
    </row>
    <row r="27" spans="1:3" x14ac:dyDescent="0.25">
      <c r="A27" t="s">
        <v>94</v>
      </c>
      <c r="B27" s="20">
        <v>2018</v>
      </c>
      <c r="C27" s="52">
        <f>VLOOKUP($A27,AF!$C$1:$M$146,MATCH('Stock-AF-Cap2Act'!C$1,AF!$C$1:$M$1,0),FALSE)*VLOOKUP($A27,Stock!$C$1:$M$146,MATCH('Stock-AF-Cap2Act'!C$1,Stock!$C$1:$M$1,0),FALSE)</f>
        <v>1.0199495471920146</v>
      </c>
    </row>
    <row r="28" spans="1:3" x14ac:dyDescent="0.25">
      <c r="A28" t="s">
        <v>98</v>
      </c>
      <c r="B28" s="20">
        <v>2018</v>
      </c>
      <c r="C28" s="52">
        <f>VLOOKUP($A28,AF!$C$1:$M$146,MATCH('Stock-AF-Cap2Act'!C$1,AF!$C$1:$M$1,0),FALSE)*VLOOKUP($A28,Stock!$C$1:$M$146,MATCH('Stock-AF-Cap2Act'!C$1,Stock!$C$1:$M$1,0),FALSE)</f>
        <v>0.75331783280628184</v>
      </c>
    </row>
    <row r="29" spans="1:3" x14ac:dyDescent="0.25">
      <c r="A29" t="s">
        <v>99</v>
      </c>
      <c r="B29" s="20">
        <v>2018</v>
      </c>
      <c r="C29" s="52">
        <f>VLOOKUP($A29,AF!$C$1:$M$146,MATCH('Stock-AF-Cap2Act'!C$1,AF!$C$1:$M$1,0),FALSE)*VLOOKUP($A29,Stock!$C$1:$M$146,MATCH('Stock-AF-Cap2Act'!C$1,Stock!$C$1:$M$1,0),FALSE)</f>
        <v>0.34089797347435463</v>
      </c>
    </row>
    <row r="30" spans="1:3" x14ac:dyDescent="0.25">
      <c r="A30" t="s">
        <v>96</v>
      </c>
      <c r="B30" s="20">
        <v>2018</v>
      </c>
      <c r="C30" s="52">
        <f>VLOOKUP($A30,AF!$C$1:$M$146,MATCH('Stock-AF-Cap2Act'!C$1,AF!$C$1:$M$1,0),FALSE)*VLOOKUP($A30,Stock!$C$1:$M$146,MATCH('Stock-AF-Cap2Act'!C$1,Stock!$C$1:$M$1,0),FALSE)</f>
        <v>0</v>
      </c>
    </row>
    <row r="31" spans="1:3" x14ac:dyDescent="0.25">
      <c r="A31" s="129" t="s">
        <v>472</v>
      </c>
      <c r="B31" s="20">
        <v>2018</v>
      </c>
      <c r="C31" s="52">
        <f>VLOOKUP($A31,AF!$C$1:$M$146,MATCH('Stock-AF-Cap2Act'!C$1,AF!$C$1:$M$1,0),FALSE)*VLOOKUP($A31,Stock!$C$1:$M$146,MATCH('Stock-AF-Cap2Act'!C$1,Stock!$C$1:$M$1,0),FALSE)</f>
        <v>2.270262095990649</v>
      </c>
    </row>
    <row r="32" spans="1:3" x14ac:dyDescent="0.25">
      <c r="A32" t="s">
        <v>104</v>
      </c>
      <c r="B32" s="20">
        <v>2018</v>
      </c>
      <c r="C32" s="52">
        <f>VLOOKUP($A32,AF!$C$1:$M$146,MATCH('Stock-AF-Cap2Act'!C$1,AF!$C$1:$M$1,0),FALSE)*VLOOKUP($A32,Stock!$C$1:$M$146,MATCH('Stock-AF-Cap2Act'!C$1,Stock!$C$1:$M$1,0),FALSE)</f>
        <v>5.3121658274158268E-2</v>
      </c>
    </row>
    <row r="33" spans="1:7" x14ac:dyDescent="0.25">
      <c r="A33" t="s">
        <v>100</v>
      </c>
      <c r="B33" s="20">
        <v>2018</v>
      </c>
      <c r="C33" s="52">
        <f>VLOOKUP($A33,AF!$C$1:$M$146,MATCH('Stock-AF-Cap2Act'!C$1,AF!$C$1:$M$1,0),FALSE)*VLOOKUP($A33,Stock!$C$1:$M$146,MATCH('Stock-AF-Cap2Act'!C$1,Stock!$C$1:$M$1,0),FALSE)</f>
        <v>12.219627564234969</v>
      </c>
    </row>
    <row r="34" spans="1:7" x14ac:dyDescent="0.25">
      <c r="A34" t="s">
        <v>97</v>
      </c>
      <c r="B34" s="20">
        <v>2018</v>
      </c>
      <c r="C34" s="52">
        <f>VLOOKUP($A34,AF!$C$1:$M$146,MATCH('Stock-AF-Cap2Act'!C$1,AF!$C$1:$M$1,0),FALSE)*VLOOKUP($A34,Stock!$C$1:$M$146,MATCH('Stock-AF-Cap2Act'!C$1,Stock!$C$1:$M$1,0),FALSE)</f>
        <v>0.56250149734448818</v>
      </c>
    </row>
    <row r="35" spans="1:7" x14ac:dyDescent="0.25">
      <c r="A35" t="s">
        <v>101</v>
      </c>
      <c r="B35" s="20">
        <v>2018</v>
      </c>
      <c r="C35" s="52">
        <f>VLOOKUP($A35,AF!$C$1:$M$146,MATCH('Stock-AF-Cap2Act'!C$1,AF!$C$1:$M$1,0),FALSE)*VLOOKUP($A35,Stock!$C$1:$M$146,MATCH('Stock-AF-Cap2Act'!C$1,Stock!$C$1:$M$1,0),FALSE)</f>
        <v>0.10762568626286122</v>
      </c>
    </row>
    <row r="36" spans="1:7" x14ac:dyDescent="0.25">
      <c r="A36" t="s">
        <v>102</v>
      </c>
      <c r="B36" s="20">
        <v>2018</v>
      </c>
      <c r="C36" s="52">
        <f>VLOOKUP($A36,AF!$C$1:$M$146,MATCH('Stock-AF-Cap2Act'!C$1,AF!$C$1:$M$1,0),FALSE)*VLOOKUP($A36,Stock!$C$1:$M$146,MATCH('Stock-AF-Cap2Act'!C$1,Stock!$C$1:$M$1,0),FALSE)</f>
        <v>2.1554748984244307</v>
      </c>
    </row>
    <row r="37" spans="1:7" ht="15.75" thickBot="1" x14ac:dyDescent="0.3">
      <c r="A37" s="62" t="s">
        <v>103</v>
      </c>
      <c r="B37" s="63">
        <v>2018</v>
      </c>
      <c r="C37" s="64">
        <f>VLOOKUP($A37,AF!$C$1:$M$146,MATCH('Stock-AF-Cap2Act'!C$1,AF!$C$1:$M$1,0),FALSE)*VLOOKUP($A37,Stock!$C$1:$M$146,MATCH('Stock-AF-Cap2Act'!C$1,Stock!$C$1:$M$1,0),FALSE)</f>
        <v>0.17145229573737347</v>
      </c>
    </row>
    <row r="38" spans="1:7" x14ac:dyDescent="0.25">
      <c r="A38" t="s">
        <v>61</v>
      </c>
      <c r="B38" s="20">
        <v>2018</v>
      </c>
      <c r="C38" s="52">
        <f>VLOOKUP($A38,AF!$C$1:$M$146,MATCH('Stock-AF-Cap2Act'!C$1,AF!$C$1:$M$1,0),FALSE)*VLOOKUP($A38,Stock!$C$1:$M$146,MATCH('Stock-AF-Cap2Act'!C$1,Stock!$C$1:$M$1,0),FALSE)</f>
        <v>2.3690482480229164E-4</v>
      </c>
    </row>
    <row r="39" spans="1:7" x14ac:dyDescent="0.25">
      <c r="A39" t="s">
        <v>60</v>
      </c>
      <c r="B39" s="20">
        <v>2018</v>
      </c>
      <c r="C39" s="52">
        <f>VLOOKUP($A39,AF!$C$1:$M$146,MATCH('Stock-AF-Cap2Act'!C$1,AF!$C$1:$M$1,0),FALSE)*VLOOKUP($A39,Stock!$C$1:$M$146,MATCH('Stock-AF-Cap2Act'!C$1,Stock!$C$1:$M$1,0),FALSE)</f>
        <v>1.5824972124408448E-2</v>
      </c>
    </row>
    <row r="40" spans="1:7" x14ac:dyDescent="0.25">
      <c r="A40" t="s">
        <v>64</v>
      </c>
      <c r="B40" s="20">
        <v>2018</v>
      </c>
      <c r="C40" s="52">
        <f>VLOOKUP($A40,AF!$C$1:$M$146,MATCH('Stock-AF-Cap2Act'!C$1,AF!$C$1:$M$1,0),FALSE)*VLOOKUP($A40,Stock!$C$1:$M$146,MATCH('Stock-AF-Cap2Act'!C$1,Stock!$C$1:$M$1,0),FALSE)</f>
        <v>1.8342780502955551</v>
      </c>
    </row>
    <row r="41" spans="1:7" x14ac:dyDescent="0.25">
      <c r="A41" t="s">
        <v>65</v>
      </c>
      <c r="B41" s="20">
        <v>2018</v>
      </c>
      <c r="C41" s="52">
        <f>VLOOKUP($A41,AF!$C$1:$M$146,MATCH('Stock-AF-Cap2Act'!C$1,AF!$C$1:$M$1,0),FALSE)*VLOOKUP($A41,Stock!$C$1:$M$146,MATCH('Stock-AF-Cap2Act'!C$1,Stock!$C$1:$M$1,0),FALSE)</f>
        <v>7.8967365180005142</v>
      </c>
    </row>
    <row r="42" spans="1:7" x14ac:dyDescent="0.25">
      <c r="A42" t="s">
        <v>62</v>
      </c>
      <c r="B42" s="20">
        <v>2018</v>
      </c>
      <c r="C42" s="52">
        <f>VLOOKUP($A42,AF!$C$1:$M$146,MATCH('Stock-AF-Cap2Act'!C$1,AF!$C$1:$M$1,0),FALSE)*VLOOKUP($A42,Stock!$C$1:$M$146,MATCH('Stock-AF-Cap2Act'!C$1,Stock!$C$1:$M$1,0),FALSE)</f>
        <v>2.1406834556912579E-4</v>
      </c>
    </row>
    <row r="43" spans="1:7" x14ac:dyDescent="0.25">
      <c r="A43" s="129" t="s">
        <v>473</v>
      </c>
      <c r="B43" s="20">
        <v>2018</v>
      </c>
      <c r="C43" s="52">
        <f>VLOOKUP($A43,AF!$C$1:$M$146,MATCH('Stock-AF-Cap2Act'!C$1,AF!$C$1:$M$1,0),FALSE)*VLOOKUP($A43,Stock!$C$1:$M$146,MATCH('Stock-AF-Cap2Act'!C$1,Stock!$C$1:$M$1,0),FALSE)</f>
        <v>2.5983106846901451</v>
      </c>
      <c r="E43"/>
      <c r="F43"/>
      <c r="G43"/>
    </row>
    <row r="44" spans="1:7" x14ac:dyDescent="0.25">
      <c r="A44" t="s">
        <v>70</v>
      </c>
      <c r="B44" s="20">
        <v>2018</v>
      </c>
      <c r="C44" s="52">
        <f>VLOOKUP($A44,AF!$C$1:$M$146,MATCH('Stock-AF-Cap2Act'!C$1,AF!$C$1:$M$1,0),FALSE)*VLOOKUP($A44,Stock!$C$1:$M$146,MATCH('Stock-AF-Cap2Act'!C$1,Stock!$C$1:$M$1,0),FALSE)</f>
        <v>2.1907483918774048E-2</v>
      </c>
      <c r="E44"/>
      <c r="F44"/>
      <c r="G44"/>
    </row>
    <row r="45" spans="1:7" x14ac:dyDescent="0.25">
      <c r="A45" t="s">
        <v>66</v>
      </c>
      <c r="B45" s="20">
        <v>2018</v>
      </c>
      <c r="C45" s="52">
        <f>VLOOKUP($A45,AF!$C$1:$M$146,MATCH('Stock-AF-Cap2Act'!C$1,AF!$C$1:$M$1,0),FALSE)*VLOOKUP($A45,Stock!$C$1:$M$146,MATCH('Stock-AF-Cap2Act'!C$1,Stock!$C$1:$M$1,0),FALSE)</f>
        <v>0.32093358545097012</v>
      </c>
      <c r="E45"/>
      <c r="F45"/>
      <c r="G45"/>
    </row>
    <row r="46" spans="1:7" x14ac:dyDescent="0.25">
      <c r="A46" t="s">
        <v>63</v>
      </c>
      <c r="B46" s="20">
        <v>2018</v>
      </c>
      <c r="C46" s="52">
        <f>VLOOKUP($A46,AF!$C$1:$M$146,MATCH('Stock-AF-Cap2Act'!C$1,AF!$C$1:$M$1,0),FALSE)*VLOOKUP($A46,Stock!$C$1:$M$146,MATCH('Stock-AF-Cap2Act'!C$1,Stock!$C$1:$M$1,0),FALSE)</f>
        <v>0.17500328605868443</v>
      </c>
      <c r="E46"/>
      <c r="F46"/>
      <c r="G46"/>
    </row>
    <row r="47" spans="1:7" x14ac:dyDescent="0.25">
      <c r="A47" t="s">
        <v>67</v>
      </c>
      <c r="B47" s="20">
        <v>2018</v>
      </c>
      <c r="C47" s="52">
        <f>VLOOKUP($A47,AF!$C$1:$M$146,MATCH('Stock-AF-Cap2Act'!C$1,AF!$C$1:$M$1,0),FALSE)*VLOOKUP($A47,Stock!$C$1:$M$146,MATCH('Stock-AF-Cap2Act'!C$1,Stock!$C$1:$M$1,0),FALSE)</f>
        <v>9.2973072380985605E-4</v>
      </c>
      <c r="E47"/>
      <c r="F47"/>
      <c r="G47"/>
    </row>
    <row r="48" spans="1:7" x14ac:dyDescent="0.25">
      <c r="A48" t="s">
        <v>68</v>
      </c>
      <c r="B48" s="20">
        <v>2018</v>
      </c>
      <c r="C48" s="52">
        <f>VLOOKUP($A48,AF!$C$1:$M$146,MATCH('Stock-AF-Cap2Act'!C$1,AF!$C$1:$M$1,0),FALSE)*VLOOKUP($A48,Stock!$C$1:$M$146,MATCH('Stock-AF-Cap2Act'!C$1,Stock!$C$1:$M$1,0),FALSE)</f>
        <v>2.6693583140833869E-2</v>
      </c>
      <c r="E48"/>
      <c r="F48"/>
      <c r="G48"/>
    </row>
    <row r="49" spans="1:7" x14ac:dyDescent="0.25">
      <c r="A49" t="s">
        <v>130</v>
      </c>
      <c r="B49" s="20">
        <v>2018</v>
      </c>
      <c r="C49" s="52">
        <f>VLOOKUP($A49,AF!$C$1:$M$146,MATCH('Stock-AF-Cap2Act'!C$1,AF!$C$1:$M$1,0),FALSE)*VLOOKUP($A49,Stock!$C$1:$M$146,MATCH('Stock-AF-Cap2Act'!C$1,Stock!$C$1:$M$1,0),FALSE)</f>
        <v>0.14802572550947285</v>
      </c>
      <c r="E49"/>
      <c r="F49"/>
      <c r="G49"/>
    </row>
    <row r="50" spans="1:7" ht="15.75" thickBot="1" x14ac:dyDescent="0.3">
      <c r="A50" s="62" t="s">
        <v>69</v>
      </c>
      <c r="B50" s="63">
        <v>2018</v>
      </c>
      <c r="C50" s="64">
        <f>VLOOKUP($A50,AF!$C$1:$M$146,MATCH('Stock-AF-Cap2Act'!C$1,AF!$C$1:$M$1,0),FALSE)*VLOOKUP($A50,Stock!$C$1:$M$146,MATCH('Stock-AF-Cap2Act'!C$1,Stock!$C$1:$M$1,0),FALSE)</f>
        <v>1.3883773168507613E-2</v>
      </c>
      <c r="E50"/>
      <c r="F50"/>
      <c r="G50"/>
    </row>
    <row r="51" spans="1:7" x14ac:dyDescent="0.25">
      <c r="A51" t="s">
        <v>84</v>
      </c>
      <c r="B51" s="20">
        <v>2018</v>
      </c>
      <c r="C51" s="52">
        <f>VLOOKUP($A51,AF!$C$1:$M$146,MATCH('Stock-AF-Cap2Act'!C$1,AF!$C$1:$M$1,0),FALSE)*VLOOKUP($A51,Stock!$C$1:$M$146,MATCH('Stock-AF-Cap2Act'!C$1,Stock!$C$1:$M$1,0),FALSE)</f>
        <v>2.5097591256931847E-4</v>
      </c>
      <c r="E51"/>
      <c r="F51"/>
      <c r="G51"/>
    </row>
    <row r="52" spans="1:7" x14ac:dyDescent="0.25">
      <c r="A52" t="s">
        <v>83</v>
      </c>
      <c r="B52" s="20">
        <v>2018</v>
      </c>
      <c r="C52" s="52">
        <f>VLOOKUP($A52,AF!$C$1:$M$146,MATCH('Stock-AF-Cap2Act'!C$1,AF!$C$1:$M$1,0),FALSE)*VLOOKUP($A52,Stock!$C$1:$M$146,MATCH('Stock-AF-Cap2Act'!C$1,Stock!$C$1:$M$1,0),FALSE)</f>
        <v>0.55110697172474266</v>
      </c>
      <c r="E52"/>
      <c r="F52"/>
      <c r="G52"/>
    </row>
    <row r="53" spans="1:7" x14ac:dyDescent="0.25">
      <c r="A53" t="s">
        <v>87</v>
      </c>
      <c r="B53" s="20">
        <v>2018</v>
      </c>
      <c r="C53" s="52">
        <f>VLOOKUP($A53,AF!$C$1:$M$146,MATCH('Stock-AF-Cap2Act'!C$1,AF!$C$1:$M$1,0),FALSE)*VLOOKUP($A53,Stock!$C$1:$M$146,MATCH('Stock-AF-Cap2Act'!C$1,Stock!$C$1:$M$1,0),FALSE)</f>
        <v>1.2679273096063495</v>
      </c>
      <c r="E53"/>
      <c r="F53"/>
      <c r="G53"/>
    </row>
    <row r="54" spans="1:7" x14ac:dyDescent="0.25">
      <c r="A54" t="s">
        <v>88</v>
      </c>
      <c r="B54" s="20">
        <v>2018</v>
      </c>
      <c r="C54" s="52">
        <f>VLOOKUP($A54,AF!$C$1:$M$146,MATCH('Stock-AF-Cap2Act'!C$1,AF!$C$1:$M$1,0),FALSE)*VLOOKUP($A54,Stock!$C$1:$M$146,MATCH('Stock-AF-Cap2Act'!C$1,Stock!$C$1:$M$1,0),FALSE)</f>
        <v>2.1546796116493874</v>
      </c>
      <c r="E54"/>
      <c r="F54"/>
      <c r="G54"/>
    </row>
    <row r="55" spans="1:7" x14ac:dyDescent="0.25">
      <c r="A55" t="s">
        <v>85</v>
      </c>
      <c r="B55" s="20">
        <v>2018</v>
      </c>
      <c r="C55" s="52">
        <f>VLOOKUP($A55,AF!$C$1:$M$146,MATCH('Stock-AF-Cap2Act'!C$1,AF!$C$1:$M$1,0),FALSE)*VLOOKUP($A55,Stock!$C$1:$M$146,MATCH('Stock-AF-Cap2Act'!C$1,Stock!$C$1:$M$1,0),FALSE)</f>
        <v>6.3235877183568688E-5</v>
      </c>
      <c r="E55"/>
      <c r="F55"/>
      <c r="G55"/>
    </row>
    <row r="56" spans="1:7" x14ac:dyDescent="0.25">
      <c r="A56" s="129" t="s">
        <v>469</v>
      </c>
      <c r="B56" s="20">
        <v>2018</v>
      </c>
      <c r="C56" s="52">
        <f>VLOOKUP($A56,AF!$C$1:$M$146,MATCH('Stock-AF-Cap2Act'!C$1,AF!$C$1:$M$1,0),FALSE)*VLOOKUP($A56,Stock!$C$1:$M$146,MATCH('Stock-AF-Cap2Act'!C$1,Stock!$C$1:$M$1,0),FALSE)</f>
        <v>10.408022358980208</v>
      </c>
      <c r="E56"/>
      <c r="F56"/>
      <c r="G56"/>
    </row>
    <row r="57" spans="1:7" x14ac:dyDescent="0.25">
      <c r="A57" t="s">
        <v>93</v>
      </c>
      <c r="B57" s="20">
        <v>2018</v>
      </c>
      <c r="C57" s="52">
        <f>VLOOKUP($A57,AF!$C$1:$M$146,MATCH('Stock-AF-Cap2Act'!C$1,AF!$C$1:$M$1,0),FALSE)*VLOOKUP($A57,Stock!$C$1:$M$146,MATCH('Stock-AF-Cap2Act'!C$1,Stock!$C$1:$M$1,0),FALSE)</f>
        <v>4.6688205228292787E-3</v>
      </c>
      <c r="E57"/>
      <c r="F57"/>
      <c r="G57"/>
    </row>
    <row r="58" spans="1:7" x14ac:dyDescent="0.25">
      <c r="A58" t="s">
        <v>89</v>
      </c>
      <c r="B58" s="20">
        <v>2018</v>
      </c>
      <c r="C58" s="52">
        <f>VLOOKUP($A58,AF!$C$1:$M$146,MATCH('Stock-AF-Cap2Act'!C$1,AF!$C$1:$M$1,0),FALSE)*VLOOKUP($A58,Stock!$C$1:$M$146,MATCH('Stock-AF-Cap2Act'!C$1,Stock!$C$1:$M$1,0),FALSE)</f>
        <v>8.0760783535803178</v>
      </c>
      <c r="E58"/>
      <c r="F58"/>
      <c r="G58"/>
    </row>
    <row r="59" spans="1:7" x14ac:dyDescent="0.25">
      <c r="A59" t="s">
        <v>86</v>
      </c>
      <c r="B59" s="20">
        <v>2018</v>
      </c>
      <c r="C59" s="52">
        <f>VLOOKUP($A59,AF!$C$1:$M$146,MATCH('Stock-AF-Cap2Act'!C$1,AF!$C$1:$M$1,0),FALSE)*VLOOKUP($A59,Stock!$C$1:$M$146,MATCH('Stock-AF-Cap2Act'!C$1,Stock!$C$1:$M$1,0),FALSE)</f>
        <v>0.37703750859965302</v>
      </c>
      <c r="E59"/>
      <c r="F59"/>
      <c r="G59"/>
    </row>
    <row r="60" spans="1:7" x14ac:dyDescent="0.25">
      <c r="A60" t="s">
        <v>90</v>
      </c>
      <c r="B60" s="20">
        <v>2018</v>
      </c>
      <c r="C60" s="52">
        <f>VLOOKUP($A60,AF!$C$1:$M$146,MATCH('Stock-AF-Cap2Act'!C$1,AF!$C$1:$M$1,0),FALSE)*VLOOKUP($A60,Stock!$C$1:$M$146,MATCH('Stock-AF-Cap2Act'!C$1,Stock!$C$1:$M$1,0),FALSE)</f>
        <v>4.1513848965888799E-2</v>
      </c>
      <c r="E60"/>
      <c r="F60"/>
      <c r="G60"/>
    </row>
    <row r="61" spans="1:7" x14ac:dyDescent="0.25">
      <c r="A61" t="s">
        <v>91</v>
      </c>
      <c r="B61" s="20">
        <v>2018</v>
      </c>
      <c r="C61" s="52">
        <f>VLOOKUP($A61,AF!$C$1:$M$146,MATCH('Stock-AF-Cap2Act'!C$1,AF!$C$1:$M$1,0),FALSE)*VLOOKUP($A61,Stock!$C$1:$M$146,MATCH('Stock-AF-Cap2Act'!C$1,Stock!$C$1:$M$1,0),FALSE)</f>
        <v>0.86355315898970142</v>
      </c>
      <c r="E61"/>
      <c r="F61"/>
      <c r="G61"/>
    </row>
    <row r="62" spans="1:7" x14ac:dyDescent="0.25">
      <c r="A62" t="s">
        <v>212</v>
      </c>
      <c r="B62" s="20">
        <v>2018</v>
      </c>
      <c r="C62" s="52">
        <f>VLOOKUP($A62,AF!$C$1:$M$146,MATCH('Stock-AF-Cap2Act'!C$1,AF!$C$1:$M$1,0),FALSE)*VLOOKUP($A62,Stock!$C$1:$M$146,MATCH('Stock-AF-Cap2Act'!C$1,Stock!$C$1:$M$1,0),FALSE)</f>
        <v>0.84374663540399319</v>
      </c>
      <c r="E62"/>
      <c r="F62"/>
      <c r="G62"/>
    </row>
    <row r="63" spans="1:7" ht="15.75" thickBot="1" x14ac:dyDescent="0.3">
      <c r="A63" s="62" t="s">
        <v>92</v>
      </c>
      <c r="B63" s="63">
        <v>2018</v>
      </c>
      <c r="C63" s="64">
        <f>VLOOKUP($A63,AF!$C$1:$M$146,MATCH('Stock-AF-Cap2Act'!C$1,AF!$C$1:$M$1,0),FALSE)*VLOOKUP($A63,Stock!$C$1:$M$146,MATCH('Stock-AF-Cap2Act'!C$1,Stock!$C$1:$M$1,0),FALSE)</f>
        <v>3.0441196054503596E-2</v>
      </c>
    </row>
    <row r="64" spans="1:7" x14ac:dyDescent="0.25">
      <c r="A64" t="s">
        <v>107</v>
      </c>
      <c r="B64" s="20">
        <v>2018</v>
      </c>
      <c r="C64" s="52">
        <f>VLOOKUP($A64,AF!$C$1:$M$146,MATCH('Stock-AF-Cap2Act'!C$1,AF!$C$1:$M$1,0),FALSE)*VLOOKUP($A64,Stock!$C$1:$M$146,MATCH('Stock-AF-Cap2Act'!C$1,Stock!$C$1:$M$1,0),FALSE)</f>
        <v>1.1749257684006702E-4</v>
      </c>
    </row>
    <row r="65" spans="1:3" x14ac:dyDescent="0.25">
      <c r="A65" t="s">
        <v>106</v>
      </c>
      <c r="B65" s="20">
        <v>2018</v>
      </c>
      <c r="C65" s="52">
        <f>VLOOKUP($A65,AF!$C$1:$M$146,MATCH('Stock-AF-Cap2Act'!C$1,AF!$C$1:$M$1,0),FALSE)*VLOOKUP($A65,Stock!$C$1:$M$146,MATCH('Stock-AF-Cap2Act'!C$1,Stock!$C$1:$M$1,0),FALSE)</f>
        <v>0.11046441557554437</v>
      </c>
    </row>
    <row r="66" spans="1:3" x14ac:dyDescent="0.25">
      <c r="A66" t="s">
        <v>110</v>
      </c>
      <c r="B66" s="20">
        <v>2018</v>
      </c>
      <c r="C66" s="52">
        <f>VLOOKUP($A66,AF!$C$1:$M$146,MATCH('Stock-AF-Cap2Act'!C$1,AF!$C$1:$M$1,0),FALSE)*VLOOKUP($A66,Stock!$C$1:$M$146,MATCH('Stock-AF-Cap2Act'!C$1,Stock!$C$1:$M$1,0),FALSE)</f>
        <v>0.7504545043431724</v>
      </c>
    </row>
    <row r="67" spans="1:3" x14ac:dyDescent="0.25">
      <c r="A67" t="s">
        <v>111</v>
      </c>
      <c r="B67" s="20">
        <v>2018</v>
      </c>
      <c r="C67" s="52">
        <f>VLOOKUP($A67,AF!$C$1:$M$146,MATCH('Stock-AF-Cap2Act'!C$1,AF!$C$1:$M$1,0),FALSE)*VLOOKUP($A67,Stock!$C$1:$M$146,MATCH('Stock-AF-Cap2Act'!C$1,Stock!$C$1:$M$1,0),FALSE)</f>
        <v>0.79185882911164773</v>
      </c>
    </row>
    <row r="68" spans="1:3" x14ac:dyDescent="0.25">
      <c r="A68" t="s">
        <v>108</v>
      </c>
      <c r="B68" s="20">
        <v>2018</v>
      </c>
      <c r="C68" s="52">
        <f>VLOOKUP($A68,AF!$C$1:$M$146,MATCH('Stock-AF-Cap2Act'!C$1,AF!$C$1:$M$1,0),FALSE)*VLOOKUP($A68,Stock!$C$1:$M$146,MATCH('Stock-AF-Cap2Act'!C$1,Stock!$C$1:$M$1,0),FALSE)</f>
        <v>1.3308814794672067E-4</v>
      </c>
    </row>
    <row r="69" spans="1:3" x14ac:dyDescent="0.25">
      <c r="A69" s="129" t="s">
        <v>468</v>
      </c>
      <c r="B69" s="20">
        <v>2018</v>
      </c>
      <c r="C69" s="52">
        <f>VLOOKUP($A69,AF!$C$1:$M$146,MATCH('Stock-AF-Cap2Act'!C$1,AF!$C$1:$M$1,0),FALSE)*VLOOKUP($A69,Stock!$C$1:$M$146,MATCH('Stock-AF-Cap2Act'!C$1,Stock!$C$1:$M$1,0),FALSE)</f>
        <v>2.4249509317525346</v>
      </c>
    </row>
    <row r="70" spans="1:3" x14ac:dyDescent="0.25">
      <c r="A70" t="s">
        <v>116</v>
      </c>
      <c r="B70" s="20">
        <v>2018</v>
      </c>
      <c r="C70" s="52">
        <f>VLOOKUP($A70,AF!$C$1:$M$146,MATCH('Stock-AF-Cap2Act'!C$1,AF!$C$1:$M$1,0),FALSE)*VLOOKUP($A70,Stock!$C$1:$M$146,MATCH('Stock-AF-Cap2Act'!C$1,Stock!$C$1:$M$1,0),FALSE)</f>
        <v>1.3456862253140461E-3</v>
      </c>
    </row>
    <row r="71" spans="1:3" x14ac:dyDescent="0.25">
      <c r="A71" t="s">
        <v>112</v>
      </c>
      <c r="B71" s="20">
        <v>2018</v>
      </c>
      <c r="C71" s="52">
        <f>VLOOKUP($A71,AF!$C$1:$M$146,MATCH('Stock-AF-Cap2Act'!C$1,AF!$C$1:$M$1,0),FALSE)*VLOOKUP($A71,Stock!$C$1:$M$146,MATCH('Stock-AF-Cap2Act'!C$1,Stock!$C$1:$M$1,0),FALSE)</f>
        <v>13.618267355356348</v>
      </c>
    </row>
    <row r="72" spans="1:3" x14ac:dyDescent="0.25">
      <c r="A72" t="s">
        <v>109</v>
      </c>
      <c r="B72" s="20">
        <v>2018</v>
      </c>
      <c r="C72" s="52">
        <f>VLOOKUP($A72,AF!$C$1:$M$146,MATCH('Stock-AF-Cap2Act'!C$1,AF!$C$1:$M$1,0),FALSE)*VLOOKUP($A72,Stock!$C$1:$M$146,MATCH('Stock-AF-Cap2Act'!C$1,Stock!$C$1:$M$1,0),FALSE)</f>
        <v>0.51140903715893049</v>
      </c>
    </row>
    <row r="73" spans="1:3" x14ac:dyDescent="0.25">
      <c r="A73" t="s">
        <v>113</v>
      </c>
      <c r="B73" s="20">
        <v>2018</v>
      </c>
      <c r="C73" s="52">
        <f>VLOOKUP($A73,AF!$C$1:$M$146,MATCH('Stock-AF-Cap2Act'!C$1,AF!$C$1:$M$1,0),FALSE)*VLOOKUP($A73,Stock!$C$1:$M$146,MATCH('Stock-AF-Cap2Act'!C$1,Stock!$C$1:$M$1,0),FALSE)</f>
        <v>2.5954020203111567E-2</v>
      </c>
    </row>
    <row r="74" spans="1:3" x14ac:dyDescent="0.25">
      <c r="A74" t="s">
        <v>114</v>
      </c>
      <c r="B74" s="20">
        <v>2018</v>
      </c>
      <c r="C74" s="52">
        <f>VLOOKUP($A74,AF!$C$1:$M$146,MATCH('Stock-AF-Cap2Act'!C$1,AF!$C$1:$M$1,0),FALSE)*VLOOKUP($A74,Stock!$C$1:$M$146,MATCH('Stock-AF-Cap2Act'!C$1,Stock!$C$1:$M$1,0),FALSE)</f>
        <v>0.62622573331198261</v>
      </c>
    </row>
    <row r="75" spans="1:3" x14ac:dyDescent="0.25">
      <c r="A75" t="s">
        <v>213</v>
      </c>
      <c r="B75" s="20">
        <v>2018</v>
      </c>
      <c r="C75" s="52" t="e">
        <f>VLOOKUP($A75,AF!$C$1:$M$146,MATCH('Stock-AF-Cap2Act'!C$1,AF!$C$1:$M$1,0),FALSE)*VLOOKUP($A75,Stock!$C$1:$M$146,MATCH('Stock-AF-Cap2Act'!C$1,Stock!$C$1:$M$1,0),FALSE)</f>
        <v>#N/A</v>
      </c>
    </row>
    <row r="76" spans="1:3" ht="15.75" thickBot="1" x14ac:dyDescent="0.3">
      <c r="A76" s="62" t="s">
        <v>115</v>
      </c>
      <c r="B76" s="63">
        <v>2018</v>
      </c>
      <c r="C76" s="64" t="e">
        <f>VLOOKUP($A76,AF!$C$1:$M$146,MATCH('Stock-AF-Cap2Act'!C$1,AF!$C$1:$M$1,0),FALSE)*VLOOKUP($A76,Stock!$C$1:$M$146,MATCH('Stock-AF-Cap2Act'!C$1,Stock!$C$1:$M$1,0),FALSE)</f>
        <v>#N/A</v>
      </c>
    </row>
    <row r="77" spans="1:3" x14ac:dyDescent="0.25">
      <c r="A77" s="3" t="s">
        <v>257</v>
      </c>
      <c r="B77" s="20">
        <v>2018</v>
      </c>
      <c r="C77" s="52" t="e">
        <f>VLOOKUP($A77,AF!$C$1:$M$146,MATCH('Stock-AF-Cap2Act'!C$1,AF!$C$1:$M$1,0),FALSE)*VLOOKUP($A77,Stock!$C$1:$M$146,MATCH('Stock-AF-Cap2Act'!C$1,Stock!$C$1:$M$1,0),FALSE)</f>
        <v>#N/A</v>
      </c>
    </row>
    <row r="78" spans="1:3" x14ac:dyDescent="0.25">
      <c r="A78" s="3" t="s">
        <v>258</v>
      </c>
      <c r="B78" s="20">
        <v>2018</v>
      </c>
      <c r="C78" s="52" t="e">
        <f>VLOOKUP($A78,AF!$C$1:$M$146,MATCH('Stock-AF-Cap2Act'!C$1,AF!$C$1:$M$1,0),FALSE)*VLOOKUP($A78,Stock!$C$1:$M$146,MATCH('Stock-AF-Cap2Act'!C$1,Stock!$C$1:$M$1,0),FALSE)</f>
        <v>#N/A</v>
      </c>
    </row>
    <row r="79" spans="1:3" x14ac:dyDescent="0.25">
      <c r="A79" s="3" t="s">
        <v>259</v>
      </c>
      <c r="B79" s="20">
        <v>2018</v>
      </c>
      <c r="C79" s="52" t="e">
        <f>VLOOKUP($A79,AF!$C$1:$M$146,MATCH('Stock-AF-Cap2Act'!C$1,AF!$C$1:$M$1,0),FALSE)*VLOOKUP($A79,Stock!$C$1:$M$146,MATCH('Stock-AF-Cap2Act'!C$1,Stock!$C$1:$M$1,0),FALSE)</f>
        <v>#N/A</v>
      </c>
    </row>
  </sheetData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Cover</vt:lpstr>
      <vt:lpstr>Regions</vt:lpstr>
      <vt:lpstr>COP</vt:lpstr>
      <vt:lpstr>AF</vt:lpstr>
      <vt:lpstr>Stock</vt:lpstr>
      <vt:lpstr>Legend</vt:lpstr>
      <vt:lpstr>HeatPump</vt:lpstr>
      <vt:lpstr>Ambient Heat</vt:lpstr>
      <vt:lpstr>RSDCK_share</vt:lpstr>
      <vt:lpstr>Apt_RSD_share</vt:lpstr>
      <vt:lpstr>Att_RSD_share</vt:lpstr>
      <vt:lpstr>Det_RSD_share</vt:lpstr>
      <vt:lpstr>SharesElab</vt:lpstr>
      <vt:lpstr>FillData</vt:lpstr>
      <vt:lpstr>Stock-AF-Cap2Act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Mc Guire, Jason</cp:lastModifiedBy>
  <cp:lastPrinted>2001-09-28T20:39:50Z</cp:lastPrinted>
  <dcterms:created xsi:type="dcterms:W3CDTF">2001-09-28T18:48:17Z</dcterms:created>
  <dcterms:modified xsi:type="dcterms:W3CDTF">2023-08-12T13:09:19Z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255596339702606</vt:r8>
  </property>
</Properties>
</file>