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6702A70B-5A87-43AB-9FE5-472FB6D26AC8}" xr6:coauthVersionLast="47" xr6:coauthVersionMax="47" xr10:uidLastSave="{00000000-0000-0000-0000-000000000000}"/>
  <bookViews>
    <workbookView xWindow="28680" yWindow="-120" windowWidth="24240" windowHeight="176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21" l="1"/>
  <c r="K17" i="21"/>
  <c r="K16" i="21"/>
  <c r="K15" i="21"/>
  <c r="K14" i="21"/>
  <c r="K13" i="21"/>
  <c r="K12" i="21"/>
  <c r="K11" i="21"/>
  <c r="K9" i="21"/>
  <c r="K18" i="22"/>
  <c r="K17" i="22"/>
  <c r="K16" i="22"/>
  <c r="K15" i="22"/>
  <c r="K14" i="22"/>
  <c r="K13" i="22"/>
  <c r="K12" i="22"/>
  <c r="K11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<sst xmlns="http://schemas.openxmlformats.org/spreadsheetml/2006/main" count="298" uniqueCount="163">
  <si>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</si>
  <si>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</si>
  <si>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</si>
  <si>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</si>
  <si>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</si>
  <si>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</si>
  <si>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</si>
  <si>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</si>
  <si>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</si>
  <si>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</si>
  <si>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</si>
  <si>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</si>
  <si>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</si>
  <si>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</si>
  <si>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</si>
  <si>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</si>
  <si>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</si>
  <si>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</si>
  <si>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</si>
  <si>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</si>
  <si>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</si>
  <si>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</si>
  <si>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</si>
  <si>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</si>
  <si>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</si>
  <si>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</si>
  <si>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</si>
  <si>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</si>
  <si>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</si>
  <si>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</si>
  <si>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</si>
  <si>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</si>
  <si>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</si>
  <si>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</si>
  <si>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</si>
  <si>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</si>
  <si>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</si>
  <si>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</si>
  <si>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</si>
  <si>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</si>
  <si>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</si>
  <si>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</si>
  <si>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</si>
  <si>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</si>
  <si>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</si>
  <si>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</si>
  <si>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</si>
  <si>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</si>
  <si>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</si>
  <si>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</si>
  <si>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</si>
  <si>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</si>
  <si>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</si>
  <si>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</si>
  <si>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</si>
  <si>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</si>
  <si>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</si>
  <si>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</si>
  <si>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</si>
  <si>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</si>
  <si>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</si>
  <si>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</si>
  <si>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</si>
  <si>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</si>
  <si>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</si>
  <si>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</si>
  <si>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</si>
  <si>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</si>
  <si>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</si>
  <si>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</si>
  <si>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</si>
  <si>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</si>
  <si>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</si>
  <si>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</si>
  <si>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</si>
  <si>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</si>
  <si>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</si>
  <si>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</si>
  <si>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</si>
  <si>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</si>
  <si>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</si>
  <si>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</si>
  <si>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</si>
  <si>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</si>
  <si>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</si>
  <si>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</si>
  <si>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</si>
  <si>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</si>
  <si>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</si>
  <si>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</si>
  <si>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</si>
  <si>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</si>
  <si>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</si>
  <si>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</si>
  <si>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</si>
  <si>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</si>
  <si>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</si>
  <si>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</si>
  <si>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</si>
  <si>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</si>
  <si>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</si>
  <si>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</si>
  <si>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Specify a 420 Mt carbon budget</t>
  </si>
  <si>
    <t>Scenario</t>
  </si>
  <si>
    <t>James Glynn (UCC, james.glynn@ucc.ie)</t>
  </si>
  <si>
    <t>2021-2025</t>
  </si>
  <si>
    <t>2026-2030</t>
  </si>
  <si>
    <t>UC_SCB_TRA_2021-2025_Multi</t>
  </si>
  <si>
    <t>TRACO2N</t>
  </si>
  <si>
    <t>UC_SCB_TRA_2026-2030_Multi</t>
  </si>
  <si>
    <t>2021-2026</t>
  </si>
  <si>
    <t>Sectoral Emissions Ceiling Estimates</t>
  </si>
  <si>
    <t>Electricity</t>
  </si>
  <si>
    <t>Transport</t>
  </si>
  <si>
    <t>Buildings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</si>
  <si>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</si>
  <si>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</si>
  <si>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</si>
  <si>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</si>
  <si>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</si>
  <si>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</si>
  <si>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</si>
  <si>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</si>
  <si>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</si>
  <si>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</si>
  <si>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</si>
  <si>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</si>
  <si>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</si>
  <si>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</si>
  <si>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UC_NetZero_CO2_2050_Multi</t>
  </si>
  <si>
    <t>Net Zero CO2 by 2050 - 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</si>
  <si>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</si>
  <si>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</si>
  <si>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</si>
  <si>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</si>
  <si>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</si>
  <si>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</si>
  <si>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</si>
  <si>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</si>
  <si>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</si>
  <si>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</si>
  <si>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</si>
  <si>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</si>
  <si>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</si>
  <si>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</si>
  <si>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</si>
  <si>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</si>
  <si>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</si>
  <si>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</si>
  <si>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</si>
  <si>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</si>
  <si>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UC_NetZero_CO2_2050_Single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</si>
  <si>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</si>
  <si>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</si>
  <si>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</si>
  <si>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</si>
  <si>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</si>
  <si>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</si>
  <si>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</si>
  <si>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</si>
  <si>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</si>
  <si>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</si>
  <si>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Net Zero CO2 by 2050 -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</si>
</sst>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22" zoomScaleNormal="100" workbookViewId="0">
      <selection activeCell="B25" sqref="B25"/>
    </sheetView>
  </sheetViews>
  <sheetFormatPr defaultColWidth="8.81640625" defaultRowHeight="14.5" x14ac:dyDescent="0.35"/>
  <cols>
    <col min="1" max="4" width="21.7265625" style="8" customWidth="1"/>
    <col min="5" max="6" width="14.1796875" style="8" customWidth="1"/>
    <col min="7" max="7" width="12.1796875" style="8" customWidth="1"/>
    <col min="8" max="10" width="8.1796875" style="8" customWidth="1"/>
    <col min="11" max="11" width="9.7265625" style="8" customWidth="1"/>
    <col min="12" max="12" width="8.1796875" style="8" customWidth="1"/>
    <col min="13" max="13" width="10" style="8" customWidth="1"/>
    <col min="14" max="14" width="11.453125" style="8" customWidth="1"/>
    <col min="15" max="15" width="13.453125" style="8" customWidth="1"/>
    <col min="16" max="16384" width="8.81640625" style="8"/>
  </cols>
  <sheetData>
    <row r="1" spans="1:26" x14ac:dyDescent="0.3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3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3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3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3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3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3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3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3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3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3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3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3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3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3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35">
      <c r="A16" s="36" t="s">
        <v>88</v>
      </c>
      <c r="B16" s="36"/>
      <c r="C16" s="36"/>
      <c r="D16" s="36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35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3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35">
      <c r="A19" s="27" t="s">
        <v>89</v>
      </c>
      <c r="B19" s="35" t="s">
        <v>103</v>
      </c>
      <c r="C19" s="35"/>
      <c r="D19" s="35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35">
      <c r="A20" s="27" t="s">
        <v>90</v>
      </c>
      <c r="B20" s="35" t="s">
        <v>100</v>
      </c>
      <c r="C20" s="35"/>
      <c r="D20" s="35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35">
      <c r="A21" s="27" t="s">
        <v>91</v>
      </c>
      <c r="B21" s="30" t="s">
        <v>102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35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35">
      <c r="A23" s="27" t="s">
        <v>92</v>
      </c>
      <c r="B23" s="35" t="s">
        <v>101</v>
      </c>
      <c r="C23" s="35"/>
      <c r="D23" s="3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35">
      <c r="A24" s="27"/>
      <c r="B24" s="30" t="s">
        <v>104</v>
      </c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35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35">
      <c r="A26" s="27" t="s">
        <v>93</v>
      </c>
      <c r="B26" s="35" t="s">
        <v>101</v>
      </c>
      <c r="C26" s="35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35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35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35">
      <c r="A29" s="27" t="s">
        <v>94</v>
      </c>
      <c r="B29" s="31">
        <v>1</v>
      </c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35">
      <c r="A30" s="27" t="s">
        <v>95</v>
      </c>
      <c r="B30" s="37" t="s">
        <v>96</v>
      </c>
      <c r="C30" s="35"/>
      <c r="D30" s="35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35">
      <c r="A31" s="27" t="s">
        <v>97</v>
      </c>
      <c r="B31" s="35" t="s">
        <v>98</v>
      </c>
      <c r="C31" s="35"/>
      <c r="D31" s="35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35">
      <c r="A32" s="33"/>
      <c r="B32" s="34" t="s">
        <v>99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3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3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3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3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3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3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3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3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3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3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3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3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3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3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3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3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3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3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3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3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3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3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3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3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3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3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3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3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3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3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3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3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3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3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3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3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3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2"/>
  <sheetViews>
    <sheetView workbookViewId="0">
      <selection activeCell="D30" sqref="D30"/>
    </sheetView>
  </sheetViews>
  <sheetFormatPr defaultColWidth="9.1796875" defaultRowHeight="14.5" x14ac:dyDescent="0.35"/>
  <cols>
    <col min="1" max="1" width="9.1796875" style="8"/>
    <col min="2" max="2" width="14" style="8" bestFit="1" customWidth="1"/>
    <col min="3" max="3" width="30.1796875" style="8" bestFit="1" customWidth="1"/>
    <col min="4" max="4" width="28" style="8" bestFit="1" customWidth="1"/>
    <col min="5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35">
      <c r="A3"/>
      <c r="B3" t="s">
        <v>111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5" spans="1:17" x14ac:dyDescent="0.35">
      <c r="C5" s="8" t="s">
        <v>105</v>
      </c>
      <c r="D5" s="8" t="s">
        <v>106</v>
      </c>
    </row>
    <row r="6" spans="1:17" x14ac:dyDescent="0.35">
      <c r="B6" s="8" t="s">
        <v>112</v>
      </c>
      <c r="C6" s="8">
        <v>41.594970666666654</v>
      </c>
      <c r="D6" s="8">
        <v>18.047466666666665</v>
      </c>
      <c r="E6" s="8">
        <v>59.642437333333319</v>
      </c>
    </row>
    <row r="7" spans="1:17" x14ac:dyDescent="0.35">
      <c r="B7" s="8" t="s">
        <v>113</v>
      </c>
      <c r="C7" s="8">
        <v>46.384803111111104</v>
      </c>
      <c r="D7" s="8">
        <v>33.159511111111101</v>
      </c>
      <c r="E7" s="8">
        <v>79.544314222222198</v>
      </c>
    </row>
    <row r="8" spans="1:17" x14ac:dyDescent="0.35">
      <c r="B8" s="8" t="s">
        <v>114</v>
      </c>
      <c r="C8" s="8">
        <v>38.32868878222223</v>
      </c>
      <c r="D8" s="8">
        <v>24.088334222222226</v>
      </c>
      <c r="E8" s="8">
        <v>62.417023004444459</v>
      </c>
    </row>
    <row r="9" spans="1:17" x14ac:dyDescent="0.35">
      <c r="B9" s="8" t="s">
        <v>115</v>
      </c>
      <c r="C9" s="8">
        <v>43.881727327334858</v>
      </c>
      <c r="D9" s="8">
        <v>29.032066422098612</v>
      </c>
      <c r="E9" s="8">
        <v>72.913793749433466</v>
      </c>
    </row>
    <row r="10" spans="1:17" x14ac:dyDescent="0.35">
      <c r="B10" s="8" t="s">
        <v>116</v>
      </c>
      <c r="C10" s="8">
        <v>105.19932705072635</v>
      </c>
      <c r="D10" s="8">
        <v>83.475795065110944</v>
      </c>
      <c r="E10" s="8">
        <v>188.6751221158373</v>
      </c>
    </row>
    <row r="11" spans="1:17" x14ac:dyDescent="0.35">
      <c r="B11" s="8" t="s">
        <v>117</v>
      </c>
      <c r="C11" s="8">
        <v>19.591454274255817</v>
      </c>
      <c r="D11" s="8">
        <v>12.15847816690407</v>
      </c>
      <c r="E11" s="8">
        <v>31.749932441159885</v>
      </c>
    </row>
    <row r="12" spans="1:17" x14ac:dyDescent="0.35">
      <c r="C12" s="8">
        <v>294.980971212317</v>
      </c>
      <c r="D12" s="8">
        <v>199.96165165411364</v>
      </c>
      <c r="E12" s="8">
        <v>494.94262286643061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21"/>
  <sheetViews>
    <sheetView tabSelected="1" workbookViewId="0">
      <selection activeCell="L20" sqref="L20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33.08984375" style="8" bestFit="1" customWidth="1"/>
    <col min="13" max="16384" width="9.1796875" style="8"/>
  </cols>
  <sheetData>
    <row r="1" spans="1:12" x14ac:dyDescent="0.35">
      <c r="A1" s="8" t="s">
        <v>64</v>
      </c>
    </row>
    <row r="2" spans="1:12" x14ac:dyDescent="0.35">
      <c r="B2" s="11" t="str">
        <f>"~UC_Sets: R_E: "  &amp; _xlfn.TEXTJOIN(",",TRUE,Regions!C3)</f>
        <v>~UC_Sets: R_E: IE</v>
      </c>
    </row>
    <row r="3" spans="1:12" x14ac:dyDescent="0.35">
      <c r="B3" s="11" t="s">
        <v>73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65</v>
      </c>
      <c r="L5" s="12" t="s">
        <v>63</v>
      </c>
    </row>
    <row r="6" spans="1:12" x14ac:dyDescent="0.3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15"/>
    </row>
    <row r="7" spans="1:12" x14ac:dyDescent="0.35">
      <c r="B7" s="8" t="s">
        <v>141</v>
      </c>
      <c r="C7" s="8" t="s">
        <v>108</v>
      </c>
      <c r="D7" s="8" t="s">
        <v>77</v>
      </c>
      <c r="F7" s="8" t="s">
        <v>105</v>
      </c>
      <c r="G7" s="8" t="s">
        <v>76</v>
      </c>
      <c r="H7" s="8" t="s">
        <v>68</v>
      </c>
      <c r="I7" s="8">
        <v>1</v>
      </c>
      <c r="K7" s="8">
        <f>config!C7*1000</f>
        <v>46384.803111111105</v>
      </c>
      <c r="L7" s="8" t="s">
        <v>152</v>
      </c>
    </row>
    <row r="8" spans="1:12" x14ac:dyDescent="0.35">
      <c r="C8" s="8" t="s">
        <v>78</v>
      </c>
      <c r="D8" s="8" t="s">
        <v>77</v>
      </c>
      <c r="E8" s="8" t="s">
        <v>81</v>
      </c>
      <c r="F8" s="8" t="s">
        <v>110</v>
      </c>
      <c r="J8" s="8">
        <v>-1</v>
      </c>
    </row>
    <row r="9" spans="1:12" x14ac:dyDescent="0.35">
      <c r="B9" s="8" t="s">
        <v>142</v>
      </c>
      <c r="C9" s="8" t="s">
        <v>108</v>
      </c>
      <c r="D9" s="8" t="s">
        <v>77</v>
      </c>
      <c r="F9" s="8" t="s">
        <v>106</v>
      </c>
      <c r="G9" s="8" t="s">
        <v>76</v>
      </c>
      <c r="H9" s="8" t="s">
        <v>68</v>
      </c>
      <c r="I9" s="8">
        <v>1</v>
      </c>
      <c r="K9" s="8">
        <f>config!D7*1000</f>
        <v>33159.511111111104</v>
      </c>
      <c r="L9" s="8" t="s">
        <v>153</v>
      </c>
    </row>
    <row r="10" spans="1:12" x14ac:dyDescent="0.35">
      <c r="C10" s="8" t="s">
        <v>78</v>
      </c>
      <c r="D10" s="8" t="s">
        <v>77</v>
      </c>
      <c r="E10" s="8" t="s">
        <v>81</v>
      </c>
      <c r="F10" s="8" t="s">
        <v>106</v>
      </c>
      <c r="J10" s="8">
        <v>-1</v>
      </c>
    </row>
    <row r="11" spans="1:12" x14ac:dyDescent="0.35">
      <c r="B11" s="8" t="s">
        <v>143</v>
      </c>
      <c r="C11" s="8" t="s">
        <v>119</v>
      </c>
      <c r="D11" s="8" t="s">
        <v>77</v>
      </c>
      <c r="F11" s="8" t="s">
        <v>110</v>
      </c>
      <c r="G11" s="8" t="s">
        <v>76</v>
      </c>
      <c r="H11" s="8" t="s">
        <v>68</v>
      </c>
      <c r="I11" s="8">
        <v>1</v>
      </c>
      <c r="K11" s="8">
        <f>config!C8*0.8*1000</f>
        <v>30662.951025777787</v>
      </c>
      <c r="L11" s="8" t="s">
        <v>154</v>
      </c>
    </row>
    <row r="12" spans="1:12" x14ac:dyDescent="0.35">
      <c r="B12" s="8" t="s">
        <v>144</v>
      </c>
      <c r="C12" s="8" t="s">
        <v>119</v>
      </c>
      <c r="D12" s="8" t="s">
        <v>77</v>
      </c>
      <c r="F12" s="8" t="s">
        <v>106</v>
      </c>
      <c r="G12" s="8" t="s">
        <v>76</v>
      </c>
      <c r="H12" s="8" t="s">
        <v>68</v>
      </c>
      <c r="I12" s="8">
        <v>1</v>
      </c>
      <c r="K12" s="8">
        <f>config!D8*0.8*1000</f>
        <v>19270.667377777783</v>
      </c>
      <c r="L12" s="8" t="s">
        <v>155</v>
      </c>
    </row>
    <row r="13" spans="1:12" x14ac:dyDescent="0.35">
      <c r="B13" s="8" t="s">
        <v>145</v>
      </c>
      <c r="C13" s="8" t="s">
        <v>120</v>
      </c>
      <c r="D13" s="8" t="s">
        <v>77</v>
      </c>
      <c r="F13" s="8" t="s">
        <v>110</v>
      </c>
      <c r="G13" s="8" t="s">
        <v>76</v>
      </c>
      <c r="H13" s="8" t="s">
        <v>68</v>
      </c>
      <c r="I13" s="8">
        <v>1</v>
      </c>
      <c r="K13" s="8">
        <f>config!C8*0.2*1000</f>
        <v>7665.7377564444469</v>
      </c>
      <c r="L13" s="8" t="s">
        <v>156</v>
      </c>
    </row>
    <row r="14" spans="1:12" x14ac:dyDescent="0.35">
      <c r="B14" s="8" t="s">
        <v>146</v>
      </c>
      <c r="C14" s="8" t="s">
        <v>120</v>
      </c>
      <c r="D14" s="8" t="s">
        <v>77</v>
      </c>
      <c r="F14" s="8" t="s">
        <v>106</v>
      </c>
      <c r="G14" s="8" t="s">
        <v>76</v>
      </c>
      <c r="H14" s="8" t="s">
        <v>68</v>
      </c>
      <c r="I14" s="8">
        <v>1</v>
      </c>
      <c r="K14" s="8">
        <f>config!D8*0.2*1000</f>
        <v>4817.6668444444458</v>
      </c>
      <c r="L14" s="8" t="s">
        <v>157</v>
      </c>
    </row>
    <row r="15" spans="1:12" x14ac:dyDescent="0.35">
      <c r="B15" s="8" t="s">
        <v>147</v>
      </c>
      <c r="C15" s="8" t="s">
        <v>87</v>
      </c>
      <c r="D15" s="8" t="s">
        <v>77</v>
      </c>
      <c r="F15" s="8" t="s">
        <v>110</v>
      </c>
      <c r="G15" s="8" t="s">
        <v>76</v>
      </c>
      <c r="H15" s="8" t="s">
        <v>68</v>
      </c>
      <c r="I15" s="8">
        <v>1</v>
      </c>
      <c r="K15" s="8">
        <f>config!C6*1000</f>
        <v>41594.970666666653</v>
      </c>
      <c r="L15" s="8" t="s">
        <v>158</v>
      </c>
    </row>
    <row r="16" spans="1:12" x14ac:dyDescent="0.35">
      <c r="B16" s="8" t="s">
        <v>148</v>
      </c>
      <c r="C16" s="8" t="s">
        <v>87</v>
      </c>
      <c r="D16" s="8" t="s">
        <v>77</v>
      </c>
      <c r="F16" s="8" t="s">
        <v>106</v>
      </c>
      <c r="G16" s="8" t="s">
        <v>76</v>
      </c>
      <c r="H16" s="8" t="s">
        <v>68</v>
      </c>
      <c r="I16" s="8">
        <v>1</v>
      </c>
      <c r="K16" s="8">
        <f>config!D6*1000</f>
        <v>18047.466666666664</v>
      </c>
      <c r="L16" s="8" t="s">
        <v>159</v>
      </c>
    </row>
    <row r="17" spans="2:12" x14ac:dyDescent="0.35">
      <c r="B17" s="8" t="s">
        <v>149</v>
      </c>
      <c r="C17" s="8" t="s">
        <v>121</v>
      </c>
      <c r="D17" s="8" t="s">
        <v>77</v>
      </c>
      <c r="F17" s="8" t="s">
        <v>110</v>
      </c>
      <c r="G17" s="8" t="s">
        <v>76</v>
      </c>
      <c r="H17" s="8" t="s">
        <v>68</v>
      </c>
      <c r="I17" s="8">
        <v>1</v>
      </c>
      <c r="K17" s="8">
        <f>config!C9*1000</f>
        <v>43881.727327334855</v>
      </c>
      <c r="L17" s="8" t="s">
        <v>160</v>
      </c>
    </row>
    <row r="18" spans="2:12" x14ac:dyDescent="0.35">
      <c r="B18" s="8" t="s">
        <v>150</v>
      </c>
      <c r="C18" s="8" t="s">
        <v>121</v>
      </c>
      <c r="D18" s="8" t="s">
        <v>77</v>
      </c>
      <c r="F18" s="8" t="s">
        <v>106</v>
      </c>
      <c r="G18" s="8" t="s">
        <v>76</v>
      </c>
      <c r="H18" s="8" t="s">
        <v>68</v>
      </c>
      <c r="I18" s="8">
        <v>1</v>
      </c>
      <c r="K18" s="8">
        <f>config!D9*1000</f>
        <v>29032.066422098611</v>
      </c>
      <c r="L18" s="8" t="s">
        <v>161</v>
      </c>
    </row>
    <row r="19" spans="2:12" x14ac:dyDescent="0.35">
      <c r="B19" s="8" t="s">
        <v>151</v>
      </c>
      <c r="C19" s="8" t="s">
        <v>78</v>
      </c>
      <c r="D19" s="8" t="s">
        <v>77</v>
      </c>
      <c r="F19" s="8">
        <v>2050</v>
      </c>
      <c r="G19" s="8" t="s">
        <v>68</v>
      </c>
      <c r="H19" s="8">
        <v>1</v>
      </c>
      <c r="J19" s="8">
        <v>0</v>
      </c>
      <c r="L19" s="8" t="s">
        <v>162</v>
      </c>
    </row>
    <row r="20" spans="2:12" x14ac:dyDescent="0.35">
      <c r="C20" s="8" t="s">
        <v>78</v>
      </c>
      <c r="D20" s="8" t="s">
        <v>77</v>
      </c>
      <c r="E20" s="8" t="s">
        <v>81</v>
      </c>
      <c r="F20" s="8">
        <v>2050</v>
      </c>
      <c r="I20" s="8">
        <v>-1</v>
      </c>
    </row>
    <row r="21" spans="2:12" x14ac:dyDescent="0.35">
      <c r="F21" s="8">
        <v>0</v>
      </c>
      <c r="J21" s="8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21"/>
  <sheetViews>
    <sheetView workbookViewId="0">
      <selection activeCell="L7" sqref="L7:L19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7.2695312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1.81640625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73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67</v>
      </c>
      <c r="L5" s="12" t="s">
        <v>63</v>
      </c>
    </row>
    <row r="6" spans="1:12" x14ac:dyDescent="0.3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9"/>
    </row>
    <row r="7" spans="1:12" x14ac:dyDescent="0.35">
      <c r="B7" s="8" t="s">
        <v>107</v>
      </c>
      <c r="C7" s="8" t="s">
        <v>108</v>
      </c>
      <c r="D7" s="8" t="s">
        <v>77</v>
      </c>
      <c r="F7" s="8" t="s">
        <v>105</v>
      </c>
      <c r="G7" s="8" t="s">
        <v>76</v>
      </c>
      <c r="H7" s="8" t="s">
        <v>68</v>
      </c>
      <c r="I7" s="8">
        <v>1</v>
      </c>
      <c r="K7" s="8">
        <f>config!C7*1000</f>
        <v>46384.803111111105</v>
      </c>
      <c r="L7" s="8" t="s">
        <v>131</v>
      </c>
    </row>
    <row r="8" spans="1:12" x14ac:dyDescent="0.35">
      <c r="C8" s="8" t="s">
        <v>78</v>
      </c>
      <c r="D8" s="8" t="s">
        <v>77</v>
      </c>
      <c r="E8" s="8" t="s">
        <v>81</v>
      </c>
      <c r="F8" s="8" t="s">
        <v>110</v>
      </c>
      <c r="J8" s="8">
        <v>-1</v>
      </c>
    </row>
    <row r="9" spans="1:12" x14ac:dyDescent="0.35">
      <c r="B9" s="8" t="s">
        <v>109</v>
      </c>
      <c r="C9" s="8" t="s">
        <v>108</v>
      </c>
      <c r="D9" s="8" t="s">
        <v>77</v>
      </c>
      <c r="F9" s="8" t="s">
        <v>106</v>
      </c>
      <c r="G9" s="8" t="s">
        <v>76</v>
      </c>
      <c r="H9" s="8" t="s">
        <v>68</v>
      </c>
      <c r="I9" s="8">
        <v>1</v>
      </c>
      <c r="K9" s="8">
        <f>config!D7*1000</f>
        <v>33159.511111111104</v>
      </c>
      <c r="L9" s="8" t="s">
        <v>132</v>
      </c>
    </row>
    <row r="10" spans="1:12" x14ac:dyDescent="0.35">
      <c r="C10" s="8" t="s">
        <v>78</v>
      </c>
      <c r="D10" s="8" t="s">
        <v>77</v>
      </c>
      <c r="E10" s="8" t="s">
        <v>81</v>
      </c>
      <c r="F10" s="8" t="s">
        <v>106</v>
      </c>
      <c r="J10" s="8">
        <v>-1</v>
      </c>
    </row>
    <row r="11" spans="1:12" x14ac:dyDescent="0.35">
      <c r="B11" s="8" t="s">
        <v>118</v>
      </c>
      <c r="C11" s="8" t="s">
        <v>119</v>
      </c>
      <c r="D11" s="8" t="s">
        <v>77</v>
      </c>
      <c r="F11" s="8" t="s">
        <v>110</v>
      </c>
      <c r="G11" s="8" t="s">
        <v>76</v>
      </c>
      <c r="H11" s="8" t="s">
        <v>68</v>
      </c>
      <c r="I11" s="8">
        <v>1</v>
      </c>
      <c r="K11" s="8">
        <f>config!C8*0.8*1000</f>
        <v>30662.951025777787</v>
      </c>
      <c r="L11" s="8" t="s">
        <v>133</v>
      </c>
    </row>
    <row r="12" spans="1:12" x14ac:dyDescent="0.35">
      <c r="B12" s="8" t="s">
        <v>125</v>
      </c>
      <c r="C12" s="8" t="s">
        <v>119</v>
      </c>
      <c r="D12" s="8" t="s">
        <v>77</v>
      </c>
      <c r="F12" s="8" t="s">
        <v>106</v>
      </c>
      <c r="G12" s="8" t="s">
        <v>76</v>
      </c>
      <c r="H12" s="8" t="s">
        <v>68</v>
      </c>
      <c r="I12" s="8">
        <v>1</v>
      </c>
      <c r="K12" s="8">
        <f>config!D8*0.8*1000</f>
        <v>19270.667377777783</v>
      </c>
      <c r="L12" s="8" t="s">
        <v>134</v>
      </c>
    </row>
    <row r="13" spans="1:12" x14ac:dyDescent="0.35">
      <c r="B13" s="8" t="s">
        <v>122</v>
      </c>
      <c r="C13" s="8" t="s">
        <v>120</v>
      </c>
      <c r="D13" s="8" t="s">
        <v>77</v>
      </c>
      <c r="F13" s="8" t="s">
        <v>110</v>
      </c>
      <c r="G13" s="8" t="s">
        <v>76</v>
      </c>
      <c r="H13" s="8" t="s">
        <v>68</v>
      </c>
      <c r="I13" s="8">
        <v>1</v>
      </c>
      <c r="K13" s="8">
        <f>config!C8*0.2*1000</f>
        <v>7665.7377564444469</v>
      </c>
      <c r="L13" s="8" t="s">
        <v>135</v>
      </c>
    </row>
    <row r="14" spans="1:12" x14ac:dyDescent="0.35">
      <c r="B14" s="8" t="s">
        <v>126</v>
      </c>
      <c r="C14" s="8" t="s">
        <v>120</v>
      </c>
      <c r="D14" s="8" t="s">
        <v>77</v>
      </c>
      <c r="F14" s="8" t="s">
        <v>106</v>
      </c>
      <c r="G14" s="8" t="s">
        <v>76</v>
      </c>
      <c r="H14" s="8" t="s">
        <v>68</v>
      </c>
      <c r="I14" s="8">
        <v>1</v>
      </c>
      <c r="K14" s="8">
        <f>config!D8*0.2*1000</f>
        <v>4817.6668444444458</v>
      </c>
      <c r="L14" s="8" t="s">
        <v>136</v>
      </c>
    </row>
    <row r="15" spans="1:12" x14ac:dyDescent="0.35">
      <c r="B15" s="8" t="s">
        <v>123</v>
      </c>
      <c r="C15" s="8" t="s">
        <v>87</v>
      </c>
      <c r="D15" s="8" t="s">
        <v>77</v>
      </c>
      <c r="F15" s="8" t="s">
        <v>110</v>
      </c>
      <c r="G15" s="8" t="s">
        <v>76</v>
      </c>
      <c r="H15" s="8" t="s">
        <v>68</v>
      </c>
      <c r="I15" s="8">
        <v>1</v>
      </c>
      <c r="K15" s="8">
        <f>config!C6*1000</f>
        <v>41594.970666666653</v>
      </c>
      <c r="L15" s="8" t="s">
        <v>137</v>
      </c>
    </row>
    <row r="16" spans="1:12" x14ac:dyDescent="0.35">
      <c r="B16" s="8" t="s">
        <v>127</v>
      </c>
      <c r="C16" s="8" t="s">
        <v>87</v>
      </c>
      <c r="D16" s="8" t="s">
        <v>77</v>
      </c>
      <c r="F16" s="8" t="s">
        <v>106</v>
      </c>
      <c r="G16" s="8" t="s">
        <v>76</v>
      </c>
      <c r="H16" s="8" t="s">
        <v>68</v>
      </c>
      <c r="I16" s="8">
        <v>1</v>
      </c>
      <c r="K16" s="8">
        <f>config!D6*1000</f>
        <v>18047.466666666664</v>
      </c>
      <c r="L16" s="8" t="s">
        <v>138</v>
      </c>
    </row>
    <row r="17" spans="2:12" x14ac:dyDescent="0.35">
      <c r="B17" s="8" t="s">
        <v>124</v>
      </c>
      <c r="C17" s="8" t="s">
        <v>121</v>
      </c>
      <c r="D17" s="8" t="s">
        <v>77</v>
      </c>
      <c r="F17" s="8" t="s">
        <v>110</v>
      </c>
      <c r="G17" s="8" t="s">
        <v>76</v>
      </c>
      <c r="H17" s="8" t="s">
        <v>68</v>
      </c>
      <c r="I17" s="8">
        <v>1</v>
      </c>
      <c r="K17" s="8">
        <f>config!C9*1000</f>
        <v>43881.727327334855</v>
      </c>
      <c r="L17" s="8" t="s">
        <v>139</v>
      </c>
    </row>
    <row r="18" spans="2:12" x14ac:dyDescent="0.35">
      <c r="B18" s="8" t="s">
        <v>128</v>
      </c>
      <c r="C18" s="8" t="s">
        <v>121</v>
      </c>
      <c r="D18" s="8" t="s">
        <v>77</v>
      </c>
      <c r="F18" s="8" t="s">
        <v>106</v>
      </c>
      <c r="G18" s="8" t="s">
        <v>76</v>
      </c>
      <c r="H18" s="8" t="s">
        <v>68</v>
      </c>
      <c r="I18" s="8">
        <v>1</v>
      </c>
      <c r="K18" s="8">
        <f>config!D9*1000</f>
        <v>29032.066422098611</v>
      </c>
      <c r="L18" s="8" t="s">
        <v>140</v>
      </c>
    </row>
    <row r="19" spans="2:12" x14ac:dyDescent="0.35">
      <c r="B19" s="8" t="s">
        <v>129</v>
      </c>
      <c r="C19" s="8" t="s">
        <v>78</v>
      </c>
      <c r="D19" s="8" t="s">
        <v>77</v>
      </c>
      <c r="F19" s="8">
        <v>2050</v>
      </c>
      <c r="G19" s="8" t="s">
        <v>68</v>
      </c>
      <c r="H19" s="8">
        <v>1</v>
      </c>
      <c r="J19" s="8">
        <v>0</v>
      </c>
      <c r="L19" s="8" t="s">
        <v>130</v>
      </c>
    </row>
    <row r="20" spans="2:12" x14ac:dyDescent="0.35">
      <c r="C20" s="8" t="s">
        <v>78</v>
      </c>
      <c r="D20" s="8" t="s">
        <v>77</v>
      </c>
      <c r="E20" s="8" t="s">
        <v>81</v>
      </c>
      <c r="F20" s="8">
        <v>2050</v>
      </c>
      <c r="I20" s="8">
        <v>-1</v>
      </c>
    </row>
    <row r="21" spans="2:12" x14ac:dyDescent="0.35">
      <c r="F21" s="8">
        <v>0</v>
      </c>
      <c r="J21" s="8">
        <v>5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6" t="s">
        <v>82</v>
      </c>
      <c r="C2" s="8"/>
      <c r="D2" s="8"/>
      <c r="E2" s="8"/>
      <c r="F2" s="8"/>
      <c r="G2" s="8"/>
      <c r="H2" s="8"/>
    </row>
    <row r="3" spans="2:8" ht="15" thickBot="1" x14ac:dyDescent="0.4">
      <c r="B3" s="17" t="s">
        <v>83</v>
      </c>
      <c r="C3" s="17" t="s">
        <v>0</v>
      </c>
      <c r="D3" s="17" t="s">
        <v>84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5">
      <c r="B4" s="8"/>
      <c r="C4" s="10" t="s">
        <v>85</v>
      </c>
      <c r="D4" s="8" t="s">
        <v>86</v>
      </c>
      <c r="E4" s="8">
        <v>0</v>
      </c>
      <c r="F4" s="8" t="s">
        <v>87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2022-04-28T09:34:51Z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93120753765106</vt:r8>
  </property>
</Properties>
</file>